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К размещению ( I квартал)\"/>
    </mc:Choice>
  </mc:AlternateContent>
  <bookViews>
    <workbookView xWindow="0" yWindow="0" windowWidth="22455" windowHeight="4605"/>
  </bookViews>
  <sheets>
    <sheet name="Поселения" sheetId="3" r:id="rId1"/>
  </sheets>
  <definedNames>
    <definedName name="ExternalData_2" localSheetId="0">Поселения!$A$6:$B$143</definedName>
    <definedName name="_xlnm.Print_Titles" localSheetId="0">Поселения!$B:$B,Поселения!$3:$4</definedName>
    <definedName name="_xlnm.Print_Area" localSheetId="0">Поселения!$A$3:$DU$146</definedName>
  </definedNames>
  <calcPr calcId="152511"/>
</workbook>
</file>

<file path=xl/calcChain.xml><?xml version="1.0" encoding="utf-8"?>
<calcChain xmlns="http://schemas.openxmlformats.org/spreadsheetml/2006/main">
  <c r="DS146" i="3" l="1"/>
  <c r="DR146" i="3"/>
  <c r="DQ146" i="3"/>
  <c r="DN146" i="3"/>
  <c r="DM146" i="3"/>
  <c r="DO146" i="3" s="1"/>
  <c r="DL146" i="3"/>
  <c r="DJ146" i="3"/>
  <c r="DI146" i="3"/>
  <c r="DF146" i="3"/>
  <c r="DE146" i="3"/>
  <c r="DG146" i="3" s="1"/>
  <c r="DD146" i="3"/>
  <c r="DB146" i="3"/>
  <c r="DA146" i="3"/>
  <c r="DC146" i="3" s="1"/>
  <c r="CZ146" i="3"/>
  <c r="CY146" i="3"/>
  <c r="CX146" i="3"/>
  <c r="CW146" i="3"/>
  <c r="CV146" i="3"/>
  <c r="CU146" i="3"/>
  <c r="CT146" i="3"/>
  <c r="CT144" i="3" s="1"/>
  <c r="CQ146" i="3"/>
  <c r="CP146" i="3"/>
  <c r="CO146" i="3"/>
  <c r="CL146" i="3"/>
  <c r="CK146" i="3"/>
  <c r="CM146" i="3" s="1"/>
  <c r="CJ146" i="3"/>
  <c r="CH146" i="3"/>
  <c r="CG146" i="3"/>
  <c r="CI146" i="3" s="1"/>
  <c r="CF146" i="3"/>
  <c r="CE146" i="3"/>
  <c r="CD146" i="3"/>
  <c r="CC146" i="3"/>
  <c r="CB146" i="3"/>
  <c r="CA146" i="3"/>
  <c r="BZ146" i="3"/>
  <c r="BZ144" i="3" s="1"/>
  <c r="BW146" i="3"/>
  <c r="BV146" i="3"/>
  <c r="BU146" i="3"/>
  <c r="BR146" i="3"/>
  <c r="BQ146" i="3"/>
  <c r="BS146" i="3" s="1"/>
  <c r="BP146" i="3"/>
  <c r="BN146" i="3"/>
  <c r="BM146" i="3"/>
  <c r="BO146" i="3" s="1"/>
  <c r="BL146" i="3"/>
  <c r="BK146" i="3"/>
  <c r="BJ146" i="3"/>
  <c r="BH146" i="3"/>
  <c r="BG146" i="3"/>
  <c r="BF146" i="3"/>
  <c r="BC146" i="3"/>
  <c r="BB146" i="3"/>
  <c r="BA146" i="3"/>
  <c r="AX146" i="3"/>
  <c r="AW146" i="3"/>
  <c r="AY146" i="3" s="1"/>
  <c r="AV146" i="3"/>
  <c r="AT146" i="3"/>
  <c r="AS146" i="3"/>
  <c r="AU146" i="3" s="1"/>
  <c r="AR146" i="3"/>
  <c r="AQ146" i="3"/>
  <c r="AP146" i="3"/>
  <c r="AN146" i="3"/>
  <c r="AM146" i="3"/>
  <c r="AL146" i="3"/>
  <c r="AI146" i="3"/>
  <c r="AH146" i="3"/>
  <c r="AG146" i="3"/>
  <c r="AD146" i="3"/>
  <c r="AC146" i="3"/>
  <c r="AE146" i="3" s="1"/>
  <c r="AB146" i="3"/>
  <c r="Z146" i="3"/>
  <c r="Y146" i="3"/>
  <c r="AA146" i="3" s="1"/>
  <c r="X146" i="3"/>
  <c r="W146" i="3"/>
  <c r="V146" i="3"/>
  <c r="U146" i="3"/>
  <c r="T146" i="3"/>
  <c r="S146" i="3"/>
  <c r="R146" i="3"/>
  <c r="R144" i="3" s="1"/>
  <c r="O146" i="3"/>
  <c r="N146" i="3"/>
  <c r="M146" i="3"/>
  <c r="J146" i="3"/>
  <c r="I146" i="3"/>
  <c r="K146" i="3" s="1"/>
  <c r="H146" i="3"/>
  <c r="F146" i="3"/>
  <c r="E146" i="3"/>
  <c r="G146" i="3" s="1"/>
  <c r="D146" i="3"/>
  <c r="C146" i="3"/>
  <c r="DU145" i="3"/>
  <c r="DS145" i="3"/>
  <c r="DR145" i="3"/>
  <c r="DQ145" i="3"/>
  <c r="DN145" i="3"/>
  <c r="DM145" i="3"/>
  <c r="DL145" i="3"/>
  <c r="DJ145" i="3"/>
  <c r="DI145" i="3"/>
  <c r="DF145" i="3"/>
  <c r="DE145" i="3"/>
  <c r="DD145" i="3"/>
  <c r="DA145" i="3"/>
  <c r="CZ145" i="3"/>
  <c r="DB145" i="3" s="1"/>
  <c r="CY145" i="3"/>
  <c r="CW145" i="3"/>
  <c r="CV145" i="3"/>
  <c r="CX145" i="3" s="1"/>
  <c r="CU145" i="3"/>
  <c r="CT145" i="3"/>
  <c r="CS145" i="3"/>
  <c r="CR145" i="3"/>
  <c r="CQ145" i="3"/>
  <c r="CP145" i="3"/>
  <c r="CO145" i="3"/>
  <c r="CO144" i="3" s="1"/>
  <c r="CL145" i="3"/>
  <c r="CN145" i="3" s="1"/>
  <c r="CK145" i="3"/>
  <c r="CJ145" i="3"/>
  <c r="CG145" i="3"/>
  <c r="CF145" i="3"/>
  <c r="CH145" i="3" s="1"/>
  <c r="CE145" i="3"/>
  <c r="CC145" i="3"/>
  <c r="CB145" i="3"/>
  <c r="CD145" i="3" s="1"/>
  <c r="CA145" i="3"/>
  <c r="BZ145" i="3"/>
  <c r="BY145" i="3"/>
  <c r="BW145" i="3"/>
  <c r="BV145" i="3"/>
  <c r="BX145" i="3" s="1"/>
  <c r="BU145" i="3"/>
  <c r="BU144" i="3" s="1"/>
  <c r="BR145" i="3"/>
  <c r="BQ145" i="3"/>
  <c r="BP145" i="3"/>
  <c r="BM145" i="3"/>
  <c r="BL145" i="3"/>
  <c r="BN145" i="3" s="1"/>
  <c r="BK145" i="3"/>
  <c r="BI145" i="3"/>
  <c r="BH145" i="3"/>
  <c r="BJ145" i="3" s="1"/>
  <c r="BG145" i="3"/>
  <c r="BF145" i="3"/>
  <c r="BE145" i="3"/>
  <c r="BC145" i="3"/>
  <c r="BB145" i="3"/>
  <c r="BA145" i="3"/>
  <c r="BA144" i="3" s="1"/>
  <c r="AX145" i="3"/>
  <c r="AZ145" i="3" s="1"/>
  <c r="AW145" i="3"/>
  <c r="AV145" i="3"/>
  <c r="AS145" i="3"/>
  <c r="AR145" i="3"/>
  <c r="AT145" i="3" s="1"/>
  <c r="AQ145" i="3"/>
  <c r="AO145" i="3"/>
  <c r="AN145" i="3"/>
  <c r="AP145" i="3" s="1"/>
  <c r="AM145" i="3"/>
  <c r="AL145" i="3"/>
  <c r="AK145" i="3"/>
  <c r="AI145" i="3"/>
  <c r="AH145" i="3"/>
  <c r="AJ145" i="3" s="1"/>
  <c r="AG145" i="3"/>
  <c r="AG144" i="3" s="1"/>
  <c r="AD145" i="3"/>
  <c r="AC145" i="3"/>
  <c r="AB145" i="3"/>
  <c r="Z145" i="3"/>
  <c r="Y145" i="3"/>
  <c r="X145" i="3"/>
  <c r="W145" i="3"/>
  <c r="V145" i="3"/>
  <c r="U145" i="3"/>
  <c r="T145" i="3"/>
  <c r="S145" i="3"/>
  <c r="R145" i="3"/>
  <c r="Q145" i="3"/>
  <c r="O145" i="3"/>
  <c r="N145" i="3"/>
  <c r="P145" i="3" s="1"/>
  <c r="M145" i="3"/>
  <c r="M144" i="3" s="1"/>
  <c r="J145" i="3"/>
  <c r="I145" i="3"/>
  <c r="H145" i="3"/>
  <c r="F145" i="3"/>
  <c r="E145" i="3"/>
  <c r="D145" i="3"/>
  <c r="C145" i="3"/>
  <c r="DL144" i="3"/>
  <c r="DD144" i="3"/>
  <c r="CZ144" i="3"/>
  <c r="CJ144" i="3"/>
  <c r="CF144" i="3"/>
  <c r="BP144" i="3"/>
  <c r="BL144" i="3"/>
  <c r="AV144" i="3"/>
  <c r="AR144" i="3"/>
  <c r="AB144" i="3"/>
  <c r="X144" i="3"/>
  <c r="H144" i="3"/>
  <c r="D144" i="3"/>
  <c r="DR143" i="3"/>
  <c r="DT143" i="3" s="1"/>
  <c r="DQ143" i="3"/>
  <c r="DO143" i="3"/>
  <c r="DM143" i="3"/>
  <c r="DL143" i="3"/>
  <c r="DK143" i="3"/>
  <c r="DJ143" i="3"/>
  <c r="DI143" i="3"/>
  <c r="DG143" i="3"/>
  <c r="DE143" i="3"/>
  <c r="DD143" i="3"/>
  <c r="CZ143" i="3"/>
  <c r="CY143" i="3"/>
  <c r="CY144" i="3" s="1"/>
  <c r="CU143" i="3"/>
  <c r="CT143" i="3"/>
  <c r="CP143" i="3"/>
  <c r="CR143" i="3" s="1"/>
  <c r="CO143" i="3"/>
  <c r="CM143" i="3"/>
  <c r="CK143" i="3"/>
  <c r="CJ143" i="3"/>
  <c r="CF143" i="3"/>
  <c r="CH143" i="3" s="1"/>
  <c r="CE143" i="3"/>
  <c r="CE144" i="3" s="1"/>
  <c r="CA143" i="3"/>
  <c r="BZ143" i="3"/>
  <c r="BV143" i="3"/>
  <c r="BX143" i="3" s="1"/>
  <c r="BU143" i="3"/>
  <c r="BS143" i="3"/>
  <c r="BQ143" i="3"/>
  <c r="BP143" i="3"/>
  <c r="BL143" i="3"/>
  <c r="BN143" i="3" s="1"/>
  <c r="BK143" i="3"/>
  <c r="BK144" i="3" s="1"/>
  <c r="BG143" i="3"/>
  <c r="BF143" i="3"/>
  <c r="BB143" i="3"/>
  <c r="BD143" i="3" s="1"/>
  <c r="BA143" i="3"/>
  <c r="AY143" i="3"/>
  <c r="AW143" i="3"/>
  <c r="AV143" i="3"/>
  <c r="AR143" i="3"/>
  <c r="AQ143" i="3"/>
  <c r="AQ144" i="3" s="1"/>
  <c r="AM143" i="3"/>
  <c r="AL143" i="3"/>
  <c r="AH143" i="3"/>
  <c r="AJ143" i="3" s="1"/>
  <c r="AG143" i="3"/>
  <c r="AE143" i="3"/>
  <c r="AC143" i="3"/>
  <c r="AB143" i="3"/>
  <c r="X143" i="3"/>
  <c r="W143" i="3"/>
  <c r="W144" i="3" s="1"/>
  <c r="S143" i="3"/>
  <c r="R143" i="3"/>
  <c r="N143" i="3"/>
  <c r="P143" i="3" s="1"/>
  <c r="M143" i="3"/>
  <c r="K143" i="3"/>
  <c r="I143" i="3"/>
  <c r="H143" i="3"/>
  <c r="D143" i="3"/>
  <c r="F143" i="3" s="1"/>
  <c r="C143" i="3"/>
  <c r="C144" i="3" s="1"/>
  <c r="DU142" i="3"/>
  <c r="DT142" i="3"/>
  <c r="DP142" i="3"/>
  <c r="DO142" i="3"/>
  <c r="DK142" i="3"/>
  <c r="DH142" i="3"/>
  <c r="DG142" i="3"/>
  <c r="DC142" i="3"/>
  <c r="DB142" i="3"/>
  <c r="CX142" i="3"/>
  <c r="CW142" i="3"/>
  <c r="CS142" i="3"/>
  <c r="CR142" i="3"/>
  <c r="CN142" i="3"/>
  <c r="CM142" i="3"/>
  <c r="CI142" i="3"/>
  <c r="CH142" i="3"/>
  <c r="CD142" i="3"/>
  <c r="CC142" i="3"/>
  <c r="BY142" i="3"/>
  <c r="BX142" i="3"/>
  <c r="BT142" i="3"/>
  <c r="BS142" i="3"/>
  <c r="BO142" i="3"/>
  <c r="BN142" i="3"/>
  <c r="BJ142" i="3"/>
  <c r="BI142" i="3"/>
  <c r="BE142" i="3"/>
  <c r="BD142" i="3"/>
  <c r="AZ142" i="3"/>
  <c r="AY142" i="3"/>
  <c r="AU142" i="3"/>
  <c r="AT142" i="3"/>
  <c r="AP142" i="3"/>
  <c r="AO142" i="3"/>
  <c r="AK142" i="3"/>
  <c r="AJ142" i="3"/>
  <c r="AF142" i="3"/>
  <c r="AE142" i="3"/>
  <c r="AA142" i="3"/>
  <c r="Z142" i="3"/>
  <c r="V142" i="3"/>
  <c r="U142" i="3"/>
  <c r="Q142" i="3"/>
  <c r="P142" i="3"/>
  <c r="L142" i="3"/>
  <c r="K142" i="3"/>
  <c r="G142" i="3"/>
  <c r="F142" i="3"/>
  <c r="DU141" i="3"/>
  <c r="DT141" i="3"/>
  <c r="DP141" i="3"/>
  <c r="DO141" i="3"/>
  <c r="DK141" i="3"/>
  <c r="DH141" i="3"/>
  <c r="DG141" i="3"/>
  <c r="DC141" i="3"/>
  <c r="DB141" i="3"/>
  <c r="CX141" i="3"/>
  <c r="CW141" i="3"/>
  <c r="CS141" i="3"/>
  <c r="CR141" i="3"/>
  <c r="CN141" i="3"/>
  <c r="CM141" i="3"/>
  <c r="CI141" i="3"/>
  <c r="CH141" i="3"/>
  <c r="CD141" i="3"/>
  <c r="CC141" i="3"/>
  <c r="BX141" i="3"/>
  <c r="BT141" i="3"/>
  <c r="BS141" i="3"/>
  <c r="BO141" i="3"/>
  <c r="BN141" i="3"/>
  <c r="BJ141" i="3"/>
  <c r="BI141" i="3"/>
  <c r="BE141" i="3"/>
  <c r="BD141" i="3"/>
  <c r="AZ141" i="3"/>
  <c r="AY141" i="3"/>
  <c r="AU141" i="3"/>
  <c r="AT141" i="3"/>
  <c r="AP141" i="3"/>
  <c r="AO141" i="3"/>
  <c r="AK141" i="3"/>
  <c r="AJ141" i="3"/>
  <c r="AF141" i="3"/>
  <c r="AE141" i="3"/>
  <c r="AA141" i="3"/>
  <c r="Z141" i="3"/>
  <c r="V141" i="3"/>
  <c r="U141" i="3"/>
  <c r="Q141" i="3"/>
  <c r="P141" i="3"/>
  <c r="L141" i="3"/>
  <c r="K141" i="3"/>
  <c r="G141" i="3"/>
  <c r="F141" i="3"/>
  <c r="DU140" i="3"/>
  <c r="DT140" i="3"/>
  <c r="DP140" i="3"/>
  <c r="DO140" i="3"/>
  <c r="DK140" i="3"/>
  <c r="DH140" i="3"/>
  <c r="DG140" i="3"/>
  <c r="DC140" i="3"/>
  <c r="DB140" i="3"/>
  <c r="CX140" i="3"/>
  <c r="CW140" i="3"/>
  <c r="CS140" i="3"/>
  <c r="CR140" i="3"/>
  <c r="CN140" i="3"/>
  <c r="CM140" i="3"/>
  <c r="CI140" i="3"/>
  <c r="CH140" i="3"/>
  <c r="CD140" i="3"/>
  <c r="CC140" i="3"/>
  <c r="BY140" i="3"/>
  <c r="BX140" i="3"/>
  <c r="BT140" i="3"/>
  <c r="BS140" i="3"/>
  <c r="BO140" i="3"/>
  <c r="BN140" i="3"/>
  <c r="BJ140" i="3"/>
  <c r="BI140" i="3"/>
  <c r="BE140" i="3"/>
  <c r="BD140" i="3"/>
  <c r="AZ140" i="3"/>
  <c r="AY140" i="3"/>
  <c r="AU140" i="3"/>
  <c r="AT140" i="3"/>
  <c r="AP140" i="3"/>
  <c r="AO140" i="3"/>
  <c r="AK140" i="3"/>
  <c r="AJ140" i="3"/>
  <c r="AF140" i="3"/>
  <c r="AE140" i="3"/>
  <c r="AA140" i="3"/>
  <c r="Z140" i="3"/>
  <c r="V140" i="3"/>
  <c r="U140" i="3"/>
  <c r="Q140" i="3"/>
  <c r="P140" i="3"/>
  <c r="L140" i="3"/>
  <c r="K140" i="3"/>
  <c r="G140" i="3"/>
  <c r="F140" i="3"/>
  <c r="DU139" i="3"/>
  <c r="DT139" i="3"/>
  <c r="DP139" i="3"/>
  <c r="DO139" i="3"/>
  <c r="DK139" i="3"/>
  <c r="DH139" i="3"/>
  <c r="DG139" i="3"/>
  <c r="DC139" i="3"/>
  <c r="DB139" i="3"/>
  <c r="CX139" i="3"/>
  <c r="CW139" i="3"/>
  <c r="CS139" i="3"/>
  <c r="CR139" i="3"/>
  <c r="CN139" i="3"/>
  <c r="CM139" i="3"/>
  <c r="CI139" i="3"/>
  <c r="CH139" i="3"/>
  <c r="CD139" i="3"/>
  <c r="CC139" i="3"/>
  <c r="BY139" i="3"/>
  <c r="BX139" i="3"/>
  <c r="BT139" i="3"/>
  <c r="BS139" i="3"/>
  <c r="BO139" i="3"/>
  <c r="BN139" i="3"/>
  <c r="BJ139" i="3"/>
  <c r="BI139" i="3"/>
  <c r="BE139" i="3"/>
  <c r="BD139" i="3"/>
  <c r="AZ139" i="3"/>
  <c r="AY139" i="3"/>
  <c r="AU139" i="3"/>
  <c r="AT139" i="3"/>
  <c r="AP139" i="3"/>
  <c r="AO139" i="3"/>
  <c r="AK139" i="3"/>
  <c r="AJ139" i="3"/>
  <c r="AF139" i="3"/>
  <c r="AE139" i="3"/>
  <c r="AA139" i="3"/>
  <c r="Z139" i="3"/>
  <c r="V139" i="3"/>
  <c r="U139" i="3"/>
  <c r="Q139" i="3"/>
  <c r="P139" i="3"/>
  <c r="L139" i="3"/>
  <c r="K139" i="3"/>
  <c r="G139" i="3"/>
  <c r="F139" i="3"/>
  <c r="DU138" i="3"/>
  <c r="DT138" i="3"/>
  <c r="DS138" i="3"/>
  <c r="DP138" i="3"/>
  <c r="DO138" i="3"/>
  <c r="DN138" i="3"/>
  <c r="DK138" i="3"/>
  <c r="DH138" i="3"/>
  <c r="DG138" i="3"/>
  <c r="DF138" i="3"/>
  <c r="DB138" i="3"/>
  <c r="DA138" i="3"/>
  <c r="DC138" i="3" s="1"/>
  <c r="CW138" i="3"/>
  <c r="CV138" i="3"/>
  <c r="CX138" i="3" s="1"/>
  <c r="CS138" i="3"/>
  <c r="CR138" i="3"/>
  <c r="CQ138" i="3"/>
  <c r="CN138" i="3"/>
  <c r="CM138" i="3"/>
  <c r="CL138" i="3"/>
  <c r="CH138" i="3"/>
  <c r="CG138" i="3"/>
  <c r="CC138" i="3"/>
  <c r="CB138" i="3"/>
  <c r="CD138" i="3" s="1"/>
  <c r="BY138" i="3"/>
  <c r="BX138" i="3"/>
  <c r="BW138" i="3"/>
  <c r="BT138" i="3"/>
  <c r="BS138" i="3"/>
  <c r="BR138" i="3"/>
  <c r="BN138" i="3"/>
  <c r="BM138" i="3"/>
  <c r="BO138" i="3" s="1"/>
  <c r="BI138" i="3"/>
  <c r="BH138" i="3"/>
  <c r="BJ138" i="3" s="1"/>
  <c r="BE138" i="3"/>
  <c r="BD138" i="3"/>
  <c r="BC138" i="3"/>
  <c r="AZ138" i="3"/>
  <c r="AY138" i="3"/>
  <c r="AX138" i="3"/>
  <c r="AT138" i="3"/>
  <c r="AS138" i="3"/>
  <c r="AU138" i="3" s="1"/>
  <c r="AO138" i="3"/>
  <c r="AN138" i="3"/>
  <c r="AP138" i="3" s="1"/>
  <c r="AK138" i="3"/>
  <c r="AJ138" i="3"/>
  <c r="AI138" i="3"/>
  <c r="AF138" i="3"/>
  <c r="AE138" i="3"/>
  <c r="AD138" i="3"/>
  <c r="Z138" i="3"/>
  <c r="Y138" i="3"/>
  <c r="AA138" i="3" s="1"/>
  <c r="U138" i="3"/>
  <c r="T138" i="3"/>
  <c r="V138" i="3" s="1"/>
  <c r="Q138" i="3"/>
  <c r="P138" i="3"/>
  <c r="O138" i="3"/>
  <c r="L138" i="3"/>
  <c r="K138" i="3"/>
  <c r="J138" i="3"/>
  <c r="F138" i="3"/>
  <c r="E138" i="3"/>
  <c r="DU137" i="3"/>
  <c r="DT137" i="3"/>
  <c r="DP137" i="3"/>
  <c r="DO137" i="3"/>
  <c r="DK137" i="3"/>
  <c r="DH137" i="3"/>
  <c r="DG137" i="3"/>
  <c r="DC137" i="3"/>
  <c r="DB137" i="3"/>
  <c r="CX137" i="3"/>
  <c r="CW137" i="3"/>
  <c r="CS137" i="3"/>
  <c r="CR137" i="3"/>
  <c r="CN137" i="3"/>
  <c r="CM137" i="3"/>
  <c r="CI137" i="3"/>
  <c r="CH137" i="3"/>
  <c r="CD137" i="3"/>
  <c r="CC137" i="3"/>
  <c r="BY137" i="3"/>
  <c r="BX137" i="3"/>
  <c r="BT137" i="3"/>
  <c r="BS137" i="3"/>
  <c r="BO137" i="3"/>
  <c r="BN137" i="3"/>
  <c r="BJ137" i="3"/>
  <c r="BI137" i="3"/>
  <c r="BE137" i="3"/>
  <c r="BD137" i="3"/>
  <c r="AZ137" i="3"/>
  <c r="AY137" i="3"/>
  <c r="AU137" i="3"/>
  <c r="AT137" i="3"/>
  <c r="AP137" i="3"/>
  <c r="AO137" i="3"/>
  <c r="AK137" i="3"/>
  <c r="AJ137" i="3"/>
  <c r="AF137" i="3"/>
  <c r="AE137" i="3"/>
  <c r="AA137" i="3"/>
  <c r="Z137" i="3"/>
  <c r="V137" i="3"/>
  <c r="U137" i="3"/>
  <c r="Q137" i="3"/>
  <c r="P137" i="3"/>
  <c r="L137" i="3"/>
  <c r="K137" i="3"/>
  <c r="G137" i="3"/>
  <c r="F137" i="3"/>
  <c r="A137" i="3"/>
  <c r="DU136" i="3"/>
  <c r="DT136" i="3"/>
  <c r="DP136" i="3"/>
  <c r="DO136" i="3"/>
  <c r="DK136" i="3"/>
  <c r="DH136" i="3"/>
  <c r="DG136" i="3"/>
  <c r="DC136" i="3"/>
  <c r="DB136" i="3"/>
  <c r="CX136" i="3"/>
  <c r="CW136" i="3"/>
  <c r="CS136" i="3"/>
  <c r="CR136" i="3"/>
  <c r="CN136" i="3"/>
  <c r="CM136" i="3"/>
  <c r="CI136" i="3"/>
  <c r="CH136" i="3"/>
  <c r="CD136" i="3"/>
  <c r="CC136" i="3"/>
  <c r="BY136" i="3"/>
  <c r="BX136" i="3"/>
  <c r="BT136" i="3"/>
  <c r="BS136" i="3"/>
  <c r="BO136" i="3"/>
  <c r="BN136" i="3"/>
  <c r="BJ136" i="3"/>
  <c r="BI136" i="3"/>
  <c r="BE136" i="3"/>
  <c r="BD136" i="3"/>
  <c r="AZ136" i="3"/>
  <c r="AY136" i="3"/>
  <c r="AU136" i="3"/>
  <c r="AT136" i="3"/>
  <c r="AP136" i="3"/>
  <c r="AO136" i="3"/>
  <c r="AK136" i="3"/>
  <c r="AJ136" i="3"/>
  <c r="AF136" i="3"/>
  <c r="AE136" i="3"/>
  <c r="AA136" i="3"/>
  <c r="Z136" i="3"/>
  <c r="V136" i="3"/>
  <c r="U136" i="3"/>
  <c r="Q136" i="3"/>
  <c r="P136" i="3"/>
  <c r="L136" i="3"/>
  <c r="K136" i="3"/>
  <c r="G136" i="3"/>
  <c r="F136" i="3"/>
  <c r="DU135" i="3"/>
  <c r="DT135" i="3"/>
  <c r="DP135" i="3"/>
  <c r="DO135" i="3"/>
  <c r="DK135" i="3"/>
  <c r="DH135" i="3"/>
  <c r="DG135" i="3"/>
  <c r="DC135" i="3"/>
  <c r="DB135" i="3"/>
  <c r="CX135" i="3"/>
  <c r="CW135" i="3"/>
  <c r="CS135" i="3"/>
  <c r="CR135" i="3"/>
  <c r="CN135" i="3"/>
  <c r="CM135" i="3"/>
  <c r="CI135" i="3"/>
  <c r="CH135" i="3"/>
  <c r="CD135" i="3"/>
  <c r="CC135" i="3"/>
  <c r="BY135" i="3"/>
  <c r="BX135" i="3"/>
  <c r="BT135" i="3"/>
  <c r="BS135" i="3"/>
  <c r="BO135" i="3"/>
  <c r="BN135" i="3"/>
  <c r="BJ135" i="3"/>
  <c r="BI135" i="3"/>
  <c r="BE135" i="3"/>
  <c r="BD135" i="3"/>
  <c r="AZ135" i="3"/>
  <c r="AY135" i="3"/>
  <c r="AU135" i="3"/>
  <c r="AT135" i="3"/>
  <c r="AP135" i="3"/>
  <c r="AO135" i="3"/>
  <c r="AK135" i="3"/>
  <c r="AJ135" i="3"/>
  <c r="AF135" i="3"/>
  <c r="AE135" i="3"/>
  <c r="AA135" i="3"/>
  <c r="Z135" i="3"/>
  <c r="V135" i="3"/>
  <c r="U135" i="3"/>
  <c r="Q135" i="3"/>
  <c r="P135" i="3"/>
  <c r="L135" i="3"/>
  <c r="K135" i="3"/>
  <c r="G135" i="3"/>
  <c r="F135" i="3"/>
  <c r="DU134" i="3"/>
  <c r="DT134" i="3"/>
  <c r="DP134" i="3"/>
  <c r="DO134" i="3"/>
  <c r="DK134" i="3"/>
  <c r="DH134" i="3"/>
  <c r="DG134" i="3"/>
  <c r="DC134" i="3"/>
  <c r="DB134" i="3"/>
  <c r="CX134" i="3"/>
  <c r="CW134" i="3"/>
  <c r="CS134" i="3"/>
  <c r="CR134" i="3"/>
  <c r="CN134" i="3"/>
  <c r="CM134" i="3"/>
  <c r="CI134" i="3"/>
  <c r="CH134" i="3"/>
  <c r="CD134" i="3"/>
  <c r="CC134" i="3"/>
  <c r="BY134" i="3"/>
  <c r="BX134" i="3"/>
  <c r="BT134" i="3"/>
  <c r="BS134" i="3"/>
  <c r="BO134" i="3"/>
  <c r="BN134" i="3"/>
  <c r="BJ134" i="3"/>
  <c r="BI134" i="3"/>
  <c r="BE134" i="3"/>
  <c r="BD134" i="3"/>
  <c r="AZ134" i="3"/>
  <c r="AY134" i="3"/>
  <c r="AU134" i="3"/>
  <c r="AT134" i="3"/>
  <c r="AP134" i="3"/>
  <c r="AO134" i="3"/>
  <c r="AK134" i="3"/>
  <c r="AJ134" i="3"/>
  <c r="AF134" i="3"/>
  <c r="AE134" i="3"/>
  <c r="AA134" i="3"/>
  <c r="Z134" i="3"/>
  <c r="V134" i="3"/>
  <c r="U134" i="3"/>
  <c r="Q134" i="3"/>
  <c r="P134" i="3"/>
  <c r="L134" i="3"/>
  <c r="K134" i="3"/>
  <c r="G134" i="3"/>
  <c r="F134" i="3"/>
  <c r="DU133" i="3"/>
  <c r="DT133" i="3"/>
  <c r="DP133" i="3"/>
  <c r="DO133" i="3"/>
  <c r="DK133" i="3"/>
  <c r="DH133" i="3"/>
  <c r="DG133" i="3"/>
  <c r="DC133" i="3"/>
  <c r="DB133" i="3"/>
  <c r="CX133" i="3"/>
  <c r="CW133" i="3"/>
  <c r="CS133" i="3"/>
  <c r="CR133" i="3"/>
  <c r="CN133" i="3"/>
  <c r="CM133" i="3"/>
  <c r="CI133" i="3"/>
  <c r="CH133" i="3"/>
  <c r="CD133" i="3"/>
  <c r="CC133" i="3"/>
  <c r="BY133" i="3"/>
  <c r="BX133" i="3"/>
  <c r="BT133" i="3"/>
  <c r="BS133" i="3"/>
  <c r="BO133" i="3"/>
  <c r="BN133" i="3"/>
  <c r="BJ133" i="3"/>
  <c r="BI133" i="3"/>
  <c r="BE133" i="3"/>
  <c r="BD133" i="3"/>
  <c r="AZ133" i="3"/>
  <c r="AY133" i="3"/>
  <c r="AU133" i="3"/>
  <c r="AT133" i="3"/>
  <c r="AP133" i="3"/>
  <c r="AO133" i="3"/>
  <c r="AK133" i="3"/>
  <c r="AJ133" i="3"/>
  <c r="AF133" i="3"/>
  <c r="AE133" i="3"/>
  <c r="AA133" i="3"/>
  <c r="Z133" i="3"/>
  <c r="V133" i="3"/>
  <c r="U133" i="3"/>
  <c r="Q133" i="3"/>
  <c r="P133" i="3"/>
  <c r="L133" i="3"/>
  <c r="K133" i="3"/>
  <c r="G133" i="3"/>
  <c r="F133" i="3"/>
  <c r="DU132" i="3"/>
  <c r="DT132" i="3"/>
  <c r="DP132" i="3"/>
  <c r="DO132" i="3"/>
  <c r="DK132" i="3"/>
  <c r="DH132" i="3"/>
  <c r="DG132" i="3"/>
  <c r="DC132" i="3"/>
  <c r="DB132" i="3"/>
  <c r="CX132" i="3"/>
  <c r="CW132" i="3"/>
  <c r="CS132" i="3"/>
  <c r="CR132" i="3"/>
  <c r="CN132" i="3"/>
  <c r="CM132" i="3"/>
  <c r="CI132" i="3"/>
  <c r="CH132" i="3"/>
  <c r="CD132" i="3"/>
  <c r="CC132" i="3"/>
  <c r="BY132" i="3"/>
  <c r="BX132" i="3"/>
  <c r="BT132" i="3"/>
  <c r="BS132" i="3"/>
  <c r="BO132" i="3"/>
  <c r="BN132" i="3"/>
  <c r="BJ132" i="3"/>
  <c r="BI132" i="3"/>
  <c r="BE132" i="3"/>
  <c r="BD132" i="3"/>
  <c r="AZ132" i="3"/>
  <c r="AY132" i="3"/>
  <c r="AU132" i="3"/>
  <c r="AT132" i="3"/>
  <c r="AP132" i="3"/>
  <c r="AO132" i="3"/>
  <c r="AK132" i="3"/>
  <c r="AJ132" i="3"/>
  <c r="AF132" i="3"/>
  <c r="AE132" i="3"/>
  <c r="AA132" i="3"/>
  <c r="Z132" i="3"/>
  <c r="V132" i="3"/>
  <c r="U132" i="3"/>
  <c r="Q132" i="3"/>
  <c r="P132" i="3"/>
  <c r="L132" i="3"/>
  <c r="K132" i="3"/>
  <c r="G132" i="3"/>
  <c r="F132" i="3"/>
  <c r="DT131" i="3"/>
  <c r="DS131" i="3"/>
  <c r="DP131" i="3"/>
  <c r="DO131" i="3"/>
  <c r="DN131" i="3"/>
  <c r="DK131" i="3"/>
  <c r="DG131" i="3"/>
  <c r="DF131" i="3"/>
  <c r="DH131" i="3" s="1"/>
  <c r="DB131" i="3"/>
  <c r="DA131" i="3"/>
  <c r="DC131" i="3" s="1"/>
  <c r="CX131" i="3"/>
  <c r="CW131" i="3"/>
  <c r="CV131" i="3"/>
  <c r="CS131" i="3"/>
  <c r="CR131" i="3"/>
  <c r="CQ131" i="3"/>
  <c r="CM131" i="3"/>
  <c r="CL131" i="3"/>
  <c r="CN131" i="3" s="1"/>
  <c r="CH131" i="3"/>
  <c r="CG131" i="3"/>
  <c r="CI131" i="3" s="1"/>
  <c r="CD131" i="3"/>
  <c r="CC131" i="3"/>
  <c r="CB131" i="3"/>
  <c r="BY131" i="3"/>
  <c r="BX131" i="3"/>
  <c r="BW131" i="3"/>
  <c r="BS131" i="3"/>
  <c r="BR131" i="3"/>
  <c r="BT131" i="3" s="1"/>
  <c r="BN131" i="3"/>
  <c r="BM131" i="3"/>
  <c r="BO131" i="3" s="1"/>
  <c r="BJ131" i="3"/>
  <c r="BI131" i="3"/>
  <c r="BH131" i="3"/>
  <c r="BE131" i="3"/>
  <c r="BD131" i="3"/>
  <c r="BC131" i="3"/>
  <c r="AY131" i="3"/>
  <c r="AX131" i="3"/>
  <c r="AZ131" i="3" s="1"/>
  <c r="AT131" i="3"/>
  <c r="AS131" i="3"/>
  <c r="AU131" i="3" s="1"/>
  <c r="AP131" i="3"/>
  <c r="AO131" i="3"/>
  <c r="AN131" i="3"/>
  <c r="AK131" i="3"/>
  <c r="AJ131" i="3"/>
  <c r="AI131" i="3"/>
  <c r="AE131" i="3"/>
  <c r="AD131" i="3"/>
  <c r="AF131" i="3" s="1"/>
  <c r="Z131" i="3"/>
  <c r="Y131" i="3"/>
  <c r="AA131" i="3" s="1"/>
  <c r="U131" i="3"/>
  <c r="T131" i="3"/>
  <c r="V131" i="3" s="1"/>
  <c r="Q131" i="3"/>
  <c r="P131" i="3"/>
  <c r="O131" i="3"/>
  <c r="L131" i="3"/>
  <c r="K131" i="3"/>
  <c r="J131" i="3"/>
  <c r="F131" i="3"/>
  <c r="E131" i="3"/>
  <c r="G131" i="3" s="1"/>
  <c r="DU130" i="3"/>
  <c r="DT130" i="3"/>
  <c r="DP130" i="3"/>
  <c r="DO130" i="3"/>
  <c r="DK130" i="3"/>
  <c r="DH130" i="3"/>
  <c r="DG130" i="3"/>
  <c r="DC130" i="3"/>
  <c r="DB130" i="3"/>
  <c r="CX130" i="3"/>
  <c r="CW130" i="3"/>
  <c r="CS130" i="3"/>
  <c r="CR130" i="3"/>
  <c r="CN130" i="3"/>
  <c r="CM130" i="3"/>
  <c r="CI130" i="3"/>
  <c r="CH130" i="3"/>
  <c r="CD130" i="3"/>
  <c r="CC130" i="3"/>
  <c r="BY130" i="3"/>
  <c r="BX130" i="3"/>
  <c r="BT130" i="3"/>
  <c r="BS130" i="3"/>
  <c r="BO130" i="3"/>
  <c r="BN130" i="3"/>
  <c r="BJ130" i="3"/>
  <c r="BI130" i="3"/>
  <c r="BE130" i="3"/>
  <c r="BD130" i="3"/>
  <c r="AZ130" i="3"/>
  <c r="AY130" i="3"/>
  <c r="AU130" i="3"/>
  <c r="AT130" i="3"/>
  <c r="AP130" i="3"/>
  <c r="AO130" i="3"/>
  <c r="AK130" i="3"/>
  <c r="AJ130" i="3"/>
  <c r="AF130" i="3"/>
  <c r="AE130" i="3"/>
  <c r="AA130" i="3"/>
  <c r="Z130" i="3"/>
  <c r="V130" i="3"/>
  <c r="U130" i="3"/>
  <c r="Q130" i="3"/>
  <c r="P130" i="3"/>
  <c r="L130" i="3"/>
  <c r="K130" i="3"/>
  <c r="G130" i="3"/>
  <c r="F130" i="3"/>
  <c r="DU129" i="3"/>
  <c r="DT129" i="3"/>
  <c r="DP129" i="3"/>
  <c r="DO129" i="3"/>
  <c r="DK129" i="3"/>
  <c r="DH129" i="3"/>
  <c r="DG129" i="3"/>
  <c r="DC129" i="3"/>
  <c r="DB129" i="3"/>
  <c r="CX129" i="3"/>
  <c r="CW129" i="3"/>
  <c r="CS129" i="3"/>
  <c r="CR129" i="3"/>
  <c r="CN129" i="3"/>
  <c r="CM129" i="3"/>
  <c r="CI129" i="3"/>
  <c r="CH129" i="3"/>
  <c r="CD129" i="3"/>
  <c r="CC129" i="3"/>
  <c r="BY129" i="3"/>
  <c r="BX129" i="3"/>
  <c r="BT129" i="3"/>
  <c r="BS129" i="3"/>
  <c r="BO129" i="3"/>
  <c r="BN129" i="3"/>
  <c r="BJ129" i="3"/>
  <c r="BI129" i="3"/>
  <c r="BE129" i="3"/>
  <c r="BD129" i="3"/>
  <c r="AZ129" i="3"/>
  <c r="AY129" i="3"/>
  <c r="AU129" i="3"/>
  <c r="AT129" i="3"/>
  <c r="AP129" i="3"/>
  <c r="AO129" i="3"/>
  <c r="AK129" i="3"/>
  <c r="AJ129" i="3"/>
  <c r="AF129" i="3"/>
  <c r="AE129" i="3"/>
  <c r="AA129" i="3"/>
  <c r="Z129" i="3"/>
  <c r="V129" i="3"/>
  <c r="U129" i="3"/>
  <c r="Q129" i="3"/>
  <c r="P129" i="3"/>
  <c r="L129" i="3"/>
  <c r="K129" i="3"/>
  <c r="G129" i="3"/>
  <c r="F129" i="3"/>
  <c r="DU128" i="3"/>
  <c r="DT128" i="3"/>
  <c r="DP128" i="3"/>
  <c r="DO128" i="3"/>
  <c r="DK128" i="3"/>
  <c r="DH128" i="3"/>
  <c r="DG128" i="3"/>
  <c r="DC128" i="3"/>
  <c r="DB128" i="3"/>
  <c r="CX128" i="3"/>
  <c r="CW128" i="3"/>
  <c r="CS128" i="3"/>
  <c r="CR128" i="3"/>
  <c r="CN128" i="3"/>
  <c r="CM128" i="3"/>
  <c r="CI128" i="3"/>
  <c r="CH128" i="3"/>
  <c r="CD128" i="3"/>
  <c r="CC128" i="3"/>
  <c r="BY128" i="3"/>
  <c r="BX128" i="3"/>
  <c r="BT128" i="3"/>
  <c r="BS128" i="3"/>
  <c r="BO128" i="3"/>
  <c r="BN128" i="3"/>
  <c r="BJ128" i="3"/>
  <c r="BI128" i="3"/>
  <c r="BE128" i="3"/>
  <c r="BD128" i="3"/>
  <c r="AZ128" i="3"/>
  <c r="AY128" i="3"/>
  <c r="AU128" i="3"/>
  <c r="AT128" i="3"/>
  <c r="AP128" i="3"/>
  <c r="AO128" i="3"/>
  <c r="AK128" i="3"/>
  <c r="AJ128" i="3"/>
  <c r="AF128" i="3"/>
  <c r="AE128" i="3"/>
  <c r="AA128" i="3"/>
  <c r="Z128" i="3"/>
  <c r="V128" i="3"/>
  <c r="U128" i="3"/>
  <c r="Q128" i="3"/>
  <c r="P128" i="3"/>
  <c r="L128" i="3"/>
  <c r="K128" i="3"/>
  <c r="G128" i="3"/>
  <c r="F128" i="3"/>
  <c r="DU127" i="3"/>
  <c r="DT127" i="3"/>
  <c r="DP127" i="3"/>
  <c r="DO127" i="3"/>
  <c r="DK127" i="3"/>
  <c r="DH127" i="3"/>
  <c r="DG127" i="3"/>
  <c r="DC127" i="3"/>
  <c r="DB127" i="3"/>
  <c r="CX127" i="3"/>
  <c r="CW127" i="3"/>
  <c r="CS127" i="3"/>
  <c r="CR127" i="3"/>
  <c r="CN127" i="3"/>
  <c r="CM127" i="3"/>
  <c r="CI127" i="3"/>
  <c r="CH127" i="3"/>
  <c r="CD127" i="3"/>
  <c r="CC127" i="3"/>
  <c r="BY127" i="3"/>
  <c r="BX127" i="3"/>
  <c r="BT127" i="3"/>
  <c r="BS127" i="3"/>
  <c r="BO127" i="3"/>
  <c r="BN127" i="3"/>
  <c r="BJ127" i="3"/>
  <c r="BI127" i="3"/>
  <c r="BE127" i="3"/>
  <c r="BD127" i="3"/>
  <c r="AZ127" i="3"/>
  <c r="AY127" i="3"/>
  <c r="AU127" i="3"/>
  <c r="AT127" i="3"/>
  <c r="AP127" i="3"/>
  <c r="AO127" i="3"/>
  <c r="AK127" i="3"/>
  <c r="AJ127" i="3"/>
  <c r="AF127" i="3"/>
  <c r="AE127" i="3"/>
  <c r="AA127" i="3"/>
  <c r="Z127" i="3"/>
  <c r="V127" i="3"/>
  <c r="U127" i="3"/>
  <c r="Q127" i="3"/>
  <c r="P127" i="3"/>
  <c r="L127" i="3"/>
  <c r="K127" i="3"/>
  <c r="G127" i="3"/>
  <c r="F127" i="3"/>
  <c r="DU126" i="3"/>
  <c r="DT126" i="3"/>
  <c r="DP126" i="3"/>
  <c r="DO126" i="3"/>
  <c r="DK126" i="3"/>
  <c r="DH126" i="3"/>
  <c r="DG126" i="3"/>
  <c r="DC126" i="3"/>
  <c r="DB126" i="3"/>
  <c r="CX126" i="3"/>
  <c r="CW126" i="3"/>
  <c r="CS126" i="3"/>
  <c r="CR126" i="3"/>
  <c r="CN126" i="3"/>
  <c r="CM126" i="3"/>
  <c r="CI126" i="3"/>
  <c r="CH126" i="3"/>
  <c r="CD126" i="3"/>
  <c r="CC126" i="3"/>
  <c r="BY126" i="3"/>
  <c r="BX126" i="3"/>
  <c r="BT126" i="3"/>
  <c r="BS126" i="3"/>
  <c r="BO126" i="3"/>
  <c r="BN126" i="3"/>
  <c r="BJ126" i="3"/>
  <c r="BI126" i="3"/>
  <c r="BE126" i="3"/>
  <c r="BD126" i="3"/>
  <c r="AZ126" i="3"/>
  <c r="AY126" i="3"/>
  <c r="AU126" i="3"/>
  <c r="AT126" i="3"/>
  <c r="AP126" i="3"/>
  <c r="AO126" i="3"/>
  <c r="AK126" i="3"/>
  <c r="AJ126" i="3"/>
  <c r="AF126" i="3"/>
  <c r="AE126" i="3"/>
  <c r="AA126" i="3"/>
  <c r="Z126" i="3"/>
  <c r="V126" i="3"/>
  <c r="U126" i="3"/>
  <c r="Q126" i="3"/>
  <c r="P126" i="3"/>
  <c r="L126" i="3"/>
  <c r="K126" i="3"/>
  <c r="G126" i="3"/>
  <c r="F126" i="3"/>
  <c r="DU125" i="3"/>
  <c r="DT125" i="3"/>
  <c r="DP125" i="3"/>
  <c r="DO125" i="3"/>
  <c r="DK125" i="3"/>
  <c r="DH125" i="3"/>
  <c r="DG125" i="3"/>
  <c r="DC125" i="3"/>
  <c r="DB125" i="3"/>
  <c r="CX125" i="3"/>
  <c r="CW125" i="3"/>
  <c r="CS125" i="3"/>
  <c r="CR125" i="3"/>
  <c r="CN125" i="3"/>
  <c r="CM125" i="3"/>
  <c r="CI125" i="3"/>
  <c r="CH125" i="3"/>
  <c r="CD125" i="3"/>
  <c r="CC125" i="3"/>
  <c r="BY125" i="3"/>
  <c r="BX125" i="3"/>
  <c r="BT125" i="3"/>
  <c r="BS125" i="3"/>
  <c r="BO125" i="3"/>
  <c r="BN125" i="3"/>
  <c r="BJ125" i="3"/>
  <c r="BI125" i="3"/>
  <c r="BE125" i="3"/>
  <c r="BD125" i="3"/>
  <c r="AZ125" i="3"/>
  <c r="AY125" i="3"/>
  <c r="AU125" i="3"/>
  <c r="AT125" i="3"/>
  <c r="AP125" i="3"/>
  <c r="AO125" i="3"/>
  <c r="AK125" i="3"/>
  <c r="AJ125" i="3"/>
  <c r="AF125" i="3"/>
  <c r="AE125" i="3"/>
  <c r="AA125" i="3"/>
  <c r="Z125" i="3"/>
  <c r="V125" i="3"/>
  <c r="U125" i="3"/>
  <c r="Q125" i="3"/>
  <c r="P125" i="3"/>
  <c r="L125" i="3"/>
  <c r="K125" i="3"/>
  <c r="G125" i="3"/>
  <c r="F125" i="3"/>
  <c r="DU124" i="3"/>
  <c r="DT124" i="3"/>
  <c r="DP124" i="3"/>
  <c r="DO124" i="3"/>
  <c r="DK124" i="3"/>
  <c r="DH124" i="3"/>
  <c r="DG124" i="3"/>
  <c r="DC124" i="3"/>
  <c r="DB124" i="3"/>
  <c r="CX124" i="3"/>
  <c r="CW124" i="3"/>
  <c r="CS124" i="3"/>
  <c r="CR124" i="3"/>
  <c r="CN124" i="3"/>
  <c r="CM124" i="3"/>
  <c r="CI124" i="3"/>
  <c r="CH124" i="3"/>
  <c r="CD124" i="3"/>
  <c r="CC124" i="3"/>
  <c r="BY124" i="3"/>
  <c r="BX124" i="3"/>
  <c r="BT124" i="3"/>
  <c r="BS124" i="3"/>
  <c r="BO124" i="3"/>
  <c r="BN124" i="3"/>
  <c r="BJ124" i="3"/>
  <c r="BI124" i="3"/>
  <c r="BE124" i="3"/>
  <c r="BD124" i="3"/>
  <c r="AZ124" i="3"/>
  <c r="AY124" i="3"/>
  <c r="AU124" i="3"/>
  <c r="AT124" i="3"/>
  <c r="AP124" i="3"/>
  <c r="AO124" i="3"/>
  <c r="AK124" i="3"/>
  <c r="AJ124" i="3"/>
  <c r="AF124" i="3"/>
  <c r="AE124" i="3"/>
  <c r="AA124" i="3"/>
  <c r="Z124" i="3"/>
  <c r="V124" i="3"/>
  <c r="U124" i="3"/>
  <c r="Q124" i="3"/>
  <c r="P124" i="3"/>
  <c r="L124" i="3"/>
  <c r="K124" i="3"/>
  <c r="G124" i="3"/>
  <c r="F124" i="3"/>
  <c r="A124" i="3"/>
  <c r="A125" i="3" s="1"/>
  <c r="A126" i="3" s="1"/>
  <c r="A127" i="3" s="1"/>
  <c r="A128" i="3" s="1"/>
  <c r="A129" i="3" s="1"/>
  <c r="A130" i="3" s="1"/>
  <c r="DU123" i="3"/>
  <c r="DT123" i="3"/>
  <c r="DP123" i="3"/>
  <c r="DO123" i="3"/>
  <c r="DK123" i="3"/>
  <c r="DH123" i="3"/>
  <c r="DG123" i="3"/>
  <c r="DC123" i="3"/>
  <c r="DB123" i="3"/>
  <c r="CX123" i="3"/>
  <c r="CW123" i="3"/>
  <c r="CS123" i="3"/>
  <c r="CR123" i="3"/>
  <c r="CN123" i="3"/>
  <c r="CM123" i="3"/>
  <c r="CI123" i="3"/>
  <c r="CH123" i="3"/>
  <c r="CD123" i="3"/>
  <c r="CC123" i="3"/>
  <c r="BY123" i="3"/>
  <c r="BX123" i="3"/>
  <c r="BT123" i="3"/>
  <c r="BS123" i="3"/>
  <c r="BO123" i="3"/>
  <c r="BN123" i="3"/>
  <c r="BJ123" i="3"/>
  <c r="BI123" i="3"/>
  <c r="BE123" i="3"/>
  <c r="BD123" i="3"/>
  <c r="AZ123" i="3"/>
  <c r="AY123" i="3"/>
  <c r="AU123" i="3"/>
  <c r="AT123" i="3"/>
  <c r="AP123" i="3"/>
  <c r="AO123" i="3"/>
  <c r="AK123" i="3"/>
  <c r="AJ123" i="3"/>
  <c r="AF123" i="3"/>
  <c r="AE123" i="3"/>
  <c r="AA123" i="3"/>
  <c r="Z123" i="3"/>
  <c r="V123" i="3"/>
  <c r="U123" i="3"/>
  <c r="Q123" i="3"/>
  <c r="P123" i="3"/>
  <c r="L123" i="3"/>
  <c r="K123" i="3"/>
  <c r="G123" i="3"/>
  <c r="F123" i="3"/>
  <c r="DU122" i="3"/>
  <c r="DT122" i="3"/>
  <c r="DS122" i="3"/>
  <c r="DP122" i="3"/>
  <c r="DO122" i="3"/>
  <c r="DN122" i="3"/>
  <c r="DK122" i="3"/>
  <c r="DG122" i="3"/>
  <c r="DF122" i="3"/>
  <c r="DC122" i="3"/>
  <c r="DB122" i="3"/>
  <c r="DA122" i="3"/>
  <c r="CW122" i="3"/>
  <c r="CV122" i="3"/>
  <c r="CX122" i="3" s="1"/>
  <c r="CR122" i="3"/>
  <c r="CQ122" i="3"/>
  <c r="CS122" i="3" s="1"/>
  <c r="CN122" i="3"/>
  <c r="CM122" i="3"/>
  <c r="CL122" i="3"/>
  <c r="CI122" i="3"/>
  <c r="CH122" i="3"/>
  <c r="CG122" i="3"/>
  <c r="CC122" i="3"/>
  <c r="CB122" i="3"/>
  <c r="CD122" i="3" s="1"/>
  <c r="BX122" i="3"/>
  <c r="BW122" i="3"/>
  <c r="BY122" i="3" s="1"/>
  <c r="BT122" i="3"/>
  <c r="BS122" i="3"/>
  <c r="BR122" i="3"/>
  <c r="BO122" i="3"/>
  <c r="BN122" i="3"/>
  <c r="BM122" i="3"/>
  <c r="BI122" i="3"/>
  <c r="BH122" i="3"/>
  <c r="BJ122" i="3" s="1"/>
  <c r="BD122" i="3"/>
  <c r="BC122" i="3"/>
  <c r="BE122" i="3" s="1"/>
  <c r="AZ122" i="3"/>
  <c r="AY122" i="3"/>
  <c r="AX122" i="3"/>
  <c r="AU122" i="3"/>
  <c r="AT122" i="3"/>
  <c r="AS122" i="3"/>
  <c r="AO122" i="3"/>
  <c r="AN122" i="3"/>
  <c r="AP122" i="3" s="1"/>
  <c r="AJ122" i="3"/>
  <c r="AI122" i="3"/>
  <c r="AK122" i="3" s="1"/>
  <c r="AF122" i="3"/>
  <c r="AE122" i="3"/>
  <c r="AD122" i="3"/>
  <c r="AA122" i="3"/>
  <c r="Z122" i="3"/>
  <c r="Y122" i="3"/>
  <c r="U122" i="3"/>
  <c r="T122" i="3"/>
  <c r="V122" i="3" s="1"/>
  <c r="P122" i="3"/>
  <c r="O122" i="3"/>
  <c r="Q122" i="3" s="1"/>
  <c r="L122" i="3"/>
  <c r="K122" i="3"/>
  <c r="J122" i="3"/>
  <c r="G122" i="3"/>
  <c r="F122" i="3"/>
  <c r="E122" i="3"/>
  <c r="DU121" i="3"/>
  <c r="DT121" i="3"/>
  <c r="DP121" i="3"/>
  <c r="DO121" i="3"/>
  <c r="DK121" i="3"/>
  <c r="DH121" i="3"/>
  <c r="DG121" i="3"/>
  <c r="DC121" i="3"/>
  <c r="DB121" i="3"/>
  <c r="CX121" i="3"/>
  <c r="CW121" i="3"/>
  <c r="CS121" i="3"/>
  <c r="CR121" i="3"/>
  <c r="CN121" i="3"/>
  <c r="CM121" i="3"/>
  <c r="CI121" i="3"/>
  <c r="CH121" i="3"/>
  <c r="CD121" i="3"/>
  <c r="CC121" i="3"/>
  <c r="BY121" i="3"/>
  <c r="BX121" i="3"/>
  <c r="BT121" i="3"/>
  <c r="BS121" i="3"/>
  <c r="BO121" i="3"/>
  <c r="BN121" i="3"/>
  <c r="BJ121" i="3"/>
  <c r="BI121" i="3"/>
  <c r="BE121" i="3"/>
  <c r="BD121" i="3"/>
  <c r="AZ121" i="3"/>
  <c r="AY121" i="3"/>
  <c r="AU121" i="3"/>
  <c r="AT121" i="3"/>
  <c r="AP121" i="3"/>
  <c r="AO121" i="3"/>
  <c r="AK121" i="3"/>
  <c r="AJ121" i="3"/>
  <c r="AF121" i="3"/>
  <c r="AE121" i="3"/>
  <c r="AA121" i="3"/>
  <c r="Z121" i="3"/>
  <c r="V121" i="3"/>
  <c r="U121" i="3"/>
  <c r="Q121" i="3"/>
  <c r="P121" i="3"/>
  <c r="L121" i="3"/>
  <c r="K121" i="3"/>
  <c r="G121" i="3"/>
  <c r="F121" i="3"/>
  <c r="DU120" i="3"/>
  <c r="DT120" i="3"/>
  <c r="DP120" i="3"/>
  <c r="DO120" i="3"/>
  <c r="DK120" i="3"/>
  <c r="DH120" i="3"/>
  <c r="DG120" i="3"/>
  <c r="DC120" i="3"/>
  <c r="DB120" i="3"/>
  <c r="CX120" i="3"/>
  <c r="CW120" i="3"/>
  <c r="CS120" i="3"/>
  <c r="CR120" i="3"/>
  <c r="CN120" i="3"/>
  <c r="CM120" i="3"/>
  <c r="CI120" i="3"/>
  <c r="CH120" i="3"/>
  <c r="CD120" i="3"/>
  <c r="CC120" i="3"/>
  <c r="BY120" i="3"/>
  <c r="BX120" i="3"/>
  <c r="BT120" i="3"/>
  <c r="BS120" i="3"/>
  <c r="BO120" i="3"/>
  <c r="BN120" i="3"/>
  <c r="BJ120" i="3"/>
  <c r="BI120" i="3"/>
  <c r="BE120" i="3"/>
  <c r="BD120" i="3"/>
  <c r="AZ120" i="3"/>
  <c r="AY120" i="3"/>
  <c r="AU120" i="3"/>
  <c r="AT120" i="3"/>
  <c r="AP120" i="3"/>
  <c r="AO120" i="3"/>
  <c r="AK120" i="3"/>
  <c r="AJ120" i="3"/>
  <c r="AF120" i="3"/>
  <c r="AE120" i="3"/>
  <c r="AA120" i="3"/>
  <c r="Z120" i="3"/>
  <c r="V120" i="3"/>
  <c r="U120" i="3"/>
  <c r="Q120" i="3"/>
  <c r="P120" i="3"/>
  <c r="L120" i="3"/>
  <c r="K120" i="3"/>
  <c r="G120" i="3"/>
  <c r="F120" i="3"/>
  <c r="DU119" i="3"/>
  <c r="DT119" i="3"/>
  <c r="DP119" i="3"/>
  <c r="DO119" i="3"/>
  <c r="DK119" i="3"/>
  <c r="DH119" i="3"/>
  <c r="DG119" i="3"/>
  <c r="DC119" i="3"/>
  <c r="DB119" i="3"/>
  <c r="CX119" i="3"/>
  <c r="CW119" i="3"/>
  <c r="CS119" i="3"/>
  <c r="CR119" i="3"/>
  <c r="CN119" i="3"/>
  <c r="CM119" i="3"/>
  <c r="CI119" i="3"/>
  <c r="CH119" i="3"/>
  <c r="CD119" i="3"/>
  <c r="CC119" i="3"/>
  <c r="BY119" i="3"/>
  <c r="BX119" i="3"/>
  <c r="BT119" i="3"/>
  <c r="BS119" i="3"/>
  <c r="BO119" i="3"/>
  <c r="BN119" i="3"/>
  <c r="BJ119" i="3"/>
  <c r="BI119" i="3"/>
  <c r="BE119" i="3"/>
  <c r="BD119" i="3"/>
  <c r="AZ119" i="3"/>
  <c r="AY119" i="3"/>
  <c r="AU119" i="3"/>
  <c r="AT119" i="3"/>
  <c r="AP119" i="3"/>
  <c r="AO119" i="3"/>
  <c r="AK119" i="3"/>
  <c r="AJ119" i="3"/>
  <c r="AF119" i="3"/>
  <c r="AE119" i="3"/>
  <c r="AA119" i="3"/>
  <c r="Z119" i="3"/>
  <c r="V119" i="3"/>
  <c r="U119" i="3"/>
  <c r="Q119" i="3"/>
  <c r="P119" i="3"/>
  <c r="L119" i="3"/>
  <c r="K119" i="3"/>
  <c r="G119" i="3"/>
  <c r="F119" i="3"/>
  <c r="DU118" i="3"/>
  <c r="DT118" i="3"/>
  <c r="DP118" i="3"/>
  <c r="DO118" i="3"/>
  <c r="DK118" i="3"/>
  <c r="DH118" i="3"/>
  <c r="DG118" i="3"/>
  <c r="DC118" i="3"/>
  <c r="DB118" i="3"/>
  <c r="CX118" i="3"/>
  <c r="CW118" i="3"/>
  <c r="CS118" i="3"/>
  <c r="CR118" i="3"/>
  <c r="CN118" i="3"/>
  <c r="CM118" i="3"/>
  <c r="CI118" i="3"/>
  <c r="CH118" i="3"/>
  <c r="CD118" i="3"/>
  <c r="CC118" i="3"/>
  <c r="BY118" i="3"/>
  <c r="BX118" i="3"/>
  <c r="BT118" i="3"/>
  <c r="BS118" i="3"/>
  <c r="BO118" i="3"/>
  <c r="BN118" i="3"/>
  <c r="BJ118" i="3"/>
  <c r="BI118" i="3"/>
  <c r="BE118" i="3"/>
  <c r="BD118" i="3"/>
  <c r="AZ118" i="3"/>
  <c r="AY118" i="3"/>
  <c r="AU118" i="3"/>
  <c r="AT118" i="3"/>
  <c r="AP118" i="3"/>
  <c r="AO118" i="3"/>
  <c r="AK118" i="3"/>
  <c r="AJ118" i="3"/>
  <c r="AF118" i="3"/>
  <c r="AE118" i="3"/>
  <c r="AA118" i="3"/>
  <c r="Z118" i="3"/>
  <c r="V118" i="3"/>
  <c r="U118" i="3"/>
  <c r="Q118" i="3"/>
  <c r="P118" i="3"/>
  <c r="L118" i="3"/>
  <c r="K118" i="3"/>
  <c r="G118" i="3"/>
  <c r="F118" i="3"/>
  <c r="DU117" i="3"/>
  <c r="DT117" i="3"/>
  <c r="DP117" i="3"/>
  <c r="DO117" i="3"/>
  <c r="DK117" i="3"/>
  <c r="DH117" i="3"/>
  <c r="DG117" i="3"/>
  <c r="DC117" i="3"/>
  <c r="DB117" i="3"/>
  <c r="CX117" i="3"/>
  <c r="CW117" i="3"/>
  <c r="CS117" i="3"/>
  <c r="CR117" i="3"/>
  <c r="CN117" i="3"/>
  <c r="CM117" i="3"/>
  <c r="CI117" i="3"/>
  <c r="CH117" i="3"/>
  <c r="CD117" i="3"/>
  <c r="CC117" i="3"/>
  <c r="BY117" i="3"/>
  <c r="BX117" i="3"/>
  <c r="BT117" i="3"/>
  <c r="BS117" i="3"/>
  <c r="BO117" i="3"/>
  <c r="BN117" i="3"/>
  <c r="BJ117" i="3"/>
  <c r="BI117" i="3"/>
  <c r="BE117" i="3"/>
  <c r="BD117" i="3"/>
  <c r="AZ117" i="3"/>
  <c r="AY117" i="3"/>
  <c r="AU117" i="3"/>
  <c r="AT117" i="3"/>
  <c r="AP117" i="3"/>
  <c r="AO117" i="3"/>
  <c r="AK117" i="3"/>
  <c r="AJ117" i="3"/>
  <c r="AF117" i="3"/>
  <c r="AE117" i="3"/>
  <c r="AA117" i="3"/>
  <c r="Z117" i="3"/>
  <c r="V117" i="3"/>
  <c r="U117" i="3"/>
  <c r="Q117" i="3"/>
  <c r="P117" i="3"/>
  <c r="L117" i="3"/>
  <c r="K117" i="3"/>
  <c r="G117" i="3"/>
  <c r="F117" i="3"/>
  <c r="A117" i="3"/>
  <c r="A118" i="3" s="1"/>
  <c r="A119" i="3" s="1"/>
  <c r="A120" i="3" s="1"/>
  <c r="A121" i="3" s="1"/>
  <c r="DU116" i="3"/>
  <c r="DT116" i="3"/>
  <c r="DP116" i="3"/>
  <c r="DO116" i="3"/>
  <c r="DK116" i="3"/>
  <c r="DH116" i="3"/>
  <c r="DG116" i="3"/>
  <c r="DC116" i="3"/>
  <c r="DB116" i="3"/>
  <c r="CX116" i="3"/>
  <c r="CW116" i="3"/>
  <c r="CS116" i="3"/>
  <c r="CR116" i="3"/>
  <c r="CN116" i="3"/>
  <c r="CM116" i="3"/>
  <c r="CI116" i="3"/>
  <c r="CH116" i="3"/>
  <c r="CD116" i="3"/>
  <c r="CC116" i="3"/>
  <c r="BY116" i="3"/>
  <c r="BX116" i="3"/>
  <c r="BT116" i="3"/>
  <c r="BS116" i="3"/>
  <c r="BO116" i="3"/>
  <c r="BN116" i="3"/>
  <c r="BJ116" i="3"/>
  <c r="BI116" i="3"/>
  <c r="BE116" i="3"/>
  <c r="BD116" i="3"/>
  <c r="AZ116" i="3"/>
  <c r="AY116" i="3"/>
  <c r="AU116" i="3"/>
  <c r="AT116" i="3"/>
  <c r="AP116" i="3"/>
  <c r="AO116" i="3"/>
  <c r="AK116" i="3"/>
  <c r="AJ116" i="3"/>
  <c r="AF116" i="3"/>
  <c r="AE116" i="3"/>
  <c r="AA116" i="3"/>
  <c r="Z116" i="3"/>
  <c r="V116" i="3"/>
  <c r="U116" i="3"/>
  <c r="Q116" i="3"/>
  <c r="P116" i="3"/>
  <c r="L116" i="3"/>
  <c r="K116" i="3"/>
  <c r="G116" i="3"/>
  <c r="F116" i="3"/>
  <c r="DT115" i="3"/>
  <c r="DS115" i="3"/>
  <c r="DU115" i="3" s="1"/>
  <c r="DP115" i="3"/>
  <c r="DO115" i="3"/>
  <c r="DN115" i="3"/>
  <c r="DK115" i="3"/>
  <c r="DH115" i="3"/>
  <c r="DG115" i="3"/>
  <c r="DF115" i="3"/>
  <c r="DC115" i="3"/>
  <c r="DB115" i="3"/>
  <c r="DA115" i="3"/>
  <c r="CW115" i="3"/>
  <c r="CV115" i="3"/>
  <c r="CX115" i="3" s="1"/>
  <c r="CS115" i="3"/>
  <c r="CR115" i="3"/>
  <c r="CQ115" i="3"/>
  <c r="CN115" i="3"/>
  <c r="CM115" i="3"/>
  <c r="CL115" i="3"/>
  <c r="CI115" i="3"/>
  <c r="CH115" i="3"/>
  <c r="CG115" i="3"/>
  <c r="CC115" i="3"/>
  <c r="CB115" i="3"/>
  <c r="CD115" i="3" s="1"/>
  <c r="BX115" i="3"/>
  <c r="BW115" i="3"/>
  <c r="BY115" i="3" s="1"/>
  <c r="BT115" i="3"/>
  <c r="BS115" i="3"/>
  <c r="BR115" i="3"/>
  <c r="BO115" i="3"/>
  <c r="BN115" i="3"/>
  <c r="BM115" i="3"/>
  <c r="BI115" i="3"/>
  <c r="BH115" i="3"/>
  <c r="BJ115" i="3" s="1"/>
  <c r="BD115" i="3"/>
  <c r="BC115" i="3"/>
  <c r="BE115" i="3" s="1"/>
  <c r="AZ115" i="3"/>
  <c r="AY115" i="3"/>
  <c r="AX115" i="3"/>
  <c r="AU115" i="3"/>
  <c r="AT115" i="3"/>
  <c r="AS115" i="3"/>
  <c r="AO115" i="3"/>
  <c r="AN115" i="3"/>
  <c r="AP115" i="3" s="1"/>
  <c r="AJ115" i="3"/>
  <c r="AI115" i="3"/>
  <c r="AK115" i="3" s="1"/>
  <c r="AF115" i="3"/>
  <c r="AE115" i="3"/>
  <c r="AD115" i="3"/>
  <c r="AA115" i="3"/>
  <c r="Z115" i="3"/>
  <c r="Y115" i="3"/>
  <c r="U115" i="3"/>
  <c r="T115" i="3"/>
  <c r="V115" i="3" s="1"/>
  <c r="P115" i="3"/>
  <c r="O115" i="3"/>
  <c r="Q115" i="3" s="1"/>
  <c r="L115" i="3"/>
  <c r="K115" i="3"/>
  <c r="J115" i="3"/>
  <c r="G115" i="3"/>
  <c r="F115" i="3"/>
  <c r="E115" i="3"/>
  <c r="DU114" i="3"/>
  <c r="DT114" i="3"/>
  <c r="DP114" i="3"/>
  <c r="DO114" i="3"/>
  <c r="DK114" i="3"/>
  <c r="DH114" i="3"/>
  <c r="DG114" i="3"/>
  <c r="DC114" i="3"/>
  <c r="DB114" i="3"/>
  <c r="CX114" i="3"/>
  <c r="CW114" i="3"/>
  <c r="CS114" i="3"/>
  <c r="CR114" i="3"/>
  <c r="CN114" i="3"/>
  <c r="CM114" i="3"/>
  <c r="CI114" i="3"/>
  <c r="CH114" i="3"/>
  <c r="CD114" i="3"/>
  <c r="CC114" i="3"/>
  <c r="BY114" i="3"/>
  <c r="BX114" i="3"/>
  <c r="BT114" i="3"/>
  <c r="BS114" i="3"/>
  <c r="BO114" i="3"/>
  <c r="BJ114" i="3"/>
  <c r="BI114" i="3"/>
  <c r="BE114" i="3"/>
  <c r="BD114" i="3"/>
  <c r="AZ114" i="3"/>
  <c r="AY114" i="3"/>
  <c r="AU114" i="3"/>
  <c r="AT114" i="3"/>
  <c r="AP114" i="3"/>
  <c r="AO114" i="3"/>
  <c r="AK114" i="3"/>
  <c r="AJ114" i="3"/>
  <c r="AF114" i="3"/>
  <c r="AE114" i="3"/>
  <c r="AA114" i="3"/>
  <c r="Z114" i="3"/>
  <c r="V114" i="3"/>
  <c r="U114" i="3"/>
  <c r="Q114" i="3"/>
  <c r="P114" i="3"/>
  <c r="L114" i="3"/>
  <c r="K114" i="3"/>
  <c r="G114" i="3"/>
  <c r="F114" i="3"/>
  <c r="DU113" i="3"/>
  <c r="DT113" i="3"/>
  <c r="DP113" i="3"/>
  <c r="DO113" i="3"/>
  <c r="DK113" i="3"/>
  <c r="DH113" i="3"/>
  <c r="DG113" i="3"/>
  <c r="DC113" i="3"/>
  <c r="DB113" i="3"/>
  <c r="CX113" i="3"/>
  <c r="CW113" i="3"/>
  <c r="CS113" i="3"/>
  <c r="CR113" i="3"/>
  <c r="CN113" i="3"/>
  <c r="CM113" i="3"/>
  <c r="CI113" i="3"/>
  <c r="CH113" i="3"/>
  <c r="CD113" i="3"/>
  <c r="CC113" i="3"/>
  <c r="BY113" i="3"/>
  <c r="BX113" i="3"/>
  <c r="BT113" i="3"/>
  <c r="BS113" i="3"/>
  <c r="BO113" i="3"/>
  <c r="BJ113" i="3"/>
  <c r="BI113" i="3"/>
  <c r="BE113" i="3"/>
  <c r="BD113" i="3"/>
  <c r="AZ113" i="3"/>
  <c r="AY113" i="3"/>
  <c r="AU113" i="3"/>
  <c r="AT113" i="3"/>
  <c r="AP113" i="3"/>
  <c r="AO113" i="3"/>
  <c r="AK113" i="3"/>
  <c r="AJ113" i="3"/>
  <c r="AF113" i="3"/>
  <c r="AE113" i="3"/>
  <c r="AA113" i="3"/>
  <c r="Z113" i="3"/>
  <c r="V113" i="3"/>
  <c r="U113" i="3"/>
  <c r="Q113" i="3"/>
  <c r="P113" i="3"/>
  <c r="L113" i="3"/>
  <c r="K113" i="3"/>
  <c r="G113" i="3"/>
  <c r="F113" i="3"/>
  <c r="DU112" i="3"/>
  <c r="DT112" i="3"/>
  <c r="DP112" i="3"/>
  <c r="DO112" i="3"/>
  <c r="DK112" i="3"/>
  <c r="DH112" i="3"/>
  <c r="DG112" i="3"/>
  <c r="DC112" i="3"/>
  <c r="DB112" i="3"/>
  <c r="CX112" i="3"/>
  <c r="CW112" i="3"/>
  <c r="CS112" i="3"/>
  <c r="CR112" i="3"/>
  <c r="CN112" i="3"/>
  <c r="CM112" i="3"/>
  <c r="CI112" i="3"/>
  <c r="CH112" i="3"/>
  <c r="CC112" i="3"/>
  <c r="BY112" i="3"/>
  <c r="BX112" i="3"/>
  <c r="BT112" i="3"/>
  <c r="BS112" i="3"/>
  <c r="BO112" i="3"/>
  <c r="BJ112" i="3"/>
  <c r="BI112" i="3"/>
  <c r="BE112" i="3"/>
  <c r="BD112" i="3"/>
  <c r="AZ112" i="3"/>
  <c r="AY112" i="3"/>
  <c r="AU112" i="3"/>
  <c r="AT112" i="3"/>
  <c r="AP112" i="3"/>
  <c r="AO112" i="3"/>
  <c r="AK112" i="3"/>
  <c r="AJ112" i="3"/>
  <c r="AF112" i="3"/>
  <c r="AE112" i="3"/>
  <c r="AA112" i="3"/>
  <c r="Z112" i="3"/>
  <c r="V112" i="3"/>
  <c r="U112" i="3"/>
  <c r="Q112" i="3"/>
  <c r="P112" i="3"/>
  <c r="L112" i="3"/>
  <c r="K112" i="3"/>
  <c r="G112" i="3"/>
  <c r="F112" i="3"/>
  <c r="DU111" i="3"/>
  <c r="DT111" i="3"/>
  <c r="DP111" i="3"/>
  <c r="DO111" i="3"/>
  <c r="DK111" i="3"/>
  <c r="DH111" i="3"/>
  <c r="DG111" i="3"/>
  <c r="DC111" i="3"/>
  <c r="DB111" i="3"/>
  <c r="CX111" i="3"/>
  <c r="CW111" i="3"/>
  <c r="CS111" i="3"/>
  <c r="CR111" i="3"/>
  <c r="CN111" i="3"/>
  <c r="CM111" i="3"/>
  <c r="CI111" i="3"/>
  <c r="CH111" i="3"/>
  <c r="CD111" i="3"/>
  <c r="CC111" i="3"/>
  <c r="BY111" i="3"/>
  <c r="BX111" i="3"/>
  <c r="BT111" i="3"/>
  <c r="BS111" i="3"/>
  <c r="BO111" i="3"/>
  <c r="BJ111" i="3"/>
  <c r="BI111" i="3"/>
  <c r="BE111" i="3"/>
  <c r="BD111" i="3"/>
  <c r="AZ111" i="3"/>
  <c r="AY111" i="3"/>
  <c r="AU111" i="3"/>
  <c r="AT111" i="3"/>
  <c r="AP111" i="3"/>
  <c r="AO111" i="3"/>
  <c r="AK111" i="3"/>
  <c r="AJ111" i="3"/>
  <c r="AF111" i="3"/>
  <c r="AE111" i="3"/>
  <c r="AA111" i="3"/>
  <c r="Z111" i="3"/>
  <c r="V111" i="3"/>
  <c r="U111" i="3"/>
  <c r="Q111" i="3"/>
  <c r="P111" i="3"/>
  <c r="L111" i="3"/>
  <c r="K111" i="3"/>
  <c r="G111" i="3"/>
  <c r="F111" i="3"/>
  <c r="A111" i="3"/>
  <c r="A112" i="3" s="1"/>
  <c r="A113" i="3" s="1"/>
  <c r="A114" i="3" s="1"/>
  <c r="DU110" i="3"/>
  <c r="DT110" i="3"/>
  <c r="DP110" i="3"/>
  <c r="DO110" i="3"/>
  <c r="DK110" i="3"/>
  <c r="DH110" i="3"/>
  <c r="DG110" i="3"/>
  <c r="DC110" i="3"/>
  <c r="DB110" i="3"/>
  <c r="CX110" i="3"/>
  <c r="CW110" i="3"/>
  <c r="CS110" i="3"/>
  <c r="CR110" i="3"/>
  <c r="CN110" i="3"/>
  <c r="CM110" i="3"/>
  <c r="CI110" i="3"/>
  <c r="CH110" i="3"/>
  <c r="CD110" i="3"/>
  <c r="CC110" i="3"/>
  <c r="BY110" i="3"/>
  <c r="BX110" i="3"/>
  <c r="BT110" i="3"/>
  <c r="BS110" i="3"/>
  <c r="BO110" i="3"/>
  <c r="BJ110" i="3"/>
  <c r="BI110" i="3"/>
  <c r="BE110" i="3"/>
  <c r="BD110" i="3"/>
  <c r="AZ110" i="3"/>
  <c r="AY110" i="3"/>
  <c r="AU110" i="3"/>
  <c r="AT110" i="3"/>
  <c r="AP110" i="3"/>
  <c r="AO110" i="3"/>
  <c r="AK110" i="3"/>
  <c r="AJ110" i="3"/>
  <c r="AF110" i="3"/>
  <c r="AE110" i="3"/>
  <c r="AA110" i="3"/>
  <c r="Z110" i="3"/>
  <c r="V110" i="3"/>
  <c r="U110" i="3"/>
  <c r="Q110" i="3"/>
  <c r="P110" i="3"/>
  <c r="L110" i="3"/>
  <c r="K110" i="3"/>
  <c r="G110" i="3"/>
  <c r="F110" i="3"/>
  <c r="A110" i="3"/>
  <c r="DU109" i="3"/>
  <c r="DT109" i="3"/>
  <c r="DP109" i="3"/>
  <c r="DO109" i="3"/>
  <c r="DK109" i="3"/>
  <c r="DH109" i="3"/>
  <c r="DG109" i="3"/>
  <c r="DC109" i="3"/>
  <c r="DB109" i="3"/>
  <c r="CX109" i="3"/>
  <c r="CW109" i="3"/>
  <c r="CS109" i="3"/>
  <c r="CR109" i="3"/>
  <c r="CN109" i="3"/>
  <c r="CM109" i="3"/>
  <c r="CI109" i="3"/>
  <c r="CH109" i="3"/>
  <c r="CD109" i="3"/>
  <c r="CC109" i="3"/>
  <c r="BY109" i="3"/>
  <c r="BX109" i="3"/>
  <c r="BT109" i="3"/>
  <c r="BS109" i="3"/>
  <c r="BO109" i="3"/>
  <c r="BJ109" i="3"/>
  <c r="BI109" i="3"/>
  <c r="BE109" i="3"/>
  <c r="BD109" i="3"/>
  <c r="AZ109" i="3"/>
  <c r="AY109" i="3"/>
  <c r="AU109" i="3"/>
  <c r="AT109" i="3"/>
  <c r="AP109" i="3"/>
  <c r="AO109" i="3"/>
  <c r="AK109" i="3"/>
  <c r="AJ109" i="3"/>
  <c r="AF109" i="3"/>
  <c r="AE109" i="3"/>
  <c r="AA109" i="3"/>
  <c r="Z109" i="3"/>
  <c r="V109" i="3"/>
  <c r="U109" i="3"/>
  <c r="Q109" i="3"/>
  <c r="P109" i="3"/>
  <c r="L109" i="3"/>
  <c r="K109" i="3"/>
  <c r="G109" i="3"/>
  <c r="F109" i="3"/>
  <c r="DU108" i="3"/>
  <c r="DT108" i="3"/>
  <c r="DS108" i="3"/>
  <c r="DP108" i="3"/>
  <c r="DO108" i="3"/>
  <c r="DN108" i="3"/>
  <c r="DK108" i="3"/>
  <c r="DG108" i="3"/>
  <c r="DF108" i="3"/>
  <c r="DH108" i="3" s="1"/>
  <c r="DC108" i="3"/>
  <c r="DB108" i="3"/>
  <c r="DA108" i="3"/>
  <c r="CX108" i="3"/>
  <c r="CW108" i="3"/>
  <c r="CV108" i="3"/>
  <c r="CR108" i="3"/>
  <c r="CQ108" i="3"/>
  <c r="CS108" i="3" s="1"/>
  <c r="CM108" i="3"/>
  <c r="CL108" i="3"/>
  <c r="CN108" i="3" s="1"/>
  <c r="CI108" i="3"/>
  <c r="CH108" i="3"/>
  <c r="CG108" i="3"/>
  <c r="CC108" i="3"/>
  <c r="CB108" i="3"/>
  <c r="BX108" i="3"/>
  <c r="BW108" i="3"/>
  <c r="BY108" i="3" s="1"/>
  <c r="BT108" i="3"/>
  <c r="BS108" i="3"/>
  <c r="BR108" i="3"/>
  <c r="BO108" i="3"/>
  <c r="BN108" i="3"/>
  <c r="BM108" i="3"/>
  <c r="BI108" i="3"/>
  <c r="BH108" i="3"/>
  <c r="BJ108" i="3" s="1"/>
  <c r="BD108" i="3"/>
  <c r="BC108" i="3"/>
  <c r="BE108" i="3" s="1"/>
  <c r="AZ108" i="3"/>
  <c r="AY108" i="3"/>
  <c r="AX108" i="3"/>
  <c r="AU108" i="3"/>
  <c r="AT108" i="3"/>
  <c r="AS108" i="3"/>
  <c r="AO108" i="3"/>
  <c r="AN108" i="3"/>
  <c r="AP108" i="3" s="1"/>
  <c r="AJ108" i="3"/>
  <c r="AI108" i="3"/>
  <c r="AK108" i="3" s="1"/>
  <c r="AF108" i="3"/>
  <c r="AE108" i="3"/>
  <c r="AD108" i="3"/>
  <c r="AA108" i="3"/>
  <c r="Z108" i="3"/>
  <c r="Y108" i="3"/>
  <c r="U108" i="3"/>
  <c r="T108" i="3"/>
  <c r="V108" i="3" s="1"/>
  <c r="P108" i="3"/>
  <c r="O108" i="3"/>
  <c r="Q108" i="3" s="1"/>
  <c r="L108" i="3"/>
  <c r="K108" i="3"/>
  <c r="J108" i="3"/>
  <c r="G108" i="3"/>
  <c r="F108" i="3"/>
  <c r="E108" i="3"/>
  <c r="DU107" i="3"/>
  <c r="DT107" i="3"/>
  <c r="DP107" i="3"/>
  <c r="DO107" i="3"/>
  <c r="DK107" i="3"/>
  <c r="DH107" i="3"/>
  <c r="DG107" i="3"/>
  <c r="DC107" i="3"/>
  <c r="DB107" i="3"/>
  <c r="CX107" i="3"/>
  <c r="CW107" i="3"/>
  <c r="CS107" i="3"/>
  <c r="CR107" i="3"/>
  <c r="CN107" i="3"/>
  <c r="CM107" i="3"/>
  <c r="CI107" i="3"/>
  <c r="CH107" i="3"/>
  <c r="CD107" i="3"/>
  <c r="CC107" i="3"/>
  <c r="BY107" i="3"/>
  <c r="BX107" i="3"/>
  <c r="BT107" i="3"/>
  <c r="BS107" i="3"/>
  <c r="BO107" i="3"/>
  <c r="BN107" i="3"/>
  <c r="BJ107" i="3"/>
  <c r="BI107" i="3"/>
  <c r="BE107" i="3"/>
  <c r="BD107" i="3"/>
  <c r="AZ107" i="3"/>
  <c r="AY107" i="3"/>
  <c r="AU107" i="3"/>
  <c r="AT107" i="3"/>
  <c r="AP107" i="3"/>
  <c r="AO107" i="3"/>
  <c r="AK107" i="3"/>
  <c r="AJ107" i="3"/>
  <c r="AF107" i="3"/>
  <c r="AE107" i="3"/>
  <c r="AA107" i="3"/>
  <c r="Z107" i="3"/>
  <c r="V107" i="3"/>
  <c r="U107" i="3"/>
  <c r="Q107" i="3"/>
  <c r="P107" i="3"/>
  <c r="L107" i="3"/>
  <c r="K107" i="3"/>
  <c r="G107" i="3"/>
  <c r="F107" i="3"/>
  <c r="DU106" i="3"/>
  <c r="DT106" i="3"/>
  <c r="DP106" i="3"/>
  <c r="DO106" i="3"/>
  <c r="DK106" i="3"/>
  <c r="DH106" i="3"/>
  <c r="DG106" i="3"/>
  <c r="DC106" i="3"/>
  <c r="DB106" i="3"/>
  <c r="CX106" i="3"/>
  <c r="CW106" i="3"/>
  <c r="CS106" i="3"/>
  <c r="CR106" i="3"/>
  <c r="CN106" i="3"/>
  <c r="CM106" i="3"/>
  <c r="CI106" i="3"/>
  <c r="CH106" i="3"/>
  <c r="CD106" i="3"/>
  <c r="CC106" i="3"/>
  <c r="BY106" i="3"/>
  <c r="BX106" i="3"/>
  <c r="BT106" i="3"/>
  <c r="BS106" i="3"/>
  <c r="BO106" i="3"/>
  <c r="BN106" i="3"/>
  <c r="BJ106" i="3"/>
  <c r="BI106" i="3"/>
  <c r="BE106" i="3"/>
  <c r="BD106" i="3"/>
  <c r="AZ106" i="3"/>
  <c r="AY106" i="3"/>
  <c r="AU106" i="3"/>
  <c r="AT106" i="3"/>
  <c r="AP106" i="3"/>
  <c r="AO106" i="3"/>
  <c r="AK106" i="3"/>
  <c r="AJ106" i="3"/>
  <c r="AF106" i="3"/>
  <c r="AE106" i="3"/>
  <c r="AA106" i="3"/>
  <c r="Z106" i="3"/>
  <c r="V106" i="3"/>
  <c r="U106" i="3"/>
  <c r="Q106" i="3"/>
  <c r="P106" i="3"/>
  <c r="L106" i="3"/>
  <c r="K106" i="3"/>
  <c r="G106" i="3"/>
  <c r="F106" i="3"/>
  <c r="DU105" i="3"/>
  <c r="DT105" i="3"/>
  <c r="DP105" i="3"/>
  <c r="DO105" i="3"/>
  <c r="DK105" i="3"/>
  <c r="DH105" i="3"/>
  <c r="DG105" i="3"/>
  <c r="DC105" i="3"/>
  <c r="DB105" i="3"/>
  <c r="CX105" i="3"/>
  <c r="CW105" i="3"/>
  <c r="CS105" i="3"/>
  <c r="CR105" i="3"/>
  <c r="CN105" i="3"/>
  <c r="CM105" i="3"/>
  <c r="CI105" i="3"/>
  <c r="CH105" i="3"/>
  <c r="CD105" i="3"/>
  <c r="CC105" i="3"/>
  <c r="BY105" i="3"/>
  <c r="BX105" i="3"/>
  <c r="BT105" i="3"/>
  <c r="BS105" i="3"/>
  <c r="BO105" i="3"/>
  <c r="BN105" i="3"/>
  <c r="BJ105" i="3"/>
  <c r="BI105" i="3"/>
  <c r="BE105" i="3"/>
  <c r="BD105" i="3"/>
  <c r="AZ105" i="3"/>
  <c r="AY105" i="3"/>
  <c r="AU105" i="3"/>
  <c r="AT105" i="3"/>
  <c r="AP105" i="3"/>
  <c r="AO105" i="3"/>
  <c r="AK105" i="3"/>
  <c r="AJ105" i="3"/>
  <c r="AF105" i="3"/>
  <c r="AE105" i="3"/>
  <c r="AA105" i="3"/>
  <c r="Z105" i="3"/>
  <c r="V105" i="3"/>
  <c r="U105" i="3"/>
  <c r="Q105" i="3"/>
  <c r="P105" i="3"/>
  <c r="L105" i="3"/>
  <c r="K105" i="3"/>
  <c r="G105" i="3"/>
  <c r="F105" i="3"/>
  <c r="DU104" i="3"/>
  <c r="DT104" i="3"/>
  <c r="DP104" i="3"/>
  <c r="DO104" i="3"/>
  <c r="DK104" i="3"/>
  <c r="DH104" i="3"/>
  <c r="DG104" i="3"/>
  <c r="DC104" i="3"/>
  <c r="DB104" i="3"/>
  <c r="CX104" i="3"/>
  <c r="CW104" i="3"/>
  <c r="CS104" i="3"/>
  <c r="CR104" i="3"/>
  <c r="CN104" i="3"/>
  <c r="CM104" i="3"/>
  <c r="CI104" i="3"/>
  <c r="CH104" i="3"/>
  <c r="CD104" i="3"/>
  <c r="CC104" i="3"/>
  <c r="BY104" i="3"/>
  <c r="BX104" i="3"/>
  <c r="BT104" i="3"/>
  <c r="BS104" i="3"/>
  <c r="BO104" i="3"/>
  <c r="BN104" i="3"/>
  <c r="BJ104" i="3"/>
  <c r="BI104" i="3"/>
  <c r="BE104" i="3"/>
  <c r="BD104" i="3"/>
  <c r="AZ104" i="3"/>
  <c r="AY104" i="3"/>
  <c r="AU104" i="3"/>
  <c r="AT104" i="3"/>
  <c r="AP104" i="3"/>
  <c r="AO104" i="3"/>
  <c r="AK104" i="3"/>
  <c r="AJ104" i="3"/>
  <c r="AF104" i="3"/>
  <c r="AE104" i="3"/>
  <c r="AA104" i="3"/>
  <c r="Z104" i="3"/>
  <c r="V104" i="3"/>
  <c r="U104" i="3"/>
  <c r="Q104" i="3"/>
  <c r="P104" i="3"/>
  <c r="L104" i="3"/>
  <c r="K104" i="3"/>
  <c r="G104" i="3"/>
  <c r="F104" i="3"/>
  <c r="DU103" i="3"/>
  <c r="DT103" i="3"/>
  <c r="DP103" i="3"/>
  <c r="DO103" i="3"/>
  <c r="DK103" i="3"/>
  <c r="DH103" i="3"/>
  <c r="DG103" i="3"/>
  <c r="DC103" i="3"/>
  <c r="DB103" i="3"/>
  <c r="CX103" i="3"/>
  <c r="CW103" i="3"/>
  <c r="CS103" i="3"/>
  <c r="CR103" i="3"/>
  <c r="CN103" i="3"/>
  <c r="CM103" i="3"/>
  <c r="CI103" i="3"/>
  <c r="CH103" i="3"/>
  <c r="CD103" i="3"/>
  <c r="CC103" i="3"/>
  <c r="BY103" i="3"/>
  <c r="BX103" i="3"/>
  <c r="BT103" i="3"/>
  <c r="BS103" i="3"/>
  <c r="BO103" i="3"/>
  <c r="BN103" i="3"/>
  <c r="BJ103" i="3"/>
  <c r="BI103" i="3"/>
  <c r="BE103" i="3"/>
  <c r="BD103" i="3"/>
  <c r="AZ103" i="3"/>
  <c r="AY103" i="3"/>
  <c r="AU103" i="3"/>
  <c r="AT103" i="3"/>
  <c r="AP103" i="3"/>
  <c r="AO103" i="3"/>
  <c r="AK103" i="3"/>
  <c r="AJ103" i="3"/>
  <c r="AF103" i="3"/>
  <c r="AE103" i="3"/>
  <c r="AA103" i="3"/>
  <c r="Z103" i="3"/>
  <c r="V103" i="3"/>
  <c r="U103" i="3"/>
  <c r="Q103" i="3"/>
  <c r="P103" i="3"/>
  <c r="L103" i="3"/>
  <c r="K103" i="3"/>
  <c r="G103" i="3"/>
  <c r="F103" i="3"/>
  <c r="A103" i="3"/>
  <c r="A104" i="3" s="1"/>
  <c r="A105" i="3" s="1"/>
  <c r="A106" i="3" s="1"/>
  <c r="A107" i="3" s="1"/>
  <c r="DU102" i="3"/>
  <c r="DT102" i="3"/>
  <c r="DP102" i="3"/>
  <c r="DO102" i="3"/>
  <c r="DK102" i="3"/>
  <c r="DH102" i="3"/>
  <c r="DG102" i="3"/>
  <c r="DC102" i="3"/>
  <c r="DB102" i="3"/>
  <c r="CX102" i="3"/>
  <c r="CW102" i="3"/>
  <c r="CS102" i="3"/>
  <c r="CR102" i="3"/>
  <c r="CN102" i="3"/>
  <c r="CM102" i="3"/>
  <c r="CI102" i="3"/>
  <c r="CH102" i="3"/>
  <c r="CD102" i="3"/>
  <c r="CC102" i="3"/>
  <c r="BY102" i="3"/>
  <c r="BX102" i="3"/>
  <c r="BT102" i="3"/>
  <c r="BS102" i="3"/>
  <c r="BO102" i="3"/>
  <c r="BN102" i="3"/>
  <c r="BJ102" i="3"/>
  <c r="BI102" i="3"/>
  <c r="BE102" i="3"/>
  <c r="BD102" i="3"/>
  <c r="AZ102" i="3"/>
  <c r="AY102" i="3"/>
  <c r="AU102" i="3"/>
  <c r="AT102" i="3"/>
  <c r="AP102" i="3"/>
  <c r="AO102" i="3"/>
  <c r="AK102" i="3"/>
  <c r="AJ102" i="3"/>
  <c r="AF102" i="3"/>
  <c r="AE102" i="3"/>
  <c r="AA102" i="3"/>
  <c r="Z102" i="3"/>
  <c r="V102" i="3"/>
  <c r="U102" i="3"/>
  <c r="Q102" i="3"/>
  <c r="P102" i="3"/>
  <c r="L102" i="3"/>
  <c r="K102" i="3"/>
  <c r="G102" i="3"/>
  <c r="F102" i="3"/>
  <c r="DU101" i="3"/>
  <c r="DT101" i="3"/>
  <c r="DS101" i="3"/>
  <c r="DP101" i="3"/>
  <c r="DO101" i="3"/>
  <c r="DN101" i="3"/>
  <c r="DK101" i="3"/>
  <c r="DH101" i="3"/>
  <c r="DG101" i="3"/>
  <c r="DF101" i="3"/>
  <c r="DC101" i="3"/>
  <c r="DB101" i="3"/>
  <c r="DA101" i="3"/>
  <c r="CW101" i="3"/>
  <c r="CV101" i="3"/>
  <c r="CX101" i="3" s="1"/>
  <c r="CR101" i="3"/>
  <c r="CQ101" i="3"/>
  <c r="CS101" i="3" s="1"/>
  <c r="CN101" i="3"/>
  <c r="CM101" i="3"/>
  <c r="CL101" i="3"/>
  <c r="CI101" i="3"/>
  <c r="CH101" i="3"/>
  <c r="CG101" i="3"/>
  <c r="CC101" i="3"/>
  <c r="CB101" i="3"/>
  <c r="CD101" i="3" s="1"/>
  <c r="BX101" i="3"/>
  <c r="BW101" i="3"/>
  <c r="BY101" i="3" s="1"/>
  <c r="BT101" i="3"/>
  <c r="BS101" i="3"/>
  <c r="BR101" i="3"/>
  <c r="BO101" i="3"/>
  <c r="BN101" i="3"/>
  <c r="BM101" i="3"/>
  <c r="BI101" i="3"/>
  <c r="BH101" i="3"/>
  <c r="BJ101" i="3" s="1"/>
  <c r="BD101" i="3"/>
  <c r="BC101" i="3"/>
  <c r="BE101" i="3" s="1"/>
  <c r="AZ101" i="3"/>
  <c r="AY101" i="3"/>
  <c r="AX101" i="3"/>
  <c r="AU101" i="3"/>
  <c r="AT101" i="3"/>
  <c r="AS101" i="3"/>
  <c r="AO101" i="3"/>
  <c r="AN101" i="3"/>
  <c r="AP101" i="3" s="1"/>
  <c r="AJ101" i="3"/>
  <c r="AI101" i="3"/>
  <c r="AK101" i="3" s="1"/>
  <c r="AF101" i="3"/>
  <c r="AE101" i="3"/>
  <c r="AD101" i="3"/>
  <c r="AA101" i="3"/>
  <c r="Z101" i="3"/>
  <c r="Y101" i="3"/>
  <c r="U101" i="3"/>
  <c r="T101" i="3"/>
  <c r="V101" i="3" s="1"/>
  <c r="P101" i="3"/>
  <c r="O101" i="3"/>
  <c r="Q101" i="3" s="1"/>
  <c r="L101" i="3"/>
  <c r="K101" i="3"/>
  <c r="J101" i="3"/>
  <c r="G101" i="3"/>
  <c r="F101" i="3"/>
  <c r="E101" i="3"/>
  <c r="DU100" i="3"/>
  <c r="DT100" i="3"/>
  <c r="DP100" i="3"/>
  <c r="DO100" i="3"/>
  <c r="DK100" i="3"/>
  <c r="DH100" i="3"/>
  <c r="DG100" i="3"/>
  <c r="DC100" i="3"/>
  <c r="DB100" i="3"/>
  <c r="CX100" i="3"/>
  <c r="CW100" i="3"/>
  <c r="CS100" i="3"/>
  <c r="CR100" i="3"/>
  <c r="CN100" i="3"/>
  <c r="CM100" i="3"/>
  <c r="CI100" i="3"/>
  <c r="CH100" i="3"/>
  <c r="CD100" i="3"/>
  <c r="CC100" i="3"/>
  <c r="BY100" i="3"/>
  <c r="BX100" i="3"/>
  <c r="BT100" i="3"/>
  <c r="BS100" i="3"/>
  <c r="BO100" i="3"/>
  <c r="BN100" i="3"/>
  <c r="BJ100" i="3"/>
  <c r="BI100" i="3"/>
  <c r="BE100" i="3"/>
  <c r="BD100" i="3"/>
  <c r="AZ100" i="3"/>
  <c r="AY100" i="3"/>
  <c r="AU100" i="3"/>
  <c r="AT100" i="3"/>
  <c r="AP100" i="3"/>
  <c r="AO100" i="3"/>
  <c r="AK100" i="3"/>
  <c r="AJ100" i="3"/>
  <c r="AF100" i="3"/>
  <c r="AE100" i="3"/>
  <c r="AA100" i="3"/>
  <c r="Z100" i="3"/>
  <c r="V100" i="3"/>
  <c r="U100" i="3"/>
  <c r="Q100" i="3"/>
  <c r="P100" i="3"/>
  <c r="L100" i="3"/>
  <c r="K100" i="3"/>
  <c r="G100" i="3"/>
  <c r="F100" i="3"/>
  <c r="DU99" i="3"/>
  <c r="DT99" i="3"/>
  <c r="DP99" i="3"/>
  <c r="DO99" i="3"/>
  <c r="DK99" i="3"/>
  <c r="DH99" i="3"/>
  <c r="DG99" i="3"/>
  <c r="DC99" i="3"/>
  <c r="DB99" i="3"/>
  <c r="CX99" i="3"/>
  <c r="CW99" i="3"/>
  <c r="CS99" i="3"/>
  <c r="CR99" i="3"/>
  <c r="CN99" i="3"/>
  <c r="CM99" i="3"/>
  <c r="CI99" i="3"/>
  <c r="CH99" i="3"/>
  <c r="CD99" i="3"/>
  <c r="CC99" i="3"/>
  <c r="BY99" i="3"/>
  <c r="BX99" i="3"/>
  <c r="BT99" i="3"/>
  <c r="BS99" i="3"/>
  <c r="BO99" i="3"/>
  <c r="BN99" i="3"/>
  <c r="BJ99" i="3"/>
  <c r="BI99" i="3"/>
  <c r="BE99" i="3"/>
  <c r="BD99" i="3"/>
  <c r="AZ99" i="3"/>
  <c r="AY99" i="3"/>
  <c r="AU99" i="3"/>
  <c r="AT99" i="3"/>
  <c r="AP99" i="3"/>
  <c r="AO99" i="3"/>
  <c r="AK99" i="3"/>
  <c r="AJ99" i="3"/>
  <c r="AF99" i="3"/>
  <c r="AE99" i="3"/>
  <c r="AA99" i="3"/>
  <c r="Z99" i="3"/>
  <c r="V99" i="3"/>
  <c r="U99" i="3"/>
  <c r="Q99" i="3"/>
  <c r="P99" i="3"/>
  <c r="L99" i="3"/>
  <c r="K99" i="3"/>
  <c r="G99" i="3"/>
  <c r="F99" i="3"/>
  <c r="DU98" i="3"/>
  <c r="DT98" i="3"/>
  <c r="DP98" i="3"/>
  <c r="DO98" i="3"/>
  <c r="DK98" i="3"/>
  <c r="DH98" i="3"/>
  <c r="DG98" i="3"/>
  <c r="DC98" i="3"/>
  <c r="DB98" i="3"/>
  <c r="CX98" i="3"/>
  <c r="CW98" i="3"/>
  <c r="CS98" i="3"/>
  <c r="CR98" i="3"/>
  <c r="CN98" i="3"/>
  <c r="CM98" i="3"/>
  <c r="CI98" i="3"/>
  <c r="CH98" i="3"/>
  <c r="CD98" i="3"/>
  <c r="CC98" i="3"/>
  <c r="BY98" i="3"/>
  <c r="BX98" i="3"/>
  <c r="BT98" i="3"/>
  <c r="BS98" i="3"/>
  <c r="BO98" i="3"/>
  <c r="BN98" i="3"/>
  <c r="BJ98" i="3"/>
  <c r="BI98" i="3"/>
  <c r="BE98" i="3"/>
  <c r="BD98" i="3"/>
  <c r="AZ98" i="3"/>
  <c r="AY98" i="3"/>
  <c r="AU98" i="3"/>
  <c r="AT98" i="3"/>
  <c r="AP98" i="3"/>
  <c r="AO98" i="3"/>
  <c r="AK98" i="3"/>
  <c r="AJ98" i="3"/>
  <c r="AF98" i="3"/>
  <c r="AE98" i="3"/>
  <c r="AA98" i="3"/>
  <c r="Z98" i="3"/>
  <c r="V98" i="3"/>
  <c r="U98" i="3"/>
  <c r="Q98" i="3"/>
  <c r="P98" i="3"/>
  <c r="L98" i="3"/>
  <c r="K98" i="3"/>
  <c r="G98" i="3"/>
  <c r="F98" i="3"/>
  <c r="A98" i="3"/>
  <c r="A99" i="3" s="1"/>
  <c r="A100" i="3" s="1"/>
  <c r="DU97" i="3"/>
  <c r="DT97" i="3"/>
  <c r="DP97" i="3"/>
  <c r="DO97" i="3"/>
  <c r="DK97" i="3"/>
  <c r="DH97" i="3"/>
  <c r="DG97" i="3"/>
  <c r="DC97" i="3"/>
  <c r="DB97" i="3"/>
  <c r="CX97" i="3"/>
  <c r="CW97" i="3"/>
  <c r="CS97" i="3"/>
  <c r="CR97" i="3"/>
  <c r="CN97" i="3"/>
  <c r="CM97" i="3"/>
  <c r="CI97" i="3"/>
  <c r="CH97" i="3"/>
  <c r="CD97" i="3"/>
  <c r="CC97" i="3"/>
  <c r="BY97" i="3"/>
  <c r="BX97" i="3"/>
  <c r="BT97" i="3"/>
  <c r="BS97" i="3"/>
  <c r="BO97" i="3"/>
  <c r="BN97" i="3"/>
  <c r="BJ97" i="3"/>
  <c r="BI97" i="3"/>
  <c r="BE97" i="3"/>
  <c r="BD97" i="3"/>
  <c r="AZ97" i="3"/>
  <c r="AY97" i="3"/>
  <c r="AU97" i="3"/>
  <c r="AT97" i="3"/>
  <c r="AP97" i="3"/>
  <c r="AO97" i="3"/>
  <c r="AK97" i="3"/>
  <c r="AJ97" i="3"/>
  <c r="AF97" i="3"/>
  <c r="AE97" i="3"/>
  <c r="AA97" i="3"/>
  <c r="Z97" i="3"/>
  <c r="V97" i="3"/>
  <c r="U97" i="3"/>
  <c r="Q97" i="3"/>
  <c r="P97" i="3"/>
  <c r="L97" i="3"/>
  <c r="K97" i="3"/>
  <c r="G97" i="3"/>
  <c r="F97" i="3"/>
  <c r="DU96" i="3"/>
  <c r="DT96" i="3"/>
  <c r="DS96" i="3"/>
  <c r="DP96" i="3"/>
  <c r="DO96" i="3"/>
  <c r="DN96" i="3"/>
  <c r="DK96" i="3"/>
  <c r="DH96" i="3"/>
  <c r="DG96" i="3"/>
  <c r="DF96" i="3"/>
  <c r="DB96" i="3"/>
  <c r="DA96" i="3"/>
  <c r="DC96" i="3" s="1"/>
  <c r="CW96" i="3"/>
  <c r="CV96" i="3"/>
  <c r="CX96" i="3" s="1"/>
  <c r="CS96" i="3"/>
  <c r="CR96" i="3"/>
  <c r="CQ96" i="3"/>
  <c r="CN96" i="3"/>
  <c r="CM96" i="3"/>
  <c r="CL96" i="3"/>
  <c r="CH96" i="3"/>
  <c r="CG96" i="3"/>
  <c r="CI96" i="3" s="1"/>
  <c r="CC96" i="3"/>
  <c r="CB96" i="3"/>
  <c r="CD96" i="3" s="1"/>
  <c r="BY96" i="3"/>
  <c r="BX96" i="3"/>
  <c r="BW96" i="3"/>
  <c r="BT96" i="3"/>
  <c r="BS96" i="3"/>
  <c r="BR96" i="3"/>
  <c r="BN96" i="3"/>
  <c r="BM96" i="3"/>
  <c r="BO96" i="3" s="1"/>
  <c r="BI96" i="3"/>
  <c r="BH96" i="3"/>
  <c r="BJ96" i="3" s="1"/>
  <c r="BE96" i="3"/>
  <c r="BD96" i="3"/>
  <c r="BC96" i="3"/>
  <c r="AZ96" i="3"/>
  <c r="AY96" i="3"/>
  <c r="AX96" i="3"/>
  <c r="AT96" i="3"/>
  <c r="AS96" i="3"/>
  <c r="AU96" i="3" s="1"/>
  <c r="AO96" i="3"/>
  <c r="AN96" i="3"/>
  <c r="AP96" i="3" s="1"/>
  <c r="AK96" i="3"/>
  <c r="AJ96" i="3"/>
  <c r="AI96" i="3"/>
  <c r="AF96" i="3"/>
  <c r="AE96" i="3"/>
  <c r="AD96" i="3"/>
  <c r="Z96" i="3"/>
  <c r="Y96" i="3"/>
  <c r="AA96" i="3" s="1"/>
  <c r="U96" i="3"/>
  <c r="T96" i="3"/>
  <c r="V96" i="3" s="1"/>
  <c r="Q96" i="3"/>
  <c r="P96" i="3"/>
  <c r="O96" i="3"/>
  <c r="L96" i="3"/>
  <c r="K96" i="3"/>
  <c r="J96" i="3"/>
  <c r="F96" i="3"/>
  <c r="E96" i="3"/>
  <c r="G96" i="3" s="1"/>
  <c r="DU95" i="3"/>
  <c r="DT95" i="3"/>
  <c r="DP95" i="3"/>
  <c r="DO95" i="3"/>
  <c r="DK95" i="3"/>
  <c r="DH95" i="3"/>
  <c r="DG95" i="3"/>
  <c r="DC95" i="3"/>
  <c r="DB95" i="3"/>
  <c r="CX95" i="3"/>
  <c r="CW95" i="3"/>
  <c r="CS95" i="3"/>
  <c r="CR95" i="3"/>
  <c r="CN95" i="3"/>
  <c r="CM95" i="3"/>
  <c r="CI95" i="3"/>
  <c r="CH95" i="3"/>
  <c r="CD95" i="3"/>
  <c r="CC95" i="3"/>
  <c r="BY95" i="3"/>
  <c r="BX95" i="3"/>
  <c r="BT95" i="3"/>
  <c r="BS95" i="3"/>
  <c r="BO95" i="3"/>
  <c r="BN95" i="3"/>
  <c r="BJ95" i="3"/>
  <c r="BI95" i="3"/>
  <c r="BE95" i="3"/>
  <c r="BD95" i="3"/>
  <c r="AZ95" i="3"/>
  <c r="AY95" i="3"/>
  <c r="AU95" i="3"/>
  <c r="AT95" i="3"/>
  <c r="AP95" i="3"/>
  <c r="AO95" i="3"/>
  <c r="AK95" i="3"/>
  <c r="AJ95" i="3"/>
  <c r="AF95" i="3"/>
  <c r="AE95" i="3"/>
  <c r="AA95" i="3"/>
  <c r="Z95" i="3"/>
  <c r="V95" i="3"/>
  <c r="U95" i="3"/>
  <c r="Q95" i="3"/>
  <c r="P95" i="3"/>
  <c r="L95" i="3"/>
  <c r="K95" i="3"/>
  <c r="G95" i="3"/>
  <c r="F95" i="3"/>
  <c r="DU94" i="3"/>
  <c r="DT94" i="3"/>
  <c r="DP94" i="3"/>
  <c r="DO94" i="3"/>
  <c r="DK94" i="3"/>
  <c r="DH94" i="3"/>
  <c r="DG94" i="3"/>
  <c r="DC94" i="3"/>
  <c r="DB94" i="3"/>
  <c r="CX94" i="3"/>
  <c r="CW94" i="3"/>
  <c r="CS94" i="3"/>
  <c r="CR94" i="3"/>
  <c r="CN94" i="3"/>
  <c r="CM94" i="3"/>
  <c r="CI94" i="3"/>
  <c r="CH94" i="3"/>
  <c r="CD94" i="3"/>
  <c r="CC94" i="3"/>
  <c r="BY94" i="3"/>
  <c r="BX94" i="3"/>
  <c r="BT94" i="3"/>
  <c r="BS94" i="3"/>
  <c r="BO94" i="3"/>
  <c r="BN94" i="3"/>
  <c r="BJ94" i="3"/>
  <c r="BI94" i="3"/>
  <c r="BE94" i="3"/>
  <c r="BD94" i="3"/>
  <c r="AZ94" i="3"/>
  <c r="AY94" i="3"/>
  <c r="AU94" i="3"/>
  <c r="AT94" i="3"/>
  <c r="AP94" i="3"/>
  <c r="AO94" i="3"/>
  <c r="AK94" i="3"/>
  <c r="AJ94" i="3"/>
  <c r="AF94" i="3"/>
  <c r="AE94" i="3"/>
  <c r="AA94" i="3"/>
  <c r="Z94" i="3"/>
  <c r="V94" i="3"/>
  <c r="U94" i="3"/>
  <c r="Q94" i="3"/>
  <c r="P94" i="3"/>
  <c r="L94" i="3"/>
  <c r="K94" i="3"/>
  <c r="G94" i="3"/>
  <c r="F94" i="3"/>
  <c r="DU93" i="3"/>
  <c r="DT93" i="3"/>
  <c r="DP93" i="3"/>
  <c r="DO93" i="3"/>
  <c r="DK93" i="3"/>
  <c r="DH93" i="3"/>
  <c r="DG93" i="3"/>
  <c r="DC93" i="3"/>
  <c r="DB93" i="3"/>
  <c r="CX93" i="3"/>
  <c r="CW93" i="3"/>
  <c r="CS93" i="3"/>
  <c r="CR93" i="3"/>
  <c r="CN93" i="3"/>
  <c r="CM93" i="3"/>
  <c r="CH93" i="3"/>
  <c r="CD93" i="3"/>
  <c r="CC93" i="3"/>
  <c r="BY93" i="3"/>
  <c r="BX93" i="3"/>
  <c r="BT93" i="3"/>
  <c r="BS93" i="3"/>
  <c r="BO93" i="3"/>
  <c r="BN93" i="3"/>
  <c r="BJ93" i="3"/>
  <c r="BI93" i="3"/>
  <c r="BE93" i="3"/>
  <c r="BD93" i="3"/>
  <c r="AZ93" i="3"/>
  <c r="AY93" i="3"/>
  <c r="AU93" i="3"/>
  <c r="AT93" i="3"/>
  <c r="AP93" i="3"/>
  <c r="AO93" i="3"/>
  <c r="AK93" i="3"/>
  <c r="AJ93" i="3"/>
  <c r="AF93" i="3"/>
  <c r="AE93" i="3"/>
  <c r="AA93" i="3"/>
  <c r="Z93" i="3"/>
  <c r="V93" i="3"/>
  <c r="U93" i="3"/>
  <c r="Q93" i="3"/>
  <c r="P93" i="3"/>
  <c r="L93" i="3"/>
  <c r="K93" i="3"/>
  <c r="G93" i="3"/>
  <c r="F93" i="3"/>
  <c r="DU92" i="3"/>
  <c r="DT92" i="3"/>
  <c r="DP92" i="3"/>
  <c r="DO92" i="3"/>
  <c r="DK92" i="3"/>
  <c r="DH92" i="3"/>
  <c r="DG92" i="3"/>
  <c r="DC92" i="3"/>
  <c r="DB92" i="3"/>
  <c r="CX92" i="3"/>
  <c r="CW92" i="3"/>
  <c r="CS92" i="3"/>
  <c r="CR92" i="3"/>
  <c r="CN92" i="3"/>
  <c r="CM92" i="3"/>
  <c r="CI92" i="3"/>
  <c r="CH92" i="3"/>
  <c r="CD92" i="3"/>
  <c r="CC92" i="3"/>
  <c r="BY92" i="3"/>
  <c r="BX92" i="3"/>
  <c r="BT92" i="3"/>
  <c r="BS92" i="3"/>
  <c r="BO92" i="3"/>
  <c r="BN92" i="3"/>
  <c r="BJ92" i="3"/>
  <c r="BI92" i="3"/>
  <c r="BE92" i="3"/>
  <c r="BD92" i="3"/>
  <c r="AZ92" i="3"/>
  <c r="AY92" i="3"/>
  <c r="AU92" i="3"/>
  <c r="AT92" i="3"/>
  <c r="AP92" i="3"/>
  <c r="AO92" i="3"/>
  <c r="AK92" i="3"/>
  <c r="AJ92" i="3"/>
  <c r="AF92" i="3"/>
  <c r="AE92" i="3"/>
  <c r="AA92" i="3"/>
  <c r="Z92" i="3"/>
  <c r="V92" i="3"/>
  <c r="U92" i="3"/>
  <c r="Q92" i="3"/>
  <c r="P92" i="3"/>
  <c r="L92" i="3"/>
  <c r="K92" i="3"/>
  <c r="G92" i="3"/>
  <c r="F92" i="3"/>
  <c r="A92" i="3"/>
  <c r="A93" i="3" s="1"/>
  <c r="A94" i="3" s="1"/>
  <c r="A95" i="3" s="1"/>
  <c r="DU91" i="3"/>
  <c r="DT91" i="3"/>
  <c r="DP91" i="3"/>
  <c r="DO91" i="3"/>
  <c r="DK91" i="3"/>
  <c r="DH91" i="3"/>
  <c r="DG91" i="3"/>
  <c r="DC91" i="3"/>
  <c r="DB91" i="3"/>
  <c r="CX91" i="3"/>
  <c r="CW91" i="3"/>
  <c r="CS91" i="3"/>
  <c r="CR91" i="3"/>
  <c r="CN91" i="3"/>
  <c r="CM91" i="3"/>
  <c r="CI91" i="3"/>
  <c r="CH91" i="3"/>
  <c r="CD91" i="3"/>
  <c r="CC91" i="3"/>
  <c r="BY91" i="3"/>
  <c r="BX91" i="3"/>
  <c r="BT91" i="3"/>
  <c r="BS91" i="3"/>
  <c r="BO91" i="3"/>
  <c r="BN91" i="3"/>
  <c r="BJ91" i="3"/>
  <c r="BI91" i="3"/>
  <c r="BE91" i="3"/>
  <c r="BD91" i="3"/>
  <c r="AZ91" i="3"/>
  <c r="AY91" i="3"/>
  <c r="AU91" i="3"/>
  <c r="AT91" i="3"/>
  <c r="AP91" i="3"/>
  <c r="AO91" i="3"/>
  <c r="AK91" i="3"/>
  <c r="AJ91" i="3"/>
  <c r="AF91" i="3"/>
  <c r="AE91" i="3"/>
  <c r="AA91" i="3"/>
  <c r="Z91" i="3"/>
  <c r="V91" i="3"/>
  <c r="U91" i="3"/>
  <c r="Q91" i="3"/>
  <c r="P91" i="3"/>
  <c r="L91" i="3"/>
  <c r="K91" i="3"/>
  <c r="G91" i="3"/>
  <c r="F91" i="3"/>
  <c r="DT90" i="3"/>
  <c r="DS90" i="3"/>
  <c r="DU90" i="3" s="1"/>
  <c r="DP90" i="3"/>
  <c r="DO90" i="3"/>
  <c r="DN90" i="3"/>
  <c r="DK90" i="3"/>
  <c r="DH90" i="3"/>
  <c r="DG90" i="3"/>
  <c r="DF90" i="3"/>
  <c r="DC90" i="3"/>
  <c r="DB90" i="3"/>
  <c r="DA90" i="3"/>
  <c r="CW90" i="3"/>
  <c r="CV90" i="3"/>
  <c r="CX90" i="3" s="1"/>
  <c r="CR90" i="3"/>
  <c r="CQ90" i="3"/>
  <c r="CS90" i="3" s="1"/>
  <c r="CN90" i="3"/>
  <c r="CM90" i="3"/>
  <c r="CL90" i="3"/>
  <c r="CI90" i="3"/>
  <c r="CH90" i="3"/>
  <c r="CG90" i="3"/>
  <c r="CC90" i="3"/>
  <c r="CB90" i="3"/>
  <c r="CD90" i="3" s="1"/>
  <c r="BX90" i="3"/>
  <c r="BW90" i="3"/>
  <c r="BY90" i="3" s="1"/>
  <c r="BT90" i="3"/>
  <c r="BS90" i="3"/>
  <c r="BR90" i="3"/>
  <c r="BO90" i="3"/>
  <c r="BN90" i="3"/>
  <c r="BM90" i="3"/>
  <c r="BI90" i="3"/>
  <c r="BH90" i="3"/>
  <c r="BJ90" i="3" s="1"/>
  <c r="BD90" i="3"/>
  <c r="BC90" i="3"/>
  <c r="BE90" i="3" s="1"/>
  <c r="AZ90" i="3"/>
  <c r="AY90" i="3"/>
  <c r="AX90" i="3"/>
  <c r="AU90" i="3"/>
  <c r="AT90" i="3"/>
  <c r="AS90" i="3"/>
  <c r="AO90" i="3"/>
  <c r="AN90" i="3"/>
  <c r="AP90" i="3" s="1"/>
  <c r="AJ90" i="3"/>
  <c r="AI90" i="3"/>
  <c r="AK90" i="3" s="1"/>
  <c r="AF90" i="3"/>
  <c r="AE90" i="3"/>
  <c r="AD90" i="3"/>
  <c r="AA90" i="3"/>
  <c r="Z90" i="3"/>
  <c r="Y90" i="3"/>
  <c r="U90" i="3"/>
  <c r="T90" i="3"/>
  <c r="V90" i="3" s="1"/>
  <c r="P90" i="3"/>
  <c r="O90" i="3"/>
  <c r="Q90" i="3" s="1"/>
  <c r="L90" i="3"/>
  <c r="K90" i="3"/>
  <c r="J90" i="3"/>
  <c r="G90" i="3"/>
  <c r="F90" i="3"/>
  <c r="E90" i="3"/>
  <c r="DU89" i="3"/>
  <c r="DT89" i="3"/>
  <c r="DP89" i="3"/>
  <c r="DO89" i="3"/>
  <c r="DK89" i="3"/>
  <c r="DH89" i="3"/>
  <c r="DG89" i="3"/>
  <c r="DC89" i="3"/>
  <c r="DB89" i="3"/>
  <c r="CX89" i="3"/>
  <c r="CW89" i="3"/>
  <c r="CS89" i="3"/>
  <c r="CR89" i="3"/>
  <c r="CN89" i="3"/>
  <c r="CM89" i="3"/>
  <c r="CI89" i="3"/>
  <c r="CH89" i="3"/>
  <c r="CD89" i="3"/>
  <c r="CC89" i="3"/>
  <c r="BY89" i="3"/>
  <c r="BX89" i="3"/>
  <c r="BT89" i="3"/>
  <c r="BS89" i="3"/>
  <c r="BO89" i="3"/>
  <c r="BN89" i="3"/>
  <c r="BJ89" i="3"/>
  <c r="BI89" i="3"/>
  <c r="BE89" i="3"/>
  <c r="BD89" i="3"/>
  <c r="AZ89" i="3"/>
  <c r="AY89" i="3"/>
  <c r="AU89" i="3"/>
  <c r="AT89" i="3"/>
  <c r="AP89" i="3"/>
  <c r="AO89" i="3"/>
  <c r="AK89" i="3"/>
  <c r="AJ89" i="3"/>
  <c r="AF89" i="3"/>
  <c r="AE89" i="3"/>
  <c r="AA89" i="3"/>
  <c r="Z89" i="3"/>
  <c r="V89" i="3"/>
  <c r="U89" i="3"/>
  <c r="Q89" i="3"/>
  <c r="P89" i="3"/>
  <c r="L89" i="3"/>
  <c r="K89" i="3"/>
  <c r="G89" i="3"/>
  <c r="F89" i="3"/>
  <c r="DU88" i="3"/>
  <c r="DT88" i="3"/>
  <c r="DP88" i="3"/>
  <c r="DO88" i="3"/>
  <c r="DK88" i="3"/>
  <c r="DH88" i="3"/>
  <c r="DG88" i="3"/>
  <c r="DC88" i="3"/>
  <c r="DB88" i="3"/>
  <c r="CX88" i="3"/>
  <c r="CW88" i="3"/>
  <c r="CS88" i="3"/>
  <c r="CR88" i="3"/>
  <c r="CN88" i="3"/>
  <c r="CM88" i="3"/>
  <c r="CI88" i="3"/>
  <c r="CH88" i="3"/>
  <c r="CD88" i="3"/>
  <c r="CC88" i="3"/>
  <c r="BY88" i="3"/>
  <c r="BX88" i="3"/>
  <c r="BT88" i="3"/>
  <c r="BS88" i="3"/>
  <c r="BO88" i="3"/>
  <c r="BN88" i="3"/>
  <c r="BJ88" i="3"/>
  <c r="BI88" i="3"/>
  <c r="BE88" i="3"/>
  <c r="BD88" i="3"/>
  <c r="AZ88" i="3"/>
  <c r="AY88" i="3"/>
  <c r="AU88" i="3"/>
  <c r="AT88" i="3"/>
  <c r="AP88" i="3"/>
  <c r="AO88" i="3"/>
  <c r="AK88" i="3"/>
  <c r="AJ88" i="3"/>
  <c r="AF88" i="3"/>
  <c r="AE88" i="3"/>
  <c r="AA88" i="3"/>
  <c r="Z88" i="3"/>
  <c r="V88" i="3"/>
  <c r="U88" i="3"/>
  <c r="Q88" i="3"/>
  <c r="P88" i="3"/>
  <c r="L88" i="3"/>
  <c r="K88" i="3"/>
  <c r="G88" i="3"/>
  <c r="F88" i="3"/>
  <c r="DU87" i="3"/>
  <c r="DT87" i="3"/>
  <c r="DP87" i="3"/>
  <c r="DO87" i="3"/>
  <c r="DK87" i="3"/>
  <c r="DH87" i="3"/>
  <c r="DG87" i="3"/>
  <c r="DC87" i="3"/>
  <c r="DB87" i="3"/>
  <c r="CX87" i="3"/>
  <c r="CW87" i="3"/>
  <c r="CS87" i="3"/>
  <c r="CR87" i="3"/>
  <c r="CN87" i="3"/>
  <c r="CM87" i="3"/>
  <c r="CI87" i="3"/>
  <c r="CH87" i="3"/>
  <c r="CD87" i="3"/>
  <c r="CC87" i="3"/>
  <c r="BY87" i="3"/>
  <c r="BX87" i="3"/>
  <c r="BT87" i="3"/>
  <c r="BS87" i="3"/>
  <c r="BO87" i="3"/>
  <c r="BN87" i="3"/>
  <c r="BJ87" i="3"/>
  <c r="BI87" i="3"/>
  <c r="BE87" i="3"/>
  <c r="BD87" i="3"/>
  <c r="AZ87" i="3"/>
  <c r="AY87" i="3"/>
  <c r="AU87" i="3"/>
  <c r="AT87" i="3"/>
  <c r="AP87" i="3"/>
  <c r="AO87" i="3"/>
  <c r="AK87" i="3"/>
  <c r="AJ87" i="3"/>
  <c r="AF87" i="3"/>
  <c r="AE87" i="3"/>
  <c r="AA87" i="3"/>
  <c r="Z87" i="3"/>
  <c r="V87" i="3"/>
  <c r="U87" i="3"/>
  <c r="Q87" i="3"/>
  <c r="P87" i="3"/>
  <c r="L87" i="3"/>
  <c r="K87" i="3"/>
  <c r="G87" i="3"/>
  <c r="F87" i="3"/>
  <c r="A87" i="3"/>
  <c r="A88" i="3" s="1"/>
  <c r="A89" i="3" s="1"/>
  <c r="DU86" i="3"/>
  <c r="DT86" i="3"/>
  <c r="DP86" i="3"/>
  <c r="DO86" i="3"/>
  <c r="DK86" i="3"/>
  <c r="DH86" i="3"/>
  <c r="DG86" i="3"/>
  <c r="DC86" i="3"/>
  <c r="DB86" i="3"/>
  <c r="CX86" i="3"/>
  <c r="CW86" i="3"/>
  <c r="CS86" i="3"/>
  <c r="CR86" i="3"/>
  <c r="CN86" i="3"/>
  <c r="CM86" i="3"/>
  <c r="CI86" i="3"/>
  <c r="CH86" i="3"/>
  <c r="CD86" i="3"/>
  <c r="CC86" i="3"/>
  <c r="BY86" i="3"/>
  <c r="BX86" i="3"/>
  <c r="BT86" i="3"/>
  <c r="BS86" i="3"/>
  <c r="BO86" i="3"/>
  <c r="BN86" i="3"/>
  <c r="BJ86" i="3"/>
  <c r="BI86" i="3"/>
  <c r="BE86" i="3"/>
  <c r="BD86" i="3"/>
  <c r="AZ86" i="3"/>
  <c r="AY86" i="3"/>
  <c r="AU86" i="3"/>
  <c r="AT86" i="3"/>
  <c r="AP86" i="3"/>
  <c r="AO86" i="3"/>
  <c r="AK86" i="3"/>
  <c r="AJ86" i="3"/>
  <c r="AF86" i="3"/>
  <c r="AE86" i="3"/>
  <c r="AA86" i="3"/>
  <c r="Z86" i="3"/>
  <c r="V86" i="3"/>
  <c r="U86" i="3"/>
  <c r="Q86" i="3"/>
  <c r="P86" i="3"/>
  <c r="L86" i="3"/>
  <c r="K86" i="3"/>
  <c r="G86" i="3"/>
  <c r="F86" i="3"/>
  <c r="A86" i="3"/>
  <c r="DU85" i="3"/>
  <c r="DT85" i="3"/>
  <c r="DP85" i="3"/>
  <c r="DO85" i="3"/>
  <c r="DK85" i="3"/>
  <c r="DH85" i="3"/>
  <c r="DG85" i="3"/>
  <c r="DC85" i="3"/>
  <c r="DB85" i="3"/>
  <c r="CX85" i="3"/>
  <c r="CW85" i="3"/>
  <c r="CS85" i="3"/>
  <c r="CR85" i="3"/>
  <c r="CN85" i="3"/>
  <c r="CM85" i="3"/>
  <c r="CI85" i="3"/>
  <c r="CH85" i="3"/>
  <c r="CD85" i="3"/>
  <c r="CC85" i="3"/>
  <c r="BY85" i="3"/>
  <c r="BX85" i="3"/>
  <c r="BT85" i="3"/>
  <c r="BS85" i="3"/>
  <c r="BO85" i="3"/>
  <c r="BN85" i="3"/>
  <c r="BJ85" i="3"/>
  <c r="BI85" i="3"/>
  <c r="BE85" i="3"/>
  <c r="BD85" i="3"/>
  <c r="AZ85" i="3"/>
  <c r="AY85" i="3"/>
  <c r="AU85" i="3"/>
  <c r="AT85" i="3"/>
  <c r="AP85" i="3"/>
  <c r="AO85" i="3"/>
  <c r="AK85" i="3"/>
  <c r="AJ85" i="3"/>
  <c r="AF85" i="3"/>
  <c r="AE85" i="3"/>
  <c r="AA85" i="3"/>
  <c r="Z85" i="3"/>
  <c r="V85" i="3"/>
  <c r="U85" i="3"/>
  <c r="Q85" i="3"/>
  <c r="P85" i="3"/>
  <c r="L85" i="3"/>
  <c r="K85" i="3"/>
  <c r="G85" i="3"/>
  <c r="F85" i="3"/>
  <c r="DU84" i="3"/>
  <c r="DT84" i="3"/>
  <c r="DS84" i="3"/>
  <c r="DO84" i="3"/>
  <c r="DN84" i="3"/>
  <c r="DP84" i="3" s="1"/>
  <c r="DK84" i="3"/>
  <c r="DG84" i="3"/>
  <c r="DF84" i="3"/>
  <c r="DH84" i="3" s="1"/>
  <c r="DB84" i="3"/>
  <c r="DA84" i="3"/>
  <c r="DC84" i="3" s="1"/>
  <c r="CX84" i="3"/>
  <c r="CW84" i="3"/>
  <c r="CV84" i="3"/>
  <c r="CS84" i="3"/>
  <c r="CR84" i="3"/>
  <c r="CQ84" i="3"/>
  <c r="CM84" i="3"/>
  <c r="CL84" i="3"/>
  <c r="CN84" i="3" s="1"/>
  <c r="CH84" i="3"/>
  <c r="CG84" i="3"/>
  <c r="CI84" i="3" s="1"/>
  <c r="CD84" i="3"/>
  <c r="CC84" i="3"/>
  <c r="CB84" i="3"/>
  <c r="BY84" i="3"/>
  <c r="BX84" i="3"/>
  <c r="BW84" i="3"/>
  <c r="BS84" i="3"/>
  <c r="BR84" i="3"/>
  <c r="BT84" i="3" s="1"/>
  <c r="BN84" i="3"/>
  <c r="BM84" i="3"/>
  <c r="BO84" i="3" s="1"/>
  <c r="BJ84" i="3"/>
  <c r="BI84" i="3"/>
  <c r="BH84" i="3"/>
  <c r="BE84" i="3"/>
  <c r="BD84" i="3"/>
  <c r="BC84" i="3"/>
  <c r="AY84" i="3"/>
  <c r="AX84" i="3"/>
  <c r="AZ84" i="3" s="1"/>
  <c r="AT84" i="3"/>
  <c r="AS84" i="3"/>
  <c r="AU84" i="3" s="1"/>
  <c r="AP84" i="3"/>
  <c r="AO84" i="3"/>
  <c r="AN84" i="3"/>
  <c r="AK84" i="3"/>
  <c r="AJ84" i="3"/>
  <c r="AI84" i="3"/>
  <c r="AE84" i="3"/>
  <c r="AD84" i="3"/>
  <c r="AF84" i="3" s="1"/>
  <c r="Z84" i="3"/>
  <c r="Y84" i="3"/>
  <c r="AA84" i="3" s="1"/>
  <c r="V84" i="3"/>
  <c r="U84" i="3"/>
  <c r="T84" i="3"/>
  <c r="Q84" i="3"/>
  <c r="P84" i="3"/>
  <c r="O84" i="3"/>
  <c r="K84" i="3"/>
  <c r="J84" i="3"/>
  <c r="L84" i="3" s="1"/>
  <c r="F84" i="3"/>
  <c r="E84" i="3"/>
  <c r="G84" i="3" s="1"/>
  <c r="DU83" i="3"/>
  <c r="DT83" i="3"/>
  <c r="DP83" i="3"/>
  <c r="DO83" i="3"/>
  <c r="DK83" i="3"/>
  <c r="DH83" i="3"/>
  <c r="DG83" i="3"/>
  <c r="DC83" i="3"/>
  <c r="DB83" i="3"/>
  <c r="CX83" i="3"/>
  <c r="CW83" i="3"/>
  <c r="CS83" i="3"/>
  <c r="CR83" i="3"/>
  <c r="CN83" i="3"/>
  <c r="CM83" i="3"/>
  <c r="CI83" i="3"/>
  <c r="CH83" i="3"/>
  <c r="CD83" i="3"/>
  <c r="CC83" i="3"/>
  <c r="BY83" i="3"/>
  <c r="BX83" i="3"/>
  <c r="BT83" i="3"/>
  <c r="BS83" i="3"/>
  <c r="BO83" i="3"/>
  <c r="BJ83" i="3"/>
  <c r="BI83" i="3"/>
  <c r="BE83" i="3"/>
  <c r="BD83" i="3"/>
  <c r="AZ83" i="3"/>
  <c r="AY83" i="3"/>
  <c r="AU83" i="3"/>
  <c r="AT83" i="3"/>
  <c r="AP83" i="3"/>
  <c r="AO83" i="3"/>
  <c r="AK83" i="3"/>
  <c r="AJ83" i="3"/>
  <c r="AF83" i="3"/>
  <c r="AE83" i="3"/>
  <c r="AA83" i="3"/>
  <c r="Z83" i="3"/>
  <c r="V83" i="3"/>
  <c r="U83" i="3"/>
  <c r="Q83" i="3"/>
  <c r="P83" i="3"/>
  <c r="L83" i="3"/>
  <c r="K83" i="3"/>
  <c r="G83" i="3"/>
  <c r="F83" i="3"/>
  <c r="DU82" i="3"/>
  <c r="DT82" i="3"/>
  <c r="DP82" i="3"/>
  <c r="DO82" i="3"/>
  <c r="DK82" i="3"/>
  <c r="DH82" i="3"/>
  <c r="DG82" i="3"/>
  <c r="DC82" i="3"/>
  <c r="DB82" i="3"/>
  <c r="CX82" i="3"/>
  <c r="CW82" i="3"/>
  <c r="CS82" i="3"/>
  <c r="CR82" i="3"/>
  <c r="CN82" i="3"/>
  <c r="CM82" i="3"/>
  <c r="CI82" i="3"/>
  <c r="CH82" i="3"/>
  <c r="CD82" i="3"/>
  <c r="CC82" i="3"/>
  <c r="BY82" i="3"/>
  <c r="BX82" i="3"/>
  <c r="BT82" i="3"/>
  <c r="BS82" i="3"/>
  <c r="BO82" i="3"/>
  <c r="BJ82" i="3"/>
  <c r="BI82" i="3"/>
  <c r="BE82" i="3"/>
  <c r="BD82" i="3"/>
  <c r="AZ82" i="3"/>
  <c r="AY82" i="3"/>
  <c r="AU82" i="3"/>
  <c r="AT82" i="3"/>
  <c r="AP82" i="3"/>
  <c r="AO82" i="3"/>
  <c r="AK82" i="3"/>
  <c r="AJ82" i="3"/>
  <c r="AF82" i="3"/>
  <c r="AE82" i="3"/>
  <c r="AA82" i="3"/>
  <c r="Z82" i="3"/>
  <c r="V82" i="3"/>
  <c r="U82" i="3"/>
  <c r="Q82" i="3"/>
  <c r="P82" i="3"/>
  <c r="L82" i="3"/>
  <c r="K82" i="3"/>
  <c r="G82" i="3"/>
  <c r="F82" i="3"/>
  <c r="DU81" i="3"/>
  <c r="DT81" i="3"/>
  <c r="DP81" i="3"/>
  <c r="DO81" i="3"/>
  <c r="DK81" i="3"/>
  <c r="DH81" i="3"/>
  <c r="DG81" i="3"/>
  <c r="DC81" i="3"/>
  <c r="DB81" i="3"/>
  <c r="CX81" i="3"/>
  <c r="CW81" i="3"/>
  <c r="CS81" i="3"/>
  <c r="CR81" i="3"/>
  <c r="CN81" i="3"/>
  <c r="CM81" i="3"/>
  <c r="CI81" i="3"/>
  <c r="CH81" i="3"/>
  <c r="CD81" i="3"/>
  <c r="CC81" i="3"/>
  <c r="BY81" i="3"/>
  <c r="BX81" i="3"/>
  <c r="BT81" i="3"/>
  <c r="BS81" i="3"/>
  <c r="BO81" i="3"/>
  <c r="BJ81" i="3"/>
  <c r="BI81" i="3"/>
  <c r="BE81" i="3"/>
  <c r="BD81" i="3"/>
  <c r="AZ81" i="3"/>
  <c r="AY81" i="3"/>
  <c r="AU81" i="3"/>
  <c r="AT81" i="3"/>
  <c r="AP81" i="3"/>
  <c r="AO81" i="3"/>
  <c r="AK81" i="3"/>
  <c r="AJ81" i="3"/>
  <c r="AF81" i="3"/>
  <c r="AE81" i="3"/>
  <c r="AA81" i="3"/>
  <c r="Z81" i="3"/>
  <c r="V81" i="3"/>
  <c r="U81" i="3"/>
  <c r="Q81" i="3"/>
  <c r="P81" i="3"/>
  <c r="L81" i="3"/>
  <c r="K81" i="3"/>
  <c r="G81" i="3"/>
  <c r="F81" i="3"/>
  <c r="DU80" i="3"/>
  <c r="DT80" i="3"/>
  <c r="DS80" i="3"/>
  <c r="DP80" i="3"/>
  <c r="DO80" i="3"/>
  <c r="DN80" i="3"/>
  <c r="DK80" i="3"/>
  <c r="DH80" i="3"/>
  <c r="DG80" i="3"/>
  <c r="DF80" i="3"/>
  <c r="DB80" i="3"/>
  <c r="DA80" i="3"/>
  <c r="DC80" i="3" s="1"/>
  <c r="CW80" i="3"/>
  <c r="CV80" i="3"/>
  <c r="CX80" i="3" s="1"/>
  <c r="CS80" i="3"/>
  <c r="CR80" i="3"/>
  <c r="CQ80" i="3"/>
  <c r="CN80" i="3"/>
  <c r="CM80" i="3"/>
  <c r="CL80" i="3"/>
  <c r="CH80" i="3"/>
  <c r="CG80" i="3"/>
  <c r="CI80" i="3" s="1"/>
  <c r="CC80" i="3"/>
  <c r="CB80" i="3"/>
  <c r="CD80" i="3" s="1"/>
  <c r="BY80" i="3"/>
  <c r="BX80" i="3"/>
  <c r="BW80" i="3"/>
  <c r="BT80" i="3"/>
  <c r="BS80" i="3"/>
  <c r="BR80" i="3"/>
  <c r="BN80" i="3"/>
  <c r="BM80" i="3"/>
  <c r="BO80" i="3" s="1"/>
  <c r="BI80" i="3"/>
  <c r="BH80" i="3"/>
  <c r="BJ80" i="3" s="1"/>
  <c r="BE80" i="3"/>
  <c r="BD80" i="3"/>
  <c r="BC80" i="3"/>
  <c r="AZ80" i="3"/>
  <c r="AY80" i="3"/>
  <c r="AX80" i="3"/>
  <c r="AT80" i="3"/>
  <c r="AS80" i="3"/>
  <c r="AU80" i="3" s="1"/>
  <c r="AO80" i="3"/>
  <c r="AN80" i="3"/>
  <c r="AP80" i="3" s="1"/>
  <c r="AK80" i="3"/>
  <c r="AJ80" i="3"/>
  <c r="AI80" i="3"/>
  <c r="AF80" i="3"/>
  <c r="AE80" i="3"/>
  <c r="AD80" i="3"/>
  <c r="Z80" i="3"/>
  <c r="Y80" i="3"/>
  <c r="AA80" i="3" s="1"/>
  <c r="U80" i="3"/>
  <c r="T80" i="3"/>
  <c r="V80" i="3" s="1"/>
  <c r="Q80" i="3"/>
  <c r="P80" i="3"/>
  <c r="O80" i="3"/>
  <c r="L80" i="3"/>
  <c r="K80" i="3"/>
  <c r="J80" i="3"/>
  <c r="F80" i="3"/>
  <c r="E80" i="3"/>
  <c r="G80" i="3" s="1"/>
  <c r="DU79" i="3"/>
  <c r="DT79" i="3"/>
  <c r="DP79" i="3"/>
  <c r="DO79" i="3"/>
  <c r="DK79" i="3"/>
  <c r="DH79" i="3"/>
  <c r="DG79" i="3"/>
  <c r="DC79" i="3"/>
  <c r="DB79" i="3"/>
  <c r="CX79" i="3"/>
  <c r="CW79" i="3"/>
  <c r="CS79" i="3"/>
  <c r="CR79" i="3"/>
  <c r="CN79" i="3"/>
  <c r="CM79" i="3"/>
  <c r="CI79" i="3"/>
  <c r="CH79" i="3"/>
  <c r="CD79" i="3"/>
  <c r="CC79" i="3"/>
  <c r="BY79" i="3"/>
  <c r="BX79" i="3"/>
  <c r="BT79" i="3"/>
  <c r="BS79" i="3"/>
  <c r="BO79" i="3"/>
  <c r="BN79" i="3"/>
  <c r="BJ79" i="3"/>
  <c r="BI79" i="3"/>
  <c r="BE79" i="3"/>
  <c r="BD79" i="3"/>
  <c r="AZ79" i="3"/>
  <c r="AY79" i="3"/>
  <c r="AU79" i="3"/>
  <c r="AT79" i="3"/>
  <c r="AP79" i="3"/>
  <c r="AO79" i="3"/>
  <c r="AK79" i="3"/>
  <c r="AJ79" i="3"/>
  <c r="AF79" i="3"/>
  <c r="AE79" i="3"/>
  <c r="AA79" i="3"/>
  <c r="Z79" i="3"/>
  <c r="V79" i="3"/>
  <c r="U79" i="3"/>
  <c r="Q79" i="3"/>
  <c r="P79" i="3"/>
  <c r="L79" i="3"/>
  <c r="K79" i="3"/>
  <c r="G79" i="3"/>
  <c r="F79" i="3"/>
  <c r="DU78" i="3"/>
  <c r="DT78" i="3"/>
  <c r="DP78" i="3"/>
  <c r="DO78" i="3"/>
  <c r="DK78" i="3"/>
  <c r="DH78" i="3"/>
  <c r="DG78" i="3"/>
  <c r="DC78" i="3"/>
  <c r="DB78" i="3"/>
  <c r="CX78" i="3"/>
  <c r="CW78" i="3"/>
  <c r="CS78" i="3"/>
  <c r="CR78" i="3"/>
  <c r="CN78" i="3"/>
  <c r="CM78" i="3"/>
  <c r="CI78" i="3"/>
  <c r="CH78" i="3"/>
  <c r="CD78" i="3"/>
  <c r="CC78" i="3"/>
  <c r="BY78" i="3"/>
  <c r="BX78" i="3"/>
  <c r="BT78" i="3"/>
  <c r="BS78" i="3"/>
  <c r="BO78" i="3"/>
  <c r="BN78" i="3"/>
  <c r="BJ78" i="3"/>
  <c r="BI78" i="3"/>
  <c r="BE78" i="3"/>
  <c r="BD78" i="3"/>
  <c r="AZ78" i="3"/>
  <c r="AY78" i="3"/>
  <c r="AU78" i="3"/>
  <c r="AT78" i="3"/>
  <c r="AP78" i="3"/>
  <c r="AO78" i="3"/>
  <c r="AK78" i="3"/>
  <c r="AJ78" i="3"/>
  <c r="AF78" i="3"/>
  <c r="AE78" i="3"/>
  <c r="AA78" i="3"/>
  <c r="Z78" i="3"/>
  <c r="V78" i="3"/>
  <c r="U78" i="3"/>
  <c r="Q78" i="3"/>
  <c r="P78" i="3"/>
  <c r="L78" i="3"/>
  <c r="K78" i="3"/>
  <c r="G78" i="3"/>
  <c r="F78" i="3"/>
  <c r="DU77" i="3"/>
  <c r="DT77" i="3"/>
  <c r="DP77" i="3"/>
  <c r="DO77" i="3"/>
  <c r="DK77" i="3"/>
  <c r="DH77" i="3"/>
  <c r="DG77" i="3"/>
  <c r="DC77" i="3"/>
  <c r="DB77" i="3"/>
  <c r="CX77" i="3"/>
  <c r="CW77" i="3"/>
  <c r="CS77" i="3"/>
  <c r="CR77" i="3"/>
  <c r="CN77" i="3"/>
  <c r="CM77" i="3"/>
  <c r="CI77" i="3"/>
  <c r="CH77" i="3"/>
  <c r="CD77" i="3"/>
  <c r="CC77" i="3"/>
  <c r="BY77" i="3"/>
  <c r="BX77" i="3"/>
  <c r="BT77" i="3"/>
  <c r="BS77" i="3"/>
  <c r="BO77" i="3"/>
  <c r="BN77" i="3"/>
  <c r="BJ77" i="3"/>
  <c r="BI77" i="3"/>
  <c r="BE77" i="3"/>
  <c r="BD77" i="3"/>
  <c r="AZ77" i="3"/>
  <c r="AY77" i="3"/>
  <c r="AU77" i="3"/>
  <c r="AT77" i="3"/>
  <c r="AP77" i="3"/>
  <c r="AO77" i="3"/>
  <c r="AK77" i="3"/>
  <c r="AJ77" i="3"/>
  <c r="AF77" i="3"/>
  <c r="AE77" i="3"/>
  <c r="AA77" i="3"/>
  <c r="Z77" i="3"/>
  <c r="V77" i="3"/>
  <c r="U77" i="3"/>
  <c r="Q77" i="3"/>
  <c r="P77" i="3"/>
  <c r="L77" i="3"/>
  <c r="K77" i="3"/>
  <c r="G77" i="3"/>
  <c r="F77" i="3"/>
  <c r="DU76" i="3"/>
  <c r="DT76" i="3"/>
  <c r="DP76" i="3"/>
  <c r="DO76" i="3"/>
  <c r="DK76" i="3"/>
  <c r="DH76" i="3"/>
  <c r="DG76" i="3"/>
  <c r="DC76" i="3"/>
  <c r="DB76" i="3"/>
  <c r="CX76" i="3"/>
  <c r="CW76" i="3"/>
  <c r="CS76" i="3"/>
  <c r="CR76" i="3"/>
  <c r="CN76" i="3"/>
  <c r="CM76" i="3"/>
  <c r="CI76" i="3"/>
  <c r="CH76" i="3"/>
  <c r="CD76" i="3"/>
  <c r="CC76" i="3"/>
  <c r="BY76" i="3"/>
  <c r="BX76" i="3"/>
  <c r="BT76" i="3"/>
  <c r="BS76" i="3"/>
  <c r="BO76" i="3"/>
  <c r="BN76" i="3"/>
  <c r="BJ76" i="3"/>
  <c r="BI76" i="3"/>
  <c r="BE76" i="3"/>
  <c r="BD76" i="3"/>
  <c r="AZ76" i="3"/>
  <c r="AY76" i="3"/>
  <c r="AU76" i="3"/>
  <c r="AT76" i="3"/>
  <c r="AP76" i="3"/>
  <c r="AO76" i="3"/>
  <c r="AK76" i="3"/>
  <c r="AJ76" i="3"/>
  <c r="AF76" i="3"/>
  <c r="AE76" i="3"/>
  <c r="AA76" i="3"/>
  <c r="Z76" i="3"/>
  <c r="V76" i="3"/>
  <c r="U76" i="3"/>
  <c r="Q76" i="3"/>
  <c r="P76" i="3"/>
  <c r="L76" i="3"/>
  <c r="K76" i="3"/>
  <c r="G76" i="3"/>
  <c r="F76" i="3"/>
  <c r="DT75" i="3"/>
  <c r="DS75" i="3"/>
  <c r="DU75" i="3" s="1"/>
  <c r="DP75" i="3"/>
  <c r="DO75" i="3"/>
  <c r="DN75" i="3"/>
  <c r="DK75" i="3"/>
  <c r="DH75" i="3"/>
  <c r="DG75" i="3"/>
  <c r="DF75" i="3"/>
  <c r="DC75" i="3"/>
  <c r="DB75" i="3"/>
  <c r="DA75" i="3"/>
  <c r="CW75" i="3"/>
  <c r="CV75" i="3"/>
  <c r="CX75" i="3" s="1"/>
  <c r="CR75" i="3"/>
  <c r="CQ75" i="3"/>
  <c r="CS75" i="3" s="1"/>
  <c r="CN75" i="3"/>
  <c r="CM75" i="3"/>
  <c r="CL75" i="3"/>
  <c r="CI75" i="3"/>
  <c r="CH75" i="3"/>
  <c r="CG75" i="3"/>
  <c r="CC75" i="3"/>
  <c r="CB75" i="3"/>
  <c r="CD75" i="3" s="1"/>
  <c r="BX75" i="3"/>
  <c r="BW75" i="3"/>
  <c r="BY75" i="3" s="1"/>
  <c r="BT75" i="3"/>
  <c r="BS75" i="3"/>
  <c r="BR75" i="3"/>
  <c r="BO75" i="3"/>
  <c r="BN75" i="3"/>
  <c r="BM75" i="3"/>
  <c r="BI75" i="3"/>
  <c r="BH75" i="3"/>
  <c r="BJ75" i="3" s="1"/>
  <c r="BD75" i="3"/>
  <c r="BC75" i="3"/>
  <c r="BE75" i="3" s="1"/>
  <c r="AZ75" i="3"/>
  <c r="AY75" i="3"/>
  <c r="AX75" i="3"/>
  <c r="AU75" i="3"/>
  <c r="AT75" i="3"/>
  <c r="AS75" i="3"/>
  <c r="AO75" i="3"/>
  <c r="AN75" i="3"/>
  <c r="AP75" i="3" s="1"/>
  <c r="AJ75" i="3"/>
  <c r="AI75" i="3"/>
  <c r="AK75" i="3" s="1"/>
  <c r="AF75" i="3"/>
  <c r="AE75" i="3"/>
  <c r="AD75" i="3"/>
  <c r="AA75" i="3"/>
  <c r="Z75" i="3"/>
  <c r="Y75" i="3"/>
  <c r="U75" i="3"/>
  <c r="T75" i="3"/>
  <c r="V75" i="3" s="1"/>
  <c r="P75" i="3"/>
  <c r="O75" i="3"/>
  <c r="Q75" i="3" s="1"/>
  <c r="L75" i="3"/>
  <c r="K75" i="3"/>
  <c r="J75" i="3"/>
  <c r="G75" i="3"/>
  <c r="F75" i="3"/>
  <c r="E75" i="3"/>
  <c r="DU74" i="3"/>
  <c r="DT74" i="3"/>
  <c r="DP74" i="3"/>
  <c r="DO74" i="3"/>
  <c r="DK74" i="3"/>
  <c r="DH74" i="3"/>
  <c r="DG74" i="3"/>
  <c r="DC74" i="3"/>
  <c r="DB74" i="3"/>
  <c r="CX74" i="3"/>
  <c r="CW74" i="3"/>
  <c r="CS74" i="3"/>
  <c r="CR74" i="3"/>
  <c r="CN74" i="3"/>
  <c r="CM74" i="3"/>
  <c r="CI74" i="3"/>
  <c r="CH74" i="3"/>
  <c r="CD74" i="3"/>
  <c r="CC74" i="3"/>
  <c r="BY74" i="3"/>
  <c r="BX74" i="3"/>
  <c r="BT74" i="3"/>
  <c r="BS74" i="3"/>
  <c r="BO74" i="3"/>
  <c r="BN74" i="3"/>
  <c r="BJ74" i="3"/>
  <c r="BI74" i="3"/>
  <c r="BE74" i="3"/>
  <c r="BD74" i="3"/>
  <c r="AZ74" i="3"/>
  <c r="AY74" i="3"/>
  <c r="AU74" i="3"/>
  <c r="AT74" i="3"/>
  <c r="AP74" i="3"/>
  <c r="AO74" i="3"/>
  <c r="AK74" i="3"/>
  <c r="AJ74" i="3"/>
  <c r="AF74" i="3"/>
  <c r="AE74" i="3"/>
  <c r="AA74" i="3"/>
  <c r="Z74" i="3"/>
  <c r="V74" i="3"/>
  <c r="U74" i="3"/>
  <c r="Q74" i="3"/>
  <c r="P74" i="3"/>
  <c r="L74" i="3"/>
  <c r="K74" i="3"/>
  <c r="G74" i="3"/>
  <c r="F74" i="3"/>
  <c r="DU73" i="3"/>
  <c r="DT73" i="3"/>
  <c r="DP73" i="3"/>
  <c r="DO73" i="3"/>
  <c r="DK73" i="3"/>
  <c r="DH73" i="3"/>
  <c r="DG73" i="3"/>
  <c r="DC73" i="3"/>
  <c r="DB73" i="3"/>
  <c r="CX73" i="3"/>
  <c r="CW73" i="3"/>
  <c r="CS73" i="3"/>
  <c r="CR73" i="3"/>
  <c r="CN73" i="3"/>
  <c r="CM73" i="3"/>
  <c r="CI73" i="3"/>
  <c r="CH73" i="3"/>
  <c r="CD73" i="3"/>
  <c r="CC73" i="3"/>
  <c r="BY73" i="3"/>
  <c r="BX73" i="3"/>
  <c r="BT73" i="3"/>
  <c r="BS73" i="3"/>
  <c r="BO73" i="3"/>
  <c r="BN73" i="3"/>
  <c r="BJ73" i="3"/>
  <c r="BI73" i="3"/>
  <c r="BE73" i="3"/>
  <c r="BD73" i="3"/>
  <c r="AZ73" i="3"/>
  <c r="AY73" i="3"/>
  <c r="AU73" i="3"/>
  <c r="AT73" i="3"/>
  <c r="AP73" i="3"/>
  <c r="AO73" i="3"/>
  <c r="AK73" i="3"/>
  <c r="AJ73" i="3"/>
  <c r="AF73" i="3"/>
  <c r="AE73" i="3"/>
  <c r="AA73" i="3"/>
  <c r="Z73" i="3"/>
  <c r="V73" i="3"/>
  <c r="U73" i="3"/>
  <c r="Q73" i="3"/>
  <c r="P73" i="3"/>
  <c r="L73" i="3"/>
  <c r="K73" i="3"/>
  <c r="G73" i="3"/>
  <c r="F73" i="3"/>
  <c r="DU72" i="3"/>
  <c r="DT72" i="3"/>
  <c r="DP72" i="3"/>
  <c r="DO72" i="3"/>
  <c r="DK72" i="3"/>
  <c r="DH72" i="3"/>
  <c r="DG72" i="3"/>
  <c r="DC72" i="3"/>
  <c r="DB72" i="3"/>
  <c r="CX72" i="3"/>
  <c r="CW72" i="3"/>
  <c r="CS72" i="3"/>
  <c r="CR72" i="3"/>
  <c r="CN72" i="3"/>
  <c r="CM72" i="3"/>
  <c r="CI72" i="3"/>
  <c r="CH72" i="3"/>
  <c r="CD72" i="3"/>
  <c r="CC72" i="3"/>
  <c r="BY72" i="3"/>
  <c r="BX72" i="3"/>
  <c r="BT72" i="3"/>
  <c r="BS72" i="3"/>
  <c r="BO72" i="3"/>
  <c r="BN72" i="3"/>
  <c r="BJ72" i="3"/>
  <c r="BI72" i="3"/>
  <c r="BE72" i="3"/>
  <c r="BD72" i="3"/>
  <c r="AZ72" i="3"/>
  <c r="AY72" i="3"/>
  <c r="AU72" i="3"/>
  <c r="AT72" i="3"/>
  <c r="AP72" i="3"/>
  <c r="AO72" i="3"/>
  <c r="AK72" i="3"/>
  <c r="AJ72" i="3"/>
  <c r="AF72" i="3"/>
  <c r="AE72" i="3"/>
  <c r="AA72" i="3"/>
  <c r="Z72" i="3"/>
  <c r="V72" i="3"/>
  <c r="U72" i="3"/>
  <c r="Q72" i="3"/>
  <c r="P72" i="3"/>
  <c r="L72" i="3"/>
  <c r="K72" i="3"/>
  <c r="G72" i="3"/>
  <c r="F72" i="3"/>
  <c r="A72" i="3"/>
  <c r="A73" i="3" s="1"/>
  <c r="A74" i="3" s="1"/>
  <c r="DU71" i="3"/>
  <c r="DT71" i="3"/>
  <c r="DP71" i="3"/>
  <c r="DO71" i="3"/>
  <c r="DK71" i="3"/>
  <c r="DH71" i="3"/>
  <c r="DG71" i="3"/>
  <c r="DC71" i="3"/>
  <c r="DB71" i="3"/>
  <c r="CX71" i="3"/>
  <c r="CW71" i="3"/>
  <c r="CS71" i="3"/>
  <c r="CR71" i="3"/>
  <c r="CN71" i="3"/>
  <c r="CM71" i="3"/>
  <c r="CI71" i="3"/>
  <c r="CH71" i="3"/>
  <c r="CD71" i="3"/>
  <c r="CC71" i="3"/>
  <c r="BY71" i="3"/>
  <c r="BX71" i="3"/>
  <c r="BT71" i="3"/>
  <c r="BS71" i="3"/>
  <c r="BO71" i="3"/>
  <c r="BN71" i="3"/>
  <c r="BJ71" i="3"/>
  <c r="BI71" i="3"/>
  <c r="BE71" i="3"/>
  <c r="BD71" i="3"/>
  <c r="AZ71" i="3"/>
  <c r="AY71" i="3"/>
  <c r="AU71" i="3"/>
  <c r="AT71" i="3"/>
  <c r="AP71" i="3"/>
  <c r="AO71" i="3"/>
  <c r="AK71" i="3"/>
  <c r="AJ71" i="3"/>
  <c r="AF71" i="3"/>
  <c r="AE71" i="3"/>
  <c r="AA71" i="3"/>
  <c r="Z71" i="3"/>
  <c r="V71" i="3"/>
  <c r="U71" i="3"/>
  <c r="Q71" i="3"/>
  <c r="P71" i="3"/>
  <c r="L71" i="3"/>
  <c r="K71" i="3"/>
  <c r="G71" i="3"/>
  <c r="F71" i="3"/>
  <c r="A71" i="3"/>
  <c r="DU70" i="3"/>
  <c r="DT70" i="3"/>
  <c r="DP70" i="3"/>
  <c r="DO70" i="3"/>
  <c r="DK70" i="3"/>
  <c r="DH70" i="3"/>
  <c r="DG70" i="3"/>
  <c r="DC70" i="3"/>
  <c r="DB70" i="3"/>
  <c r="CX70" i="3"/>
  <c r="CW70" i="3"/>
  <c r="CS70" i="3"/>
  <c r="CR70" i="3"/>
  <c r="CN70" i="3"/>
  <c r="CM70" i="3"/>
  <c r="CI70" i="3"/>
  <c r="CH70" i="3"/>
  <c r="CD70" i="3"/>
  <c r="CC70" i="3"/>
  <c r="BY70" i="3"/>
  <c r="BX70" i="3"/>
  <c r="BT70" i="3"/>
  <c r="BS70" i="3"/>
  <c r="BO70" i="3"/>
  <c r="BN70" i="3"/>
  <c r="BJ70" i="3"/>
  <c r="BI70" i="3"/>
  <c r="BE70" i="3"/>
  <c r="BD70" i="3"/>
  <c r="AZ70" i="3"/>
  <c r="AY70" i="3"/>
  <c r="AU70" i="3"/>
  <c r="AT70" i="3"/>
  <c r="AP70" i="3"/>
  <c r="AO70" i="3"/>
  <c r="AK70" i="3"/>
  <c r="AJ70" i="3"/>
  <c r="AF70" i="3"/>
  <c r="AE70" i="3"/>
  <c r="AA70" i="3"/>
  <c r="Z70" i="3"/>
  <c r="V70" i="3"/>
  <c r="U70" i="3"/>
  <c r="Q70" i="3"/>
  <c r="P70" i="3"/>
  <c r="L70" i="3"/>
  <c r="K70" i="3"/>
  <c r="G70" i="3"/>
  <c r="F70" i="3"/>
  <c r="DU69" i="3"/>
  <c r="DT69" i="3"/>
  <c r="DS69" i="3"/>
  <c r="DO69" i="3"/>
  <c r="DN69" i="3"/>
  <c r="DP69" i="3" s="1"/>
  <c r="DK69" i="3"/>
  <c r="DG69" i="3"/>
  <c r="DF69" i="3"/>
  <c r="DH69" i="3" s="1"/>
  <c r="DB69" i="3"/>
  <c r="DA69" i="3"/>
  <c r="DC69" i="3" s="1"/>
  <c r="CX69" i="3"/>
  <c r="CW69" i="3"/>
  <c r="CV69" i="3"/>
  <c r="CS69" i="3"/>
  <c r="CR69" i="3"/>
  <c r="CQ69" i="3"/>
  <c r="CM69" i="3"/>
  <c r="CL69" i="3"/>
  <c r="CN69" i="3" s="1"/>
  <c r="CH69" i="3"/>
  <c r="CG69" i="3"/>
  <c r="CI69" i="3" s="1"/>
  <c r="CD69" i="3"/>
  <c r="CC69" i="3"/>
  <c r="CB69" i="3"/>
  <c r="BY69" i="3"/>
  <c r="BX69" i="3"/>
  <c r="BW69" i="3"/>
  <c r="BS69" i="3"/>
  <c r="BR69" i="3"/>
  <c r="BT69" i="3" s="1"/>
  <c r="BN69" i="3"/>
  <c r="BM69" i="3"/>
  <c r="BO69" i="3" s="1"/>
  <c r="BJ69" i="3"/>
  <c r="BI69" i="3"/>
  <c r="BH69" i="3"/>
  <c r="BE69" i="3"/>
  <c r="BD69" i="3"/>
  <c r="BC69" i="3"/>
  <c r="AY69" i="3"/>
  <c r="AX69" i="3"/>
  <c r="AZ69" i="3" s="1"/>
  <c r="AT69" i="3"/>
  <c r="AS69" i="3"/>
  <c r="AU69" i="3" s="1"/>
  <c r="AP69" i="3"/>
  <c r="AO69" i="3"/>
  <c r="AN69" i="3"/>
  <c r="AK69" i="3"/>
  <c r="AJ69" i="3"/>
  <c r="AI69" i="3"/>
  <c r="AE69" i="3"/>
  <c r="AD69" i="3"/>
  <c r="AF69" i="3" s="1"/>
  <c r="Z69" i="3"/>
  <c r="Y69" i="3"/>
  <c r="AA69" i="3" s="1"/>
  <c r="V69" i="3"/>
  <c r="U69" i="3"/>
  <c r="T69" i="3"/>
  <c r="Q69" i="3"/>
  <c r="P69" i="3"/>
  <c r="O69" i="3"/>
  <c r="K69" i="3"/>
  <c r="J69" i="3"/>
  <c r="L69" i="3" s="1"/>
  <c r="F69" i="3"/>
  <c r="E69" i="3"/>
  <c r="G69" i="3" s="1"/>
  <c r="DU68" i="3"/>
  <c r="DT68" i="3"/>
  <c r="DP68" i="3"/>
  <c r="DO68" i="3"/>
  <c r="DK68" i="3"/>
  <c r="DH68" i="3"/>
  <c r="DG68" i="3"/>
  <c r="DC68" i="3"/>
  <c r="DB68" i="3"/>
  <c r="CX68" i="3"/>
  <c r="CW68" i="3"/>
  <c r="CS68" i="3"/>
  <c r="CR68" i="3"/>
  <c r="CN68" i="3"/>
  <c r="CM68" i="3"/>
  <c r="CI68" i="3"/>
  <c r="CH68" i="3"/>
  <c r="CD68" i="3"/>
  <c r="CC68" i="3"/>
  <c r="BY68" i="3"/>
  <c r="BX68" i="3"/>
  <c r="BT68" i="3"/>
  <c r="BS68" i="3"/>
  <c r="BO68" i="3"/>
  <c r="BJ68" i="3"/>
  <c r="BI68" i="3"/>
  <c r="BE68" i="3"/>
  <c r="BD68" i="3"/>
  <c r="AZ68" i="3"/>
  <c r="AY68" i="3"/>
  <c r="AU68" i="3"/>
  <c r="AT68" i="3"/>
  <c r="AP68" i="3"/>
  <c r="AO68" i="3"/>
  <c r="AK68" i="3"/>
  <c r="AJ68" i="3"/>
  <c r="AF68" i="3"/>
  <c r="AE68" i="3"/>
  <c r="AA68" i="3"/>
  <c r="Z68" i="3"/>
  <c r="V68" i="3"/>
  <c r="U68" i="3"/>
  <c r="Q68" i="3"/>
  <c r="P68" i="3"/>
  <c r="L68" i="3"/>
  <c r="K68" i="3"/>
  <c r="G68" i="3"/>
  <c r="F68" i="3"/>
  <c r="DU67" i="3"/>
  <c r="DT67" i="3"/>
  <c r="DP67" i="3"/>
  <c r="DO67" i="3"/>
  <c r="DK67" i="3"/>
  <c r="DH67" i="3"/>
  <c r="DG67" i="3"/>
  <c r="DC67" i="3"/>
  <c r="DB67" i="3"/>
  <c r="CX67" i="3"/>
  <c r="CW67" i="3"/>
  <c r="CS67" i="3"/>
  <c r="CR67" i="3"/>
  <c r="CN67" i="3"/>
  <c r="CM67" i="3"/>
  <c r="CI67" i="3"/>
  <c r="CH67" i="3"/>
  <c r="CD67" i="3"/>
  <c r="CC67" i="3"/>
  <c r="BY67" i="3"/>
  <c r="BX67" i="3"/>
  <c r="BT67" i="3"/>
  <c r="BS67" i="3"/>
  <c r="BO67" i="3"/>
  <c r="BJ67" i="3"/>
  <c r="BI67" i="3"/>
  <c r="BE67" i="3"/>
  <c r="BD67" i="3"/>
  <c r="AZ67" i="3"/>
  <c r="AY67" i="3"/>
  <c r="AU67" i="3"/>
  <c r="AT67" i="3"/>
  <c r="AP67" i="3"/>
  <c r="AO67" i="3"/>
  <c r="AK67" i="3"/>
  <c r="AJ67" i="3"/>
  <c r="AF67" i="3"/>
  <c r="AE67" i="3"/>
  <c r="AA67" i="3"/>
  <c r="Z67" i="3"/>
  <c r="V67" i="3"/>
  <c r="U67" i="3"/>
  <c r="Q67" i="3"/>
  <c r="P67" i="3"/>
  <c r="L67" i="3"/>
  <c r="K67" i="3"/>
  <c r="G67" i="3"/>
  <c r="F67" i="3"/>
  <c r="DU66" i="3"/>
  <c r="DT66" i="3"/>
  <c r="DP66" i="3"/>
  <c r="DO66" i="3"/>
  <c r="DK66" i="3"/>
  <c r="DH66" i="3"/>
  <c r="DG66" i="3"/>
  <c r="DC66" i="3"/>
  <c r="DB66" i="3"/>
  <c r="CX66" i="3"/>
  <c r="CW66" i="3"/>
  <c r="CS66" i="3"/>
  <c r="CR66" i="3"/>
  <c r="CN66" i="3"/>
  <c r="CM66" i="3"/>
  <c r="CI66" i="3"/>
  <c r="CH66" i="3"/>
  <c r="CD66" i="3"/>
  <c r="CC66" i="3"/>
  <c r="BY66" i="3"/>
  <c r="BX66" i="3"/>
  <c r="BT66" i="3"/>
  <c r="BS66" i="3"/>
  <c r="BO66" i="3"/>
  <c r="BJ66" i="3"/>
  <c r="BI66" i="3"/>
  <c r="BE66" i="3"/>
  <c r="BD66" i="3"/>
  <c r="AZ66" i="3"/>
  <c r="AY66" i="3"/>
  <c r="AU66" i="3"/>
  <c r="AT66" i="3"/>
  <c r="AP66" i="3"/>
  <c r="AO66" i="3"/>
  <c r="AK66" i="3"/>
  <c r="AJ66" i="3"/>
  <c r="AF66" i="3"/>
  <c r="AE66" i="3"/>
  <c r="AA66" i="3"/>
  <c r="Z66" i="3"/>
  <c r="V66" i="3"/>
  <c r="U66" i="3"/>
  <c r="Q66" i="3"/>
  <c r="P66" i="3"/>
  <c r="L66" i="3"/>
  <c r="K66" i="3"/>
  <c r="G66" i="3"/>
  <c r="F66" i="3"/>
  <c r="DU65" i="3"/>
  <c r="DT65" i="3"/>
  <c r="DP65" i="3"/>
  <c r="DO65" i="3"/>
  <c r="DK65" i="3"/>
  <c r="DH65" i="3"/>
  <c r="DG65" i="3"/>
  <c r="DC65" i="3"/>
  <c r="DB65" i="3"/>
  <c r="CX65" i="3"/>
  <c r="CW65" i="3"/>
  <c r="CS65" i="3"/>
  <c r="CR65" i="3"/>
  <c r="CN65" i="3"/>
  <c r="CM65" i="3"/>
  <c r="CI65" i="3"/>
  <c r="CH65" i="3"/>
  <c r="CD65" i="3"/>
  <c r="CC65" i="3"/>
  <c r="BY65" i="3"/>
  <c r="BX65" i="3"/>
  <c r="BT65" i="3"/>
  <c r="BS65" i="3"/>
  <c r="BO65" i="3"/>
  <c r="BJ65" i="3"/>
  <c r="BI65" i="3"/>
  <c r="BE65" i="3"/>
  <c r="BD65" i="3"/>
  <c r="AZ65" i="3"/>
  <c r="AY65" i="3"/>
  <c r="AU65" i="3"/>
  <c r="AT65" i="3"/>
  <c r="AP65" i="3"/>
  <c r="AO65" i="3"/>
  <c r="AK65" i="3"/>
  <c r="AJ65" i="3"/>
  <c r="AF65" i="3"/>
  <c r="AE65" i="3"/>
  <c r="AA65" i="3"/>
  <c r="Z65" i="3"/>
  <c r="V65" i="3"/>
  <c r="U65" i="3"/>
  <c r="Q65" i="3"/>
  <c r="P65" i="3"/>
  <c r="L65" i="3"/>
  <c r="K65" i="3"/>
  <c r="G65" i="3"/>
  <c r="F65" i="3"/>
  <c r="DU64" i="3"/>
  <c r="DT64" i="3"/>
  <c r="DP64" i="3"/>
  <c r="DO64" i="3"/>
  <c r="DK64" i="3"/>
  <c r="DH64" i="3"/>
  <c r="DG64" i="3"/>
  <c r="DC64" i="3"/>
  <c r="DB64" i="3"/>
  <c r="CX64" i="3"/>
  <c r="CW64" i="3"/>
  <c r="CS64" i="3"/>
  <c r="CR64" i="3"/>
  <c r="CN64" i="3"/>
  <c r="CM64" i="3"/>
  <c r="CI64" i="3"/>
  <c r="CH64" i="3"/>
  <c r="CD64" i="3"/>
  <c r="CC64" i="3"/>
  <c r="BY64" i="3"/>
  <c r="BX64" i="3"/>
  <c r="BT64" i="3"/>
  <c r="BS64" i="3"/>
  <c r="BO64" i="3"/>
  <c r="BJ64" i="3"/>
  <c r="BI64" i="3"/>
  <c r="BE64" i="3"/>
  <c r="BD64" i="3"/>
  <c r="AZ64" i="3"/>
  <c r="AY64" i="3"/>
  <c r="AU64" i="3"/>
  <c r="AT64" i="3"/>
  <c r="AP64" i="3"/>
  <c r="AO64" i="3"/>
  <c r="AK64" i="3"/>
  <c r="AJ64" i="3"/>
  <c r="AF64" i="3"/>
  <c r="AE64" i="3"/>
  <c r="AA64" i="3"/>
  <c r="Z64" i="3"/>
  <c r="V64" i="3"/>
  <c r="U64" i="3"/>
  <c r="Q64" i="3"/>
  <c r="P64" i="3"/>
  <c r="L64" i="3"/>
  <c r="K64" i="3"/>
  <c r="G64" i="3"/>
  <c r="F64" i="3"/>
  <c r="DT63" i="3"/>
  <c r="DS63" i="3"/>
  <c r="DU63" i="3" s="1"/>
  <c r="DP63" i="3"/>
  <c r="DO63" i="3"/>
  <c r="DN63" i="3"/>
  <c r="DG63" i="3"/>
  <c r="DF63" i="3"/>
  <c r="DH63" i="3" s="1"/>
  <c r="DB63" i="3"/>
  <c r="DA63" i="3"/>
  <c r="DC63" i="3" s="1"/>
  <c r="CW63" i="3"/>
  <c r="CV63" i="3"/>
  <c r="CX63" i="3" s="1"/>
  <c r="CS63" i="3"/>
  <c r="CR63" i="3"/>
  <c r="CQ63" i="3"/>
  <c r="CM63" i="3"/>
  <c r="CL63" i="3"/>
  <c r="CN63" i="3" s="1"/>
  <c r="CH63" i="3"/>
  <c r="CG63" i="3"/>
  <c r="CI63" i="3" s="1"/>
  <c r="CC63" i="3"/>
  <c r="CB63" i="3"/>
  <c r="CD63" i="3" s="1"/>
  <c r="BY63" i="3"/>
  <c r="BX63" i="3"/>
  <c r="BW63" i="3"/>
  <c r="BS63" i="3"/>
  <c r="BR63" i="3"/>
  <c r="BT63" i="3" s="1"/>
  <c r="BN63" i="3"/>
  <c r="BM63" i="3"/>
  <c r="BO63" i="3" s="1"/>
  <c r="BI63" i="3"/>
  <c r="BH63" i="3"/>
  <c r="BJ63" i="3" s="1"/>
  <c r="BE63" i="3"/>
  <c r="BD63" i="3"/>
  <c r="BC63" i="3"/>
  <c r="AY63" i="3"/>
  <c r="AX63" i="3"/>
  <c r="AZ63" i="3" s="1"/>
  <c r="AT63" i="3"/>
  <c r="AS63" i="3"/>
  <c r="AU63" i="3" s="1"/>
  <c r="AO63" i="3"/>
  <c r="AN63" i="3"/>
  <c r="AP63" i="3" s="1"/>
  <c r="AK63" i="3"/>
  <c r="AJ63" i="3"/>
  <c r="AI63" i="3"/>
  <c r="AE63" i="3"/>
  <c r="AD63" i="3"/>
  <c r="AF63" i="3" s="1"/>
  <c r="Z63" i="3"/>
  <c r="Y63" i="3"/>
  <c r="AA63" i="3" s="1"/>
  <c r="U63" i="3"/>
  <c r="T63" i="3"/>
  <c r="V63" i="3" s="1"/>
  <c r="Q63" i="3"/>
  <c r="P63" i="3"/>
  <c r="O63" i="3"/>
  <c r="K63" i="3"/>
  <c r="J63" i="3"/>
  <c r="L63" i="3" s="1"/>
  <c r="F63" i="3"/>
  <c r="E63" i="3"/>
  <c r="G63" i="3" s="1"/>
  <c r="DU62" i="3"/>
  <c r="DT62" i="3"/>
  <c r="DP62" i="3"/>
  <c r="DO62" i="3"/>
  <c r="DK62" i="3"/>
  <c r="DH62" i="3"/>
  <c r="DG62" i="3"/>
  <c r="DC62" i="3"/>
  <c r="DB62" i="3"/>
  <c r="CX62" i="3"/>
  <c r="CW62" i="3"/>
  <c r="CS62" i="3"/>
  <c r="CR62" i="3"/>
  <c r="CN62" i="3"/>
  <c r="CM62" i="3"/>
  <c r="CI62" i="3"/>
  <c r="CH62" i="3"/>
  <c r="CD62" i="3"/>
  <c r="CC62" i="3"/>
  <c r="BY62" i="3"/>
  <c r="BX62" i="3"/>
  <c r="BT62" i="3"/>
  <c r="BS62" i="3"/>
  <c r="BO62" i="3"/>
  <c r="BN62" i="3"/>
  <c r="BJ62" i="3"/>
  <c r="BI62" i="3"/>
  <c r="BE62" i="3"/>
  <c r="BD62" i="3"/>
  <c r="AZ62" i="3"/>
  <c r="AY62" i="3"/>
  <c r="AU62" i="3"/>
  <c r="AT62" i="3"/>
  <c r="AP62" i="3"/>
  <c r="AO62" i="3"/>
  <c r="AK62" i="3"/>
  <c r="AJ62" i="3"/>
  <c r="AF62" i="3"/>
  <c r="AE62" i="3"/>
  <c r="AA62" i="3"/>
  <c r="Z62" i="3"/>
  <c r="V62" i="3"/>
  <c r="U62" i="3"/>
  <c r="Q62" i="3"/>
  <c r="P62" i="3"/>
  <c r="L62" i="3"/>
  <c r="K62" i="3"/>
  <c r="G62" i="3"/>
  <c r="F62" i="3"/>
  <c r="DU61" i="3"/>
  <c r="DT61" i="3"/>
  <c r="DP61" i="3"/>
  <c r="DO61" i="3"/>
  <c r="DK61" i="3"/>
  <c r="DH61" i="3"/>
  <c r="DG61" i="3"/>
  <c r="DC61" i="3"/>
  <c r="DB61" i="3"/>
  <c r="CX61" i="3"/>
  <c r="CW61" i="3"/>
  <c r="CS61" i="3"/>
  <c r="CR61" i="3"/>
  <c r="CN61" i="3"/>
  <c r="CM61" i="3"/>
  <c r="CI61" i="3"/>
  <c r="CH61" i="3"/>
  <c r="CD61" i="3"/>
  <c r="CC61" i="3"/>
  <c r="BY61" i="3"/>
  <c r="BX61" i="3"/>
  <c r="BT61" i="3"/>
  <c r="BS61" i="3"/>
  <c r="BO61" i="3"/>
  <c r="BN61" i="3"/>
  <c r="BJ61" i="3"/>
  <c r="BI61" i="3"/>
  <c r="BE61" i="3"/>
  <c r="BD61" i="3"/>
  <c r="AZ61" i="3"/>
  <c r="AY61" i="3"/>
  <c r="AU61" i="3"/>
  <c r="AT61" i="3"/>
  <c r="AP61" i="3"/>
  <c r="AO61" i="3"/>
  <c r="AK61" i="3"/>
  <c r="AJ61" i="3"/>
  <c r="AF61" i="3"/>
  <c r="AE61" i="3"/>
  <c r="AA61" i="3"/>
  <c r="Z61" i="3"/>
  <c r="V61" i="3"/>
  <c r="U61" i="3"/>
  <c r="Q61" i="3"/>
  <c r="P61" i="3"/>
  <c r="L61" i="3"/>
  <c r="K61" i="3"/>
  <c r="G61" i="3"/>
  <c r="F61" i="3"/>
  <c r="A61" i="3"/>
  <c r="A62" i="3" s="1"/>
  <c r="DU60" i="3"/>
  <c r="DT60" i="3"/>
  <c r="DP60" i="3"/>
  <c r="DO60" i="3"/>
  <c r="DK60" i="3"/>
  <c r="DH60" i="3"/>
  <c r="DG60" i="3"/>
  <c r="DC60" i="3"/>
  <c r="DB60" i="3"/>
  <c r="CX60" i="3"/>
  <c r="CW60" i="3"/>
  <c r="CS60" i="3"/>
  <c r="CR60" i="3"/>
  <c r="CN60" i="3"/>
  <c r="CM60" i="3"/>
  <c r="CI60" i="3"/>
  <c r="CH60" i="3"/>
  <c r="CD60" i="3"/>
  <c r="CC60" i="3"/>
  <c r="BY60" i="3"/>
  <c r="BX60" i="3"/>
  <c r="BT60" i="3"/>
  <c r="BS60" i="3"/>
  <c r="BO60" i="3"/>
  <c r="BN60" i="3"/>
  <c r="BJ60" i="3"/>
  <c r="BI60" i="3"/>
  <c r="BE60" i="3"/>
  <c r="BD60" i="3"/>
  <c r="AZ60" i="3"/>
  <c r="AY60" i="3"/>
  <c r="AU60" i="3"/>
  <c r="AT60" i="3"/>
  <c r="AP60" i="3"/>
  <c r="AO60" i="3"/>
  <c r="AK60" i="3"/>
  <c r="AJ60" i="3"/>
  <c r="AF60" i="3"/>
  <c r="AE60" i="3"/>
  <c r="AA60" i="3"/>
  <c r="Z60" i="3"/>
  <c r="V60" i="3"/>
  <c r="U60" i="3"/>
  <c r="Q60" i="3"/>
  <c r="P60" i="3"/>
  <c r="L60" i="3"/>
  <c r="K60" i="3"/>
  <c r="G60" i="3"/>
  <c r="F60" i="3"/>
  <c r="DU59" i="3"/>
  <c r="DT59" i="3"/>
  <c r="DP59" i="3"/>
  <c r="DO59" i="3"/>
  <c r="DK59" i="3"/>
  <c r="DH59" i="3"/>
  <c r="DG59" i="3"/>
  <c r="DC59" i="3"/>
  <c r="DB59" i="3"/>
  <c r="CX59" i="3"/>
  <c r="CW59" i="3"/>
  <c r="CS59" i="3"/>
  <c r="CR59" i="3"/>
  <c r="CN59" i="3"/>
  <c r="CM59" i="3"/>
  <c r="CI59" i="3"/>
  <c r="CH59" i="3"/>
  <c r="CD59" i="3"/>
  <c r="CC59" i="3"/>
  <c r="BY59" i="3"/>
  <c r="BX59" i="3"/>
  <c r="BT59" i="3"/>
  <c r="BS59" i="3"/>
  <c r="BO59" i="3"/>
  <c r="BN59" i="3"/>
  <c r="BJ59" i="3"/>
  <c r="BI59" i="3"/>
  <c r="BE59" i="3"/>
  <c r="BD59" i="3"/>
  <c r="AZ59" i="3"/>
  <c r="AY59" i="3"/>
  <c r="AU59" i="3"/>
  <c r="AT59" i="3"/>
  <c r="AP59" i="3"/>
  <c r="AO59" i="3"/>
  <c r="AK59" i="3"/>
  <c r="AJ59" i="3"/>
  <c r="AF59" i="3"/>
  <c r="AE59" i="3"/>
  <c r="AA59" i="3"/>
  <c r="Z59" i="3"/>
  <c r="V59" i="3"/>
  <c r="U59" i="3"/>
  <c r="Q59" i="3"/>
  <c r="P59" i="3"/>
  <c r="L59" i="3"/>
  <c r="K59" i="3"/>
  <c r="G59" i="3"/>
  <c r="F59" i="3"/>
  <c r="A59" i="3"/>
  <c r="A60" i="3" s="1"/>
  <c r="DU58" i="3"/>
  <c r="DT58" i="3"/>
  <c r="DP58" i="3"/>
  <c r="DO58" i="3"/>
  <c r="DK58" i="3"/>
  <c r="DH58" i="3"/>
  <c r="DG58" i="3"/>
  <c r="DC58" i="3"/>
  <c r="DB58" i="3"/>
  <c r="CX58" i="3"/>
  <c r="CW58" i="3"/>
  <c r="CS58" i="3"/>
  <c r="CR58" i="3"/>
  <c r="CN58" i="3"/>
  <c r="CM58" i="3"/>
  <c r="CI58" i="3"/>
  <c r="CH58" i="3"/>
  <c r="CD58" i="3"/>
  <c r="CC58" i="3"/>
  <c r="BY58" i="3"/>
  <c r="BX58" i="3"/>
  <c r="BT58" i="3"/>
  <c r="BS58" i="3"/>
  <c r="BO58" i="3"/>
  <c r="BN58" i="3"/>
  <c r="BJ58" i="3"/>
  <c r="BI58" i="3"/>
  <c r="BE58" i="3"/>
  <c r="BD58" i="3"/>
  <c r="AZ58" i="3"/>
  <c r="AY58" i="3"/>
  <c r="AU58" i="3"/>
  <c r="AT58" i="3"/>
  <c r="AP58" i="3"/>
  <c r="AO58" i="3"/>
  <c r="AK58" i="3"/>
  <c r="AJ58" i="3"/>
  <c r="AF58" i="3"/>
  <c r="AE58" i="3"/>
  <c r="AA58" i="3"/>
  <c r="Z58" i="3"/>
  <c r="V58" i="3"/>
  <c r="U58" i="3"/>
  <c r="Q58" i="3"/>
  <c r="P58" i="3"/>
  <c r="L58" i="3"/>
  <c r="K58" i="3"/>
  <c r="G58" i="3"/>
  <c r="F58" i="3"/>
  <c r="A58" i="3"/>
  <c r="DU57" i="3"/>
  <c r="DT57" i="3"/>
  <c r="DP57" i="3"/>
  <c r="DO57" i="3"/>
  <c r="DK57" i="3"/>
  <c r="DH57" i="3"/>
  <c r="DG57" i="3"/>
  <c r="DC57" i="3"/>
  <c r="DB57" i="3"/>
  <c r="CX57" i="3"/>
  <c r="CW57" i="3"/>
  <c r="CS57" i="3"/>
  <c r="CR57" i="3"/>
  <c r="CN57" i="3"/>
  <c r="CM57" i="3"/>
  <c r="CI57" i="3"/>
  <c r="CH57" i="3"/>
  <c r="CD57" i="3"/>
  <c r="CC57" i="3"/>
  <c r="BY57" i="3"/>
  <c r="BX57" i="3"/>
  <c r="BT57" i="3"/>
  <c r="BS57" i="3"/>
  <c r="BO57" i="3"/>
  <c r="BN57" i="3"/>
  <c r="BJ57" i="3"/>
  <c r="BI57" i="3"/>
  <c r="BE57" i="3"/>
  <c r="BD57" i="3"/>
  <c r="AZ57" i="3"/>
  <c r="AY57" i="3"/>
  <c r="AU57" i="3"/>
  <c r="AT57" i="3"/>
  <c r="AP57" i="3"/>
  <c r="AO57" i="3"/>
  <c r="AK57" i="3"/>
  <c r="AJ57" i="3"/>
  <c r="AF57" i="3"/>
  <c r="AE57" i="3"/>
  <c r="AA57" i="3"/>
  <c r="Z57" i="3"/>
  <c r="V57" i="3"/>
  <c r="U57" i="3"/>
  <c r="Q57" i="3"/>
  <c r="P57" i="3"/>
  <c r="L57" i="3"/>
  <c r="K57" i="3"/>
  <c r="G57" i="3"/>
  <c r="F57" i="3"/>
  <c r="DU56" i="3"/>
  <c r="DT56" i="3"/>
  <c r="DS56" i="3"/>
  <c r="DP56" i="3"/>
  <c r="DO56" i="3"/>
  <c r="DN56" i="3"/>
  <c r="DK56" i="3"/>
  <c r="DG56" i="3"/>
  <c r="DF56" i="3"/>
  <c r="DH56" i="3" s="1"/>
  <c r="DB56" i="3"/>
  <c r="DA56" i="3"/>
  <c r="DC56" i="3" s="1"/>
  <c r="CX56" i="3"/>
  <c r="CW56" i="3"/>
  <c r="CV56" i="3"/>
  <c r="CS56" i="3"/>
  <c r="CR56" i="3"/>
  <c r="CQ56" i="3"/>
  <c r="CM56" i="3"/>
  <c r="CL56" i="3"/>
  <c r="CN56" i="3" s="1"/>
  <c r="CH56" i="3"/>
  <c r="CG56" i="3"/>
  <c r="CI56" i="3" s="1"/>
  <c r="CD56" i="3"/>
  <c r="CC56" i="3"/>
  <c r="CB56" i="3"/>
  <c r="BY56" i="3"/>
  <c r="BX56" i="3"/>
  <c r="BW56" i="3"/>
  <c r="BS56" i="3"/>
  <c r="BR56" i="3"/>
  <c r="BT56" i="3" s="1"/>
  <c r="BN56" i="3"/>
  <c r="BM56" i="3"/>
  <c r="BO56" i="3" s="1"/>
  <c r="BJ56" i="3"/>
  <c r="BI56" i="3"/>
  <c r="BH56" i="3"/>
  <c r="BE56" i="3"/>
  <c r="BD56" i="3"/>
  <c r="BC56" i="3"/>
  <c r="AY56" i="3"/>
  <c r="AX56" i="3"/>
  <c r="AZ56" i="3" s="1"/>
  <c r="AT56" i="3"/>
  <c r="AS56" i="3"/>
  <c r="AU56" i="3" s="1"/>
  <c r="AP56" i="3"/>
  <c r="AO56" i="3"/>
  <c r="AN56" i="3"/>
  <c r="AK56" i="3"/>
  <c r="AJ56" i="3"/>
  <c r="AI56" i="3"/>
  <c r="AE56" i="3"/>
  <c r="AD56" i="3"/>
  <c r="AF56" i="3" s="1"/>
  <c r="Z56" i="3"/>
  <c r="Y56" i="3"/>
  <c r="AA56" i="3" s="1"/>
  <c r="V56" i="3"/>
  <c r="U56" i="3"/>
  <c r="T56" i="3"/>
  <c r="Q56" i="3"/>
  <c r="P56" i="3"/>
  <c r="O56" i="3"/>
  <c r="K56" i="3"/>
  <c r="J56" i="3"/>
  <c r="L56" i="3" s="1"/>
  <c r="F56" i="3"/>
  <c r="E56" i="3"/>
  <c r="G56" i="3" s="1"/>
  <c r="DU55" i="3"/>
  <c r="DT55" i="3"/>
  <c r="DP55" i="3"/>
  <c r="DO55" i="3"/>
  <c r="DK55" i="3"/>
  <c r="DH55" i="3"/>
  <c r="DG55" i="3"/>
  <c r="DC55" i="3"/>
  <c r="DB55" i="3"/>
  <c r="CX55" i="3"/>
  <c r="CW55" i="3"/>
  <c r="CS55" i="3"/>
  <c r="CR55" i="3"/>
  <c r="CN55" i="3"/>
  <c r="CM55" i="3"/>
  <c r="CI55" i="3"/>
  <c r="CH55" i="3"/>
  <c r="CD55" i="3"/>
  <c r="CC55" i="3"/>
  <c r="BY55" i="3"/>
  <c r="BX55" i="3"/>
  <c r="BT55" i="3"/>
  <c r="BS55" i="3"/>
  <c r="BO55" i="3"/>
  <c r="BN55" i="3"/>
  <c r="BJ55" i="3"/>
  <c r="BI55" i="3"/>
  <c r="BE55" i="3"/>
  <c r="BD55" i="3"/>
  <c r="AZ55" i="3"/>
  <c r="AY55" i="3"/>
  <c r="AU55" i="3"/>
  <c r="AT55" i="3"/>
  <c r="AP55" i="3"/>
  <c r="AO55" i="3"/>
  <c r="AK55" i="3"/>
  <c r="AJ55" i="3"/>
  <c r="AF55" i="3"/>
  <c r="AE55" i="3"/>
  <c r="AA55" i="3"/>
  <c r="Z55" i="3"/>
  <c r="V55" i="3"/>
  <c r="U55" i="3"/>
  <c r="Q55" i="3"/>
  <c r="P55" i="3"/>
  <c r="L55" i="3"/>
  <c r="K55" i="3"/>
  <c r="G55" i="3"/>
  <c r="F55" i="3"/>
  <c r="DU54" i="3"/>
  <c r="DT54" i="3"/>
  <c r="DP54" i="3"/>
  <c r="DO54" i="3"/>
  <c r="DK54" i="3"/>
  <c r="DH54" i="3"/>
  <c r="DG54" i="3"/>
  <c r="DC54" i="3"/>
  <c r="DB54" i="3"/>
  <c r="CX54" i="3"/>
  <c r="CW54" i="3"/>
  <c r="CS54" i="3"/>
  <c r="CR54" i="3"/>
  <c r="CN54" i="3"/>
  <c r="CM54" i="3"/>
  <c r="CI54" i="3"/>
  <c r="CH54" i="3"/>
  <c r="CD54" i="3"/>
  <c r="CC54" i="3"/>
  <c r="BY54" i="3"/>
  <c r="BX54" i="3"/>
  <c r="BT54" i="3"/>
  <c r="BS54" i="3"/>
  <c r="BO54" i="3"/>
  <c r="BN54" i="3"/>
  <c r="BI54" i="3"/>
  <c r="BE54" i="3"/>
  <c r="BD54" i="3"/>
  <c r="AZ54" i="3"/>
  <c r="AY54" i="3"/>
  <c r="AU54" i="3"/>
  <c r="AT54" i="3"/>
  <c r="AP54" i="3"/>
  <c r="AO54" i="3"/>
  <c r="AK54" i="3"/>
  <c r="AJ54" i="3"/>
  <c r="AF54" i="3"/>
  <c r="AE54" i="3"/>
  <c r="AA54" i="3"/>
  <c r="Z54" i="3"/>
  <c r="V54" i="3"/>
  <c r="U54" i="3"/>
  <c r="Q54" i="3"/>
  <c r="P54" i="3"/>
  <c r="L54" i="3"/>
  <c r="K54" i="3"/>
  <c r="G54" i="3"/>
  <c r="F54" i="3"/>
  <c r="DU53" i="3"/>
  <c r="DT53" i="3"/>
  <c r="DP53" i="3"/>
  <c r="DO53" i="3"/>
  <c r="DK53" i="3"/>
  <c r="DH53" i="3"/>
  <c r="DG53" i="3"/>
  <c r="DC53" i="3"/>
  <c r="DB53" i="3"/>
  <c r="CX53" i="3"/>
  <c r="CW53" i="3"/>
  <c r="CS53" i="3"/>
  <c r="CR53" i="3"/>
  <c r="CN53" i="3"/>
  <c r="CM53" i="3"/>
  <c r="CI53" i="3"/>
  <c r="CH53" i="3"/>
  <c r="CD53" i="3"/>
  <c r="CC53" i="3"/>
  <c r="BY53" i="3"/>
  <c r="BX53" i="3"/>
  <c r="BT53" i="3"/>
  <c r="BS53" i="3"/>
  <c r="BO53" i="3"/>
  <c r="BN53" i="3"/>
  <c r="BJ53" i="3"/>
  <c r="BI53" i="3"/>
  <c r="BE53" i="3"/>
  <c r="BD53" i="3"/>
  <c r="AZ53" i="3"/>
  <c r="AY53" i="3"/>
  <c r="AU53" i="3"/>
  <c r="AT53" i="3"/>
  <c r="AP53" i="3"/>
  <c r="AO53" i="3"/>
  <c r="AK53" i="3"/>
  <c r="AJ53" i="3"/>
  <c r="AF53" i="3"/>
  <c r="AE53" i="3"/>
  <c r="AA53" i="3"/>
  <c r="Z53" i="3"/>
  <c r="V53" i="3"/>
  <c r="U53" i="3"/>
  <c r="Q53" i="3"/>
  <c r="P53" i="3"/>
  <c r="L53" i="3"/>
  <c r="K53" i="3"/>
  <c r="G53" i="3"/>
  <c r="F53" i="3"/>
  <c r="DU52" i="3"/>
  <c r="DT52" i="3"/>
  <c r="DP52" i="3"/>
  <c r="DO52" i="3"/>
  <c r="DK52" i="3"/>
  <c r="DH52" i="3"/>
  <c r="DG52" i="3"/>
  <c r="DC52" i="3"/>
  <c r="DB52" i="3"/>
  <c r="CX52" i="3"/>
  <c r="CW52" i="3"/>
  <c r="CS52" i="3"/>
  <c r="CR52" i="3"/>
  <c r="CN52" i="3"/>
  <c r="CM52" i="3"/>
  <c r="CI52" i="3"/>
  <c r="CH52" i="3"/>
  <c r="CD52" i="3"/>
  <c r="CC52" i="3"/>
  <c r="BY52" i="3"/>
  <c r="BX52" i="3"/>
  <c r="BT52" i="3"/>
  <c r="BS52" i="3"/>
  <c r="BO52" i="3"/>
  <c r="BN52" i="3"/>
  <c r="BJ52" i="3"/>
  <c r="BI52" i="3"/>
  <c r="BE52" i="3"/>
  <c r="BD52" i="3"/>
  <c r="AZ52" i="3"/>
  <c r="AY52" i="3"/>
  <c r="AU52" i="3"/>
  <c r="AT52" i="3"/>
  <c r="AP52" i="3"/>
  <c r="AO52" i="3"/>
  <c r="AK52" i="3"/>
  <c r="AJ52" i="3"/>
  <c r="AF52" i="3"/>
  <c r="AE52" i="3"/>
  <c r="AA52" i="3"/>
  <c r="Z52" i="3"/>
  <c r="V52" i="3"/>
  <c r="U52" i="3"/>
  <c r="Q52" i="3"/>
  <c r="P52" i="3"/>
  <c r="L52" i="3"/>
  <c r="K52" i="3"/>
  <c r="G52" i="3"/>
  <c r="F52" i="3"/>
  <c r="DU51" i="3"/>
  <c r="DT51" i="3"/>
  <c r="DP51" i="3"/>
  <c r="DO51" i="3"/>
  <c r="DK51" i="3"/>
  <c r="DH51" i="3"/>
  <c r="DG51" i="3"/>
  <c r="DC51" i="3"/>
  <c r="DB51" i="3"/>
  <c r="CX51" i="3"/>
  <c r="CW51" i="3"/>
  <c r="CS51" i="3"/>
  <c r="CR51" i="3"/>
  <c r="CN51" i="3"/>
  <c r="CM51" i="3"/>
  <c r="CI51" i="3"/>
  <c r="CH51" i="3"/>
  <c r="CD51" i="3"/>
  <c r="CC51" i="3"/>
  <c r="BY51" i="3"/>
  <c r="BX51" i="3"/>
  <c r="BT51" i="3"/>
  <c r="BS51" i="3"/>
  <c r="BO51" i="3"/>
  <c r="BN51" i="3"/>
  <c r="BJ51" i="3"/>
  <c r="BI51" i="3"/>
  <c r="BE51" i="3"/>
  <c r="BD51" i="3"/>
  <c r="AZ51" i="3"/>
  <c r="AY51" i="3"/>
  <c r="AU51" i="3"/>
  <c r="AT51" i="3"/>
  <c r="AP51" i="3"/>
  <c r="AO51" i="3"/>
  <c r="AK51" i="3"/>
  <c r="AJ51" i="3"/>
  <c r="AF51" i="3"/>
  <c r="AE51" i="3"/>
  <c r="AA51" i="3"/>
  <c r="Z51" i="3"/>
  <c r="V51" i="3"/>
  <c r="U51" i="3"/>
  <c r="Q51" i="3"/>
  <c r="P51" i="3"/>
  <c r="L51" i="3"/>
  <c r="K51" i="3"/>
  <c r="G51" i="3"/>
  <c r="F51" i="3"/>
  <c r="A51" i="3"/>
  <c r="A52" i="3" s="1"/>
  <c r="A53" i="3" s="1"/>
  <c r="A54" i="3" s="1"/>
  <c r="A55" i="3" s="1"/>
  <c r="DU50" i="3"/>
  <c r="DT50" i="3"/>
  <c r="DP50" i="3"/>
  <c r="DO50" i="3"/>
  <c r="DK50" i="3"/>
  <c r="DH50" i="3"/>
  <c r="DG50" i="3"/>
  <c r="DC50" i="3"/>
  <c r="DB50" i="3"/>
  <c r="CX50" i="3"/>
  <c r="CW50" i="3"/>
  <c r="CS50" i="3"/>
  <c r="CR50" i="3"/>
  <c r="CN50" i="3"/>
  <c r="CM50" i="3"/>
  <c r="CI50" i="3"/>
  <c r="CH50" i="3"/>
  <c r="CD50" i="3"/>
  <c r="CC50" i="3"/>
  <c r="BY50" i="3"/>
  <c r="BX50" i="3"/>
  <c r="BT50" i="3"/>
  <c r="BS50" i="3"/>
  <c r="BO50" i="3"/>
  <c r="BN50" i="3"/>
  <c r="BJ50" i="3"/>
  <c r="BI50" i="3"/>
  <c r="BE50" i="3"/>
  <c r="BD50" i="3"/>
  <c r="AZ50" i="3"/>
  <c r="AY50" i="3"/>
  <c r="AU50" i="3"/>
  <c r="AT50" i="3"/>
  <c r="AP50" i="3"/>
  <c r="AO50" i="3"/>
  <c r="AK50" i="3"/>
  <c r="AJ50" i="3"/>
  <c r="AF50" i="3"/>
  <c r="AE50" i="3"/>
  <c r="AA50" i="3"/>
  <c r="Z50" i="3"/>
  <c r="V50" i="3"/>
  <c r="U50" i="3"/>
  <c r="Q50" i="3"/>
  <c r="P50" i="3"/>
  <c r="L50" i="3"/>
  <c r="K50" i="3"/>
  <c r="G50" i="3"/>
  <c r="F50" i="3"/>
  <c r="A50" i="3"/>
  <c r="DU49" i="3"/>
  <c r="DT49" i="3"/>
  <c r="DP49" i="3"/>
  <c r="DO49" i="3"/>
  <c r="DK49" i="3"/>
  <c r="DG49" i="3"/>
  <c r="DC49" i="3"/>
  <c r="DB49" i="3"/>
  <c r="CX49" i="3"/>
  <c r="CW49" i="3"/>
  <c r="CS49" i="3"/>
  <c r="CR49" i="3"/>
  <c r="CN49" i="3"/>
  <c r="CM49" i="3"/>
  <c r="CI49" i="3"/>
  <c r="CH49" i="3"/>
  <c r="CD49" i="3"/>
  <c r="CC49" i="3"/>
  <c r="BY49" i="3"/>
  <c r="BX49" i="3"/>
  <c r="BT49" i="3"/>
  <c r="BS49" i="3"/>
  <c r="BO49" i="3"/>
  <c r="BN49" i="3"/>
  <c r="BJ49" i="3"/>
  <c r="BI49" i="3"/>
  <c r="BE49" i="3"/>
  <c r="BD49" i="3"/>
  <c r="AZ49" i="3"/>
  <c r="AY49" i="3"/>
  <c r="AU49" i="3"/>
  <c r="AT49" i="3"/>
  <c r="AP49" i="3"/>
  <c r="AO49" i="3"/>
  <c r="AK49" i="3"/>
  <c r="AJ49" i="3"/>
  <c r="AF49" i="3"/>
  <c r="AE49" i="3"/>
  <c r="AA49" i="3"/>
  <c r="Z49" i="3"/>
  <c r="V49" i="3"/>
  <c r="U49" i="3"/>
  <c r="Q49" i="3"/>
  <c r="P49" i="3"/>
  <c r="L49" i="3"/>
  <c r="K49" i="3"/>
  <c r="G49" i="3"/>
  <c r="F49" i="3"/>
  <c r="DT48" i="3"/>
  <c r="DS48" i="3"/>
  <c r="DU48" i="3" s="1"/>
  <c r="DO48" i="3"/>
  <c r="DN48" i="3"/>
  <c r="DP48" i="3" s="1"/>
  <c r="DK48" i="3"/>
  <c r="DG48" i="3"/>
  <c r="DF48" i="3"/>
  <c r="DH48" i="3" s="1"/>
  <c r="DB48" i="3"/>
  <c r="DA48" i="3"/>
  <c r="DC48" i="3" s="1"/>
  <c r="CX48" i="3"/>
  <c r="CW48" i="3"/>
  <c r="CV48" i="3"/>
  <c r="CS48" i="3"/>
  <c r="CR48" i="3"/>
  <c r="CQ48" i="3"/>
  <c r="CM48" i="3"/>
  <c r="CL48" i="3"/>
  <c r="CN48" i="3" s="1"/>
  <c r="CH48" i="3"/>
  <c r="CG48" i="3"/>
  <c r="CI48" i="3" s="1"/>
  <c r="CD48" i="3"/>
  <c r="CC48" i="3"/>
  <c r="CB48" i="3"/>
  <c r="BY48" i="3"/>
  <c r="BX48" i="3"/>
  <c r="BW48" i="3"/>
  <c r="BS48" i="3"/>
  <c r="BR48" i="3"/>
  <c r="BT48" i="3" s="1"/>
  <c r="BO48" i="3"/>
  <c r="BN48" i="3"/>
  <c r="BM48" i="3"/>
  <c r="BJ48" i="3"/>
  <c r="BI48" i="3"/>
  <c r="BH48" i="3"/>
  <c r="BD48" i="3"/>
  <c r="BC48" i="3"/>
  <c r="BE48" i="3" s="1"/>
  <c r="AY48" i="3"/>
  <c r="AX48" i="3"/>
  <c r="AZ48" i="3" s="1"/>
  <c r="AU48" i="3"/>
  <c r="AT48" i="3"/>
  <c r="AS48" i="3"/>
  <c r="AP48" i="3"/>
  <c r="AO48" i="3"/>
  <c r="AN48" i="3"/>
  <c r="AJ48" i="3"/>
  <c r="AI48" i="3"/>
  <c r="AK48" i="3" s="1"/>
  <c r="AE48" i="3"/>
  <c r="AD48" i="3"/>
  <c r="AF48" i="3" s="1"/>
  <c r="AA48" i="3"/>
  <c r="Z48" i="3"/>
  <c r="Y48" i="3"/>
  <c r="V48" i="3"/>
  <c r="U48" i="3"/>
  <c r="T48" i="3"/>
  <c r="P48" i="3"/>
  <c r="O48" i="3"/>
  <c r="Q48" i="3" s="1"/>
  <c r="K48" i="3"/>
  <c r="J48" i="3"/>
  <c r="L48" i="3" s="1"/>
  <c r="G48" i="3"/>
  <c r="F48" i="3"/>
  <c r="E48" i="3"/>
  <c r="DU47" i="3"/>
  <c r="DT47" i="3"/>
  <c r="DP47" i="3"/>
  <c r="DO47" i="3"/>
  <c r="DK47" i="3"/>
  <c r="DH47" i="3"/>
  <c r="DG47" i="3"/>
  <c r="DC47" i="3"/>
  <c r="DB47" i="3"/>
  <c r="CX47" i="3"/>
  <c r="CW47" i="3"/>
  <c r="CS47" i="3"/>
  <c r="CR47" i="3"/>
  <c r="CN47" i="3"/>
  <c r="CM47" i="3"/>
  <c r="CI47" i="3"/>
  <c r="CH47" i="3"/>
  <c r="CD47" i="3"/>
  <c r="CC47" i="3"/>
  <c r="BY47" i="3"/>
  <c r="BX47" i="3"/>
  <c r="BT47" i="3"/>
  <c r="BS47" i="3"/>
  <c r="BO47" i="3"/>
  <c r="BJ47" i="3"/>
  <c r="BI47" i="3"/>
  <c r="BE47" i="3"/>
  <c r="BD47" i="3"/>
  <c r="AZ47" i="3"/>
  <c r="AY47" i="3"/>
  <c r="AU47" i="3"/>
  <c r="AT47" i="3"/>
  <c r="AP47" i="3"/>
  <c r="AO47" i="3"/>
  <c r="AK47" i="3"/>
  <c r="AJ47" i="3"/>
  <c r="AF47" i="3"/>
  <c r="AE47" i="3"/>
  <c r="AA47" i="3"/>
  <c r="Z47" i="3"/>
  <c r="V47" i="3"/>
  <c r="U47" i="3"/>
  <c r="Q47" i="3"/>
  <c r="P47" i="3"/>
  <c r="L47" i="3"/>
  <c r="K47" i="3"/>
  <c r="G47" i="3"/>
  <c r="F47" i="3"/>
  <c r="DU46" i="3"/>
  <c r="DT46" i="3"/>
  <c r="DP46" i="3"/>
  <c r="DO46" i="3"/>
  <c r="DK46" i="3"/>
  <c r="DH46" i="3"/>
  <c r="DG46" i="3"/>
  <c r="DC46" i="3"/>
  <c r="DB46" i="3"/>
  <c r="CX46" i="3"/>
  <c r="CW46" i="3"/>
  <c r="CS46" i="3"/>
  <c r="CR46" i="3"/>
  <c r="CN46" i="3"/>
  <c r="CM46" i="3"/>
  <c r="CI46" i="3"/>
  <c r="CH46" i="3"/>
  <c r="CD46" i="3"/>
  <c r="CC46" i="3"/>
  <c r="BY46" i="3"/>
  <c r="BX46" i="3"/>
  <c r="BT46" i="3"/>
  <c r="BS46" i="3"/>
  <c r="BO46" i="3"/>
  <c r="BJ46" i="3"/>
  <c r="BI46" i="3"/>
  <c r="BE46" i="3"/>
  <c r="BD46" i="3"/>
  <c r="AZ46" i="3"/>
  <c r="AY46" i="3"/>
  <c r="AU46" i="3"/>
  <c r="AT46" i="3"/>
  <c r="AP46" i="3"/>
  <c r="AO46" i="3"/>
  <c r="AK46" i="3"/>
  <c r="AJ46" i="3"/>
  <c r="AF46" i="3"/>
  <c r="AE46" i="3"/>
  <c r="AA46" i="3"/>
  <c r="Z46" i="3"/>
  <c r="V46" i="3"/>
  <c r="U46" i="3"/>
  <c r="Q46" i="3"/>
  <c r="P46" i="3"/>
  <c r="L46" i="3"/>
  <c r="K46" i="3"/>
  <c r="G46" i="3"/>
  <c r="F46" i="3"/>
  <c r="DU45" i="3"/>
  <c r="DT45" i="3"/>
  <c r="DP45" i="3"/>
  <c r="DO45" i="3"/>
  <c r="DK45" i="3"/>
  <c r="DH45" i="3"/>
  <c r="DG45" i="3"/>
  <c r="DC45" i="3"/>
  <c r="DB45" i="3"/>
  <c r="CX45" i="3"/>
  <c r="CW45" i="3"/>
  <c r="CS45" i="3"/>
  <c r="CR45" i="3"/>
  <c r="CN45" i="3"/>
  <c r="CM45" i="3"/>
  <c r="CI45" i="3"/>
  <c r="CH45" i="3"/>
  <c r="CD45" i="3"/>
  <c r="CC45" i="3"/>
  <c r="BX45" i="3"/>
  <c r="BT45" i="3"/>
  <c r="BS45" i="3"/>
  <c r="BO45" i="3"/>
  <c r="BJ45" i="3"/>
  <c r="BI45" i="3"/>
  <c r="BE45" i="3"/>
  <c r="BD45" i="3"/>
  <c r="AZ45" i="3"/>
  <c r="AY45" i="3"/>
  <c r="AU45" i="3"/>
  <c r="AT45" i="3"/>
  <c r="AP45" i="3"/>
  <c r="AO45" i="3"/>
  <c r="AK45" i="3"/>
  <c r="AJ45" i="3"/>
  <c r="AF45" i="3"/>
  <c r="AE45" i="3"/>
  <c r="AA45" i="3"/>
  <c r="Z45" i="3"/>
  <c r="V45" i="3"/>
  <c r="U45" i="3"/>
  <c r="Q45" i="3"/>
  <c r="P45" i="3"/>
  <c r="L45" i="3"/>
  <c r="K45" i="3"/>
  <c r="G45" i="3"/>
  <c r="F45" i="3"/>
  <c r="DU44" i="3"/>
  <c r="DT44" i="3"/>
  <c r="DP44" i="3"/>
  <c r="DO44" i="3"/>
  <c r="DK44" i="3"/>
  <c r="DH44" i="3"/>
  <c r="DG44" i="3"/>
  <c r="DC44" i="3"/>
  <c r="DB44" i="3"/>
  <c r="CX44" i="3"/>
  <c r="CW44" i="3"/>
  <c r="CS44" i="3"/>
  <c r="CR44" i="3"/>
  <c r="CN44" i="3"/>
  <c r="CM44" i="3"/>
  <c r="CI44" i="3"/>
  <c r="CH44" i="3"/>
  <c r="CD44" i="3"/>
  <c r="CC44" i="3"/>
  <c r="BY44" i="3"/>
  <c r="BX44" i="3"/>
  <c r="BT44" i="3"/>
  <c r="BS44" i="3"/>
  <c r="BO44" i="3"/>
  <c r="BJ44" i="3"/>
  <c r="BI44" i="3"/>
  <c r="BE44" i="3"/>
  <c r="BD44" i="3"/>
  <c r="AZ44" i="3"/>
  <c r="AY44" i="3"/>
  <c r="AU44" i="3"/>
  <c r="AT44" i="3"/>
  <c r="AP44" i="3"/>
  <c r="AO44" i="3"/>
  <c r="AK44" i="3"/>
  <c r="AJ44" i="3"/>
  <c r="AF44" i="3"/>
  <c r="AE44" i="3"/>
  <c r="AA44" i="3"/>
  <c r="Z44" i="3"/>
  <c r="V44" i="3"/>
  <c r="U44" i="3"/>
  <c r="Q44" i="3"/>
  <c r="P44" i="3"/>
  <c r="L44" i="3"/>
  <c r="K44" i="3"/>
  <c r="G44" i="3"/>
  <c r="F44" i="3"/>
  <c r="A44" i="3"/>
  <c r="A45" i="3" s="1"/>
  <c r="A46" i="3" s="1"/>
  <c r="A47" i="3" s="1"/>
  <c r="DU43" i="3"/>
  <c r="DT43" i="3"/>
  <c r="DP43" i="3"/>
  <c r="DO43" i="3"/>
  <c r="DK43" i="3"/>
  <c r="DH43" i="3"/>
  <c r="DG43" i="3"/>
  <c r="DC43" i="3"/>
  <c r="DB43" i="3"/>
  <c r="CX43" i="3"/>
  <c r="CW43" i="3"/>
  <c r="CS43" i="3"/>
  <c r="CR43" i="3"/>
  <c r="CN43" i="3"/>
  <c r="CM43" i="3"/>
  <c r="CI43" i="3"/>
  <c r="CH43" i="3"/>
  <c r="CD43" i="3"/>
  <c r="CC43" i="3"/>
  <c r="BY43" i="3"/>
  <c r="BX43" i="3"/>
  <c r="BT43" i="3"/>
  <c r="BS43" i="3"/>
  <c r="BO43" i="3"/>
  <c r="BJ43" i="3"/>
  <c r="BI43" i="3"/>
  <c r="BE43" i="3"/>
  <c r="BD43" i="3"/>
  <c r="AZ43" i="3"/>
  <c r="AY43" i="3"/>
  <c r="AU43" i="3"/>
  <c r="AT43" i="3"/>
  <c r="AP43" i="3"/>
  <c r="AO43" i="3"/>
  <c r="AK43" i="3"/>
  <c r="AJ43" i="3"/>
  <c r="AF43" i="3"/>
  <c r="AE43" i="3"/>
  <c r="AA43" i="3"/>
  <c r="Z43" i="3"/>
  <c r="V43" i="3"/>
  <c r="U43" i="3"/>
  <c r="Q43" i="3"/>
  <c r="P43" i="3"/>
  <c r="L43" i="3"/>
  <c r="K43" i="3"/>
  <c r="G43" i="3"/>
  <c r="F43" i="3"/>
  <c r="A43" i="3"/>
  <c r="DU42" i="3"/>
  <c r="DT42" i="3"/>
  <c r="DS42" i="3"/>
  <c r="DO42" i="3"/>
  <c r="DN42" i="3"/>
  <c r="DP42" i="3" s="1"/>
  <c r="DK42" i="3"/>
  <c r="DG42" i="3"/>
  <c r="DF42" i="3"/>
  <c r="DH42" i="3" s="1"/>
  <c r="DB42" i="3"/>
  <c r="DA42" i="3"/>
  <c r="DC42" i="3" s="1"/>
  <c r="CX42" i="3"/>
  <c r="CW42" i="3"/>
  <c r="CV42" i="3"/>
  <c r="CS42" i="3"/>
  <c r="CR42" i="3"/>
  <c r="CQ42" i="3"/>
  <c r="CM42" i="3"/>
  <c r="CL42" i="3"/>
  <c r="CN42" i="3" s="1"/>
  <c r="CH42" i="3"/>
  <c r="CG42" i="3"/>
  <c r="CI42" i="3" s="1"/>
  <c r="CD42" i="3"/>
  <c r="CC42" i="3"/>
  <c r="CB42" i="3"/>
  <c r="BY42" i="3"/>
  <c r="BX42" i="3"/>
  <c r="BW42" i="3"/>
  <c r="BS42" i="3"/>
  <c r="BR42" i="3"/>
  <c r="BT42" i="3" s="1"/>
  <c r="BN42" i="3"/>
  <c r="BM42" i="3"/>
  <c r="BO42" i="3" s="1"/>
  <c r="BJ42" i="3"/>
  <c r="BI42" i="3"/>
  <c r="BH42" i="3"/>
  <c r="BE42" i="3"/>
  <c r="BD42" i="3"/>
  <c r="BC42" i="3"/>
  <c r="AY42" i="3"/>
  <c r="AX42" i="3"/>
  <c r="AZ42" i="3" s="1"/>
  <c r="AT42" i="3"/>
  <c r="AS42" i="3"/>
  <c r="AU42" i="3" s="1"/>
  <c r="AP42" i="3"/>
  <c r="AO42" i="3"/>
  <c r="AN42" i="3"/>
  <c r="AK42" i="3"/>
  <c r="AJ42" i="3"/>
  <c r="AI42" i="3"/>
  <c r="AE42" i="3"/>
  <c r="AD42" i="3"/>
  <c r="AF42" i="3" s="1"/>
  <c r="Z42" i="3"/>
  <c r="Y42" i="3"/>
  <c r="AA42" i="3" s="1"/>
  <c r="V42" i="3"/>
  <c r="U42" i="3"/>
  <c r="T42" i="3"/>
  <c r="Q42" i="3"/>
  <c r="P42" i="3"/>
  <c r="O42" i="3"/>
  <c r="K42" i="3"/>
  <c r="J42" i="3"/>
  <c r="L42" i="3" s="1"/>
  <c r="F42" i="3"/>
  <c r="E42" i="3"/>
  <c r="G42" i="3" s="1"/>
  <c r="DU41" i="3"/>
  <c r="DT41" i="3"/>
  <c r="DP41" i="3"/>
  <c r="DO41" i="3"/>
  <c r="DH41" i="3"/>
  <c r="DG41" i="3"/>
  <c r="DC41" i="3"/>
  <c r="DB41" i="3"/>
  <c r="CX41" i="3"/>
  <c r="CW41" i="3"/>
  <c r="CS41" i="3"/>
  <c r="CR41" i="3"/>
  <c r="CN41" i="3"/>
  <c r="CM41" i="3"/>
  <c r="CI41" i="3"/>
  <c r="CH41" i="3"/>
  <c r="CD41" i="3"/>
  <c r="CC41" i="3"/>
  <c r="BX41" i="3"/>
  <c r="BT41" i="3"/>
  <c r="BS41" i="3"/>
  <c r="BO41" i="3"/>
  <c r="BN41" i="3"/>
  <c r="BJ41" i="3"/>
  <c r="BI41" i="3"/>
  <c r="BE41" i="3"/>
  <c r="BD41" i="3"/>
  <c r="AZ41" i="3"/>
  <c r="AY41" i="3"/>
  <c r="AU41" i="3"/>
  <c r="AT41" i="3"/>
  <c r="AP41" i="3"/>
  <c r="AO41" i="3"/>
  <c r="AK41" i="3"/>
  <c r="AJ41" i="3"/>
  <c r="AF41" i="3"/>
  <c r="AE41" i="3"/>
  <c r="AA41" i="3"/>
  <c r="Z41" i="3"/>
  <c r="V41" i="3"/>
  <c r="U41" i="3"/>
  <c r="Q41" i="3"/>
  <c r="P41" i="3"/>
  <c r="L41" i="3"/>
  <c r="K41" i="3"/>
  <c r="G41" i="3"/>
  <c r="F41" i="3"/>
  <c r="DU40" i="3"/>
  <c r="DT40" i="3"/>
  <c r="DP40" i="3"/>
  <c r="DO40" i="3"/>
  <c r="DH40" i="3"/>
  <c r="DG40" i="3"/>
  <c r="DC40" i="3"/>
  <c r="DB40" i="3"/>
  <c r="CX40" i="3"/>
  <c r="CW40" i="3"/>
  <c r="CS40" i="3"/>
  <c r="CR40" i="3"/>
  <c r="CN40" i="3"/>
  <c r="CM40" i="3"/>
  <c r="CI40" i="3"/>
  <c r="CH40" i="3"/>
  <c r="CD40" i="3"/>
  <c r="CC40" i="3"/>
  <c r="BY40" i="3"/>
  <c r="BX40" i="3"/>
  <c r="BT40" i="3"/>
  <c r="BS40" i="3"/>
  <c r="BO40" i="3"/>
  <c r="BN40" i="3"/>
  <c r="BJ40" i="3"/>
  <c r="BI40" i="3"/>
  <c r="BE40" i="3"/>
  <c r="BD40" i="3"/>
  <c r="AZ40" i="3"/>
  <c r="AY40" i="3"/>
  <c r="AU40" i="3"/>
  <c r="AT40" i="3"/>
  <c r="AP40" i="3"/>
  <c r="AO40" i="3"/>
  <c r="AK40" i="3"/>
  <c r="AJ40" i="3"/>
  <c r="AF40" i="3"/>
  <c r="AE40" i="3"/>
  <c r="AA40" i="3"/>
  <c r="Z40" i="3"/>
  <c r="V40" i="3"/>
  <c r="U40" i="3"/>
  <c r="Q40" i="3"/>
  <c r="P40" i="3"/>
  <c r="L40" i="3"/>
  <c r="K40" i="3"/>
  <c r="G40" i="3"/>
  <c r="F40" i="3"/>
  <c r="DU39" i="3"/>
  <c r="DT39" i="3"/>
  <c r="DP39" i="3"/>
  <c r="DO39" i="3"/>
  <c r="DH39" i="3"/>
  <c r="DG39" i="3"/>
  <c r="DC39" i="3"/>
  <c r="DB39" i="3"/>
  <c r="CX39" i="3"/>
  <c r="CW39" i="3"/>
  <c r="CS39" i="3"/>
  <c r="CR39" i="3"/>
  <c r="CN39" i="3"/>
  <c r="CM39" i="3"/>
  <c r="CI39" i="3"/>
  <c r="CH39" i="3"/>
  <c r="CD39" i="3"/>
  <c r="CC39" i="3"/>
  <c r="BY39" i="3"/>
  <c r="BX39" i="3"/>
  <c r="BT39" i="3"/>
  <c r="BS39" i="3"/>
  <c r="BO39" i="3"/>
  <c r="BN39" i="3"/>
  <c r="BJ39" i="3"/>
  <c r="BI39" i="3"/>
  <c r="BE39" i="3"/>
  <c r="BD39" i="3"/>
  <c r="AZ39" i="3"/>
  <c r="AY39" i="3"/>
  <c r="AU39" i="3"/>
  <c r="AT39" i="3"/>
  <c r="AP39" i="3"/>
  <c r="AO39" i="3"/>
  <c r="AK39" i="3"/>
  <c r="AJ39" i="3"/>
  <c r="AF39" i="3"/>
  <c r="AE39" i="3"/>
  <c r="AA39" i="3"/>
  <c r="Z39" i="3"/>
  <c r="V39" i="3"/>
  <c r="U39" i="3"/>
  <c r="Q39" i="3"/>
  <c r="P39" i="3"/>
  <c r="L39" i="3"/>
  <c r="K39" i="3"/>
  <c r="G39" i="3"/>
  <c r="F39" i="3"/>
  <c r="DU38" i="3"/>
  <c r="DT38" i="3"/>
  <c r="DP38" i="3"/>
  <c r="DO38" i="3"/>
  <c r="DK38" i="3"/>
  <c r="DH38" i="3"/>
  <c r="DG38" i="3"/>
  <c r="DC38" i="3"/>
  <c r="DB38" i="3"/>
  <c r="CX38" i="3"/>
  <c r="CW38" i="3"/>
  <c r="CS38" i="3"/>
  <c r="CR38" i="3"/>
  <c r="CN38" i="3"/>
  <c r="CM38" i="3"/>
  <c r="CI38" i="3"/>
  <c r="CH38" i="3"/>
  <c r="CD38" i="3"/>
  <c r="CC38" i="3"/>
  <c r="BY38" i="3"/>
  <c r="BX38" i="3"/>
  <c r="BT38" i="3"/>
  <c r="BS38" i="3"/>
  <c r="BO38" i="3"/>
  <c r="BN38" i="3"/>
  <c r="BJ38" i="3"/>
  <c r="BI38" i="3"/>
  <c r="BE38" i="3"/>
  <c r="BD38" i="3"/>
  <c r="AZ38" i="3"/>
  <c r="AY38" i="3"/>
  <c r="AU38" i="3"/>
  <c r="AT38" i="3"/>
  <c r="AP38" i="3"/>
  <c r="AO38" i="3"/>
  <c r="AK38" i="3"/>
  <c r="AJ38" i="3"/>
  <c r="AF38" i="3"/>
  <c r="AE38" i="3"/>
  <c r="AA38" i="3"/>
  <c r="Z38" i="3"/>
  <c r="V38" i="3"/>
  <c r="U38" i="3"/>
  <c r="Q38" i="3"/>
  <c r="P38" i="3"/>
  <c r="L38" i="3"/>
  <c r="K38" i="3"/>
  <c r="G38" i="3"/>
  <c r="F38" i="3"/>
  <c r="DU37" i="3"/>
  <c r="DT37" i="3"/>
  <c r="DP37" i="3"/>
  <c r="DO37" i="3"/>
  <c r="DK37" i="3"/>
  <c r="DH37" i="3"/>
  <c r="DG37" i="3"/>
  <c r="DC37" i="3"/>
  <c r="DB37" i="3"/>
  <c r="CX37" i="3"/>
  <c r="CW37" i="3"/>
  <c r="CS37" i="3"/>
  <c r="CR37" i="3"/>
  <c r="CN37" i="3"/>
  <c r="CM37" i="3"/>
  <c r="CI37" i="3"/>
  <c r="CH37" i="3"/>
  <c r="CD37" i="3"/>
  <c r="CC37" i="3"/>
  <c r="BY37" i="3"/>
  <c r="BX37" i="3"/>
  <c r="BT37" i="3"/>
  <c r="BS37" i="3"/>
  <c r="BO37" i="3"/>
  <c r="BN37" i="3"/>
  <c r="BJ37" i="3"/>
  <c r="BI37" i="3"/>
  <c r="BE37" i="3"/>
  <c r="BD37" i="3"/>
  <c r="AZ37" i="3"/>
  <c r="AY37" i="3"/>
  <c r="AU37" i="3"/>
  <c r="AT37" i="3"/>
  <c r="AP37" i="3"/>
  <c r="AO37" i="3"/>
  <c r="AK37" i="3"/>
  <c r="AJ37" i="3"/>
  <c r="AF37" i="3"/>
  <c r="AE37" i="3"/>
  <c r="AA37" i="3"/>
  <c r="Z37" i="3"/>
  <c r="V37" i="3"/>
  <c r="U37" i="3"/>
  <c r="Q37" i="3"/>
  <c r="P37" i="3"/>
  <c r="L37" i="3"/>
  <c r="K37" i="3"/>
  <c r="G37" i="3"/>
  <c r="F37" i="3"/>
  <c r="DU36" i="3"/>
  <c r="DT36" i="3"/>
  <c r="DP36" i="3"/>
  <c r="DO36" i="3"/>
  <c r="DK36" i="3"/>
  <c r="DH36" i="3"/>
  <c r="DG36" i="3"/>
  <c r="DC36" i="3"/>
  <c r="DB36" i="3"/>
  <c r="CX36" i="3"/>
  <c r="CW36" i="3"/>
  <c r="CS36" i="3"/>
  <c r="CR36" i="3"/>
  <c r="CN36" i="3"/>
  <c r="CM36" i="3"/>
  <c r="CI36" i="3"/>
  <c r="CH36" i="3"/>
  <c r="CD36" i="3"/>
  <c r="CC36" i="3"/>
  <c r="BX36" i="3"/>
  <c r="BT36" i="3"/>
  <c r="BS36" i="3"/>
  <c r="BO36" i="3"/>
  <c r="BN36" i="3"/>
  <c r="BJ36" i="3"/>
  <c r="BI36" i="3"/>
  <c r="BE36" i="3"/>
  <c r="BD36" i="3"/>
  <c r="AZ36" i="3"/>
  <c r="AY36" i="3"/>
  <c r="AU36" i="3"/>
  <c r="AT36" i="3"/>
  <c r="AP36" i="3"/>
  <c r="AO36" i="3"/>
  <c r="AK36" i="3"/>
  <c r="AJ36" i="3"/>
  <c r="AF36" i="3"/>
  <c r="AE36" i="3"/>
  <c r="AA36" i="3"/>
  <c r="Z36" i="3"/>
  <c r="V36" i="3"/>
  <c r="U36" i="3"/>
  <c r="Q36" i="3"/>
  <c r="P36" i="3"/>
  <c r="L36" i="3"/>
  <c r="K36" i="3"/>
  <c r="G36" i="3"/>
  <c r="F36" i="3"/>
  <c r="DU35" i="3"/>
  <c r="DT35" i="3"/>
  <c r="DP35" i="3"/>
  <c r="DO35" i="3"/>
  <c r="DK35" i="3"/>
  <c r="DH35" i="3"/>
  <c r="DG35" i="3"/>
  <c r="DC35" i="3"/>
  <c r="DB35" i="3"/>
  <c r="CX35" i="3"/>
  <c r="CW35" i="3"/>
  <c r="CS35" i="3"/>
  <c r="CR35" i="3"/>
  <c r="CN35" i="3"/>
  <c r="CM35" i="3"/>
  <c r="CI35" i="3"/>
  <c r="CH35" i="3"/>
  <c r="CD35" i="3"/>
  <c r="CC35" i="3"/>
  <c r="BY35" i="3"/>
  <c r="BX35" i="3"/>
  <c r="BT35" i="3"/>
  <c r="BS35" i="3"/>
  <c r="BO35" i="3"/>
  <c r="BN35" i="3"/>
  <c r="BJ35" i="3"/>
  <c r="BI35" i="3"/>
  <c r="BE35" i="3"/>
  <c r="BD35" i="3"/>
  <c r="AZ35" i="3"/>
  <c r="AY35" i="3"/>
  <c r="AU35" i="3"/>
  <c r="AT35" i="3"/>
  <c r="AP35" i="3"/>
  <c r="AO35" i="3"/>
  <c r="AK35" i="3"/>
  <c r="AJ35" i="3"/>
  <c r="AF35" i="3"/>
  <c r="AE35" i="3"/>
  <c r="AA35" i="3"/>
  <c r="Z35" i="3"/>
  <c r="V35" i="3"/>
  <c r="U35" i="3"/>
  <c r="Q35" i="3"/>
  <c r="P35" i="3"/>
  <c r="L35" i="3"/>
  <c r="K35" i="3"/>
  <c r="G35" i="3"/>
  <c r="F35" i="3"/>
  <c r="DU34" i="3"/>
  <c r="DT34" i="3"/>
  <c r="DP34" i="3"/>
  <c r="DO34" i="3"/>
  <c r="DH34" i="3"/>
  <c r="DG34" i="3"/>
  <c r="DC34" i="3"/>
  <c r="DB34" i="3"/>
  <c r="CX34" i="3"/>
  <c r="CW34" i="3"/>
  <c r="CS34" i="3"/>
  <c r="CR34" i="3"/>
  <c r="CN34" i="3"/>
  <c r="CM34" i="3"/>
  <c r="CI34" i="3"/>
  <c r="CH34" i="3"/>
  <c r="CD34" i="3"/>
  <c r="CC34" i="3"/>
  <c r="BY34" i="3"/>
  <c r="BX34" i="3"/>
  <c r="BT34" i="3"/>
  <c r="BS34" i="3"/>
  <c r="BO34" i="3"/>
  <c r="BN34" i="3"/>
  <c r="BJ34" i="3"/>
  <c r="BI34" i="3"/>
  <c r="BE34" i="3"/>
  <c r="BD34" i="3"/>
  <c r="AZ34" i="3"/>
  <c r="AY34" i="3"/>
  <c r="AU34" i="3"/>
  <c r="AT34" i="3"/>
  <c r="AP34" i="3"/>
  <c r="AO34" i="3"/>
  <c r="AK34" i="3"/>
  <c r="AJ34" i="3"/>
  <c r="AF34" i="3"/>
  <c r="AE34" i="3"/>
  <c r="AA34" i="3"/>
  <c r="Z34" i="3"/>
  <c r="V34" i="3"/>
  <c r="U34" i="3"/>
  <c r="Q34" i="3"/>
  <c r="P34" i="3"/>
  <c r="L34" i="3"/>
  <c r="K34" i="3"/>
  <c r="G34" i="3"/>
  <c r="F34" i="3"/>
  <c r="DU33" i="3"/>
  <c r="DT33" i="3"/>
  <c r="DP33" i="3"/>
  <c r="DO33" i="3"/>
  <c r="DH33" i="3"/>
  <c r="DG33" i="3"/>
  <c r="DC33" i="3"/>
  <c r="DB33" i="3"/>
  <c r="CX33" i="3"/>
  <c r="CW33" i="3"/>
  <c r="CS33" i="3"/>
  <c r="CR33" i="3"/>
  <c r="CN33" i="3"/>
  <c r="CM33" i="3"/>
  <c r="CI33" i="3"/>
  <c r="CH33" i="3"/>
  <c r="CD33" i="3"/>
  <c r="CC33" i="3"/>
  <c r="BY33" i="3"/>
  <c r="BX33" i="3"/>
  <c r="BT33" i="3"/>
  <c r="BS33" i="3"/>
  <c r="BO33" i="3"/>
  <c r="BN33" i="3"/>
  <c r="BJ33" i="3"/>
  <c r="BI33" i="3"/>
  <c r="BE33" i="3"/>
  <c r="BD33" i="3"/>
  <c r="AZ33" i="3"/>
  <c r="AY33" i="3"/>
  <c r="AU33" i="3"/>
  <c r="AT33" i="3"/>
  <c r="AP33" i="3"/>
  <c r="AO33" i="3"/>
  <c r="AK33" i="3"/>
  <c r="AJ33" i="3"/>
  <c r="AF33" i="3"/>
  <c r="AE33" i="3"/>
  <c r="AA33" i="3"/>
  <c r="Z33" i="3"/>
  <c r="V33" i="3"/>
  <c r="U33" i="3"/>
  <c r="Q33" i="3"/>
  <c r="P33" i="3"/>
  <c r="L33" i="3"/>
  <c r="K33" i="3"/>
  <c r="G33" i="3"/>
  <c r="F33" i="3"/>
  <c r="DU32" i="3"/>
  <c r="DT32" i="3"/>
  <c r="DP32" i="3"/>
  <c r="DO32" i="3"/>
  <c r="DH32" i="3"/>
  <c r="DG32" i="3"/>
  <c r="DC32" i="3"/>
  <c r="DB32" i="3"/>
  <c r="CX32" i="3"/>
  <c r="CW32" i="3"/>
  <c r="CS32" i="3"/>
  <c r="CR32" i="3"/>
  <c r="CN32" i="3"/>
  <c r="CM32" i="3"/>
  <c r="CI32" i="3"/>
  <c r="CH32" i="3"/>
  <c r="CD32" i="3"/>
  <c r="CC32" i="3"/>
  <c r="BY32" i="3"/>
  <c r="BX32" i="3"/>
  <c r="BT32" i="3"/>
  <c r="BS32" i="3"/>
  <c r="BO32" i="3"/>
  <c r="BN32" i="3"/>
  <c r="BJ32" i="3"/>
  <c r="BI32" i="3"/>
  <c r="BE32" i="3"/>
  <c r="BD32" i="3"/>
  <c r="AZ32" i="3"/>
  <c r="AY32" i="3"/>
  <c r="AU32" i="3"/>
  <c r="AT32" i="3"/>
  <c r="AP32" i="3"/>
  <c r="AO32" i="3"/>
  <c r="AK32" i="3"/>
  <c r="AJ32" i="3"/>
  <c r="AF32" i="3"/>
  <c r="AE32" i="3"/>
  <c r="Z32" i="3"/>
  <c r="V32" i="3"/>
  <c r="U32" i="3"/>
  <c r="Q32" i="3"/>
  <c r="P32" i="3"/>
  <c r="L32" i="3"/>
  <c r="K32" i="3"/>
  <c r="G32" i="3"/>
  <c r="F32" i="3"/>
  <c r="DU31" i="3"/>
  <c r="DT31" i="3"/>
  <c r="DP31" i="3"/>
  <c r="DO31" i="3"/>
  <c r="DK31" i="3"/>
  <c r="DH31" i="3"/>
  <c r="DG31" i="3"/>
  <c r="DC31" i="3"/>
  <c r="DB31" i="3"/>
  <c r="CX31" i="3"/>
  <c r="CW31" i="3"/>
  <c r="CS31" i="3"/>
  <c r="CR31" i="3"/>
  <c r="CN31" i="3"/>
  <c r="CM31" i="3"/>
  <c r="CI31" i="3"/>
  <c r="CH31" i="3"/>
  <c r="CD31" i="3"/>
  <c r="CC31" i="3"/>
  <c r="BY31" i="3"/>
  <c r="BX31" i="3"/>
  <c r="BT31" i="3"/>
  <c r="BS31" i="3"/>
  <c r="BO31" i="3"/>
  <c r="BN31" i="3"/>
  <c r="BJ31" i="3"/>
  <c r="BI31" i="3"/>
  <c r="BE31" i="3"/>
  <c r="BD31" i="3"/>
  <c r="AZ31" i="3"/>
  <c r="AY31" i="3"/>
  <c r="AU31" i="3"/>
  <c r="AT31" i="3"/>
  <c r="AP31" i="3"/>
  <c r="AO31" i="3"/>
  <c r="AK31" i="3"/>
  <c r="AJ31" i="3"/>
  <c r="AF31" i="3"/>
  <c r="AE31" i="3"/>
  <c r="AA31" i="3"/>
  <c r="Z31" i="3"/>
  <c r="V31" i="3"/>
  <c r="U31" i="3"/>
  <c r="Q31" i="3"/>
  <c r="P31" i="3"/>
  <c r="L31" i="3"/>
  <c r="K31" i="3"/>
  <c r="G31" i="3"/>
  <c r="F31" i="3"/>
  <c r="A31" i="3"/>
  <c r="DU30" i="3"/>
  <c r="DT30" i="3"/>
  <c r="DS30" i="3"/>
  <c r="DO30" i="3"/>
  <c r="DN30" i="3"/>
  <c r="DP30" i="3" s="1"/>
  <c r="DK30" i="3"/>
  <c r="DG30" i="3"/>
  <c r="DF30" i="3"/>
  <c r="DH30" i="3" s="1"/>
  <c r="DB30" i="3"/>
  <c r="DA30" i="3"/>
  <c r="DC30" i="3" s="1"/>
  <c r="CX30" i="3"/>
  <c r="CW30" i="3"/>
  <c r="CV30" i="3"/>
  <c r="CS30" i="3"/>
  <c r="CR30" i="3"/>
  <c r="CQ30" i="3"/>
  <c r="CM30" i="3"/>
  <c r="CL30" i="3"/>
  <c r="CN30" i="3" s="1"/>
  <c r="CH30" i="3"/>
  <c r="CG30" i="3"/>
  <c r="CI30" i="3" s="1"/>
  <c r="CD30" i="3"/>
  <c r="CC30" i="3"/>
  <c r="CB30" i="3"/>
  <c r="BY30" i="3"/>
  <c r="BX30" i="3"/>
  <c r="BW30" i="3"/>
  <c r="BS30" i="3"/>
  <c r="BR30" i="3"/>
  <c r="BT30" i="3" s="1"/>
  <c r="BN30" i="3"/>
  <c r="BM30" i="3"/>
  <c r="BO30" i="3" s="1"/>
  <c r="BJ30" i="3"/>
  <c r="BI30" i="3"/>
  <c r="BH30" i="3"/>
  <c r="BE30" i="3"/>
  <c r="BD30" i="3"/>
  <c r="BC30" i="3"/>
  <c r="AY30" i="3"/>
  <c r="AX30" i="3"/>
  <c r="AZ30" i="3" s="1"/>
  <c r="AT30" i="3"/>
  <c r="AS30" i="3"/>
  <c r="AU30" i="3" s="1"/>
  <c r="AP30" i="3"/>
  <c r="AO30" i="3"/>
  <c r="AN30" i="3"/>
  <c r="AK30" i="3"/>
  <c r="AJ30" i="3"/>
  <c r="AI30" i="3"/>
  <c r="AE30" i="3"/>
  <c r="AD30" i="3"/>
  <c r="AF30" i="3" s="1"/>
  <c r="Z30" i="3"/>
  <c r="Y30" i="3"/>
  <c r="AA30" i="3" s="1"/>
  <c r="V30" i="3"/>
  <c r="U30" i="3"/>
  <c r="T30" i="3"/>
  <c r="Q30" i="3"/>
  <c r="P30" i="3"/>
  <c r="O30" i="3"/>
  <c r="K30" i="3"/>
  <c r="J30" i="3"/>
  <c r="L30" i="3" s="1"/>
  <c r="F30" i="3"/>
  <c r="E30" i="3"/>
  <c r="G30" i="3" s="1"/>
  <c r="DU29" i="3"/>
  <c r="DT29" i="3"/>
  <c r="DP29" i="3"/>
  <c r="DO29" i="3"/>
  <c r="DK29" i="3"/>
  <c r="DH29" i="3"/>
  <c r="DG29" i="3"/>
  <c r="DC29" i="3"/>
  <c r="DB29" i="3"/>
  <c r="CX29" i="3"/>
  <c r="CW29" i="3"/>
  <c r="CS29" i="3"/>
  <c r="CR29" i="3"/>
  <c r="CN29" i="3"/>
  <c r="CM29" i="3"/>
  <c r="CI29" i="3"/>
  <c r="CH29" i="3"/>
  <c r="CD29" i="3"/>
  <c r="CC29" i="3"/>
  <c r="BY29" i="3"/>
  <c r="BX29" i="3"/>
  <c r="BT29" i="3"/>
  <c r="BS29" i="3"/>
  <c r="BO29" i="3"/>
  <c r="BN29" i="3"/>
  <c r="BJ29" i="3"/>
  <c r="BI29" i="3"/>
  <c r="BE29" i="3"/>
  <c r="BD29" i="3"/>
  <c r="AZ29" i="3"/>
  <c r="AY29" i="3"/>
  <c r="AU29" i="3"/>
  <c r="AT29" i="3"/>
  <c r="AP29" i="3"/>
  <c r="AO29" i="3"/>
  <c r="AK29" i="3"/>
  <c r="AJ29" i="3"/>
  <c r="AF29" i="3"/>
  <c r="AE29" i="3"/>
  <c r="AA29" i="3"/>
  <c r="Z29" i="3"/>
  <c r="V29" i="3"/>
  <c r="U29" i="3"/>
  <c r="Q29" i="3"/>
  <c r="P29" i="3"/>
  <c r="L29" i="3"/>
  <c r="K29" i="3"/>
  <c r="G29" i="3"/>
  <c r="F29" i="3"/>
  <c r="DU28" i="3"/>
  <c r="DT28" i="3"/>
  <c r="DP28" i="3"/>
  <c r="DO28" i="3"/>
  <c r="DK28" i="3"/>
  <c r="DH28" i="3"/>
  <c r="DG28" i="3"/>
  <c r="DC28" i="3"/>
  <c r="DB28" i="3"/>
  <c r="CX28" i="3"/>
  <c r="CW28" i="3"/>
  <c r="CS28" i="3"/>
  <c r="CR28" i="3"/>
  <c r="CN28" i="3"/>
  <c r="CM28" i="3"/>
  <c r="CI28" i="3"/>
  <c r="CH28" i="3"/>
  <c r="CD28" i="3"/>
  <c r="CC28" i="3"/>
  <c r="BY28" i="3"/>
  <c r="BX28" i="3"/>
  <c r="BT28" i="3"/>
  <c r="BS28" i="3"/>
  <c r="BO28" i="3"/>
  <c r="BN28" i="3"/>
  <c r="BJ28" i="3"/>
  <c r="BI28" i="3"/>
  <c r="BE28" i="3"/>
  <c r="BD28" i="3"/>
  <c r="AZ28" i="3"/>
  <c r="AY28" i="3"/>
  <c r="AU28" i="3"/>
  <c r="AT28" i="3"/>
  <c r="AP28" i="3"/>
  <c r="AO28" i="3"/>
  <c r="AK28" i="3"/>
  <c r="AJ28" i="3"/>
  <c r="AF28" i="3"/>
  <c r="AE28" i="3"/>
  <c r="AA28" i="3"/>
  <c r="Z28" i="3"/>
  <c r="V28" i="3"/>
  <c r="U28" i="3"/>
  <c r="Q28" i="3"/>
  <c r="P28" i="3"/>
  <c r="L28" i="3"/>
  <c r="K28" i="3"/>
  <c r="G28" i="3"/>
  <c r="F28" i="3"/>
  <c r="DU27" i="3"/>
  <c r="DT27" i="3"/>
  <c r="DP27" i="3"/>
  <c r="DO27" i="3"/>
  <c r="DK27" i="3"/>
  <c r="DH27" i="3"/>
  <c r="DG27" i="3"/>
  <c r="DC27" i="3"/>
  <c r="DB27" i="3"/>
  <c r="CX27" i="3"/>
  <c r="CW27" i="3"/>
  <c r="CS27" i="3"/>
  <c r="CR27" i="3"/>
  <c r="CN27" i="3"/>
  <c r="CM27" i="3"/>
  <c r="CI27" i="3"/>
  <c r="CH27" i="3"/>
  <c r="CD27" i="3"/>
  <c r="CC27" i="3"/>
  <c r="BY27" i="3"/>
  <c r="BX27" i="3"/>
  <c r="BT27" i="3"/>
  <c r="BS27" i="3"/>
  <c r="BO27" i="3"/>
  <c r="BN27" i="3"/>
  <c r="BJ27" i="3"/>
  <c r="BI27" i="3"/>
  <c r="BE27" i="3"/>
  <c r="BD27" i="3"/>
  <c r="AZ27" i="3"/>
  <c r="AY27" i="3"/>
  <c r="AU27" i="3"/>
  <c r="AT27" i="3"/>
  <c r="AP27" i="3"/>
  <c r="AO27" i="3"/>
  <c r="AK27" i="3"/>
  <c r="AJ27" i="3"/>
  <c r="AF27" i="3"/>
  <c r="AE27" i="3"/>
  <c r="AA27" i="3"/>
  <c r="Z27" i="3"/>
  <c r="V27" i="3"/>
  <c r="U27" i="3"/>
  <c r="Q27" i="3"/>
  <c r="P27" i="3"/>
  <c r="L27" i="3"/>
  <c r="K27" i="3"/>
  <c r="G27" i="3"/>
  <c r="F27" i="3"/>
  <c r="DU26" i="3"/>
  <c r="DT26" i="3"/>
  <c r="DP26" i="3"/>
  <c r="DO26" i="3"/>
  <c r="DK26" i="3"/>
  <c r="DH26" i="3"/>
  <c r="DG26" i="3"/>
  <c r="DC26" i="3"/>
  <c r="DB26" i="3"/>
  <c r="CX26" i="3"/>
  <c r="CW26" i="3"/>
  <c r="CS26" i="3"/>
  <c r="CR26" i="3"/>
  <c r="CN26" i="3"/>
  <c r="CM26" i="3"/>
  <c r="CI26" i="3"/>
  <c r="CH26" i="3"/>
  <c r="CD26" i="3"/>
  <c r="CC26" i="3"/>
  <c r="BY26" i="3"/>
  <c r="BX26" i="3"/>
  <c r="BT26" i="3"/>
  <c r="BS26" i="3"/>
  <c r="BO26" i="3"/>
  <c r="BN26" i="3"/>
  <c r="BJ26" i="3"/>
  <c r="BI26" i="3"/>
  <c r="BE26" i="3"/>
  <c r="BD26" i="3"/>
  <c r="AZ26" i="3"/>
  <c r="AY26" i="3"/>
  <c r="AU26" i="3"/>
  <c r="AT26" i="3"/>
  <c r="AP26" i="3"/>
  <c r="AO26" i="3"/>
  <c r="AK26" i="3"/>
  <c r="AJ26" i="3"/>
  <c r="AF26" i="3"/>
  <c r="AE26" i="3"/>
  <c r="AA26" i="3"/>
  <c r="Z26" i="3"/>
  <c r="V26" i="3"/>
  <c r="U26" i="3"/>
  <c r="Q26" i="3"/>
  <c r="P26" i="3"/>
  <c r="L26" i="3"/>
  <c r="K26" i="3"/>
  <c r="G26" i="3"/>
  <c r="F26" i="3"/>
  <c r="DU25" i="3"/>
  <c r="DT25" i="3"/>
  <c r="DP25" i="3"/>
  <c r="DO25" i="3"/>
  <c r="DK25" i="3"/>
  <c r="DH25" i="3"/>
  <c r="DG25" i="3"/>
  <c r="DC25" i="3"/>
  <c r="DB25" i="3"/>
  <c r="CX25" i="3"/>
  <c r="CW25" i="3"/>
  <c r="CS25" i="3"/>
  <c r="CR25" i="3"/>
  <c r="CN25" i="3"/>
  <c r="CM25" i="3"/>
  <c r="CI25" i="3"/>
  <c r="CH25" i="3"/>
  <c r="CD25" i="3"/>
  <c r="CC25" i="3"/>
  <c r="BY25" i="3"/>
  <c r="BX25" i="3"/>
  <c r="BT25" i="3"/>
  <c r="BS25" i="3"/>
  <c r="BO25" i="3"/>
  <c r="BN25" i="3"/>
  <c r="BJ25" i="3"/>
  <c r="BI25" i="3"/>
  <c r="BE25" i="3"/>
  <c r="BD25" i="3"/>
  <c r="AZ25" i="3"/>
  <c r="AY25" i="3"/>
  <c r="AU25" i="3"/>
  <c r="AT25" i="3"/>
  <c r="AP25" i="3"/>
  <c r="AO25" i="3"/>
  <c r="AK25" i="3"/>
  <c r="AJ25" i="3"/>
  <c r="AF25" i="3"/>
  <c r="AE25" i="3"/>
  <c r="AA25" i="3"/>
  <c r="Z25" i="3"/>
  <c r="V25" i="3"/>
  <c r="U25" i="3"/>
  <c r="Q25" i="3"/>
  <c r="P25" i="3"/>
  <c r="L25" i="3"/>
  <c r="K25" i="3"/>
  <c r="G25" i="3"/>
  <c r="F25" i="3"/>
  <c r="DT24" i="3"/>
  <c r="DS24" i="3"/>
  <c r="DU24" i="3" s="1"/>
  <c r="DP24" i="3"/>
  <c r="DO24" i="3"/>
  <c r="DN24" i="3"/>
  <c r="DK24" i="3"/>
  <c r="DH24" i="3"/>
  <c r="DG24" i="3"/>
  <c r="DF24" i="3"/>
  <c r="DC24" i="3"/>
  <c r="DB24" i="3"/>
  <c r="DA24" i="3"/>
  <c r="CW24" i="3"/>
  <c r="CV24" i="3"/>
  <c r="CX24" i="3" s="1"/>
  <c r="CR24" i="3"/>
  <c r="CQ24" i="3"/>
  <c r="CS24" i="3" s="1"/>
  <c r="CN24" i="3"/>
  <c r="CM24" i="3"/>
  <c r="CL24" i="3"/>
  <c r="CI24" i="3"/>
  <c r="CH24" i="3"/>
  <c r="CG24" i="3"/>
  <c r="CC24" i="3"/>
  <c r="CB24" i="3"/>
  <c r="CD24" i="3" s="1"/>
  <c r="BX24" i="3"/>
  <c r="BW24" i="3"/>
  <c r="BY24" i="3" s="1"/>
  <c r="BT24" i="3"/>
  <c r="BS24" i="3"/>
  <c r="BR24" i="3"/>
  <c r="BO24" i="3"/>
  <c r="BN24" i="3"/>
  <c r="BM24" i="3"/>
  <c r="BI24" i="3"/>
  <c r="BH24" i="3"/>
  <c r="BJ24" i="3" s="1"/>
  <c r="BD24" i="3"/>
  <c r="BC24" i="3"/>
  <c r="BE24" i="3" s="1"/>
  <c r="AZ24" i="3"/>
  <c r="AY24" i="3"/>
  <c r="AX24" i="3"/>
  <c r="AU24" i="3"/>
  <c r="AT24" i="3"/>
  <c r="AS24" i="3"/>
  <c r="AO24" i="3"/>
  <c r="AN24" i="3"/>
  <c r="AP24" i="3" s="1"/>
  <c r="AJ24" i="3"/>
  <c r="AI24" i="3"/>
  <c r="AK24" i="3" s="1"/>
  <c r="AF24" i="3"/>
  <c r="AE24" i="3"/>
  <c r="AD24" i="3"/>
  <c r="AA24" i="3"/>
  <c r="Z24" i="3"/>
  <c r="Y24" i="3"/>
  <c r="U24" i="3"/>
  <c r="T24" i="3"/>
  <c r="V24" i="3" s="1"/>
  <c r="P24" i="3"/>
  <c r="O24" i="3"/>
  <c r="Q24" i="3" s="1"/>
  <c r="L24" i="3"/>
  <c r="K24" i="3"/>
  <c r="J24" i="3"/>
  <c r="G24" i="3"/>
  <c r="F24" i="3"/>
  <c r="E24" i="3"/>
  <c r="DU23" i="3"/>
  <c r="DT23" i="3"/>
  <c r="DP23" i="3"/>
  <c r="DO23" i="3"/>
  <c r="DK23" i="3"/>
  <c r="DH23" i="3"/>
  <c r="DG23" i="3"/>
  <c r="DC23" i="3"/>
  <c r="DB23" i="3"/>
  <c r="CX23" i="3"/>
  <c r="CW23" i="3"/>
  <c r="CS23" i="3"/>
  <c r="CR23" i="3"/>
  <c r="CN23" i="3"/>
  <c r="CM23" i="3"/>
  <c r="CI23" i="3"/>
  <c r="CH23" i="3"/>
  <c r="CD23" i="3"/>
  <c r="CC23" i="3"/>
  <c r="BY23" i="3"/>
  <c r="BX23" i="3"/>
  <c r="BT23" i="3"/>
  <c r="BS23" i="3"/>
  <c r="BO23" i="3"/>
  <c r="BN23" i="3"/>
  <c r="BJ23" i="3"/>
  <c r="BI23" i="3"/>
  <c r="BE23" i="3"/>
  <c r="BD23" i="3"/>
  <c r="AZ23" i="3"/>
  <c r="AY23" i="3"/>
  <c r="AU23" i="3"/>
  <c r="AT23" i="3"/>
  <c r="AP23" i="3"/>
  <c r="AO23" i="3"/>
  <c r="AK23" i="3"/>
  <c r="AJ23" i="3"/>
  <c r="AF23" i="3"/>
  <c r="AE23" i="3"/>
  <c r="AA23" i="3"/>
  <c r="Z23" i="3"/>
  <c r="V23" i="3"/>
  <c r="U23" i="3"/>
  <c r="Q23" i="3"/>
  <c r="P23" i="3"/>
  <c r="L23" i="3"/>
  <c r="K23" i="3"/>
  <c r="G23" i="3"/>
  <c r="F23" i="3"/>
  <c r="DU22" i="3"/>
  <c r="DT22" i="3"/>
  <c r="DP22" i="3"/>
  <c r="DO22" i="3"/>
  <c r="DK22" i="3"/>
  <c r="DH22" i="3"/>
  <c r="DG22" i="3"/>
  <c r="DC22" i="3"/>
  <c r="DB22" i="3"/>
  <c r="CX22" i="3"/>
  <c r="CW22" i="3"/>
  <c r="CS22" i="3"/>
  <c r="CR22" i="3"/>
  <c r="CN22" i="3"/>
  <c r="CM22" i="3"/>
  <c r="CI22" i="3"/>
  <c r="CH22" i="3"/>
  <c r="CD22" i="3"/>
  <c r="CC22" i="3"/>
  <c r="BY22" i="3"/>
  <c r="BX22" i="3"/>
  <c r="BT22" i="3"/>
  <c r="BS22" i="3"/>
  <c r="BO22" i="3"/>
  <c r="BN22" i="3"/>
  <c r="BJ22" i="3"/>
  <c r="BI22" i="3"/>
  <c r="BE22" i="3"/>
  <c r="BD22" i="3"/>
  <c r="AZ22" i="3"/>
  <c r="AY22" i="3"/>
  <c r="AU22" i="3"/>
  <c r="AT22" i="3"/>
  <c r="AP22" i="3"/>
  <c r="AO22" i="3"/>
  <c r="AK22" i="3"/>
  <c r="AJ22" i="3"/>
  <c r="AF22" i="3"/>
  <c r="AE22" i="3"/>
  <c r="AA22" i="3"/>
  <c r="Z22" i="3"/>
  <c r="V22" i="3"/>
  <c r="U22" i="3"/>
  <c r="Q22" i="3"/>
  <c r="P22" i="3"/>
  <c r="L22" i="3"/>
  <c r="K22" i="3"/>
  <c r="G22" i="3"/>
  <c r="F22" i="3"/>
  <c r="DU21" i="3"/>
  <c r="DT21" i="3"/>
  <c r="DP21" i="3"/>
  <c r="DO21" i="3"/>
  <c r="DK21" i="3"/>
  <c r="DH21" i="3"/>
  <c r="DG21" i="3"/>
  <c r="DC21" i="3"/>
  <c r="DB21" i="3"/>
  <c r="CX21" i="3"/>
  <c r="CW21" i="3"/>
  <c r="CS21" i="3"/>
  <c r="CR21" i="3"/>
  <c r="CN21" i="3"/>
  <c r="CM21" i="3"/>
  <c r="CI21" i="3"/>
  <c r="CH21" i="3"/>
  <c r="CD21" i="3"/>
  <c r="CC21" i="3"/>
  <c r="BY21" i="3"/>
  <c r="BX21" i="3"/>
  <c r="BT21" i="3"/>
  <c r="BS21" i="3"/>
  <c r="BO21" i="3"/>
  <c r="BN21" i="3"/>
  <c r="BJ21" i="3"/>
  <c r="BI21" i="3"/>
  <c r="BE21" i="3"/>
  <c r="BD21" i="3"/>
  <c r="AZ21" i="3"/>
  <c r="AY21" i="3"/>
  <c r="AU21" i="3"/>
  <c r="AT21" i="3"/>
  <c r="AP21" i="3"/>
  <c r="AO21" i="3"/>
  <c r="AK21" i="3"/>
  <c r="AJ21" i="3"/>
  <c r="AF21" i="3"/>
  <c r="AE21" i="3"/>
  <c r="AA21" i="3"/>
  <c r="Z21" i="3"/>
  <c r="V21" i="3"/>
  <c r="U21" i="3"/>
  <c r="Q21" i="3"/>
  <c r="P21" i="3"/>
  <c r="L21" i="3"/>
  <c r="K21" i="3"/>
  <c r="G21" i="3"/>
  <c r="F21" i="3"/>
  <c r="DU20" i="3"/>
  <c r="DT20" i="3"/>
  <c r="DP20" i="3"/>
  <c r="DO20" i="3"/>
  <c r="DK20" i="3"/>
  <c r="DH20" i="3"/>
  <c r="DG20" i="3"/>
  <c r="DC20" i="3"/>
  <c r="DB20" i="3"/>
  <c r="CX20" i="3"/>
  <c r="CW20" i="3"/>
  <c r="CS20" i="3"/>
  <c r="CR20" i="3"/>
  <c r="CN20" i="3"/>
  <c r="CM20" i="3"/>
  <c r="CI20" i="3"/>
  <c r="CH20" i="3"/>
  <c r="CD20" i="3"/>
  <c r="CC20" i="3"/>
  <c r="BY20" i="3"/>
  <c r="BX20" i="3"/>
  <c r="BT20" i="3"/>
  <c r="BS20" i="3"/>
  <c r="BO20" i="3"/>
  <c r="BN20" i="3"/>
  <c r="BJ20" i="3"/>
  <c r="BI20" i="3"/>
  <c r="BE20" i="3"/>
  <c r="BD20" i="3"/>
  <c r="AZ20" i="3"/>
  <c r="AY20" i="3"/>
  <c r="AU20" i="3"/>
  <c r="AT20" i="3"/>
  <c r="AP20" i="3"/>
  <c r="AO20" i="3"/>
  <c r="AK20" i="3"/>
  <c r="AJ20" i="3"/>
  <c r="AF20" i="3"/>
  <c r="AE20" i="3"/>
  <c r="AA20" i="3"/>
  <c r="Z20" i="3"/>
  <c r="V20" i="3"/>
  <c r="U20" i="3"/>
  <c r="Q20" i="3"/>
  <c r="P20" i="3"/>
  <c r="L20" i="3"/>
  <c r="K20" i="3"/>
  <c r="G20" i="3"/>
  <c r="F20" i="3"/>
  <c r="DU19" i="3"/>
  <c r="DT19" i="3"/>
  <c r="DP19" i="3"/>
  <c r="DO19" i="3"/>
  <c r="DK19" i="3"/>
  <c r="DH19" i="3"/>
  <c r="DG19" i="3"/>
  <c r="DC19" i="3"/>
  <c r="DB19" i="3"/>
  <c r="CX19" i="3"/>
  <c r="CW19" i="3"/>
  <c r="CS19" i="3"/>
  <c r="CR19" i="3"/>
  <c r="CN19" i="3"/>
  <c r="CM19" i="3"/>
  <c r="CI19" i="3"/>
  <c r="CH19" i="3"/>
  <c r="CD19" i="3"/>
  <c r="CC19" i="3"/>
  <c r="BY19" i="3"/>
  <c r="BX19" i="3"/>
  <c r="BT19" i="3"/>
  <c r="BS19" i="3"/>
  <c r="BO19" i="3"/>
  <c r="BN19" i="3"/>
  <c r="BJ19" i="3"/>
  <c r="BI19" i="3"/>
  <c r="BE19" i="3"/>
  <c r="BD19" i="3"/>
  <c r="AZ19" i="3"/>
  <c r="AY19" i="3"/>
  <c r="AU19" i="3"/>
  <c r="AT19" i="3"/>
  <c r="AP19" i="3"/>
  <c r="AO19" i="3"/>
  <c r="AK19" i="3"/>
  <c r="AJ19" i="3"/>
  <c r="AF19" i="3"/>
  <c r="AE19" i="3"/>
  <c r="AA19" i="3"/>
  <c r="Z19" i="3"/>
  <c r="V19" i="3"/>
  <c r="U19" i="3"/>
  <c r="Q19" i="3"/>
  <c r="P19" i="3"/>
  <c r="L19" i="3"/>
  <c r="K19" i="3"/>
  <c r="G19" i="3"/>
  <c r="F19" i="3"/>
  <c r="DU18" i="3"/>
  <c r="DT18" i="3"/>
  <c r="DS18" i="3"/>
  <c r="DO18" i="3"/>
  <c r="DN18" i="3"/>
  <c r="DP18" i="3" s="1"/>
  <c r="DK18" i="3"/>
  <c r="DG18" i="3"/>
  <c r="DF18" i="3"/>
  <c r="DH18" i="3" s="1"/>
  <c r="DB18" i="3"/>
  <c r="DA18" i="3"/>
  <c r="DC18" i="3" s="1"/>
  <c r="CX18" i="3"/>
  <c r="CW18" i="3"/>
  <c r="CV18" i="3"/>
  <c r="CS18" i="3"/>
  <c r="CR18" i="3"/>
  <c r="CQ18" i="3"/>
  <c r="CM18" i="3"/>
  <c r="CL18" i="3"/>
  <c r="CN18" i="3" s="1"/>
  <c r="CH18" i="3"/>
  <c r="CG18" i="3"/>
  <c r="CI18" i="3" s="1"/>
  <c r="CD18" i="3"/>
  <c r="CC18" i="3"/>
  <c r="CB18" i="3"/>
  <c r="BY18" i="3"/>
  <c r="BX18" i="3"/>
  <c r="BW18" i="3"/>
  <c r="BS18" i="3"/>
  <c r="BR18" i="3"/>
  <c r="BT18" i="3" s="1"/>
  <c r="BN18" i="3"/>
  <c r="BM18" i="3"/>
  <c r="BO18" i="3" s="1"/>
  <c r="BJ18" i="3"/>
  <c r="BI18" i="3"/>
  <c r="BH18" i="3"/>
  <c r="BE18" i="3"/>
  <c r="BD18" i="3"/>
  <c r="BC18" i="3"/>
  <c r="AY18" i="3"/>
  <c r="AX18" i="3"/>
  <c r="AZ18" i="3" s="1"/>
  <c r="AT18" i="3"/>
  <c r="AS18" i="3"/>
  <c r="AU18" i="3" s="1"/>
  <c r="AN18" i="3"/>
  <c r="AP18" i="3" s="1"/>
  <c r="AJ18" i="3"/>
  <c r="AI18" i="3"/>
  <c r="AK18" i="3" s="1"/>
  <c r="AE18" i="3"/>
  <c r="AD18" i="3"/>
  <c r="AF18" i="3" s="1"/>
  <c r="AA18" i="3"/>
  <c r="Z18" i="3"/>
  <c r="Y18" i="3"/>
  <c r="V18" i="3"/>
  <c r="U18" i="3"/>
  <c r="T18" i="3"/>
  <c r="P18" i="3"/>
  <c r="O18" i="3"/>
  <c r="Q18" i="3" s="1"/>
  <c r="K18" i="3"/>
  <c r="J18" i="3"/>
  <c r="L18" i="3" s="1"/>
  <c r="G18" i="3"/>
  <c r="F18" i="3"/>
  <c r="E18" i="3"/>
  <c r="DU17" i="3"/>
  <c r="DT17" i="3"/>
  <c r="DP17" i="3"/>
  <c r="DO17" i="3"/>
  <c r="DK17" i="3"/>
  <c r="DH17" i="3"/>
  <c r="DG17" i="3"/>
  <c r="DC17" i="3"/>
  <c r="DB17" i="3"/>
  <c r="CX17" i="3"/>
  <c r="CW17" i="3"/>
  <c r="CS17" i="3"/>
  <c r="CR17" i="3"/>
  <c r="CN17" i="3"/>
  <c r="CM17" i="3"/>
  <c r="CI17" i="3"/>
  <c r="CH17" i="3"/>
  <c r="CD17" i="3"/>
  <c r="CC17" i="3"/>
  <c r="BY17" i="3"/>
  <c r="BX17" i="3"/>
  <c r="BT17" i="3"/>
  <c r="BS17" i="3"/>
  <c r="BO17" i="3"/>
  <c r="BN17" i="3"/>
  <c r="BJ17" i="3"/>
  <c r="BI17" i="3"/>
  <c r="BE17" i="3"/>
  <c r="BD17" i="3"/>
  <c r="AZ17" i="3"/>
  <c r="AY17" i="3"/>
  <c r="AU17" i="3"/>
  <c r="AT17" i="3"/>
  <c r="AP17" i="3"/>
  <c r="AO17" i="3"/>
  <c r="AK17" i="3"/>
  <c r="AJ17" i="3"/>
  <c r="AF17" i="3"/>
  <c r="AE17" i="3"/>
  <c r="AA17" i="3"/>
  <c r="Z17" i="3"/>
  <c r="V17" i="3"/>
  <c r="U17" i="3"/>
  <c r="Q17" i="3"/>
  <c r="P17" i="3"/>
  <c r="L17" i="3"/>
  <c r="K17" i="3"/>
  <c r="G17" i="3"/>
  <c r="F17" i="3"/>
  <c r="DU16" i="3"/>
  <c r="DT16" i="3"/>
  <c r="DP16" i="3"/>
  <c r="DO16" i="3"/>
  <c r="DK16" i="3"/>
  <c r="DH16" i="3"/>
  <c r="DG16" i="3"/>
  <c r="DC16" i="3"/>
  <c r="DB16" i="3"/>
  <c r="CX16" i="3"/>
  <c r="CW16" i="3"/>
  <c r="CS16" i="3"/>
  <c r="CR16" i="3"/>
  <c r="CN16" i="3"/>
  <c r="CM16" i="3"/>
  <c r="CI16" i="3"/>
  <c r="CH16" i="3"/>
  <c r="CD16" i="3"/>
  <c r="CC16" i="3"/>
  <c r="BY16" i="3"/>
  <c r="BX16" i="3"/>
  <c r="BT16" i="3"/>
  <c r="BS16" i="3"/>
  <c r="BO16" i="3"/>
  <c r="BN16" i="3"/>
  <c r="BJ16" i="3"/>
  <c r="BI16" i="3"/>
  <c r="BE16" i="3"/>
  <c r="BD16" i="3"/>
  <c r="AZ16" i="3"/>
  <c r="AY16" i="3"/>
  <c r="AU16" i="3"/>
  <c r="AT16" i="3"/>
  <c r="AP16" i="3"/>
  <c r="AO16" i="3"/>
  <c r="AK16" i="3"/>
  <c r="AJ16" i="3"/>
  <c r="AF16" i="3"/>
  <c r="AE16" i="3"/>
  <c r="AA16" i="3"/>
  <c r="Z16" i="3"/>
  <c r="V16" i="3"/>
  <c r="U16" i="3"/>
  <c r="Q16" i="3"/>
  <c r="P16" i="3"/>
  <c r="L16" i="3"/>
  <c r="K16" i="3"/>
  <c r="G16" i="3"/>
  <c r="F16" i="3"/>
  <c r="DU15" i="3"/>
  <c r="DT15" i="3"/>
  <c r="DP15" i="3"/>
  <c r="DO15" i="3"/>
  <c r="DK15" i="3"/>
  <c r="DH15" i="3"/>
  <c r="DG15" i="3"/>
  <c r="DC15" i="3"/>
  <c r="DB15" i="3"/>
  <c r="CX15" i="3"/>
  <c r="CW15" i="3"/>
  <c r="CS15" i="3"/>
  <c r="CR15" i="3"/>
  <c r="CN15" i="3"/>
  <c r="CM15" i="3"/>
  <c r="CI15" i="3"/>
  <c r="CH15" i="3"/>
  <c r="CD15" i="3"/>
  <c r="CC15" i="3"/>
  <c r="BY15" i="3"/>
  <c r="BX15" i="3"/>
  <c r="BT15" i="3"/>
  <c r="BS15" i="3"/>
  <c r="BO15" i="3"/>
  <c r="BN15" i="3"/>
  <c r="BJ15" i="3"/>
  <c r="BI15" i="3"/>
  <c r="BE15" i="3"/>
  <c r="BD15" i="3"/>
  <c r="AZ15" i="3"/>
  <c r="AY15" i="3"/>
  <c r="AU15" i="3"/>
  <c r="AT15" i="3"/>
  <c r="AP15" i="3"/>
  <c r="AO15" i="3"/>
  <c r="AK15" i="3"/>
  <c r="AJ15" i="3"/>
  <c r="AF15" i="3"/>
  <c r="AE15" i="3"/>
  <c r="AA15" i="3"/>
  <c r="Z15" i="3"/>
  <c r="V15" i="3"/>
  <c r="U15" i="3"/>
  <c r="Q15" i="3"/>
  <c r="P15" i="3"/>
  <c r="L15" i="3"/>
  <c r="K15" i="3"/>
  <c r="G15" i="3"/>
  <c r="F15" i="3"/>
  <c r="DU14" i="3"/>
  <c r="DT14" i="3"/>
  <c r="DP14" i="3"/>
  <c r="DO14" i="3"/>
  <c r="DK14" i="3"/>
  <c r="DH14" i="3"/>
  <c r="DG14" i="3"/>
  <c r="DC14" i="3"/>
  <c r="DB14" i="3"/>
  <c r="CX14" i="3"/>
  <c r="CW14" i="3"/>
  <c r="CS14" i="3"/>
  <c r="CR14" i="3"/>
  <c r="CN14" i="3"/>
  <c r="CM14" i="3"/>
  <c r="CI14" i="3"/>
  <c r="CH14" i="3"/>
  <c r="CD14" i="3"/>
  <c r="CC14" i="3"/>
  <c r="BY14" i="3"/>
  <c r="BX14" i="3"/>
  <c r="BT14" i="3"/>
  <c r="BS14" i="3"/>
  <c r="BO14" i="3"/>
  <c r="BN14" i="3"/>
  <c r="BJ14" i="3"/>
  <c r="BI14" i="3"/>
  <c r="BE14" i="3"/>
  <c r="BD14" i="3"/>
  <c r="AZ14" i="3"/>
  <c r="AY14" i="3"/>
  <c r="AU14" i="3"/>
  <c r="AT14" i="3"/>
  <c r="AP14" i="3"/>
  <c r="AO14" i="3"/>
  <c r="AK14" i="3"/>
  <c r="AJ14" i="3"/>
  <c r="AF14" i="3"/>
  <c r="AE14" i="3"/>
  <c r="AA14" i="3"/>
  <c r="Z14" i="3"/>
  <c r="V14" i="3"/>
  <c r="U14" i="3"/>
  <c r="Q14" i="3"/>
  <c r="P14" i="3"/>
  <c r="L14" i="3"/>
  <c r="K14" i="3"/>
  <c r="G14" i="3"/>
  <c r="F14" i="3"/>
  <c r="DU13" i="3"/>
  <c r="DT13" i="3"/>
  <c r="DP13" i="3"/>
  <c r="DO13" i="3"/>
  <c r="DK13" i="3"/>
  <c r="DH13" i="3"/>
  <c r="DG13" i="3"/>
  <c r="DC13" i="3"/>
  <c r="DB13" i="3"/>
  <c r="CX13" i="3"/>
  <c r="CW13" i="3"/>
  <c r="CS13" i="3"/>
  <c r="CR13" i="3"/>
  <c r="CN13" i="3"/>
  <c r="CM13" i="3"/>
  <c r="CI13" i="3"/>
  <c r="CH13" i="3"/>
  <c r="CD13" i="3"/>
  <c r="CC13" i="3"/>
  <c r="BY13" i="3"/>
  <c r="BX13" i="3"/>
  <c r="BT13" i="3"/>
  <c r="BS13" i="3"/>
  <c r="BO13" i="3"/>
  <c r="BN13" i="3"/>
  <c r="BJ13" i="3"/>
  <c r="BI13" i="3"/>
  <c r="BE13" i="3"/>
  <c r="BD13" i="3"/>
  <c r="AZ13" i="3"/>
  <c r="AY13" i="3"/>
  <c r="AU13" i="3"/>
  <c r="AT13" i="3"/>
  <c r="AP13" i="3"/>
  <c r="AO13" i="3"/>
  <c r="AK13" i="3"/>
  <c r="AJ13" i="3"/>
  <c r="AF13" i="3"/>
  <c r="AE13" i="3"/>
  <c r="AA13" i="3"/>
  <c r="Z13" i="3"/>
  <c r="V13" i="3"/>
  <c r="U13" i="3"/>
  <c r="Q13" i="3"/>
  <c r="P13" i="3"/>
  <c r="L13" i="3"/>
  <c r="K13" i="3"/>
  <c r="G13" i="3"/>
  <c r="F13" i="3"/>
  <c r="DU12" i="3"/>
  <c r="DT12" i="3"/>
  <c r="DP12" i="3"/>
  <c r="DO12" i="3"/>
  <c r="DK12" i="3"/>
  <c r="DH12" i="3"/>
  <c r="DG12" i="3"/>
  <c r="DC12" i="3"/>
  <c r="DB12" i="3"/>
  <c r="CX12" i="3"/>
  <c r="CW12" i="3"/>
  <c r="CS12" i="3"/>
  <c r="CR12" i="3"/>
  <c r="CN12" i="3"/>
  <c r="CM12" i="3"/>
  <c r="CI12" i="3"/>
  <c r="CH12" i="3"/>
  <c r="CD12" i="3"/>
  <c r="CC12" i="3"/>
  <c r="BY12" i="3"/>
  <c r="BX12" i="3"/>
  <c r="BT12" i="3"/>
  <c r="BS12" i="3"/>
  <c r="BO12" i="3"/>
  <c r="BN12" i="3"/>
  <c r="BJ12" i="3"/>
  <c r="BI12" i="3"/>
  <c r="BE12" i="3"/>
  <c r="BD12" i="3"/>
  <c r="AZ12" i="3"/>
  <c r="AY12" i="3"/>
  <c r="AU12" i="3"/>
  <c r="AT12" i="3"/>
  <c r="AP12" i="3"/>
  <c r="AO12" i="3"/>
  <c r="AK12" i="3"/>
  <c r="AJ12" i="3"/>
  <c r="AF12" i="3"/>
  <c r="AE12" i="3"/>
  <c r="AA12" i="3"/>
  <c r="Z12" i="3"/>
  <c r="V12" i="3"/>
  <c r="U12" i="3"/>
  <c r="Q12" i="3"/>
  <c r="P12" i="3"/>
  <c r="L12" i="3"/>
  <c r="K12" i="3"/>
  <c r="G12" i="3"/>
  <c r="F12" i="3"/>
  <c r="DT11" i="3"/>
  <c r="DS11" i="3"/>
  <c r="DU11" i="3" s="1"/>
  <c r="DP11" i="3"/>
  <c r="DO11" i="3"/>
  <c r="DN11" i="3"/>
  <c r="DK11" i="3"/>
  <c r="DH11" i="3"/>
  <c r="DG11" i="3"/>
  <c r="DF11" i="3"/>
  <c r="DC11" i="3"/>
  <c r="DB11" i="3"/>
  <c r="DA11" i="3"/>
  <c r="CW11" i="3"/>
  <c r="CV11" i="3"/>
  <c r="CX11" i="3" s="1"/>
  <c r="CR11" i="3"/>
  <c r="CQ11" i="3"/>
  <c r="CS11" i="3" s="1"/>
  <c r="CN11" i="3"/>
  <c r="CM11" i="3"/>
  <c r="CL11" i="3"/>
  <c r="CI11" i="3"/>
  <c r="CH11" i="3"/>
  <c r="CG11" i="3"/>
  <c r="CC11" i="3"/>
  <c r="CB11" i="3"/>
  <c r="CD11" i="3" s="1"/>
  <c r="BX11" i="3"/>
  <c r="BW11" i="3"/>
  <c r="BY11" i="3" s="1"/>
  <c r="BT11" i="3"/>
  <c r="BS11" i="3"/>
  <c r="BR11" i="3"/>
  <c r="BO11" i="3"/>
  <c r="BN11" i="3"/>
  <c r="BM11" i="3"/>
  <c r="BI11" i="3"/>
  <c r="BH11" i="3"/>
  <c r="BJ11" i="3" s="1"/>
  <c r="BD11" i="3"/>
  <c r="BC11" i="3"/>
  <c r="BE11" i="3" s="1"/>
  <c r="AZ11" i="3"/>
  <c r="AY11" i="3"/>
  <c r="AX11" i="3"/>
  <c r="AU11" i="3"/>
  <c r="AT11" i="3"/>
  <c r="AS11" i="3"/>
  <c r="AN11" i="3"/>
  <c r="AP11" i="3" s="1"/>
  <c r="AK11" i="3"/>
  <c r="AJ11" i="3"/>
  <c r="AI11" i="3"/>
  <c r="AF11" i="3"/>
  <c r="AE11" i="3"/>
  <c r="AD11" i="3"/>
  <c r="Z11" i="3"/>
  <c r="Y11" i="3"/>
  <c r="AA11" i="3" s="1"/>
  <c r="U11" i="3"/>
  <c r="T11" i="3"/>
  <c r="V11" i="3" s="1"/>
  <c r="Q11" i="3"/>
  <c r="P11" i="3"/>
  <c r="O11" i="3"/>
  <c r="L11" i="3"/>
  <c r="K11" i="3"/>
  <c r="J11" i="3"/>
  <c r="F11" i="3"/>
  <c r="E11" i="3"/>
  <c r="G11" i="3" s="1"/>
  <c r="DU10" i="3"/>
  <c r="DT10" i="3"/>
  <c r="DP10" i="3"/>
  <c r="DO10" i="3"/>
  <c r="DK10" i="3"/>
  <c r="DH10" i="3"/>
  <c r="DG10" i="3"/>
  <c r="DC10" i="3"/>
  <c r="DB10" i="3"/>
  <c r="CX10" i="3"/>
  <c r="CW10" i="3"/>
  <c r="CS10" i="3"/>
  <c r="CR10" i="3"/>
  <c r="CN10" i="3"/>
  <c r="CM10" i="3"/>
  <c r="CI10" i="3"/>
  <c r="CH10" i="3"/>
  <c r="CD10" i="3"/>
  <c r="CC10" i="3"/>
  <c r="BY10" i="3"/>
  <c r="BX10" i="3"/>
  <c r="BT10" i="3"/>
  <c r="BS10" i="3"/>
  <c r="BO10" i="3"/>
  <c r="BN10" i="3"/>
  <c r="BJ10" i="3"/>
  <c r="BI10" i="3"/>
  <c r="BE10" i="3"/>
  <c r="BD10" i="3"/>
  <c r="AZ10" i="3"/>
  <c r="AY10" i="3"/>
  <c r="AU10" i="3"/>
  <c r="AT10" i="3"/>
  <c r="AP10" i="3"/>
  <c r="AO10" i="3"/>
  <c r="AK10" i="3"/>
  <c r="AJ10" i="3"/>
  <c r="AF10" i="3"/>
  <c r="AE10" i="3"/>
  <c r="AA10" i="3"/>
  <c r="Z10" i="3"/>
  <c r="V10" i="3"/>
  <c r="U10" i="3"/>
  <c r="Q10" i="3"/>
  <c r="P10" i="3"/>
  <c r="L10" i="3"/>
  <c r="K10" i="3"/>
  <c r="G10" i="3"/>
  <c r="F10" i="3"/>
  <c r="DU9" i="3"/>
  <c r="DT9" i="3"/>
  <c r="DP9" i="3"/>
  <c r="DO9" i="3"/>
  <c r="DK9" i="3"/>
  <c r="DH9" i="3"/>
  <c r="DG9" i="3"/>
  <c r="DC9" i="3"/>
  <c r="DB9" i="3"/>
  <c r="CX9" i="3"/>
  <c r="CW9" i="3"/>
  <c r="CS9" i="3"/>
  <c r="CR9" i="3"/>
  <c r="CN9" i="3"/>
  <c r="CM9" i="3"/>
  <c r="CI9" i="3"/>
  <c r="CH9" i="3"/>
  <c r="CD9" i="3"/>
  <c r="CC9" i="3"/>
  <c r="BY9" i="3"/>
  <c r="BX9" i="3"/>
  <c r="BT9" i="3"/>
  <c r="BS9" i="3"/>
  <c r="BO9" i="3"/>
  <c r="BN9" i="3"/>
  <c r="BJ9" i="3"/>
  <c r="BI9" i="3"/>
  <c r="BE9" i="3"/>
  <c r="BD9" i="3"/>
  <c r="AZ9" i="3"/>
  <c r="AY9" i="3"/>
  <c r="AU9" i="3"/>
  <c r="AT9" i="3"/>
  <c r="AP9" i="3"/>
  <c r="AO9" i="3"/>
  <c r="AK9" i="3"/>
  <c r="AJ9" i="3"/>
  <c r="AF9" i="3"/>
  <c r="AE9" i="3"/>
  <c r="AA9" i="3"/>
  <c r="Z9" i="3"/>
  <c r="V9" i="3"/>
  <c r="U9" i="3"/>
  <c r="Q9" i="3"/>
  <c r="P9" i="3"/>
  <c r="L9" i="3"/>
  <c r="K9" i="3"/>
  <c r="G9" i="3"/>
  <c r="F9" i="3"/>
  <c r="DU8" i="3"/>
  <c r="DT8" i="3"/>
  <c r="DP8" i="3"/>
  <c r="DO8" i="3"/>
  <c r="DK8" i="3"/>
  <c r="DH8" i="3"/>
  <c r="DG8" i="3"/>
  <c r="DC8" i="3"/>
  <c r="DB8" i="3"/>
  <c r="CX8" i="3"/>
  <c r="CW8" i="3"/>
  <c r="CS8" i="3"/>
  <c r="CR8" i="3"/>
  <c r="CN8" i="3"/>
  <c r="CM8" i="3"/>
  <c r="CI8" i="3"/>
  <c r="CH8" i="3"/>
  <c r="CD8" i="3"/>
  <c r="CC8" i="3"/>
  <c r="BY8" i="3"/>
  <c r="BX8" i="3"/>
  <c r="BT8" i="3"/>
  <c r="BS8" i="3"/>
  <c r="BO8" i="3"/>
  <c r="BN8" i="3"/>
  <c r="BJ8" i="3"/>
  <c r="BI8" i="3"/>
  <c r="BE8" i="3"/>
  <c r="BD8" i="3"/>
  <c r="AZ8" i="3"/>
  <c r="AY8" i="3"/>
  <c r="AU8" i="3"/>
  <c r="AT8" i="3"/>
  <c r="AP8" i="3"/>
  <c r="AO8" i="3"/>
  <c r="AK8" i="3"/>
  <c r="AJ8" i="3"/>
  <c r="AF8" i="3"/>
  <c r="AE8" i="3"/>
  <c r="AA8" i="3"/>
  <c r="Z8" i="3"/>
  <c r="V8" i="3"/>
  <c r="U8" i="3"/>
  <c r="Q8" i="3"/>
  <c r="P8" i="3"/>
  <c r="L8" i="3"/>
  <c r="K8" i="3"/>
  <c r="G8" i="3"/>
  <c r="F8" i="3"/>
  <c r="DU7" i="3"/>
  <c r="DT7" i="3"/>
  <c r="DP7" i="3"/>
  <c r="DO7" i="3"/>
  <c r="DK7" i="3"/>
  <c r="DH7" i="3"/>
  <c r="DG7" i="3"/>
  <c r="DC7" i="3"/>
  <c r="DB7" i="3"/>
  <c r="CX7" i="3"/>
  <c r="CW7" i="3"/>
  <c r="CS7" i="3"/>
  <c r="CR7" i="3"/>
  <c r="CN7" i="3"/>
  <c r="CM7" i="3"/>
  <c r="CI7" i="3"/>
  <c r="CH7" i="3"/>
  <c r="CD7" i="3"/>
  <c r="CC7" i="3"/>
  <c r="BY7" i="3"/>
  <c r="BX7" i="3"/>
  <c r="BT7" i="3"/>
  <c r="BS7" i="3"/>
  <c r="BO7" i="3"/>
  <c r="BN7" i="3"/>
  <c r="BJ7" i="3"/>
  <c r="BI7" i="3"/>
  <c r="BE7" i="3"/>
  <c r="BD7" i="3"/>
  <c r="AZ7" i="3"/>
  <c r="AY7" i="3"/>
  <c r="AU7" i="3"/>
  <c r="AT7" i="3"/>
  <c r="AP7" i="3"/>
  <c r="AO7" i="3"/>
  <c r="AK7" i="3"/>
  <c r="AJ7" i="3"/>
  <c r="AF7" i="3"/>
  <c r="AE7" i="3"/>
  <c r="AA7" i="3"/>
  <c r="Z7" i="3"/>
  <c r="V7" i="3"/>
  <c r="U7" i="3"/>
  <c r="Q7" i="3"/>
  <c r="P7" i="3"/>
  <c r="L7" i="3"/>
  <c r="K7" i="3"/>
  <c r="G7" i="3"/>
  <c r="F7" i="3"/>
  <c r="DT6" i="3"/>
  <c r="DS6" i="3"/>
  <c r="DS143" i="3" s="1"/>
  <c r="DP6" i="3"/>
  <c r="DO6" i="3"/>
  <c r="DN6" i="3"/>
  <c r="DK6" i="3"/>
  <c r="DH6" i="3"/>
  <c r="DG6" i="3"/>
  <c r="DF6" i="3"/>
  <c r="DC6" i="3"/>
  <c r="DB6" i="3"/>
  <c r="DA6" i="3"/>
  <c r="CW6" i="3"/>
  <c r="CV6" i="3"/>
  <c r="CV143" i="3" s="1"/>
  <c r="CX143" i="3" s="1"/>
  <c r="CR6" i="3"/>
  <c r="CQ6" i="3"/>
  <c r="CQ143" i="3" s="1"/>
  <c r="CN6" i="3"/>
  <c r="CM6" i="3"/>
  <c r="CL6" i="3"/>
  <c r="CI6" i="3"/>
  <c r="CH6" i="3"/>
  <c r="CG6" i="3"/>
  <c r="CC6" i="3"/>
  <c r="CB6" i="3"/>
  <c r="CD6" i="3" s="1"/>
  <c r="BX6" i="3"/>
  <c r="BW6" i="3"/>
  <c r="BW143" i="3" s="1"/>
  <c r="BT6" i="3"/>
  <c r="BS6" i="3"/>
  <c r="BR6" i="3"/>
  <c r="BO6" i="3"/>
  <c r="BN6" i="3"/>
  <c r="BM6" i="3"/>
  <c r="BI6" i="3"/>
  <c r="BH6" i="3"/>
  <c r="BH143" i="3" s="1"/>
  <c r="BD6" i="3"/>
  <c r="BC6" i="3"/>
  <c r="BC143" i="3" s="1"/>
  <c r="AZ6" i="3"/>
  <c r="AY6" i="3"/>
  <c r="AX6" i="3"/>
  <c r="AU6" i="3"/>
  <c r="AT6" i="3"/>
  <c r="AS6" i="3"/>
  <c r="AO6" i="3"/>
  <c r="AN6" i="3"/>
  <c r="AP6" i="3" s="1"/>
  <c r="AJ6" i="3"/>
  <c r="AI6" i="3"/>
  <c r="AI143" i="3" s="1"/>
  <c r="AF6" i="3"/>
  <c r="AE6" i="3"/>
  <c r="AD6" i="3"/>
  <c r="AA6" i="3"/>
  <c r="Z6" i="3"/>
  <c r="Y6" i="3"/>
  <c r="U6" i="3"/>
  <c r="T6" i="3"/>
  <c r="V6" i="3" s="1"/>
  <c r="P6" i="3"/>
  <c r="O6" i="3"/>
  <c r="O143" i="3" s="1"/>
  <c r="L6" i="3"/>
  <c r="K6" i="3"/>
  <c r="J6" i="3"/>
  <c r="G6" i="3"/>
  <c r="F6" i="3"/>
  <c r="E6" i="3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Q5" i="3" s="1"/>
  <c r="DR5" i="3" s="1"/>
  <c r="DS5" i="3" s="1"/>
  <c r="DT5" i="3" s="1"/>
  <c r="DU5" i="3" s="1"/>
  <c r="BC144" i="3" l="1"/>
  <c r="BE143" i="3"/>
  <c r="BW144" i="3"/>
  <c r="BY143" i="3"/>
  <c r="CU144" i="3"/>
  <c r="CW143" i="3"/>
  <c r="CW144" i="3" s="1"/>
  <c r="K145" i="3"/>
  <c r="K144" i="3" s="1"/>
  <c r="I144" i="3"/>
  <c r="AE145" i="3"/>
  <c r="AE144" i="3" s="1"/>
  <c r="AC144" i="3"/>
  <c r="AU145" i="3"/>
  <c r="BS145" i="3"/>
  <c r="BS144" i="3" s="1"/>
  <c r="BQ144" i="3"/>
  <c r="CI145" i="3"/>
  <c r="CG144" i="3"/>
  <c r="DT145" i="3"/>
  <c r="DQ144" i="3"/>
  <c r="Q146" i="3"/>
  <c r="P146" i="3"/>
  <c r="P144" i="3" s="1"/>
  <c r="N144" i="3"/>
  <c r="CN146" i="3"/>
  <c r="CN144" i="3" s="1"/>
  <c r="AD143" i="3"/>
  <c r="AF143" i="3" s="1"/>
  <c r="AX143" i="3"/>
  <c r="AZ143" i="3" s="1"/>
  <c r="BJ6" i="3"/>
  <c r="BR143" i="3"/>
  <c r="BT143" i="3" s="1"/>
  <c r="CL143" i="3"/>
  <c r="CN143" i="3" s="1"/>
  <c r="CX6" i="3"/>
  <c r="DF143" i="3"/>
  <c r="DH143" i="3" s="1"/>
  <c r="DN143" i="3"/>
  <c r="DP143" i="3" s="1"/>
  <c r="AI144" i="3"/>
  <c r="AK143" i="3"/>
  <c r="DS144" i="3"/>
  <c r="DU143" i="3"/>
  <c r="Q6" i="3"/>
  <c r="AK6" i="3"/>
  <c r="BM143" i="3"/>
  <c r="BO143" i="3" s="1"/>
  <c r="BY6" i="3"/>
  <c r="DA143" i="3"/>
  <c r="DC143" i="3" s="1"/>
  <c r="DU6" i="3"/>
  <c r="S144" i="3"/>
  <c r="U143" i="3"/>
  <c r="O144" i="3"/>
  <c r="Q143" i="3"/>
  <c r="CQ144" i="3"/>
  <c r="CS143" i="3"/>
  <c r="Y143" i="3"/>
  <c r="AA143" i="3" s="1"/>
  <c r="AS143" i="3"/>
  <c r="AU143" i="3" s="1"/>
  <c r="BE6" i="3"/>
  <c r="CS6" i="3"/>
  <c r="T143" i="3"/>
  <c r="AN143" i="3"/>
  <c r="BJ143" i="3"/>
  <c r="BJ144" i="3" s="1"/>
  <c r="BH144" i="3"/>
  <c r="CB143" i="3"/>
  <c r="CV144" i="3"/>
  <c r="DP146" i="3"/>
  <c r="DN144" i="3"/>
  <c r="E143" i="3"/>
  <c r="G143" i="3" s="1"/>
  <c r="G138" i="3"/>
  <c r="CG143" i="3"/>
  <c r="CI143" i="3" s="1"/>
  <c r="CI138" i="3"/>
  <c r="AT143" i="3"/>
  <c r="AT144" i="3" s="1"/>
  <c r="CA144" i="3"/>
  <c r="CC143" i="3"/>
  <c r="G145" i="3"/>
  <c r="L145" i="3"/>
  <c r="Q144" i="3"/>
  <c r="U144" i="3"/>
  <c r="AA145" i="3"/>
  <c r="Y144" i="3"/>
  <c r="AF145" i="3"/>
  <c r="BD145" i="3"/>
  <c r="BD144" i="3" s="1"/>
  <c r="BN144" i="3"/>
  <c r="BT145" i="3"/>
  <c r="BT144" i="3" s="1"/>
  <c r="CC144" i="3"/>
  <c r="DH145" i="3"/>
  <c r="DG145" i="3"/>
  <c r="DG144" i="3" s="1"/>
  <c r="DE144" i="3"/>
  <c r="AF146" i="3"/>
  <c r="AD144" i="3"/>
  <c r="AO146" i="3"/>
  <c r="AO144" i="3" s="1"/>
  <c r="AL144" i="3"/>
  <c r="BE146" i="3"/>
  <c r="BD146" i="3"/>
  <c r="BB144" i="3"/>
  <c r="BT146" i="3"/>
  <c r="BR144" i="3"/>
  <c r="DJ144" i="3"/>
  <c r="DK146" i="3"/>
  <c r="Z143" i="3"/>
  <c r="BG144" i="3"/>
  <c r="BI143" i="3"/>
  <c r="DB143" i="3"/>
  <c r="AY145" i="3"/>
  <c r="AY144" i="3" s="1"/>
  <c r="AW144" i="3"/>
  <c r="BO145" i="3"/>
  <c r="BO144" i="3" s="1"/>
  <c r="CM145" i="3"/>
  <c r="CM144" i="3" s="1"/>
  <c r="CK144" i="3"/>
  <c r="DB144" i="3"/>
  <c r="DP145" i="3"/>
  <c r="DO145" i="3"/>
  <c r="DO144" i="3" s="1"/>
  <c r="DM144" i="3"/>
  <c r="L146" i="3"/>
  <c r="Z144" i="3"/>
  <c r="CS146" i="3"/>
  <c r="CS144" i="3" s="1"/>
  <c r="CR146" i="3"/>
  <c r="CR144" i="3" s="1"/>
  <c r="CP144" i="3"/>
  <c r="DU146" i="3"/>
  <c r="DT146" i="3"/>
  <c r="DR144" i="3"/>
  <c r="J143" i="3"/>
  <c r="L143" i="3" s="1"/>
  <c r="AM144" i="3"/>
  <c r="AO143" i="3"/>
  <c r="BE144" i="3"/>
  <c r="CH144" i="3"/>
  <c r="CX144" i="3"/>
  <c r="DC145" i="3"/>
  <c r="DC144" i="3" s="1"/>
  <c r="DA144" i="3"/>
  <c r="DK145" i="3"/>
  <c r="DK144" i="3" s="1"/>
  <c r="DI144" i="3"/>
  <c r="DU144" i="3"/>
  <c r="F144" i="3"/>
  <c r="AK146" i="3"/>
  <c r="AK144" i="3" s="1"/>
  <c r="AJ146" i="3"/>
  <c r="AJ144" i="3" s="1"/>
  <c r="AH144" i="3"/>
  <c r="AZ146" i="3"/>
  <c r="AZ144" i="3" s="1"/>
  <c r="AX144" i="3"/>
  <c r="BI146" i="3"/>
  <c r="BI144" i="3" s="1"/>
  <c r="BF144" i="3"/>
  <c r="BY146" i="3"/>
  <c r="BY144" i="3" s="1"/>
  <c r="BX146" i="3"/>
  <c r="BX144" i="3" s="1"/>
  <c r="BV144" i="3"/>
  <c r="DH146" i="3"/>
  <c r="L144" i="3" l="1"/>
  <c r="CD143" i="3"/>
  <c r="CD144" i="3" s="1"/>
  <c r="CB144" i="3"/>
  <c r="V143" i="3"/>
  <c r="V144" i="3" s="1"/>
  <c r="T144" i="3"/>
  <c r="AU144" i="3"/>
  <c r="J144" i="3"/>
  <c r="DP144" i="3"/>
  <c r="BM144" i="3"/>
  <c r="AA144" i="3"/>
  <c r="E144" i="3"/>
  <c r="CL144" i="3"/>
  <c r="G144" i="3"/>
  <c r="DF144" i="3"/>
  <c r="DH144" i="3"/>
  <c r="AF144" i="3"/>
  <c r="AP143" i="3"/>
  <c r="AP144" i="3" s="1"/>
  <c r="AN144" i="3"/>
  <c r="DT144" i="3"/>
  <c r="CI144" i="3"/>
  <c r="AS144" i="3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H10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2022 год утвержден налог, взимаемый в связи с применением УСН, в сумме 22500,00 руб.
Указанный налог зачисляется в бюджет муниципального района. 
Необходимо внести изменения в доходную часть бюджета сельского поселения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<sst xmlns="http://schemas.openxmlformats.org/spreadsheetml/2006/main" count="293" uniqueCount="175">
  <si>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</si>
  <si>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</si>
  <si>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</si>
  <si>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</si>
  <si>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</si>
  <si>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</si>
  <si>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</si>
  <si>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</si>
  <si>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</si>
  <si>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</si>
  <si>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</si>
  <si>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</si>
  <si>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</si>
  <si>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</si>
  <si>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</si>
  <si>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</si>
  <si>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</si>
  <si>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</si>
  <si>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</si>
  <si>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</si>
  <si>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</si>
  <si>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</si>
  <si>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</si>
  <si>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</si>
  <si>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</si>
  <si>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</si>
  <si>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</si>
  <si>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</si>
  <si>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</si>
  <si>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</si>
  <si>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</si>
  <si>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</si>
  <si>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</si>
  <si>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</si>
  <si>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</si>
  <si>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</si>
  <si>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</si>
  <si>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</si>
  <si>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</si>
  <si>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</si>
  <si>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</si>
  <si>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</si>
  <si>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</si>
  <si>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</si>
  <si>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</si>
  <si>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</si>
  <si>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</si>
  <si>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</si>
  <si>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</si>
  <si>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</si>
  <si>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</si>
  <si>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</si>
  <si>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</si>
  <si>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</si>
  <si>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</si>
  <si>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</si>
  <si>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</si>
  <si>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</si>
  <si>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</si>
  <si>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</si>
  <si>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</si>
  <si>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</si>
  <si>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</si>
  <si>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</si>
  <si>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</si>
  <si>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</si>
  <si>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</si>
  <si>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</si>
  <si>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</si>
  <si>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</si>
  <si>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</si>
  <si>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</si>
  <si>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</si>
  <si>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</si>
  <si>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</si>
  <si>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</si>
  <si>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</si>
  <si>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</si>
  <si>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</si>
  <si>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</si>
  <si>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</si>
  <si>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</si>
  <si>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</si>
  <si>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</si>
  <si>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</si>
  <si>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</si>
  <si>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</si>
  <si>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</si>
  <si>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</si>
  <si>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</si>
  <si>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</si>
  <si>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</si>
  <si>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</si>
  <si>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</si>
  <si>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</si>
  <si>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</si>
  <si>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</si>
  <si>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</si>
  <si>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</si>
  <si>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</si>
  <si>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</si>
  <si>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</si>
  <si>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</si>
  <si>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</si>
  <si>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</si>
  <si>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</si>
  <si>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</si>
  <si>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</si>
  <si>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</si>
  <si>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</si>
  <si>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</si>
  <si>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</si>
  <si>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</si>
  <si>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</si>
  <si>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</si>
  <si>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</si>
  <si>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</si>
  <si>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</si>
  <si>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</si>
  <si>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</si>
  <si>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</si>
  <si>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</si>
  <si>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</si>
  <si>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</si>
  <si>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</si>
  <si>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</si>
  <si>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</si>
  <si>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</si>
  <si>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</si>
  <si>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</si>
  <si>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</si>
  <si>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</si>
  <si>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</si>
  <si>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</si>
  <si>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</si>
  <si>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</si>
  <si>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</si>
  <si>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</si>
  <si>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</si>
  <si>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</si>
  <si>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</si>
  <si>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</si>
  <si>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</si>
  <si>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</si>
  <si>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</si>
  <si>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</si>
  <si>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</si>
  <si>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</si>
  <si>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</si>
  <si>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</si>
  <si>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</si>
  <si>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</si>
  <si>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</si>
  <si>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</si>
  <si>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</si>
  <si>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</si>
  <si>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</si>
  <si>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</si>
  <si>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</si>
  <si>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</si>
  <si>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</si>
  <si>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</si>
  <si>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</si>
  <si>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</si>
  <si>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</si>
  <si>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</si>
  <si>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</si>
  <si>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</si>
  <si>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</si>
  <si>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Исполнено на 01.04.2023</t>
  </si>
  <si>
    <t>Утверждено на 2024 год</t>
  </si>
  <si>
    <t>Исполнено на 01.04.2024</t>
  </si>
  <si>
    <t>Процент исполнения доходов на 01.04.2024</t>
  </si>
  <si>
    <t>Темп роста (снижения) (январь-март 2024 к январю-марту 2023)</t>
  </si>
  <si>
    <t>Исполнение налоговых и неналоговых доходов бюджетов поселений на 01.04.2024 года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</si>
</sst>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4" fontId="13" fillId="0" borderId="6">
      <alignment horizontal="right"/>
    </xf>
    <xf numFmtId="0" fontId="14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46">
    <xf numFmtId="0" fontId="0" fillId="0" borderId="0" xfId="0"/>
    <xf numFmtId="0" fontId="3" fillId="0" borderId="0" xfId="1" applyAlignment="1">
      <alignment horizontal="justify"/>
    </xf>
    <xf numFmtId="0" fontId="10" fillId="0" borderId="0" xfId="1" applyFont="1"/>
    <xf numFmtId="0" fontId="11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7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1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16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4" fontId="4" fillId="15" borderId="2" xfId="1" applyNumberFormat="1" applyFont="1" applyFill="1" applyBorder="1" applyAlignment="1">
      <alignment horizontal="right"/>
    </xf>
    <xf numFmtId="164" fontId="5" fillId="16" borderId="2" xfId="1" applyNumberFormat="1" applyFont="1" applyFill="1" applyBorder="1" applyAlignment="1">
      <alignment horizontal="right" shrinkToFit="1"/>
    </xf>
    <xf numFmtId="0" fontId="9" fillId="0" borderId="0" xfId="1" applyFont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4" fontId="12" fillId="0" borderId="2" xfId="0" applyNumberFormat="1" applyFont="1" applyBorder="1"/>
    <xf numFmtId="164" fontId="5" fillId="15" borderId="2" xfId="1" applyNumberFormat="1" applyFont="1" applyFill="1" applyBorder="1" applyAlignment="1">
      <alignment horizontal="right"/>
    </xf>
    <xf numFmtId="4" fontId="12" fillId="15" borderId="2" xfId="0" applyNumberFormat="1" applyFont="1" applyFill="1" applyBorder="1"/>
    <xf numFmtId="0" fontId="11" fillId="0" borderId="2" xfId="1" applyFont="1" applyBorder="1" applyAlignment="1">
      <alignment vertical="center"/>
    </xf>
    <xf numFmtId="0" fontId="9" fillId="0" borderId="2" xfId="1" applyFont="1" applyBorder="1"/>
    <xf numFmtId="4" fontId="5" fillId="16" borderId="2" xfId="1" applyNumberFormat="1" applyFont="1" applyFill="1" applyBorder="1" applyAlignment="1">
      <alignment horizontal="right" wrapText="1"/>
    </xf>
    <xf numFmtId="10" fontId="5" fillId="16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15" fillId="0" borderId="0" xfId="1" applyFont="1"/>
    <xf numFmtId="0" fontId="3" fillId="0" borderId="0" xfId="1"/>
    <xf numFmtId="0" fontId="8" fillId="0" borderId="2" xfId="1" applyFont="1" applyBorder="1" applyAlignment="1">
      <alignment horizontal="center" vertical="center" wrapText="1"/>
    </xf>
    <xf numFmtId="4" fontId="4" fillId="15" borderId="2" xfId="1" applyNumberFormat="1" applyFont="1" applyFill="1" applyBorder="1" applyAlignment="1">
      <alignment horizontal="right" shrinkToFit="1"/>
    </xf>
    <xf numFmtId="0" fontId="9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4" fontId="5" fillId="16" borderId="2" xfId="1" applyNumberFormat="1" applyFont="1" applyFill="1" applyBorder="1" applyAlignment="1">
      <alignment horizontal="right" shrinkToFit="1"/>
    </xf>
    <xf numFmtId="4" fontId="4" fillId="16" borderId="2" xfId="1" applyNumberFormat="1" applyFont="1" applyFill="1" applyBorder="1" applyAlignment="1">
      <alignment horizontal="right"/>
    </xf>
    <xf numFmtId="0" fontId="15" fillId="0" borderId="0" xfId="1" applyFont="1" applyAlignment="1">
      <alignment horizontal="justify"/>
    </xf>
    <xf numFmtId="4" fontId="4" fillId="0" borderId="3" xfId="1" applyNumberFormat="1" applyFont="1" applyFill="1" applyBorder="1" applyAlignment="1">
      <alignment wrapText="1" readingOrder="1"/>
    </xf>
    <xf numFmtId="0" fontId="9" fillId="0" borderId="7" xfId="1" applyFont="1" applyBorder="1"/>
    <xf numFmtId="4" fontId="4" fillId="16" borderId="7" xfId="1" applyNumberFormat="1" applyFont="1" applyFill="1" applyBorder="1" applyAlignment="1">
      <alignment horizontal="right"/>
    </xf>
    <xf numFmtId="164" fontId="5" fillId="16" borderId="7" xfId="1" applyNumberFormat="1" applyFont="1" applyFill="1" applyBorder="1" applyAlignment="1">
      <alignment horizontal="right"/>
    </xf>
    <xf numFmtId="4" fontId="12" fillId="16" borderId="7" xfId="1" applyNumberFormat="1" applyFont="1" applyFill="1" applyBorder="1" applyAlignment="1">
      <alignment horizontal="right"/>
    </xf>
    <xf numFmtId="164" fontId="4" fillId="16" borderId="7" xfId="1" applyNumberFormat="1" applyFont="1" applyFill="1" applyBorder="1" applyAlignment="1">
      <alignment horizontal="right"/>
    </xf>
    <xf numFmtId="10" fontId="5" fillId="16" borderId="7" xfId="1" applyNumberFormat="1" applyFont="1" applyFill="1" applyBorder="1" applyAlignment="1">
      <alignment horizontal="right"/>
    </xf>
    <xf numFmtId="0" fontId="3" fillId="3" borderId="2" xfId="1" applyFill="1" applyBorder="1"/>
    <xf numFmtId="0" fontId="4" fillId="0" borderId="2" xfId="1" applyFont="1" applyFill="1" applyBorder="1" applyAlignment="1">
      <alignment horizontal="center" wrapText="1"/>
    </xf>
    <xf numFmtId="164" fontId="4" fillId="0" borderId="2" xfId="1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wrapText="1"/>
    </xf>
    <xf numFmtId="4" fontId="4" fillId="0" borderId="2" xfId="1" applyNumberFormat="1" applyFont="1" applyFill="1" applyBorder="1" applyAlignment="1">
      <alignment horizontal="right" wrapText="1"/>
    </xf>
    <xf numFmtId="4" fontId="12" fillId="0" borderId="2" xfId="0" applyNumberFormat="1" applyFont="1" applyFill="1" applyBorder="1"/>
    <xf numFmtId="4" fontId="4" fillId="0" borderId="2" xfId="1" applyNumberFormat="1" applyFont="1" applyFill="1" applyBorder="1" applyAlignment="1">
      <alignment horizontal="right" shrinkToFit="1"/>
    </xf>
    <xf numFmtId="0" fontId="3" fillId="0" borderId="0" xfId="1" applyFont="1" applyFill="1"/>
    <xf numFmtId="0" fontId="15" fillId="3" borderId="2" xfId="1" applyFont="1" applyFill="1" applyBorder="1"/>
    <xf numFmtId="4" fontId="3" fillId="0" borderId="0" xfId="1" applyNumberFormat="1"/>
    <xf numFmtId="0" fontId="9" fillId="15" borderId="3" xfId="1" applyFont="1" applyFill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center" wrapText="1"/>
    </xf>
    <xf numFmtId="164" fontId="5" fillId="16" borderId="3" xfId="1" applyNumberFormat="1" applyFont="1" applyFill="1" applyBorder="1" applyAlignment="1">
      <alignment horizontal="right"/>
    </xf>
    <xf numFmtId="164" fontId="4" fillId="15" borderId="3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5" fillId="16" borderId="9" xfId="1" applyNumberFormat="1" applyFont="1" applyFill="1" applyBorder="1" applyAlignment="1">
      <alignment horizontal="right"/>
    </xf>
    <xf numFmtId="0" fontId="3" fillId="0" borderId="0" xfId="1" applyBorder="1"/>
    <xf numFmtId="0" fontId="7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10" fillId="0" borderId="0" xfId="1" applyFont="1" applyBorder="1"/>
    <xf numFmtId="0" fontId="11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1" fillId="0" borderId="0" xfId="1" applyFont="1" applyBorder="1" applyAlignment="1">
      <alignment vertical="center"/>
    </xf>
    <xf numFmtId="0" fontId="9" fillId="0" borderId="0" xfId="1" applyFont="1" applyBorder="1"/>
    <xf numFmtId="4" fontId="5" fillId="16" borderId="5" xfId="1" applyNumberFormat="1" applyFont="1" applyFill="1" applyBorder="1" applyAlignment="1">
      <alignment horizontal="right" shrinkToFit="1"/>
    </xf>
    <xf numFmtId="0" fontId="3" fillId="0" borderId="0" xfId="1" applyFill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4" fontId="5" fillId="16" borderId="3" xfId="1" applyNumberFormat="1" applyFont="1" applyFill="1" applyBorder="1" applyAlignment="1">
      <alignment wrapText="1" readingOrder="1"/>
    </xf>
    <xf numFmtId="0" fontId="4" fillId="0" borderId="3" xfId="1" applyFont="1" applyFill="1" applyBorder="1" applyAlignment="1">
      <alignment vertical="top" wrapText="1" readingOrder="1"/>
    </xf>
    <xf numFmtId="4" fontId="4" fillId="16" borderId="2" xfId="1" applyNumberFormat="1" applyFont="1" applyFill="1" applyBorder="1" applyAlignment="1">
      <alignment horizontal="right" shrinkToFit="1"/>
    </xf>
    <xf numFmtId="0" fontId="5" fillId="16" borderId="5" xfId="1" applyFont="1" applyFill="1" applyBorder="1" applyAlignment="1">
      <alignment horizontal="justify" vertical="center" wrapText="1"/>
    </xf>
    <xf numFmtId="4" fontId="16" fillId="15" borderId="2" xfId="1" applyNumberFormat="1" applyFont="1" applyFill="1" applyBorder="1"/>
    <xf numFmtId="4" fontId="16" fillId="15" borderId="0" xfId="1" applyNumberFormat="1" applyFont="1" applyFill="1" applyBorder="1"/>
    <xf numFmtId="4" fontId="17" fillId="15" borderId="0" xfId="1" applyNumberFormat="1" applyFont="1" applyFill="1" applyBorder="1"/>
    <xf numFmtId="0" fontId="8" fillId="16" borderId="5" xfId="1" applyFont="1" applyFill="1" applyBorder="1"/>
    <xf numFmtId="0" fontId="8" fillId="16" borderId="8" xfId="1" applyFont="1" applyFill="1" applyBorder="1"/>
    <xf numFmtId="0" fontId="3" fillId="0" borderId="2" xfId="1" applyFill="1" applyBorder="1"/>
    <xf numFmtId="0" fontId="15" fillId="0" borderId="2" xfId="1" applyFont="1" applyFill="1" applyBorder="1"/>
    <xf numFmtId="0" fontId="3" fillId="0" borderId="3" xfId="1" applyFill="1" applyBorder="1"/>
    <xf numFmtId="0" fontId="3" fillId="0" borderId="0" xfId="1" applyFill="1" applyBorder="1"/>
    <xf numFmtId="4" fontId="3" fillId="0" borderId="0" xfId="1" applyNumberFormat="1" applyFill="1"/>
    <xf numFmtId="0" fontId="5" fillId="20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  <xf numFmtId="0" fontId="6" fillId="0" borderId="0" xfId="1" applyFont="1" applyBorder="1" applyAlignment="1">
      <alignment vertical="top"/>
    </xf>
    <xf numFmtId="0" fontId="6" fillId="0" borderId="1" xfId="1" applyFont="1" applyBorder="1" applyAlignment="1">
      <alignment vertical="top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9900FF"/>
      <color rgb="FFFFCCFF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2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N150"/>
  <sheetViews>
    <sheetView tabSelected="1" zoomScale="85" zoomScaleNormal="85" workbookViewId="0">
      <selection activeCell="G25" sqref="G25"/>
    </sheetView>
  </sheetViews>
  <sheetFormatPr defaultColWidth="9.140625" defaultRowHeight="12.75" outlineLevelRow="1" outlineLevelCol="1" x14ac:dyDescent="0.2"/>
  <cols>
    <col min="1" max="1" width="6.140625" style="31" customWidth="1"/>
    <col min="2" max="2" width="45.28515625" style="31" customWidth="1"/>
    <col min="3" max="3" width="17.7109375" style="31" customWidth="1"/>
    <col min="4" max="5" width="16.7109375" style="31" customWidth="1"/>
    <col min="6" max="7" width="12.7109375" style="31" customWidth="1"/>
    <col min="8" max="8" width="19.7109375" style="31" customWidth="1"/>
    <col min="9" max="9" width="17.5703125" style="31" customWidth="1"/>
    <col min="10" max="10" width="17" style="31" customWidth="1"/>
    <col min="11" max="11" width="12.7109375" style="31" customWidth="1"/>
    <col min="12" max="12" width="15.28515625" style="31" customWidth="1"/>
    <col min="13" max="13" width="18.28515625" style="31" customWidth="1"/>
    <col min="14" max="15" width="18" style="31" customWidth="1"/>
    <col min="16" max="17" width="12.7109375" style="31" customWidth="1"/>
    <col min="18" max="18" width="18.28515625" style="31" customWidth="1"/>
    <col min="19" max="19" width="18" style="31" customWidth="1"/>
    <col min="20" max="20" width="17.28515625" style="31" customWidth="1"/>
    <col min="21" max="22" width="14.140625" style="31" customWidth="1"/>
    <col min="23" max="23" width="18.28515625" style="31" customWidth="1"/>
    <col min="24" max="24" width="18" style="31" customWidth="1"/>
    <col min="25" max="27" width="15.5703125" style="31" customWidth="1"/>
    <col min="28" max="28" width="18.28515625" style="31" customWidth="1"/>
    <col min="29" max="29" width="18" style="31" customWidth="1"/>
    <col min="30" max="30" width="15.7109375" style="31" customWidth="1"/>
    <col min="31" max="32" width="12.7109375" style="31" customWidth="1"/>
    <col min="33" max="33" width="18.28515625" style="31" customWidth="1"/>
    <col min="34" max="34" width="18" style="31" customWidth="1"/>
    <col min="35" max="35" width="16.42578125" style="31" customWidth="1"/>
    <col min="36" max="37" width="12.7109375" style="31" customWidth="1"/>
    <col min="38" max="38" width="18.28515625" style="31" customWidth="1"/>
    <col min="39" max="39" width="18" style="31" customWidth="1"/>
    <col min="40" max="40" width="15.85546875" style="31" customWidth="1"/>
    <col min="41" max="41" width="12.7109375" style="31" customWidth="1"/>
    <col min="42" max="42" width="14.140625" style="31" customWidth="1"/>
    <col min="43" max="43" width="18.140625" style="31" customWidth="1"/>
    <col min="44" max="44" width="19" style="31" customWidth="1"/>
    <col min="45" max="45" width="17" style="31" customWidth="1"/>
    <col min="46" max="47" width="12.7109375" style="30" customWidth="1"/>
    <col min="48" max="48" width="18.28515625" style="31" customWidth="1"/>
    <col min="49" max="49" width="18" style="31" customWidth="1"/>
    <col min="50" max="50" width="16.7109375" style="31" customWidth="1"/>
    <col min="51" max="52" width="12.7109375" style="31" customWidth="1"/>
    <col min="53" max="53" width="18.28515625" style="31" customWidth="1"/>
    <col min="54" max="54" width="18" style="31" customWidth="1"/>
    <col min="55" max="55" width="15.85546875" style="31" customWidth="1"/>
    <col min="56" max="57" width="12.7109375" style="31" customWidth="1"/>
    <col min="58" max="58" width="18.28515625" style="31" customWidth="1"/>
    <col min="59" max="59" width="18" style="31" customWidth="1"/>
    <col min="60" max="60" width="16.7109375" style="31" customWidth="1"/>
    <col min="61" max="62" width="12.7109375" style="31" customWidth="1"/>
    <col min="63" max="63" width="18.28515625" style="31" customWidth="1"/>
    <col min="64" max="64" width="18" style="31" customWidth="1"/>
    <col min="65" max="65" width="13.7109375" style="31" customWidth="1"/>
    <col min="66" max="67" width="12.7109375" style="31" customWidth="1"/>
    <col min="68" max="68" width="18.28515625" style="31" customWidth="1"/>
    <col min="69" max="69" width="18" style="31" customWidth="1"/>
    <col min="70" max="70" width="15.140625" style="31" customWidth="1"/>
    <col min="71" max="72" width="12.7109375" style="31" customWidth="1"/>
    <col min="73" max="73" width="18.28515625" style="31" customWidth="1"/>
    <col min="74" max="74" width="18" style="31" customWidth="1"/>
    <col min="75" max="75" width="15.42578125" style="31" customWidth="1"/>
    <col min="76" max="77" width="12.7109375" style="31" customWidth="1"/>
    <col min="78" max="78" width="18.28515625" style="31" customWidth="1"/>
    <col min="79" max="79" width="18" style="31" customWidth="1"/>
    <col min="80" max="80" width="14.7109375" style="31" customWidth="1"/>
    <col min="81" max="82" width="12.7109375" style="31" customWidth="1"/>
    <col min="83" max="83" width="15.5703125" style="30" customWidth="1"/>
    <col min="84" max="85" width="15.85546875" style="30" customWidth="1"/>
    <col min="86" max="87" width="12.7109375" style="31" customWidth="1"/>
    <col min="88" max="88" width="18.28515625" style="31" customWidth="1"/>
    <col min="89" max="89" width="18" style="31" customWidth="1"/>
    <col min="90" max="90" width="15.85546875" style="31" customWidth="1"/>
    <col min="91" max="92" width="12.7109375" style="31" customWidth="1"/>
    <col min="93" max="93" width="18.28515625" style="31" customWidth="1"/>
    <col min="94" max="94" width="18" style="31" customWidth="1"/>
    <col min="95" max="95" width="14.85546875" style="31" customWidth="1"/>
    <col min="96" max="97" width="12.7109375" style="31" customWidth="1"/>
    <col min="98" max="98" width="18.28515625" style="31" customWidth="1"/>
    <col min="99" max="99" width="18" style="31" customWidth="1"/>
    <col min="100" max="100" width="14.85546875" style="31" customWidth="1"/>
    <col min="101" max="102" width="12.7109375" style="31" customWidth="1"/>
    <col min="103" max="103" width="18.28515625" style="31" customWidth="1"/>
    <col min="104" max="104" width="18" style="31" customWidth="1"/>
    <col min="105" max="105" width="14.7109375" style="31" customWidth="1"/>
    <col min="106" max="107" width="12.7109375" style="31" customWidth="1"/>
    <col min="108" max="108" width="18.28515625" style="31" customWidth="1"/>
    <col min="109" max="109" width="18" style="31" customWidth="1"/>
    <col min="110" max="110" width="11.85546875" style="31" customWidth="1"/>
    <col min="111" max="112" width="14.28515625" style="31" customWidth="1"/>
    <col min="113" max="113" width="18" style="31" customWidth="1"/>
    <col min="114" max="114" width="14.7109375" style="31" customWidth="1"/>
    <col min="115" max="115" width="14.28515625" style="31" customWidth="1"/>
    <col min="116" max="116" width="18.28515625" style="31" customWidth="1"/>
    <col min="117" max="117" width="18" style="31" customWidth="1"/>
    <col min="118" max="118" width="14.140625" style="31" customWidth="1"/>
    <col min="119" max="120" width="12.7109375" style="31" customWidth="1"/>
    <col min="121" max="121" width="18.28515625" style="31" customWidth="1"/>
    <col min="122" max="123" width="14.7109375" style="31" customWidth="1" outlineLevel="1"/>
    <col min="124" max="125" width="12.7109375" style="31" customWidth="1" outlineLevel="1"/>
    <col min="126" max="144" width="9.140625" style="62"/>
    <col min="145" max="16384" width="9.140625" style="31"/>
  </cols>
  <sheetData>
    <row r="1" spans="1:144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38"/>
      <c r="CF1" s="38"/>
      <c r="CG1" s="38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44" s="145" customFormat="1" ht="26.25" customHeight="1" x14ac:dyDescent="0.2">
      <c r="A2" s="144" t="s">
        <v>174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</row>
    <row r="3" spans="1:144" s="5" customFormat="1" ht="83.25" customHeight="1" x14ac:dyDescent="0.2">
      <c r="A3" s="4"/>
      <c r="B3" s="4"/>
      <c r="C3" s="91" t="s">
        <v>115</v>
      </c>
      <c r="D3" s="92"/>
      <c r="E3" s="92"/>
      <c r="F3" s="92"/>
      <c r="G3" s="92"/>
      <c r="H3" s="93" t="s">
        <v>116</v>
      </c>
      <c r="I3" s="94"/>
      <c r="J3" s="94"/>
      <c r="K3" s="94"/>
      <c r="L3" s="95"/>
      <c r="M3" s="96" t="s">
        <v>148</v>
      </c>
      <c r="N3" s="97"/>
      <c r="O3" s="97"/>
      <c r="P3" s="97"/>
      <c r="Q3" s="98"/>
      <c r="R3" s="99" t="s">
        <v>149</v>
      </c>
      <c r="S3" s="100"/>
      <c r="T3" s="100"/>
      <c r="U3" s="100"/>
      <c r="V3" s="101"/>
      <c r="W3" s="105" t="s">
        <v>150</v>
      </c>
      <c r="X3" s="106"/>
      <c r="Y3" s="106"/>
      <c r="Z3" s="106"/>
      <c r="AA3" s="107"/>
      <c r="AB3" s="108" t="s">
        <v>151</v>
      </c>
      <c r="AC3" s="109"/>
      <c r="AD3" s="109"/>
      <c r="AE3" s="109"/>
      <c r="AF3" s="110"/>
      <c r="AG3" s="119" t="s">
        <v>152</v>
      </c>
      <c r="AH3" s="120"/>
      <c r="AI3" s="120"/>
      <c r="AJ3" s="120"/>
      <c r="AK3" s="121"/>
      <c r="AL3" s="123" t="s">
        <v>153</v>
      </c>
      <c r="AM3" s="127"/>
      <c r="AN3" s="127"/>
      <c r="AO3" s="127"/>
      <c r="AP3" s="128"/>
      <c r="AQ3" s="93" t="s">
        <v>117</v>
      </c>
      <c r="AR3" s="94"/>
      <c r="AS3" s="94"/>
      <c r="AT3" s="94"/>
      <c r="AU3" s="95"/>
      <c r="AV3" s="111" t="s">
        <v>154</v>
      </c>
      <c r="AW3" s="112"/>
      <c r="AX3" s="112"/>
      <c r="AY3" s="112"/>
      <c r="AZ3" s="113"/>
      <c r="BA3" s="114" t="s">
        <v>155</v>
      </c>
      <c r="BB3" s="115"/>
      <c r="BC3" s="115"/>
      <c r="BD3" s="115"/>
      <c r="BE3" s="115"/>
      <c r="BF3" s="116" t="s">
        <v>156</v>
      </c>
      <c r="BG3" s="117"/>
      <c r="BH3" s="117"/>
      <c r="BI3" s="117"/>
      <c r="BJ3" s="118"/>
      <c r="BK3" s="129" t="s">
        <v>118</v>
      </c>
      <c r="BL3" s="130"/>
      <c r="BM3" s="130"/>
      <c r="BN3" s="130"/>
      <c r="BO3" s="131"/>
      <c r="BP3" s="135" t="s">
        <v>157</v>
      </c>
      <c r="BQ3" s="136"/>
      <c r="BR3" s="136"/>
      <c r="BS3" s="136"/>
      <c r="BT3" s="137"/>
      <c r="BU3" s="138" t="s">
        <v>158</v>
      </c>
      <c r="BV3" s="139"/>
      <c r="BW3" s="139"/>
      <c r="BX3" s="139"/>
      <c r="BY3" s="140"/>
      <c r="BZ3" s="141" t="s">
        <v>159</v>
      </c>
      <c r="CA3" s="142"/>
      <c r="CB3" s="142"/>
      <c r="CC3" s="142"/>
      <c r="CD3" s="143"/>
      <c r="CE3" s="132" t="s">
        <v>160</v>
      </c>
      <c r="CF3" s="133"/>
      <c r="CG3" s="133"/>
      <c r="CH3" s="133"/>
      <c r="CI3" s="134"/>
      <c r="CJ3" s="124" t="s">
        <v>161</v>
      </c>
      <c r="CK3" s="125"/>
      <c r="CL3" s="125"/>
      <c r="CM3" s="125"/>
      <c r="CN3" s="126"/>
      <c r="CO3" s="124" t="s">
        <v>163</v>
      </c>
      <c r="CP3" s="125"/>
      <c r="CQ3" s="125"/>
      <c r="CR3" s="125"/>
      <c r="CS3" s="126"/>
      <c r="CT3" s="102" t="s">
        <v>162</v>
      </c>
      <c r="CU3" s="103"/>
      <c r="CV3" s="103"/>
      <c r="CW3" s="103"/>
      <c r="CX3" s="104"/>
      <c r="CY3" s="123" t="s">
        <v>164</v>
      </c>
      <c r="CZ3" s="127"/>
      <c r="DA3" s="127"/>
      <c r="DB3" s="127"/>
      <c r="DC3" s="128"/>
      <c r="DD3" s="119" t="s">
        <v>165</v>
      </c>
      <c r="DE3" s="120"/>
      <c r="DF3" s="120"/>
      <c r="DG3" s="120"/>
      <c r="DH3" s="121"/>
      <c r="DI3" s="96" t="s">
        <v>166</v>
      </c>
      <c r="DJ3" s="97"/>
      <c r="DK3" s="98"/>
      <c r="DL3" s="122" t="s">
        <v>167</v>
      </c>
      <c r="DM3" s="122"/>
      <c r="DN3" s="122"/>
      <c r="DO3" s="122"/>
      <c r="DP3" s="123"/>
      <c r="DQ3" s="90" t="s">
        <v>168</v>
      </c>
      <c r="DR3" s="90"/>
      <c r="DS3" s="90"/>
      <c r="DT3" s="90"/>
      <c r="DU3" s="90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</row>
    <row r="4" spans="1:144" s="12" customFormat="1" ht="90" x14ac:dyDescent="0.2">
      <c r="A4" s="4"/>
      <c r="B4" s="11" t="s">
        <v>119</v>
      </c>
      <c r="C4" s="34" t="s">
        <v>170</v>
      </c>
      <c r="D4" s="34" t="s">
        <v>171</v>
      </c>
      <c r="E4" s="34" t="s">
        <v>169</v>
      </c>
      <c r="F4" s="34" t="s">
        <v>172</v>
      </c>
      <c r="G4" s="34" t="s">
        <v>173</v>
      </c>
      <c r="H4" s="34" t="s">
        <v>170</v>
      </c>
      <c r="I4" s="34" t="s">
        <v>171</v>
      </c>
      <c r="J4" s="34" t="s">
        <v>169</v>
      </c>
      <c r="K4" s="34" t="s">
        <v>172</v>
      </c>
      <c r="L4" s="34" t="s">
        <v>173</v>
      </c>
      <c r="M4" s="34" t="s">
        <v>170</v>
      </c>
      <c r="N4" s="34" t="s">
        <v>171</v>
      </c>
      <c r="O4" s="34" t="s">
        <v>169</v>
      </c>
      <c r="P4" s="34" t="s">
        <v>172</v>
      </c>
      <c r="Q4" s="34" t="s">
        <v>173</v>
      </c>
      <c r="R4" s="34" t="s">
        <v>170</v>
      </c>
      <c r="S4" s="34" t="s">
        <v>171</v>
      </c>
      <c r="T4" s="34" t="s">
        <v>169</v>
      </c>
      <c r="U4" s="34" t="s">
        <v>172</v>
      </c>
      <c r="V4" s="34" t="s">
        <v>173</v>
      </c>
      <c r="W4" s="34" t="s">
        <v>170</v>
      </c>
      <c r="X4" s="34" t="s">
        <v>171</v>
      </c>
      <c r="Y4" s="34" t="s">
        <v>169</v>
      </c>
      <c r="Z4" s="34" t="s">
        <v>172</v>
      </c>
      <c r="AA4" s="34" t="s">
        <v>173</v>
      </c>
      <c r="AB4" s="34" t="s">
        <v>170</v>
      </c>
      <c r="AC4" s="34" t="s">
        <v>171</v>
      </c>
      <c r="AD4" s="34" t="s">
        <v>169</v>
      </c>
      <c r="AE4" s="34" t="s">
        <v>172</v>
      </c>
      <c r="AF4" s="34" t="s">
        <v>173</v>
      </c>
      <c r="AG4" s="34" t="s">
        <v>170</v>
      </c>
      <c r="AH4" s="34" t="s">
        <v>171</v>
      </c>
      <c r="AI4" s="34" t="s">
        <v>169</v>
      </c>
      <c r="AJ4" s="34" t="s">
        <v>172</v>
      </c>
      <c r="AK4" s="34" t="s">
        <v>173</v>
      </c>
      <c r="AL4" s="34" t="s">
        <v>170</v>
      </c>
      <c r="AM4" s="34" t="s">
        <v>171</v>
      </c>
      <c r="AN4" s="34" t="s">
        <v>169</v>
      </c>
      <c r="AO4" s="34" t="s">
        <v>172</v>
      </c>
      <c r="AP4" s="34" t="s">
        <v>173</v>
      </c>
      <c r="AQ4" s="34" t="s">
        <v>170</v>
      </c>
      <c r="AR4" s="34" t="s">
        <v>171</v>
      </c>
      <c r="AS4" s="34" t="s">
        <v>169</v>
      </c>
      <c r="AT4" s="34" t="s">
        <v>172</v>
      </c>
      <c r="AU4" s="34" t="s">
        <v>173</v>
      </c>
      <c r="AV4" s="34" t="s">
        <v>170</v>
      </c>
      <c r="AW4" s="34" t="s">
        <v>171</v>
      </c>
      <c r="AX4" s="34" t="s">
        <v>169</v>
      </c>
      <c r="AY4" s="34" t="s">
        <v>172</v>
      </c>
      <c r="AZ4" s="34" t="s">
        <v>173</v>
      </c>
      <c r="BA4" s="34" t="s">
        <v>170</v>
      </c>
      <c r="BB4" s="34" t="s">
        <v>171</v>
      </c>
      <c r="BC4" s="34" t="s">
        <v>169</v>
      </c>
      <c r="BD4" s="34" t="s">
        <v>172</v>
      </c>
      <c r="BE4" s="34" t="s">
        <v>173</v>
      </c>
      <c r="BF4" s="34" t="s">
        <v>170</v>
      </c>
      <c r="BG4" s="34" t="s">
        <v>171</v>
      </c>
      <c r="BH4" s="34" t="s">
        <v>169</v>
      </c>
      <c r="BI4" s="34" t="s">
        <v>172</v>
      </c>
      <c r="BJ4" s="34" t="s">
        <v>173</v>
      </c>
      <c r="BK4" s="34" t="s">
        <v>170</v>
      </c>
      <c r="BL4" s="34" t="s">
        <v>171</v>
      </c>
      <c r="BM4" s="34" t="s">
        <v>169</v>
      </c>
      <c r="BN4" s="34" t="s">
        <v>172</v>
      </c>
      <c r="BO4" s="34" t="s">
        <v>173</v>
      </c>
      <c r="BP4" s="34" t="s">
        <v>170</v>
      </c>
      <c r="BQ4" s="34" t="s">
        <v>171</v>
      </c>
      <c r="BR4" s="34" t="s">
        <v>169</v>
      </c>
      <c r="BS4" s="34" t="s">
        <v>172</v>
      </c>
      <c r="BT4" s="34" t="s">
        <v>173</v>
      </c>
      <c r="BU4" s="34" t="s">
        <v>170</v>
      </c>
      <c r="BV4" s="34" t="s">
        <v>171</v>
      </c>
      <c r="BW4" s="34" t="s">
        <v>169</v>
      </c>
      <c r="BX4" s="34" t="s">
        <v>172</v>
      </c>
      <c r="BY4" s="34" t="s">
        <v>173</v>
      </c>
      <c r="BZ4" s="34" t="s">
        <v>170</v>
      </c>
      <c r="CA4" s="34" t="s">
        <v>171</v>
      </c>
      <c r="CB4" s="34" t="s">
        <v>169</v>
      </c>
      <c r="CC4" s="34" t="s">
        <v>172</v>
      </c>
      <c r="CD4" s="34" t="s">
        <v>173</v>
      </c>
      <c r="CE4" s="34" t="s">
        <v>170</v>
      </c>
      <c r="CF4" s="34" t="s">
        <v>171</v>
      </c>
      <c r="CG4" s="34" t="s">
        <v>169</v>
      </c>
      <c r="CH4" s="34" t="s">
        <v>172</v>
      </c>
      <c r="CI4" s="34" t="s">
        <v>173</v>
      </c>
      <c r="CJ4" s="34" t="s">
        <v>170</v>
      </c>
      <c r="CK4" s="34" t="s">
        <v>171</v>
      </c>
      <c r="CL4" s="34" t="s">
        <v>169</v>
      </c>
      <c r="CM4" s="34" t="s">
        <v>172</v>
      </c>
      <c r="CN4" s="34" t="s">
        <v>173</v>
      </c>
      <c r="CO4" s="34" t="s">
        <v>170</v>
      </c>
      <c r="CP4" s="34" t="s">
        <v>171</v>
      </c>
      <c r="CQ4" s="34" t="s">
        <v>169</v>
      </c>
      <c r="CR4" s="34" t="s">
        <v>172</v>
      </c>
      <c r="CS4" s="34" t="s">
        <v>173</v>
      </c>
      <c r="CT4" s="34" t="s">
        <v>170</v>
      </c>
      <c r="CU4" s="34" t="s">
        <v>171</v>
      </c>
      <c r="CV4" s="34" t="s">
        <v>169</v>
      </c>
      <c r="CW4" s="34" t="s">
        <v>172</v>
      </c>
      <c r="CX4" s="34" t="s">
        <v>173</v>
      </c>
      <c r="CY4" s="34" t="s">
        <v>170</v>
      </c>
      <c r="CZ4" s="34" t="s">
        <v>171</v>
      </c>
      <c r="DA4" s="34" t="s">
        <v>169</v>
      </c>
      <c r="DB4" s="34" t="s">
        <v>172</v>
      </c>
      <c r="DC4" s="34" t="s">
        <v>173</v>
      </c>
      <c r="DD4" s="34" t="s">
        <v>170</v>
      </c>
      <c r="DE4" s="34" t="s">
        <v>171</v>
      </c>
      <c r="DF4" s="34" t="s">
        <v>169</v>
      </c>
      <c r="DG4" s="34" t="s">
        <v>172</v>
      </c>
      <c r="DH4" s="34" t="s">
        <v>173</v>
      </c>
      <c r="DI4" s="34" t="s">
        <v>171</v>
      </c>
      <c r="DJ4" s="34" t="s">
        <v>169</v>
      </c>
      <c r="DK4" s="34" t="s">
        <v>173</v>
      </c>
      <c r="DL4" s="34" t="s">
        <v>170</v>
      </c>
      <c r="DM4" s="34" t="s">
        <v>171</v>
      </c>
      <c r="DN4" s="34" t="s">
        <v>169</v>
      </c>
      <c r="DO4" s="34" t="s">
        <v>172</v>
      </c>
      <c r="DP4" s="56" t="s">
        <v>173</v>
      </c>
      <c r="DQ4" s="34" t="s">
        <v>170</v>
      </c>
      <c r="DR4" s="34" t="s">
        <v>171</v>
      </c>
      <c r="DS4" s="34" t="s">
        <v>169</v>
      </c>
      <c r="DT4" s="34" t="s">
        <v>172</v>
      </c>
      <c r="DU4" s="34" t="s">
        <v>173</v>
      </c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</row>
    <row r="5" spans="1:144" s="2" customFormat="1" ht="18" customHeight="1" x14ac:dyDescent="0.25">
      <c r="A5" s="32" t="s">
        <v>120</v>
      </c>
      <c r="B5" s="32" t="s">
        <v>121</v>
      </c>
      <c r="C5" s="32">
        <v>1</v>
      </c>
      <c r="D5" s="32">
        <f>C5+1</f>
        <v>2</v>
      </c>
      <c r="E5" s="32">
        <f>D5+1</f>
        <v>3</v>
      </c>
      <c r="F5" s="32">
        <f t="shared" ref="F5:BK5" si="0">E5+1</f>
        <v>4</v>
      </c>
      <c r="G5" s="32">
        <f t="shared" si="0"/>
        <v>5</v>
      </c>
      <c r="H5" s="32">
        <f t="shared" si="0"/>
        <v>6</v>
      </c>
      <c r="I5" s="32">
        <f t="shared" si="0"/>
        <v>7</v>
      </c>
      <c r="J5" s="32">
        <f t="shared" si="0"/>
        <v>8</v>
      </c>
      <c r="K5" s="32">
        <f t="shared" si="0"/>
        <v>9</v>
      </c>
      <c r="L5" s="32">
        <f t="shared" si="0"/>
        <v>10</v>
      </c>
      <c r="M5" s="32">
        <f t="shared" si="0"/>
        <v>11</v>
      </c>
      <c r="N5" s="32">
        <f t="shared" si="0"/>
        <v>12</v>
      </c>
      <c r="O5" s="32">
        <f t="shared" si="0"/>
        <v>13</v>
      </c>
      <c r="P5" s="32">
        <f t="shared" si="0"/>
        <v>14</v>
      </c>
      <c r="Q5" s="32">
        <f t="shared" si="0"/>
        <v>15</v>
      </c>
      <c r="R5" s="32">
        <f t="shared" si="0"/>
        <v>16</v>
      </c>
      <c r="S5" s="32">
        <f t="shared" si="0"/>
        <v>17</v>
      </c>
      <c r="T5" s="32">
        <f t="shared" si="0"/>
        <v>18</v>
      </c>
      <c r="U5" s="32">
        <f t="shared" si="0"/>
        <v>19</v>
      </c>
      <c r="V5" s="32">
        <f t="shared" si="0"/>
        <v>20</v>
      </c>
      <c r="W5" s="32">
        <f t="shared" si="0"/>
        <v>21</v>
      </c>
      <c r="X5" s="32">
        <f t="shared" si="0"/>
        <v>22</v>
      </c>
      <c r="Y5" s="32">
        <f t="shared" si="0"/>
        <v>23</v>
      </c>
      <c r="Z5" s="32">
        <f t="shared" si="0"/>
        <v>24</v>
      </c>
      <c r="AA5" s="32">
        <f t="shared" si="0"/>
        <v>25</v>
      </c>
      <c r="AB5" s="32">
        <f t="shared" si="0"/>
        <v>26</v>
      </c>
      <c r="AC5" s="32">
        <f t="shared" si="0"/>
        <v>27</v>
      </c>
      <c r="AD5" s="32">
        <f t="shared" si="0"/>
        <v>28</v>
      </c>
      <c r="AE5" s="32">
        <f t="shared" si="0"/>
        <v>29</v>
      </c>
      <c r="AF5" s="32">
        <f t="shared" si="0"/>
        <v>30</v>
      </c>
      <c r="AG5" s="32">
        <f t="shared" si="0"/>
        <v>31</v>
      </c>
      <c r="AH5" s="32">
        <f t="shared" si="0"/>
        <v>32</v>
      </c>
      <c r="AI5" s="32">
        <f t="shared" si="0"/>
        <v>33</v>
      </c>
      <c r="AJ5" s="32">
        <f t="shared" si="0"/>
        <v>34</v>
      </c>
      <c r="AK5" s="32">
        <f t="shared" si="0"/>
        <v>35</v>
      </c>
      <c r="AL5" s="32">
        <f t="shared" si="0"/>
        <v>36</v>
      </c>
      <c r="AM5" s="32">
        <f t="shared" si="0"/>
        <v>37</v>
      </c>
      <c r="AN5" s="32">
        <f t="shared" si="0"/>
        <v>38</v>
      </c>
      <c r="AO5" s="32">
        <f t="shared" si="0"/>
        <v>39</v>
      </c>
      <c r="AP5" s="32">
        <f t="shared" si="0"/>
        <v>40</v>
      </c>
      <c r="AQ5" s="32">
        <f t="shared" si="0"/>
        <v>41</v>
      </c>
      <c r="AR5" s="32">
        <f t="shared" si="0"/>
        <v>42</v>
      </c>
      <c r="AS5" s="32">
        <f t="shared" si="0"/>
        <v>43</v>
      </c>
      <c r="AT5" s="32">
        <f t="shared" si="0"/>
        <v>44</v>
      </c>
      <c r="AU5" s="32">
        <f t="shared" si="0"/>
        <v>45</v>
      </c>
      <c r="AV5" s="32">
        <f t="shared" si="0"/>
        <v>46</v>
      </c>
      <c r="AW5" s="32">
        <f t="shared" si="0"/>
        <v>47</v>
      </c>
      <c r="AX5" s="32">
        <f t="shared" si="0"/>
        <v>48</v>
      </c>
      <c r="AY5" s="32">
        <f t="shared" si="0"/>
        <v>49</v>
      </c>
      <c r="AZ5" s="32">
        <f t="shared" si="0"/>
        <v>50</v>
      </c>
      <c r="BA5" s="32">
        <f t="shared" si="0"/>
        <v>51</v>
      </c>
      <c r="BB5" s="32">
        <f t="shared" si="0"/>
        <v>52</v>
      </c>
      <c r="BC5" s="32">
        <f t="shared" si="0"/>
        <v>53</v>
      </c>
      <c r="BD5" s="32">
        <f t="shared" si="0"/>
        <v>54</v>
      </c>
      <c r="BE5" s="32">
        <f t="shared" si="0"/>
        <v>55</v>
      </c>
      <c r="BF5" s="32">
        <f t="shared" si="0"/>
        <v>56</v>
      </c>
      <c r="BG5" s="32">
        <f t="shared" si="0"/>
        <v>57</v>
      </c>
      <c r="BH5" s="32">
        <f t="shared" si="0"/>
        <v>58</v>
      </c>
      <c r="BI5" s="32">
        <f t="shared" si="0"/>
        <v>59</v>
      </c>
      <c r="BJ5" s="32">
        <f t="shared" si="0"/>
        <v>60</v>
      </c>
      <c r="BK5" s="32">
        <f t="shared" si="0"/>
        <v>61</v>
      </c>
      <c r="BL5" s="32">
        <f>BK5+1</f>
        <v>62</v>
      </c>
      <c r="BM5" s="32">
        <f t="shared" ref="BM5:BP5" si="1">BL5+1</f>
        <v>63</v>
      </c>
      <c r="BN5" s="32">
        <f t="shared" si="1"/>
        <v>64</v>
      </c>
      <c r="BO5" s="32">
        <f t="shared" si="1"/>
        <v>65</v>
      </c>
      <c r="BP5" s="32">
        <f t="shared" si="1"/>
        <v>66</v>
      </c>
      <c r="BQ5" s="32">
        <f>BP5+1</f>
        <v>67</v>
      </c>
      <c r="BR5" s="32">
        <f t="shared" ref="BR5:DU5" si="2">BQ5+1</f>
        <v>68</v>
      </c>
      <c r="BS5" s="32">
        <f t="shared" si="2"/>
        <v>69</v>
      </c>
      <c r="BT5" s="32">
        <f t="shared" si="2"/>
        <v>70</v>
      </c>
      <c r="BU5" s="32">
        <f t="shared" si="2"/>
        <v>71</v>
      </c>
      <c r="BV5" s="32">
        <f t="shared" si="2"/>
        <v>72</v>
      </c>
      <c r="BW5" s="32">
        <f t="shared" si="2"/>
        <v>73</v>
      </c>
      <c r="BX5" s="32">
        <f t="shared" si="2"/>
        <v>74</v>
      </c>
      <c r="BY5" s="32">
        <f t="shared" si="2"/>
        <v>75</v>
      </c>
      <c r="BZ5" s="32">
        <f t="shared" si="2"/>
        <v>76</v>
      </c>
      <c r="CA5" s="32">
        <f t="shared" si="2"/>
        <v>77</v>
      </c>
      <c r="CB5" s="32">
        <f t="shared" si="2"/>
        <v>78</v>
      </c>
      <c r="CC5" s="32">
        <f t="shared" si="2"/>
        <v>79</v>
      </c>
      <c r="CD5" s="32">
        <f t="shared" si="2"/>
        <v>80</v>
      </c>
      <c r="CE5" s="32">
        <f t="shared" si="2"/>
        <v>81</v>
      </c>
      <c r="CF5" s="32">
        <f t="shared" si="2"/>
        <v>82</v>
      </c>
      <c r="CG5" s="32">
        <f t="shared" si="2"/>
        <v>83</v>
      </c>
      <c r="CH5" s="32">
        <f t="shared" si="2"/>
        <v>84</v>
      </c>
      <c r="CI5" s="32">
        <f t="shared" si="2"/>
        <v>85</v>
      </c>
      <c r="CJ5" s="32">
        <f t="shared" si="2"/>
        <v>86</v>
      </c>
      <c r="CK5" s="32">
        <f t="shared" si="2"/>
        <v>87</v>
      </c>
      <c r="CL5" s="32">
        <f t="shared" si="2"/>
        <v>88</v>
      </c>
      <c r="CM5" s="32">
        <f t="shared" si="2"/>
        <v>89</v>
      </c>
      <c r="CN5" s="32">
        <f t="shared" si="2"/>
        <v>90</v>
      </c>
      <c r="CO5" s="32">
        <f t="shared" si="2"/>
        <v>91</v>
      </c>
      <c r="CP5" s="32">
        <f t="shared" si="2"/>
        <v>92</v>
      </c>
      <c r="CQ5" s="32">
        <f t="shared" si="2"/>
        <v>93</v>
      </c>
      <c r="CR5" s="32">
        <f t="shared" si="2"/>
        <v>94</v>
      </c>
      <c r="CS5" s="32">
        <f t="shared" si="2"/>
        <v>95</v>
      </c>
      <c r="CT5" s="32">
        <f t="shared" si="2"/>
        <v>96</v>
      </c>
      <c r="CU5" s="32">
        <f t="shared" si="2"/>
        <v>97</v>
      </c>
      <c r="CV5" s="32">
        <f t="shared" si="2"/>
        <v>98</v>
      </c>
      <c r="CW5" s="32">
        <f t="shared" si="2"/>
        <v>99</v>
      </c>
      <c r="CX5" s="32">
        <f t="shared" si="2"/>
        <v>100</v>
      </c>
      <c r="CY5" s="32">
        <f t="shared" si="2"/>
        <v>101</v>
      </c>
      <c r="CZ5" s="32">
        <f t="shared" si="2"/>
        <v>102</v>
      </c>
      <c r="DA5" s="32">
        <f t="shared" si="2"/>
        <v>103</v>
      </c>
      <c r="DB5" s="32">
        <f t="shared" si="2"/>
        <v>104</v>
      </c>
      <c r="DC5" s="32">
        <f t="shared" si="2"/>
        <v>105</v>
      </c>
      <c r="DD5" s="32">
        <f t="shared" si="2"/>
        <v>106</v>
      </c>
      <c r="DE5" s="32">
        <f t="shared" si="2"/>
        <v>107</v>
      </c>
      <c r="DF5" s="32">
        <f t="shared" si="2"/>
        <v>108</v>
      </c>
      <c r="DG5" s="32">
        <f t="shared" si="2"/>
        <v>109</v>
      </c>
      <c r="DH5" s="32">
        <f t="shared" si="2"/>
        <v>110</v>
      </c>
      <c r="DI5" s="32">
        <f t="shared" si="2"/>
        <v>111</v>
      </c>
      <c r="DJ5" s="32">
        <f t="shared" si="2"/>
        <v>112</v>
      </c>
      <c r="DK5" s="32">
        <f t="shared" si="2"/>
        <v>113</v>
      </c>
      <c r="DL5" s="32">
        <f t="shared" si="2"/>
        <v>114</v>
      </c>
      <c r="DM5" s="32">
        <f t="shared" si="2"/>
        <v>115</v>
      </c>
      <c r="DN5" s="32">
        <f t="shared" si="2"/>
        <v>116</v>
      </c>
      <c r="DO5" s="32">
        <f t="shared" si="2"/>
        <v>117</v>
      </c>
      <c r="DP5" s="57">
        <f t="shared" si="2"/>
        <v>118</v>
      </c>
      <c r="DQ5" s="32">
        <f t="shared" si="2"/>
        <v>119</v>
      </c>
      <c r="DR5" s="32">
        <f t="shared" si="2"/>
        <v>120</v>
      </c>
      <c r="DS5" s="32">
        <f t="shared" si="2"/>
        <v>121</v>
      </c>
      <c r="DT5" s="32">
        <f t="shared" si="2"/>
        <v>122</v>
      </c>
      <c r="DU5" s="32">
        <f t="shared" si="2"/>
        <v>123</v>
      </c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</row>
    <row r="6" spans="1:144" s="10" customFormat="1" ht="32.1" customHeight="1" x14ac:dyDescent="0.25">
      <c r="A6" s="9"/>
      <c r="B6" s="74" t="s">
        <v>122</v>
      </c>
      <c r="C6" s="36">
        <v>9712408.9700000007</v>
      </c>
      <c r="D6" s="36">
        <v>2363089.52</v>
      </c>
      <c r="E6" s="36">
        <f>SUM(E7:E10)</f>
        <v>2257185.56</v>
      </c>
      <c r="F6" s="14">
        <f t="shared" ref="F6:F69" si="3">IF(D6&lt;=0," ",IF(D6/C6*100&gt;200,"СВ.200",D6/C6))</f>
        <v>0.24330622066051652</v>
      </c>
      <c r="G6" s="14">
        <f t="shared" ref="G6:G69" si="4">IF(E6=0," ",IF(D6/E6*100&gt;200,"св.200",D6/E6))</f>
        <v>1.046918588297189</v>
      </c>
      <c r="H6" s="36">
        <v>8933600</v>
      </c>
      <c r="I6" s="36">
        <v>2263520.1900000004</v>
      </c>
      <c r="J6" s="72">
        <f t="shared" ref="J6" si="5">J7+J8+J9+J10</f>
        <v>2008771.3599999999</v>
      </c>
      <c r="K6" s="14">
        <f t="shared" ref="K6:K69" si="6">IF(I6&lt;=0," ",IF(I6/H6*100&gt;200,"СВ.200",I6/H6))</f>
        <v>0.2533715624160473</v>
      </c>
      <c r="L6" s="14">
        <f>IF(J6=0," ",IF(I6/J6*100&gt;200,"св.200",I6/J6))</f>
        <v>1.1268182308214512</v>
      </c>
      <c r="M6" s="36">
        <v>6931000</v>
      </c>
      <c r="N6" s="36">
        <v>1805251.47</v>
      </c>
      <c r="O6" s="72">
        <f t="shared" ref="O6" si="7">O7+O8+O9+O10</f>
        <v>1518067.93</v>
      </c>
      <c r="P6" s="14">
        <f t="shared" ref="P6:P67" si="8">IF(N6&lt;=0," ",IF(M6&lt;=0," ",IF(N6/M6*100&gt;200,"СВ.200",N6/M6)))</f>
        <v>0.26046046313663251</v>
      </c>
      <c r="Q6" s="14">
        <f>IF(O6=0," ",IF(N6/O6*100&gt;200,"св.200",N6/O6))</f>
        <v>1.1891770021121519</v>
      </c>
      <c r="R6" s="36">
        <v>1141100</v>
      </c>
      <c r="S6" s="36">
        <v>290211.01</v>
      </c>
      <c r="T6" s="72">
        <f t="shared" ref="T6" si="9">T7+T8+T9+T10</f>
        <v>262879.3</v>
      </c>
      <c r="U6" s="14">
        <f t="shared" ref="U6:U69" si="10">IF(S6&lt;=0," ",IF(R6&lt;=0," ",IF(S6/R6*100&gt;200,"СВ.200",S6/R6)))</f>
        <v>0.25432565945140656</v>
      </c>
      <c r="V6" s="14">
        <f>IF(T6=0," ",IF(S6/T6*100&gt;200,"св.200",S6/T6))</f>
        <v>1.1039705674809694</v>
      </c>
      <c r="W6" s="36">
        <v>38500</v>
      </c>
      <c r="X6" s="36">
        <v>23676.7</v>
      </c>
      <c r="Y6" s="72">
        <f t="shared" ref="Y6" si="11">Y7+Y8+Y9+Y10</f>
        <v>11038.27</v>
      </c>
      <c r="Z6" s="14">
        <f t="shared" ref="Z6:Z69" si="12">IF(X6&lt;=0," ",IF(W6&lt;=0," ",IF(X6/W6*100&gt;200,"СВ.200",X6/W6)))</f>
        <v>0.61497922077922085</v>
      </c>
      <c r="AA6" s="14" t="str">
        <f>IF(Y6=0," ",IF(X6/Y6*100&gt;200,"св.200",X6/Y6))</f>
        <v>св.200</v>
      </c>
      <c r="AB6" s="36">
        <v>242000</v>
      </c>
      <c r="AC6" s="36">
        <v>69485.55</v>
      </c>
      <c r="AD6" s="72">
        <f t="shared" ref="AD6" si="13">AD7+AD8+AD9+AD10</f>
        <v>95816.569999999992</v>
      </c>
      <c r="AE6" s="14">
        <f t="shared" ref="AE6:AE69" si="14">IF(AC6&lt;=0," ",IF(AB6&lt;=0," ",IF(AC6/AB6*100&gt;200,"СВ.200",AC6/AB6)))</f>
        <v>0.28713037190082646</v>
      </c>
      <c r="AF6" s="14">
        <f>IF(AD6=0," ",IF(AC6/AD6*100&gt;200,"св.200",AC6/AD6))</f>
        <v>0.72519346079702085</v>
      </c>
      <c r="AG6" s="36">
        <v>580000</v>
      </c>
      <c r="AH6" s="36">
        <v>73895.459999999992</v>
      </c>
      <c r="AI6" s="72">
        <f t="shared" ref="AI6" si="15">AI7+AI8+AI9+AI10</f>
        <v>120369.29</v>
      </c>
      <c r="AJ6" s="14">
        <f t="shared" ref="AJ6:AJ69" si="16">IF(AH6&lt;=0," ",IF(AG6&lt;=0," ",IF(AH6/AG6*100&gt;200,"СВ.200",AH6/AG6)))</f>
        <v>0.12740596551724137</v>
      </c>
      <c r="AK6" s="14">
        <f>IF(AI6=0," ",IF(AH6/AI6*100&gt;200,"св.200",AH6/AI6))</f>
        <v>0.61390625466013793</v>
      </c>
      <c r="AL6" s="36">
        <v>1000</v>
      </c>
      <c r="AM6" s="36">
        <v>1000</v>
      </c>
      <c r="AN6" s="72">
        <f t="shared" ref="AN6" si="17">AN7+AN8+AN9+AN10</f>
        <v>600</v>
      </c>
      <c r="AO6" s="14">
        <f>IF(AM6&lt;=0," ",IF(AL6&lt;=0," ",IF(AM6/AL6*100&gt;200,"СВ.200",AM6/AL6)))</f>
        <v>1</v>
      </c>
      <c r="AP6" s="14">
        <f>IF(AN6=0," ",IF(AM6/AN6*100&gt;200,"св.200",AM6/AN6))</f>
        <v>1.6666666666666667</v>
      </c>
      <c r="AQ6" s="35">
        <v>778808.97</v>
      </c>
      <c r="AR6" s="35">
        <v>99569.330000000016</v>
      </c>
      <c r="AS6" s="72">
        <f t="shared" ref="AS6" si="18">AS7+AS8+AS9+AS10</f>
        <v>248414.2</v>
      </c>
      <c r="AT6" s="14">
        <f t="shared" ref="AT6:AT69" si="19">IF(AR6&lt;=0," ",IF(AQ6&lt;=0," ",IF(AR6/AQ6*100&gt;200,"СВ.200",AR6/AQ6)))</f>
        <v>0.12784820647353359</v>
      </c>
      <c r="AU6" s="14">
        <f>IF(AS6=0," ",IF(AR6/AS6*100&gt;200,"св.200",AR6/AS6))</f>
        <v>0.40081980015635182</v>
      </c>
      <c r="AV6" s="36">
        <v>215000</v>
      </c>
      <c r="AW6" s="36">
        <v>3850.45</v>
      </c>
      <c r="AX6" s="72">
        <f t="shared" ref="AX6" si="20">AX7+AX8+AX9+AX10</f>
        <v>44712.36</v>
      </c>
      <c r="AY6" s="14">
        <f t="shared" ref="AY6:AY69" si="21">IF(AW6&lt;=0," ",IF(AV6&lt;=0," ",IF(AW6/AV6*100&gt;200,"СВ.200",AW6/AV6)))</f>
        <v>1.790906976744186E-2</v>
      </c>
      <c r="AZ6" s="14">
        <f>IF(AX6=0," ",IF(AW6/AX6*100&gt;200,"св.200",AW6/AX6))</f>
        <v>8.6116009085630899E-2</v>
      </c>
      <c r="BA6" s="36">
        <v>129700</v>
      </c>
      <c r="BB6" s="36">
        <v>898.28</v>
      </c>
      <c r="BC6" s="72">
        <f t="shared" ref="BC6" si="22">BC7+BC8+BC9+BC10</f>
        <v>0</v>
      </c>
      <c r="BD6" s="14">
        <f t="shared" ref="BD6:BD69" si="23">IF(BB6&lt;=0," ",IF(BA6&lt;=0," ",IF(BB6/BA6*100&gt;200,"СВ.200",BB6/BA6)))</f>
        <v>6.9258288357748644E-3</v>
      </c>
      <c r="BE6" s="14" t="str">
        <f t="shared" ref="BE6:BE69" si="24">IF(BC6=0," ",IF(BB6/BC6*100&gt;200,"св.200",BB6/BC6))</f>
        <v xml:space="preserve"> </v>
      </c>
      <c r="BF6" s="36">
        <v>19500</v>
      </c>
      <c r="BG6" s="36">
        <v>6523.2</v>
      </c>
      <c r="BH6" s="72">
        <f t="shared" ref="BH6" si="25">BH7+BH8+BH9+BH10</f>
        <v>4892.3999999999996</v>
      </c>
      <c r="BI6" s="14">
        <f t="shared" ref="BI6:BI69" si="26">IF(BG6&lt;=0," ",IF(BF6&lt;=0," ",IF(BG6/BF6*100&gt;200,"СВ.200",BG6/BF6)))</f>
        <v>0.33452307692307692</v>
      </c>
      <c r="BJ6" s="14">
        <f t="shared" ref="BJ6:BJ69" si="27">IF(BH6=0," ",IF(BG6/BH6*100&gt;200,"св.200",BG6/BH6))</f>
        <v>1.3333333333333335</v>
      </c>
      <c r="BK6" s="36">
        <v>0</v>
      </c>
      <c r="BL6" s="36">
        <v>0</v>
      </c>
      <c r="BM6" s="72">
        <f t="shared" ref="BM6" si="28">BM7+BM8+BM9+BM10</f>
        <v>0</v>
      </c>
      <c r="BN6" s="14" t="str">
        <f t="shared" ref="BN6:BN42" si="29">IF(BL6&lt;=0," ",IF(BK6&lt;=0," ",IF(BL6/BK6*100&gt;200,"СВ.200",BL6/BK6)))</f>
        <v xml:space="preserve"> </v>
      </c>
      <c r="BO6" s="14" t="str">
        <f>IF(BM6=0," ",IF(BL6/BM6*100&gt;200,"св.200",BL6/BM6))</f>
        <v xml:space="preserve"> </v>
      </c>
      <c r="BP6" s="36">
        <v>54220</v>
      </c>
      <c r="BQ6" s="36">
        <v>15282.49</v>
      </c>
      <c r="BR6" s="72">
        <f t="shared" ref="BR6" si="30">BR7+BR8+BR9+BR10</f>
        <v>15138.67</v>
      </c>
      <c r="BS6" s="14">
        <f t="shared" ref="BS6:BS69" si="31">IF(BQ6&lt;=0," ",IF(BP6&lt;=0," ",IF(BQ6/BP6*100&gt;200,"СВ.200",BQ6/BP6)))</f>
        <v>0.28186075248985615</v>
      </c>
      <c r="BT6" s="14">
        <f t="shared" ref="BT6:BT69" si="32">IF(BR6=0," ",IF(BQ6/BR6*100&gt;200,"св.200",BQ6/BR6))</f>
        <v>1.0095001740575624</v>
      </c>
      <c r="BU6" s="36">
        <v>270000</v>
      </c>
      <c r="BV6" s="36">
        <v>106027.91</v>
      </c>
      <c r="BW6" s="72">
        <f t="shared" ref="BW6" si="33">BW7+BW8+BW9+BW10</f>
        <v>159796.5</v>
      </c>
      <c r="BX6" s="14">
        <f t="shared" ref="BX6:BX69" si="34">IF(BV6&lt;=0," ",IF(BU6&lt;=0," ",IF(BV6/BU6*100&gt;200,"СВ.200",BV6/BU6)))</f>
        <v>0.392695962962963</v>
      </c>
      <c r="BY6" s="14">
        <f>IF(BW6=0," ",IF(BV6/BW6*100&gt;200,"св.200",BV6/BW6))</f>
        <v>0.66351834990128067</v>
      </c>
      <c r="BZ6" s="36">
        <v>0</v>
      </c>
      <c r="CA6" s="36">
        <v>0</v>
      </c>
      <c r="CB6" s="72">
        <f t="shared" ref="CB6" si="35">CB7+CB8+CB9+CB10</f>
        <v>0</v>
      </c>
      <c r="CC6" s="14" t="str">
        <f t="shared" ref="CC6:CC69" si="36">IF(CA6&lt;=0," ",IF(BZ6&lt;=0," ",IF(CA6/BZ6*100&gt;200,"СВ.200",CA6/BZ6)))</f>
        <v xml:space="preserve"> </v>
      </c>
      <c r="CD6" s="14" t="str">
        <f>IF(CB6=0," ",IF(CA6/CB6*100&gt;200,"св.200",CA6/CB6))</f>
        <v xml:space="preserve"> </v>
      </c>
      <c r="CE6" s="36">
        <v>15000</v>
      </c>
      <c r="CF6" s="36">
        <v>2846.62</v>
      </c>
      <c r="CG6" s="72">
        <f t="shared" ref="CG6" si="37">CG7+CG8+CG9+CG10</f>
        <v>2244.35</v>
      </c>
      <c r="CH6" s="14">
        <f>IF(CF6&lt;=0," ",IF(CE6&lt;=0," ",IF(CF6/CE6*100&gt;200,"СВ.200",CF6/CE6)))</f>
        <v>0.18977466666666665</v>
      </c>
      <c r="CI6" s="14">
        <f>IF(CG6=0," ",IF(CF6/CG6*100&gt;200,"св.200",CF6/CG6))</f>
        <v>1.2683494107425313</v>
      </c>
      <c r="CJ6" s="36">
        <v>15000</v>
      </c>
      <c r="CK6" s="36">
        <v>0</v>
      </c>
      <c r="CL6" s="72">
        <f t="shared" ref="CL6" si="38">CL7+CL8+CL9+CL10</f>
        <v>2244.35</v>
      </c>
      <c r="CM6" s="14" t="str">
        <f>IF(CK6&lt;=0," ",IF(CJ6&lt;=0," ",IF(CK6/CJ6*100&gt;200,"СВ.200",CK6/CJ6)))</f>
        <v xml:space="preserve"> </v>
      </c>
      <c r="CN6" s="14">
        <f>IF(CL6=0," ",IF(CK6/CL6*100&gt;200,"св.200",CK6/CL6))</f>
        <v>0</v>
      </c>
      <c r="CO6" s="36">
        <v>0</v>
      </c>
      <c r="CP6" s="36">
        <v>2846.62</v>
      </c>
      <c r="CQ6" s="72">
        <f t="shared" ref="CQ6" si="39">CQ7+CQ8+CQ9+CQ10</f>
        <v>0</v>
      </c>
      <c r="CR6" s="14" t="str">
        <f>IF(CP6&lt;=0," ",IF(CO6&lt;=0," ",IF(CP6/CO6*100&gt;200,"СВ.200",CP6/CO6)))</f>
        <v xml:space="preserve"> </v>
      </c>
      <c r="CS6" s="14" t="str">
        <f>IF(CQ6=0," ",IF(CP6/CQ6*100&gt;200,"св.200",CP6/CQ6))</f>
        <v xml:space="preserve"> </v>
      </c>
      <c r="CT6" s="36">
        <v>10000</v>
      </c>
      <c r="CU6" s="36">
        <v>1712.53</v>
      </c>
      <c r="CV6" s="72">
        <f t="shared" ref="CV6" si="40">CV7+CV8+CV9+CV10</f>
        <v>0</v>
      </c>
      <c r="CW6" s="28">
        <f>IF(CU6&lt;=0," ",IF(CT6&lt;=0," ",IF(CU6/CT6*100&gt;200,"СВ.200",CU6/CT6)))</f>
        <v>0.17125299999999999</v>
      </c>
      <c r="CX6" s="28" t="str">
        <f>IF(CV6=0," ",IF(CU6/CV6*100&gt;200,"св.200",CU6/CV6))</f>
        <v xml:space="preserve"> </v>
      </c>
      <c r="CY6" s="36">
        <v>0</v>
      </c>
      <c r="CZ6" s="36">
        <v>0</v>
      </c>
      <c r="DA6" s="72">
        <f t="shared" ref="DA6" si="41">DA7+DA8+DA9+DA10</f>
        <v>0</v>
      </c>
      <c r="DB6" s="14" t="str">
        <f t="shared" ref="DB6:DB69" si="42">IF(CZ6&lt;=0," ",IF(CY6&lt;=0," ",IF(CZ6/CY6*100&gt;200,"СВ.200",CZ6/CY6)))</f>
        <v xml:space="preserve"> </v>
      </c>
      <c r="DC6" s="14" t="str">
        <f>IF(DA6=0," ",IF(CZ6/DA6*100&gt;200,"св.200",CZ6/DA6))</f>
        <v xml:space="preserve"> </v>
      </c>
      <c r="DD6" s="36">
        <v>0</v>
      </c>
      <c r="DE6" s="36">
        <v>0</v>
      </c>
      <c r="DF6" s="72">
        <f t="shared" ref="DF6" si="43">DF7+DF8+DF9+DF10</f>
        <v>0</v>
      </c>
      <c r="DG6" s="14" t="str">
        <f t="shared" ref="DG6:DG69" si="44">IF(DE6&lt;=0," ",IF(DD6&lt;=0," ",IF(DE6/DD6*100&gt;200,"СВ.200",DE6/DD6)))</f>
        <v xml:space="preserve"> </v>
      </c>
      <c r="DH6" s="14" t="str">
        <f>IF(DF6=0," ",IF(DE6/DF6*100&gt;200,"св.200",DE6/DF6))</f>
        <v xml:space="preserve"> </v>
      </c>
      <c r="DI6" s="36">
        <v>-51200</v>
      </c>
      <c r="DJ6" s="72">
        <v>0</v>
      </c>
      <c r="DK6" s="14" t="e">
        <f>IF(DI6=0," ",IF(DI6/DJ6*100&gt;200,"св.200",DI6/DJ6))</f>
        <v>#DIV/0!</v>
      </c>
      <c r="DL6" s="36">
        <v>0</v>
      </c>
      <c r="DM6" s="36">
        <v>13627.85</v>
      </c>
      <c r="DN6" s="72">
        <f t="shared" ref="DN6" si="45">DN7+DN8+DN9+DN10</f>
        <v>9129.92</v>
      </c>
      <c r="DO6" s="14" t="str">
        <f t="shared" ref="DO6:DO69" si="46">IF(DM6&lt;=0," ",IF(DL6&lt;=0," ",IF(DM6/DL6*100&gt;200,"СВ.200",DM6/DL6)))</f>
        <v xml:space="preserve"> </v>
      </c>
      <c r="DP6" s="58">
        <f>IF(DN6=0," ",IF(DM6/DN6*100&gt;200,"св.200",DM6/DN6))</f>
        <v>1.4926582051102311</v>
      </c>
      <c r="DQ6" s="36">
        <v>65388.97</v>
      </c>
      <c r="DR6" s="36">
        <v>0</v>
      </c>
      <c r="DS6" s="72">
        <f t="shared" ref="DS6" si="47">DS7+DS8+DS9+DS10</f>
        <v>12500</v>
      </c>
      <c r="DT6" s="14" t="str">
        <f t="shared" ref="DT6:DT69" si="48">IF(DR6&lt;=0," ",IF(DQ6&lt;=0," ",IF(DR6/DQ6*100&gt;200,"СВ.200",DR6/DQ6)))</f>
        <v xml:space="preserve"> </v>
      </c>
      <c r="DU6" s="14">
        <f>IF(DS6=0," ",IF(DR6/DS6*100&gt;200,"св.200",DR6/DS6))</f>
        <v>0</v>
      </c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</row>
    <row r="7" spans="1:144" s="8" customFormat="1" ht="15.75" customHeight="1" outlineLevel="1" x14ac:dyDescent="0.25">
      <c r="A7" s="7">
        <v>1</v>
      </c>
      <c r="B7" s="75" t="s">
        <v>56</v>
      </c>
      <c r="C7" s="15">
        <v>9040888.9700000007</v>
      </c>
      <c r="D7" s="15">
        <v>2266370.58</v>
      </c>
      <c r="E7" s="15">
        <v>2071543.73</v>
      </c>
      <c r="F7" s="16">
        <f t="shared" si="3"/>
        <v>0.2506800589544238</v>
      </c>
      <c r="G7" s="16">
        <f t="shared" si="4"/>
        <v>1.0940491128323899</v>
      </c>
      <c r="H7" s="6">
        <v>8531100</v>
      </c>
      <c r="I7" s="13">
        <v>2176916.92</v>
      </c>
      <c r="J7" s="13">
        <v>1901009.34</v>
      </c>
      <c r="K7" s="16">
        <f t="shared" si="6"/>
        <v>0.25517423544443274</v>
      </c>
      <c r="L7" s="16">
        <f t="shared" ref="L7:L70" si="49">IF(J7=0," ",IF(I7/J7*100&gt;200,"св.200",I7/J7))</f>
        <v>1.1451374142117576</v>
      </c>
      <c r="M7" s="21">
        <v>6815000</v>
      </c>
      <c r="N7" s="21">
        <v>1772456.58</v>
      </c>
      <c r="O7" s="21">
        <v>1506267.5</v>
      </c>
      <c r="P7" s="16">
        <f t="shared" si="8"/>
        <v>0.26008166984592812</v>
      </c>
      <c r="Q7" s="16">
        <f t="shared" ref="Q7:Q67" si="50">IF(O7=0," ",IF(N7/O7*100&gt;200,"св.200",N7/O7))</f>
        <v>1.1767209874740046</v>
      </c>
      <c r="R7" s="21">
        <v>1141100</v>
      </c>
      <c r="S7" s="21">
        <v>290211.01</v>
      </c>
      <c r="T7" s="21">
        <v>262879.3</v>
      </c>
      <c r="U7" s="16">
        <f t="shared" si="10"/>
        <v>0.25432565945140656</v>
      </c>
      <c r="V7" s="16">
        <f t="shared" ref="V7:V64" si="51">IF(T7=0," ",IF(S7/T7*100&gt;200,"св.200",S7/T7))</f>
        <v>1.1039705674809694</v>
      </c>
      <c r="W7" s="21">
        <v>25000</v>
      </c>
      <c r="X7" s="21">
        <v>11582.5</v>
      </c>
      <c r="Y7" s="21">
        <v>0</v>
      </c>
      <c r="Z7" s="16">
        <f t="shared" si="12"/>
        <v>0.46329999999999999</v>
      </c>
      <c r="AA7" s="16" t="str">
        <f t="shared" ref="AA7:AA70" si="52">IF(Y7=0," ",IF(X7/Y7*100&gt;200,"св.200",X7/Y7))</f>
        <v xml:space="preserve"> </v>
      </c>
      <c r="AB7" s="21">
        <v>200000</v>
      </c>
      <c r="AC7" s="21">
        <v>65692.710000000006</v>
      </c>
      <c r="AD7" s="21">
        <v>56606.96</v>
      </c>
      <c r="AE7" s="16">
        <f t="shared" si="14"/>
        <v>0.32846355000000005</v>
      </c>
      <c r="AF7" s="16">
        <f t="shared" ref="AF7:AF62" si="53">IF(AD7=0," ",IF(AC7/AD7*100&gt;200,"св.200",AC7/AD7))</f>
        <v>1.1605058812555913</v>
      </c>
      <c r="AG7" s="21">
        <v>350000</v>
      </c>
      <c r="AH7" s="21">
        <v>36974.120000000003</v>
      </c>
      <c r="AI7" s="21">
        <v>75255.58</v>
      </c>
      <c r="AJ7" s="16">
        <f t="shared" si="16"/>
        <v>0.10564034285714287</v>
      </c>
      <c r="AK7" s="16">
        <f t="shared" ref="AK7:AK70" si="54">IF(AI7=0," ",IF(AH7/AI7*100&gt;200,"св.200",AH7/AI7))</f>
        <v>0.49131399957318783</v>
      </c>
      <c r="AL7" s="21">
        <v>0</v>
      </c>
      <c r="AM7" s="21">
        <v>0</v>
      </c>
      <c r="AN7" s="21">
        <v>0</v>
      </c>
      <c r="AO7" s="16" t="str">
        <f>IF(AM7&lt;=0," ",IF(AL7&lt;=0," ",IF(AM7/AL7*100&gt;200,"СВ.200",AM7/AL7)))</f>
        <v xml:space="preserve"> </v>
      </c>
      <c r="AP7" s="16" t="str">
        <f t="shared" ref="AP7:AP70" si="55">IF(AN7=0," ",IF(AM7/AN7*100&gt;200,"св.200",AM7/AN7))</f>
        <v xml:space="preserve"> </v>
      </c>
      <c r="AQ7" s="33">
        <v>509788.97</v>
      </c>
      <c r="AR7" s="33">
        <v>89453.66</v>
      </c>
      <c r="AS7" s="33">
        <v>170534.39</v>
      </c>
      <c r="AT7" s="16">
        <f t="shared" si="19"/>
        <v>0.17547194086996432</v>
      </c>
      <c r="AU7" s="16">
        <f t="shared" ref="AU7:AU70" si="56">IF(AS7=0," ",IF(AR7/AS7*100&gt;200,"св.200",AR7/AS7))</f>
        <v>0.52454909534669225</v>
      </c>
      <c r="AV7" s="21">
        <v>215000</v>
      </c>
      <c r="AW7" s="21">
        <v>3850.45</v>
      </c>
      <c r="AX7" s="21">
        <v>44712.36</v>
      </c>
      <c r="AY7" s="16">
        <f t="shared" si="21"/>
        <v>1.790906976744186E-2</v>
      </c>
      <c r="AZ7" s="16">
        <f t="shared" ref="AZ7:AZ70" si="57">IF(AX7=0," ",IF(AW7/AX7*100&gt;200,"св.200",AW7/AX7))</f>
        <v>8.6116009085630899E-2</v>
      </c>
      <c r="BA7" s="21">
        <v>8700</v>
      </c>
      <c r="BB7" s="21">
        <v>898.28</v>
      </c>
      <c r="BC7" s="21">
        <v>0</v>
      </c>
      <c r="BD7" s="16">
        <f t="shared" si="23"/>
        <v>0.10325057471264368</v>
      </c>
      <c r="BE7" s="16" t="str">
        <f t="shared" si="24"/>
        <v xml:space="preserve"> </v>
      </c>
      <c r="BF7" s="21">
        <v>0</v>
      </c>
      <c r="BG7" s="21">
        <v>0</v>
      </c>
      <c r="BH7" s="21">
        <v>0</v>
      </c>
      <c r="BI7" s="16" t="str">
        <f t="shared" si="26"/>
        <v xml:space="preserve"> </v>
      </c>
      <c r="BJ7" s="16" t="str">
        <f t="shared" si="27"/>
        <v xml:space="preserve"> </v>
      </c>
      <c r="BK7" s="21">
        <v>0</v>
      </c>
      <c r="BL7" s="21">
        <v>0</v>
      </c>
      <c r="BM7" s="21">
        <v>0</v>
      </c>
      <c r="BN7" s="16" t="str">
        <f t="shared" si="29"/>
        <v xml:space="preserve"> </v>
      </c>
      <c r="BO7" s="16" t="str">
        <f t="shared" ref="BO7:BO70" si="58">IF(BM7=0," ",IF(BL7/BM7*100&gt;200,"св.200",BL7/BM7))</f>
        <v xml:space="preserve"> </v>
      </c>
      <c r="BP7" s="21">
        <v>54220</v>
      </c>
      <c r="BQ7" s="21">
        <v>15282.49</v>
      </c>
      <c r="BR7" s="21">
        <v>15138.67</v>
      </c>
      <c r="BS7" s="16">
        <f t="shared" si="31"/>
        <v>0.28186075248985615</v>
      </c>
      <c r="BT7" s="16">
        <f t="shared" si="32"/>
        <v>1.0095001740575624</v>
      </c>
      <c r="BU7" s="21">
        <v>175000</v>
      </c>
      <c r="BV7" s="21">
        <v>67709.91</v>
      </c>
      <c r="BW7" s="21">
        <v>108439.01</v>
      </c>
      <c r="BX7" s="16">
        <f t="shared" si="34"/>
        <v>0.38691377142857147</v>
      </c>
      <c r="BY7" s="16">
        <f t="shared" ref="BY7:BY70" si="59">IF(BW7=0," ",IF(BV7/BW7*100&gt;200,"св.200",BV7/BW7))</f>
        <v>0.62440546072856995</v>
      </c>
      <c r="BZ7" s="21">
        <v>0</v>
      </c>
      <c r="CA7" s="21">
        <v>0</v>
      </c>
      <c r="CB7" s="21">
        <v>0</v>
      </c>
      <c r="CC7" s="16" t="str">
        <f t="shared" si="36"/>
        <v xml:space="preserve"> </v>
      </c>
      <c r="CD7" s="16" t="str">
        <f t="shared" ref="CD7:CD70" si="60">IF(CB7=0," ",IF(CA7/CB7*100&gt;200,"св.200",CA7/CB7))</f>
        <v xml:space="preserve"> </v>
      </c>
      <c r="CE7" s="15">
        <v>15000</v>
      </c>
      <c r="CF7" s="15">
        <v>0</v>
      </c>
      <c r="CG7" s="15">
        <v>2244.35</v>
      </c>
      <c r="CH7" s="16" t="str">
        <f t="shared" ref="CH7:CH69" si="61">IF(CF7&lt;=0," ",IF(CE7&lt;=0," ",IF(CF7/CE7*100&gt;200,"СВ.200",CF7/CE7)))</f>
        <v xml:space="preserve"> </v>
      </c>
      <c r="CI7" s="16">
        <f>IF(CG7=0," ",IF(CF7/CG7*100&gt;200,"св.200",CF7/CG7))</f>
        <v>0</v>
      </c>
      <c r="CJ7" s="21">
        <v>15000</v>
      </c>
      <c r="CK7" s="21">
        <v>0</v>
      </c>
      <c r="CL7" s="21">
        <v>2244.35</v>
      </c>
      <c r="CM7" s="16" t="str">
        <f t="shared" ref="CM7:CM70" si="62">IF(CK7&lt;=0," ",IF(CJ7&lt;=0," ",IF(CK7/CJ7*100&gt;200,"СВ.200",CK7/CJ7)))</f>
        <v xml:space="preserve"> </v>
      </c>
      <c r="CN7" s="16">
        <f t="shared" ref="CN7:CN68" si="63">IF(CL7=0," ",IF(CK7/CL7*100&gt;200,"св.200",CK7/CL7))</f>
        <v>0</v>
      </c>
      <c r="CO7" s="21">
        <v>0</v>
      </c>
      <c r="CP7" s="21">
        <v>0</v>
      </c>
      <c r="CQ7" s="21">
        <v>0</v>
      </c>
      <c r="CR7" s="16" t="str">
        <f t="shared" ref="CR7:CR63" si="64">IF(CP7&lt;=0," ",IF(CO7&lt;=0," ",IF(CP7/CO7*100&gt;200,"СВ.200",CP7/CO7)))</f>
        <v xml:space="preserve"> </v>
      </c>
      <c r="CS7" s="16" t="str">
        <f t="shared" ref="CS7:CS63" si="65">IF(CQ7=0," ",IF(CP7/CQ7*100&gt;200,"св.200",CP7/CQ7))</f>
        <v xml:space="preserve"> </v>
      </c>
      <c r="CT7" s="21">
        <v>10000</v>
      </c>
      <c r="CU7" s="21">
        <v>1712.53</v>
      </c>
      <c r="CV7" s="21">
        <v>0</v>
      </c>
      <c r="CW7" s="16">
        <f t="shared" ref="CW7:CW70" si="66">IF(CU7&lt;=0," ",IF(CT7&lt;=0," ",IF(CU7/CT7*100&gt;200,"СВ.200",CU7/CT7)))</f>
        <v>0.17125299999999999</v>
      </c>
      <c r="CX7" s="16" t="str">
        <f t="shared" ref="CX7:CX70" si="67">IF(CV7=0," ",IF(CU7/CV7*100&gt;200,"св.200",CU7/CV7))</f>
        <v xml:space="preserve"> </v>
      </c>
      <c r="CY7" s="21">
        <v>0</v>
      </c>
      <c r="CZ7" s="21">
        <v>0</v>
      </c>
      <c r="DA7" s="21">
        <v>0</v>
      </c>
      <c r="DB7" s="16" t="str">
        <f t="shared" si="42"/>
        <v xml:space="preserve"> </v>
      </c>
      <c r="DC7" s="16" t="str">
        <f t="shared" ref="DC7:DC70" si="68">IF(DA7=0," ",IF(CZ7/DA7*100&gt;200,"св.200",CZ7/DA7))</f>
        <v xml:space="preserve"> </v>
      </c>
      <c r="DD7" s="21">
        <v>0</v>
      </c>
      <c r="DE7" s="21">
        <v>0</v>
      </c>
      <c r="DF7" s="21">
        <v>0</v>
      </c>
      <c r="DG7" s="16" t="str">
        <f t="shared" si="44"/>
        <v xml:space="preserve"> </v>
      </c>
      <c r="DH7" s="16" t="str">
        <f t="shared" ref="DH7:DH70" si="69">IF(DF7=0," ",IF(DE7/DF7*100&gt;200,"св.200",DE7/DF7))</f>
        <v xml:space="preserve"> </v>
      </c>
      <c r="DI7" s="21">
        <v>0</v>
      </c>
      <c r="DJ7" s="21">
        <v>0</v>
      </c>
      <c r="DK7" s="16" t="str">
        <f t="shared" ref="DK7:DK70" si="70">IF(DJ7=0," ",IF(DI7/DJ7*100&gt;200,"св.200",DI7/DJ7))</f>
        <v xml:space="preserve"> </v>
      </c>
      <c r="DL7" s="21">
        <v>0</v>
      </c>
      <c r="DM7" s="21">
        <v>0</v>
      </c>
      <c r="DN7" s="21">
        <v>0</v>
      </c>
      <c r="DO7" s="16" t="str">
        <f t="shared" si="46"/>
        <v xml:space="preserve"> </v>
      </c>
      <c r="DP7" s="59" t="str">
        <f t="shared" ref="DP7:DP70" si="71">IF(DN7=0," ",IF(DM7/DN7*100&gt;200,"св.200",DM7/DN7))</f>
        <v xml:space="preserve"> </v>
      </c>
      <c r="DQ7" s="21">
        <v>31868.97</v>
      </c>
      <c r="DR7" s="21">
        <v>0</v>
      </c>
      <c r="DS7" s="21">
        <v>0</v>
      </c>
      <c r="DT7" s="16" t="str">
        <f t="shared" si="48"/>
        <v xml:space="preserve"> </v>
      </c>
      <c r="DU7" s="16" t="str">
        <f t="shared" ref="DU7:DU26" si="72">IF(DS7=0," ",IF(DR7/DS7*100&gt;200,"св.200",DR7/DS7))</f>
        <v xml:space="preserve"> </v>
      </c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</row>
    <row r="8" spans="1:144" s="8" customFormat="1" ht="15.75" customHeight="1" outlineLevel="1" x14ac:dyDescent="0.25">
      <c r="A8" s="7">
        <v>2</v>
      </c>
      <c r="B8" s="75" t="s">
        <v>23</v>
      </c>
      <c r="C8" s="15">
        <v>141500</v>
      </c>
      <c r="D8" s="15">
        <v>49140.26</v>
      </c>
      <c r="E8" s="15">
        <v>16375.32</v>
      </c>
      <c r="F8" s="16">
        <f t="shared" si="3"/>
        <v>0.34728098939929331</v>
      </c>
      <c r="G8" s="16" t="str">
        <f t="shared" si="4"/>
        <v>св.200</v>
      </c>
      <c r="H8" s="6">
        <v>86000</v>
      </c>
      <c r="I8" s="13">
        <v>42617.06</v>
      </c>
      <c r="J8" s="13">
        <v>11482.92</v>
      </c>
      <c r="K8" s="16">
        <f t="shared" si="6"/>
        <v>0.49554720930232554</v>
      </c>
      <c r="L8" s="16" t="str">
        <f t="shared" si="49"/>
        <v>св.200</v>
      </c>
      <c r="M8" s="21">
        <v>26000</v>
      </c>
      <c r="N8" s="21">
        <v>5825.45</v>
      </c>
      <c r="O8" s="21">
        <v>-1070</v>
      </c>
      <c r="P8" s="16">
        <f t="shared" si="8"/>
        <v>0.22405576923076923</v>
      </c>
      <c r="Q8" s="16">
        <f t="shared" si="50"/>
        <v>-5.4443457943925235</v>
      </c>
      <c r="R8" s="21">
        <v>0</v>
      </c>
      <c r="S8" s="21">
        <v>0</v>
      </c>
      <c r="T8" s="21">
        <v>0</v>
      </c>
      <c r="U8" s="16" t="str">
        <f t="shared" si="10"/>
        <v xml:space="preserve"> </v>
      </c>
      <c r="V8" s="16" t="str">
        <f>IF(S8=0," ",IF(S8/T8*100&gt;200,"св.200",S8/T8))</f>
        <v xml:space="preserve"> </v>
      </c>
      <c r="W8" s="21">
        <v>13000</v>
      </c>
      <c r="X8" s="21">
        <v>12394.2</v>
      </c>
      <c r="Y8" s="21">
        <v>10623.07</v>
      </c>
      <c r="Z8" s="16">
        <f t="shared" si="12"/>
        <v>0.95340000000000003</v>
      </c>
      <c r="AA8" s="16">
        <f t="shared" si="52"/>
        <v>1.1667248733181652</v>
      </c>
      <c r="AB8" s="21">
        <v>12000</v>
      </c>
      <c r="AC8" s="21">
        <v>198</v>
      </c>
      <c r="AD8" s="21">
        <v>-2479.1799999999998</v>
      </c>
      <c r="AE8" s="16">
        <f t="shared" si="14"/>
        <v>1.6500000000000001E-2</v>
      </c>
      <c r="AF8" s="16">
        <f t="shared" si="53"/>
        <v>-7.9865116691809387E-2</v>
      </c>
      <c r="AG8" s="21">
        <v>35000</v>
      </c>
      <c r="AH8" s="21">
        <v>24199.41</v>
      </c>
      <c r="AI8" s="21">
        <v>4409.03</v>
      </c>
      <c r="AJ8" s="16">
        <f t="shared" si="16"/>
        <v>0.69141171428571424</v>
      </c>
      <c r="AK8" s="16" t="str">
        <f t="shared" si="54"/>
        <v>св.200</v>
      </c>
      <c r="AL8" s="21">
        <v>0</v>
      </c>
      <c r="AM8" s="21">
        <v>0</v>
      </c>
      <c r="AN8" s="21">
        <v>0</v>
      </c>
      <c r="AO8" s="16" t="str">
        <f>IF(AM8&lt;=0," ",IF(AL8&lt;=0," ",IF(AM8/AL8*100&gt;200,"СВ.200",AM8/AL8)))</f>
        <v xml:space="preserve"> </v>
      </c>
      <c r="AP8" s="16" t="str">
        <f>IF(AM8=0," ",IF(AM8/AN8*100&gt;200,"св.200",AM8/AN8))</f>
        <v xml:space="preserve"> </v>
      </c>
      <c r="AQ8" s="33">
        <v>55500</v>
      </c>
      <c r="AR8" s="33">
        <v>6523.2</v>
      </c>
      <c r="AS8" s="33">
        <v>4892.3999999999996</v>
      </c>
      <c r="AT8" s="16">
        <f t="shared" si="19"/>
        <v>0.11753513513513514</v>
      </c>
      <c r="AU8" s="16">
        <f t="shared" si="56"/>
        <v>1.3333333333333335</v>
      </c>
      <c r="AV8" s="21">
        <v>0</v>
      </c>
      <c r="AW8" s="21">
        <v>0</v>
      </c>
      <c r="AX8" s="21">
        <v>0</v>
      </c>
      <c r="AY8" s="16" t="str">
        <f t="shared" si="21"/>
        <v xml:space="preserve"> </v>
      </c>
      <c r="AZ8" s="16" t="str">
        <f t="shared" si="57"/>
        <v xml:space="preserve"> </v>
      </c>
      <c r="BA8" s="21">
        <v>31000</v>
      </c>
      <c r="BB8" s="21">
        <v>0</v>
      </c>
      <c r="BC8" s="21">
        <v>0</v>
      </c>
      <c r="BD8" s="16" t="str">
        <f t="shared" si="23"/>
        <v xml:space="preserve"> </v>
      </c>
      <c r="BE8" s="16" t="str">
        <f t="shared" si="24"/>
        <v xml:space="preserve"> </v>
      </c>
      <c r="BF8" s="21">
        <v>19500</v>
      </c>
      <c r="BG8" s="21">
        <v>6523.2</v>
      </c>
      <c r="BH8" s="21">
        <v>4892.3999999999996</v>
      </c>
      <c r="BI8" s="16">
        <f t="shared" si="26"/>
        <v>0.33452307692307692</v>
      </c>
      <c r="BJ8" s="16">
        <f t="shared" si="27"/>
        <v>1.3333333333333335</v>
      </c>
      <c r="BK8" s="21">
        <v>0</v>
      </c>
      <c r="BL8" s="21">
        <v>0</v>
      </c>
      <c r="BM8" s="21">
        <v>0</v>
      </c>
      <c r="BN8" s="16" t="str">
        <f t="shared" si="29"/>
        <v xml:space="preserve"> </v>
      </c>
      <c r="BO8" s="16" t="str">
        <f t="shared" si="58"/>
        <v xml:space="preserve"> </v>
      </c>
      <c r="BP8" s="21">
        <v>0</v>
      </c>
      <c r="BQ8" s="21">
        <v>0</v>
      </c>
      <c r="BR8" s="21">
        <v>0</v>
      </c>
      <c r="BS8" s="16" t="str">
        <f t="shared" si="31"/>
        <v xml:space="preserve"> </v>
      </c>
      <c r="BT8" s="16" t="str">
        <f t="shared" si="32"/>
        <v xml:space="preserve"> </v>
      </c>
      <c r="BU8" s="21">
        <v>5000</v>
      </c>
      <c r="BV8" s="21">
        <v>0</v>
      </c>
      <c r="BW8" s="21">
        <v>0</v>
      </c>
      <c r="BX8" s="16" t="str">
        <f t="shared" si="34"/>
        <v xml:space="preserve"> </v>
      </c>
      <c r="BY8" s="16" t="str">
        <f t="shared" si="59"/>
        <v xml:space="preserve"> </v>
      </c>
      <c r="BZ8" s="21">
        <v>0</v>
      </c>
      <c r="CA8" s="21">
        <v>0</v>
      </c>
      <c r="CB8" s="21">
        <v>0</v>
      </c>
      <c r="CC8" s="16" t="str">
        <f t="shared" si="36"/>
        <v xml:space="preserve"> </v>
      </c>
      <c r="CD8" s="16" t="str">
        <f t="shared" si="60"/>
        <v xml:space="preserve"> </v>
      </c>
      <c r="CE8" s="15">
        <v>0</v>
      </c>
      <c r="CF8" s="15">
        <v>0</v>
      </c>
      <c r="CG8" s="15">
        <v>0</v>
      </c>
      <c r="CH8" s="22" t="str">
        <f t="shared" si="61"/>
        <v xml:space="preserve"> </v>
      </c>
      <c r="CI8" s="16" t="str">
        <f t="shared" ref="CI8:CI68" si="73">IF(CG8=0," ",IF(CF8/CG8*100&gt;200,"св.200",CF8/CG8))</f>
        <v xml:space="preserve"> </v>
      </c>
      <c r="CJ8" s="21">
        <v>0</v>
      </c>
      <c r="CK8" s="21">
        <v>0</v>
      </c>
      <c r="CL8" s="21">
        <v>0</v>
      </c>
      <c r="CM8" s="16" t="str">
        <f t="shared" si="62"/>
        <v xml:space="preserve"> </v>
      </c>
      <c r="CN8" s="16" t="str">
        <f t="shared" si="63"/>
        <v xml:space="preserve"> </v>
      </c>
      <c r="CO8" s="21">
        <v>0</v>
      </c>
      <c r="CP8" s="21">
        <v>0</v>
      </c>
      <c r="CQ8" s="21">
        <v>0</v>
      </c>
      <c r="CR8" s="16" t="str">
        <f t="shared" si="64"/>
        <v xml:space="preserve"> </v>
      </c>
      <c r="CS8" s="16" t="str">
        <f t="shared" si="65"/>
        <v xml:space="preserve"> </v>
      </c>
      <c r="CT8" s="21">
        <v>0</v>
      </c>
      <c r="CU8" s="21">
        <v>0</v>
      </c>
      <c r="CV8" s="21">
        <v>0</v>
      </c>
      <c r="CW8" s="16" t="str">
        <f t="shared" si="66"/>
        <v xml:space="preserve"> </v>
      </c>
      <c r="CX8" s="16" t="str">
        <f t="shared" si="67"/>
        <v xml:space="preserve"> </v>
      </c>
      <c r="CY8" s="21">
        <v>0</v>
      </c>
      <c r="CZ8" s="21">
        <v>0</v>
      </c>
      <c r="DA8" s="21">
        <v>0</v>
      </c>
      <c r="DB8" s="16" t="str">
        <f t="shared" si="42"/>
        <v xml:space="preserve"> </v>
      </c>
      <c r="DC8" s="16" t="str">
        <f t="shared" si="68"/>
        <v xml:space="preserve"> </v>
      </c>
      <c r="DD8" s="21">
        <v>0</v>
      </c>
      <c r="DE8" s="21">
        <v>0</v>
      </c>
      <c r="DF8" s="21">
        <v>0</v>
      </c>
      <c r="DG8" s="16" t="str">
        <f t="shared" si="44"/>
        <v xml:space="preserve"> </v>
      </c>
      <c r="DH8" s="16" t="str">
        <f t="shared" si="69"/>
        <v xml:space="preserve"> </v>
      </c>
      <c r="DI8" s="21">
        <v>0</v>
      </c>
      <c r="DJ8" s="21">
        <v>0</v>
      </c>
      <c r="DK8" s="16" t="str">
        <f>IF(DI8=0," ",IF(DI8/DJ8*100&gt;200,"св.200",DI8/DJ8))</f>
        <v xml:space="preserve"> </v>
      </c>
      <c r="DL8" s="21">
        <v>0</v>
      </c>
      <c r="DM8" s="21">
        <v>0</v>
      </c>
      <c r="DN8" s="21">
        <v>0</v>
      </c>
      <c r="DO8" s="16" t="str">
        <f t="shared" si="46"/>
        <v xml:space="preserve"> </v>
      </c>
      <c r="DP8" s="59" t="str">
        <f t="shared" si="71"/>
        <v xml:space="preserve"> </v>
      </c>
      <c r="DQ8" s="21">
        <v>0</v>
      </c>
      <c r="DR8" s="21">
        <v>0</v>
      </c>
      <c r="DS8" s="21">
        <v>0</v>
      </c>
      <c r="DT8" s="16" t="str">
        <f t="shared" si="48"/>
        <v xml:space="preserve"> </v>
      </c>
      <c r="DU8" s="16" t="str">
        <f t="shared" si="72"/>
        <v xml:space="preserve"> </v>
      </c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</row>
    <row r="9" spans="1:144" s="8" customFormat="1" ht="15.75" customHeight="1" outlineLevel="1" x14ac:dyDescent="0.25">
      <c r="A9" s="7">
        <v>3</v>
      </c>
      <c r="B9" s="75" t="s">
        <v>97</v>
      </c>
      <c r="C9" s="15">
        <v>430020</v>
      </c>
      <c r="D9" s="15">
        <v>20406.509999999998</v>
      </c>
      <c r="E9" s="15">
        <v>130940.88</v>
      </c>
      <c r="F9" s="16">
        <f t="shared" si="3"/>
        <v>4.7454792800334863E-2</v>
      </c>
      <c r="G9" s="16">
        <f t="shared" si="4"/>
        <v>0.15584521808620805</v>
      </c>
      <c r="H9" s="6">
        <v>236500</v>
      </c>
      <c r="I9" s="13">
        <v>30441.89</v>
      </c>
      <c r="J9" s="13">
        <v>84593.39</v>
      </c>
      <c r="K9" s="16">
        <f t="shared" si="6"/>
        <v>0.12871835095137421</v>
      </c>
      <c r="L9" s="16">
        <f t="shared" si="49"/>
        <v>0.35986133195513265</v>
      </c>
      <c r="M9" s="21">
        <v>70000</v>
      </c>
      <c r="N9" s="21">
        <v>21252.400000000001</v>
      </c>
      <c r="O9" s="21">
        <v>9502.76</v>
      </c>
      <c r="P9" s="16">
        <f t="shared" si="8"/>
        <v>0.30360571428571431</v>
      </c>
      <c r="Q9" s="16" t="str">
        <f t="shared" si="50"/>
        <v>св.200</v>
      </c>
      <c r="R9" s="21">
        <v>0</v>
      </c>
      <c r="S9" s="21">
        <v>0</v>
      </c>
      <c r="T9" s="21">
        <v>0</v>
      </c>
      <c r="U9" s="16" t="str">
        <f t="shared" si="10"/>
        <v xml:space="preserve"> </v>
      </c>
      <c r="V9" s="16" t="str">
        <f t="shared" ref="V9:V10" si="74">IF(S9=0," ",IF(S9/T9*100&gt;200,"св.200",S9/T9))</f>
        <v xml:space="preserve"> </v>
      </c>
      <c r="W9" s="21">
        <v>500</v>
      </c>
      <c r="X9" s="21">
        <v>-300</v>
      </c>
      <c r="Y9" s="21">
        <v>415.2</v>
      </c>
      <c r="Z9" s="16" t="str">
        <f t="shared" si="12"/>
        <v xml:space="preserve"> </v>
      </c>
      <c r="AA9" s="16">
        <f t="shared" si="52"/>
        <v>-0.7225433526011561</v>
      </c>
      <c r="AB9" s="21">
        <v>25000</v>
      </c>
      <c r="AC9" s="21">
        <v>2970.2</v>
      </c>
      <c r="AD9" s="21">
        <v>38809.620000000003</v>
      </c>
      <c r="AE9" s="16">
        <f t="shared" si="14"/>
        <v>0.118808</v>
      </c>
      <c r="AF9" s="16">
        <f t="shared" si="53"/>
        <v>7.653257104810611E-2</v>
      </c>
      <c r="AG9" s="21">
        <v>140000</v>
      </c>
      <c r="AH9" s="21">
        <v>5519.29</v>
      </c>
      <c r="AI9" s="21">
        <v>35265.81</v>
      </c>
      <c r="AJ9" s="16">
        <f t="shared" si="16"/>
        <v>3.94235E-2</v>
      </c>
      <c r="AK9" s="16">
        <f t="shared" si="54"/>
        <v>0.15650540849621775</v>
      </c>
      <c r="AL9" s="21">
        <v>1000</v>
      </c>
      <c r="AM9" s="21">
        <v>1000</v>
      </c>
      <c r="AN9" s="21">
        <v>600</v>
      </c>
      <c r="AO9" s="16">
        <f>IF(AM9&lt;=0," ",IF(AL9&lt;=0," ",IF(AM9/AL9*100&gt;200,"СВ.200",AM9/AL9)))</f>
        <v>1</v>
      </c>
      <c r="AP9" s="16">
        <f t="shared" si="55"/>
        <v>1.6666666666666667</v>
      </c>
      <c r="AQ9" s="33">
        <v>193520</v>
      </c>
      <c r="AR9" s="33">
        <v>-10035.379999999997</v>
      </c>
      <c r="AS9" s="33">
        <v>46347.49</v>
      </c>
      <c r="AT9" s="16" t="str">
        <f t="shared" si="19"/>
        <v xml:space="preserve"> </v>
      </c>
      <c r="AU9" s="16">
        <f t="shared" si="56"/>
        <v>-0.21652477836448097</v>
      </c>
      <c r="AV9" s="21">
        <v>0</v>
      </c>
      <c r="AW9" s="21">
        <v>0</v>
      </c>
      <c r="AX9" s="21">
        <v>0</v>
      </c>
      <c r="AY9" s="16" t="str">
        <f t="shared" si="21"/>
        <v xml:space="preserve"> </v>
      </c>
      <c r="AZ9" s="16" t="str">
        <f t="shared" si="57"/>
        <v xml:space="preserve"> </v>
      </c>
      <c r="BA9" s="21">
        <v>80000</v>
      </c>
      <c r="BB9" s="21">
        <v>0</v>
      </c>
      <c r="BC9" s="21">
        <v>0</v>
      </c>
      <c r="BD9" s="16" t="str">
        <f t="shared" si="23"/>
        <v xml:space="preserve"> </v>
      </c>
      <c r="BE9" s="16" t="str">
        <f t="shared" si="24"/>
        <v xml:space="preserve"> </v>
      </c>
      <c r="BF9" s="21">
        <v>0</v>
      </c>
      <c r="BG9" s="21">
        <v>0</v>
      </c>
      <c r="BH9" s="21">
        <v>0</v>
      </c>
      <c r="BI9" s="16" t="str">
        <f t="shared" si="26"/>
        <v xml:space="preserve"> </v>
      </c>
      <c r="BJ9" s="16" t="str">
        <f t="shared" si="27"/>
        <v xml:space="preserve"> </v>
      </c>
      <c r="BK9" s="21">
        <v>0</v>
      </c>
      <c r="BL9" s="21">
        <v>0</v>
      </c>
      <c r="BM9" s="21">
        <v>0</v>
      </c>
      <c r="BN9" s="16" t="str">
        <f t="shared" si="29"/>
        <v xml:space="preserve"> </v>
      </c>
      <c r="BO9" s="16" t="str">
        <f t="shared" si="58"/>
        <v xml:space="preserve"> </v>
      </c>
      <c r="BP9" s="21">
        <v>0</v>
      </c>
      <c r="BQ9" s="21">
        <v>0</v>
      </c>
      <c r="BR9" s="21">
        <v>0</v>
      </c>
      <c r="BS9" s="16" t="str">
        <f t="shared" si="31"/>
        <v xml:space="preserve"> </v>
      </c>
      <c r="BT9" s="16" t="str">
        <f t="shared" si="32"/>
        <v xml:space="preserve"> </v>
      </c>
      <c r="BU9" s="21">
        <v>80000</v>
      </c>
      <c r="BV9" s="21">
        <v>38318</v>
      </c>
      <c r="BW9" s="21">
        <v>46347.49</v>
      </c>
      <c r="BX9" s="16">
        <f t="shared" si="34"/>
        <v>0.47897499999999998</v>
      </c>
      <c r="BY9" s="16">
        <f t="shared" si="59"/>
        <v>0.82675458800465784</v>
      </c>
      <c r="BZ9" s="21">
        <v>0</v>
      </c>
      <c r="CA9" s="21">
        <v>0</v>
      </c>
      <c r="CB9" s="21">
        <v>0</v>
      </c>
      <c r="CC9" s="16" t="str">
        <f t="shared" si="36"/>
        <v xml:space="preserve"> </v>
      </c>
      <c r="CD9" s="16" t="str">
        <f t="shared" si="60"/>
        <v xml:space="preserve"> </v>
      </c>
      <c r="CE9" s="15">
        <v>0</v>
      </c>
      <c r="CF9" s="15">
        <v>2846.62</v>
      </c>
      <c r="CG9" s="15">
        <v>0</v>
      </c>
      <c r="CH9" s="22" t="str">
        <f t="shared" si="61"/>
        <v xml:space="preserve"> </v>
      </c>
      <c r="CI9" s="16" t="str">
        <f t="shared" si="73"/>
        <v xml:space="preserve"> </v>
      </c>
      <c r="CJ9" s="21">
        <v>0</v>
      </c>
      <c r="CK9" s="21">
        <v>0</v>
      </c>
      <c r="CL9" s="21">
        <v>0</v>
      </c>
      <c r="CM9" s="16" t="str">
        <f t="shared" si="62"/>
        <v xml:space="preserve"> </v>
      </c>
      <c r="CN9" s="16" t="str">
        <f t="shared" si="63"/>
        <v xml:space="preserve"> </v>
      </c>
      <c r="CO9" s="21">
        <v>0</v>
      </c>
      <c r="CP9" s="21">
        <v>2846.62</v>
      </c>
      <c r="CQ9" s="21">
        <v>0</v>
      </c>
      <c r="CR9" s="16" t="str">
        <f t="shared" si="64"/>
        <v xml:space="preserve"> </v>
      </c>
      <c r="CS9" s="16" t="str">
        <f t="shared" si="65"/>
        <v xml:space="preserve"> </v>
      </c>
      <c r="CT9" s="21">
        <v>0</v>
      </c>
      <c r="CU9" s="21">
        <v>0</v>
      </c>
      <c r="CV9" s="21">
        <v>0</v>
      </c>
      <c r="CW9" s="16" t="str">
        <f t="shared" si="66"/>
        <v xml:space="preserve"> </v>
      </c>
      <c r="CX9" s="16" t="str">
        <f t="shared" si="67"/>
        <v xml:space="preserve"> </v>
      </c>
      <c r="CY9" s="21">
        <v>0</v>
      </c>
      <c r="CZ9" s="21">
        <v>0</v>
      </c>
      <c r="DA9" s="21">
        <v>0</v>
      </c>
      <c r="DB9" s="16" t="str">
        <f t="shared" si="42"/>
        <v xml:space="preserve"> </v>
      </c>
      <c r="DC9" s="16" t="str">
        <f t="shared" si="68"/>
        <v xml:space="preserve"> </v>
      </c>
      <c r="DD9" s="21">
        <v>0</v>
      </c>
      <c r="DE9" s="21">
        <v>0</v>
      </c>
      <c r="DF9" s="21">
        <v>0</v>
      </c>
      <c r="DG9" s="16" t="str">
        <f t="shared" si="44"/>
        <v xml:space="preserve"> </v>
      </c>
      <c r="DH9" s="16" t="str">
        <f t="shared" si="69"/>
        <v xml:space="preserve"> </v>
      </c>
      <c r="DI9" s="21">
        <v>-51200</v>
      </c>
      <c r="DJ9" s="21">
        <v>0</v>
      </c>
      <c r="DK9" s="16" t="str">
        <f t="shared" si="70"/>
        <v xml:space="preserve"> </v>
      </c>
      <c r="DL9" s="21">
        <v>0</v>
      </c>
      <c r="DM9" s="21">
        <v>0</v>
      </c>
      <c r="DN9" s="21">
        <v>0</v>
      </c>
      <c r="DO9" s="16" t="str">
        <f t="shared" si="46"/>
        <v xml:space="preserve"> </v>
      </c>
      <c r="DP9" s="59" t="str">
        <f t="shared" si="71"/>
        <v xml:space="preserve"> </v>
      </c>
      <c r="DQ9" s="21">
        <v>33520</v>
      </c>
      <c r="DR9" s="21">
        <v>0</v>
      </c>
      <c r="DS9" s="21">
        <v>0</v>
      </c>
      <c r="DT9" s="16" t="str">
        <f t="shared" si="48"/>
        <v xml:space="preserve"> </v>
      </c>
      <c r="DU9" s="16" t="str">
        <f t="shared" si="72"/>
        <v xml:space="preserve"> </v>
      </c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</row>
    <row r="10" spans="1:144" s="8" customFormat="1" ht="15.75" customHeight="1" outlineLevel="1" x14ac:dyDescent="0.25">
      <c r="A10" s="7">
        <v>4</v>
      </c>
      <c r="B10" s="75" t="s">
        <v>83</v>
      </c>
      <c r="C10" s="15">
        <v>100000</v>
      </c>
      <c r="D10" s="15">
        <v>27172.17</v>
      </c>
      <c r="E10" s="15">
        <v>38325.629999999997</v>
      </c>
      <c r="F10" s="16">
        <f t="shared" si="3"/>
        <v>0.27172169999999995</v>
      </c>
      <c r="G10" s="16">
        <f t="shared" si="4"/>
        <v>0.70898169188608251</v>
      </c>
      <c r="H10" s="6">
        <v>80000</v>
      </c>
      <c r="I10" s="13">
        <v>13544.32</v>
      </c>
      <c r="J10" s="13">
        <v>11685.710000000001</v>
      </c>
      <c r="K10" s="16">
        <f t="shared" si="6"/>
        <v>0.16930400000000001</v>
      </c>
      <c r="L10" s="16">
        <f t="shared" si="49"/>
        <v>1.1590498138324499</v>
      </c>
      <c r="M10" s="21">
        <v>20000</v>
      </c>
      <c r="N10" s="21">
        <v>5717.04</v>
      </c>
      <c r="O10" s="21">
        <v>3367.67</v>
      </c>
      <c r="P10" s="16">
        <f t="shared" si="8"/>
        <v>0.28585199999999999</v>
      </c>
      <c r="Q10" s="16">
        <f t="shared" si="50"/>
        <v>1.6976247672723277</v>
      </c>
      <c r="R10" s="21">
        <v>0</v>
      </c>
      <c r="S10" s="21">
        <v>0</v>
      </c>
      <c r="T10" s="21">
        <v>0</v>
      </c>
      <c r="U10" s="16" t="str">
        <f t="shared" si="10"/>
        <v xml:space="preserve"> </v>
      </c>
      <c r="V10" s="16" t="str">
        <f t="shared" si="74"/>
        <v xml:space="preserve"> </v>
      </c>
      <c r="W10" s="21">
        <v>0</v>
      </c>
      <c r="X10" s="21">
        <v>0</v>
      </c>
      <c r="Y10" s="21">
        <v>0</v>
      </c>
      <c r="Z10" s="16" t="str">
        <f t="shared" si="12"/>
        <v xml:space="preserve"> </v>
      </c>
      <c r="AA10" s="16" t="str">
        <f t="shared" si="52"/>
        <v xml:space="preserve"> </v>
      </c>
      <c r="AB10" s="21">
        <v>5000</v>
      </c>
      <c r="AC10" s="21">
        <v>624.64</v>
      </c>
      <c r="AD10" s="21">
        <v>2879.17</v>
      </c>
      <c r="AE10" s="16">
        <f t="shared" si="14"/>
        <v>0.124928</v>
      </c>
      <c r="AF10" s="16">
        <f t="shared" si="53"/>
        <v>0.21695141308085314</v>
      </c>
      <c r="AG10" s="21">
        <v>55000</v>
      </c>
      <c r="AH10" s="21">
        <v>7202.64</v>
      </c>
      <c r="AI10" s="21">
        <v>5438.87</v>
      </c>
      <c r="AJ10" s="16">
        <f t="shared" si="16"/>
        <v>0.13095709090909091</v>
      </c>
      <c r="AK10" s="16">
        <f t="shared" si="54"/>
        <v>1.3242897881361386</v>
      </c>
      <c r="AL10" s="21">
        <v>0</v>
      </c>
      <c r="AM10" s="21">
        <v>0</v>
      </c>
      <c r="AN10" s="21">
        <v>0</v>
      </c>
      <c r="AO10" s="16" t="str">
        <f>IF(AM10&lt;=0," ",IF(AL10&lt;=0," ",IF(AM10/AL10*100&gt;200,"СВ.200",AM10/AL10)))</f>
        <v xml:space="preserve"> </v>
      </c>
      <c r="AP10" s="16" t="str">
        <f t="shared" si="55"/>
        <v xml:space="preserve"> </v>
      </c>
      <c r="AQ10" s="33">
        <v>20000</v>
      </c>
      <c r="AR10" s="33">
        <v>13627.85</v>
      </c>
      <c r="AS10" s="33">
        <v>26639.919999999998</v>
      </c>
      <c r="AT10" s="16">
        <f t="shared" si="19"/>
        <v>0.68139250000000007</v>
      </c>
      <c r="AU10" s="16">
        <f t="shared" si="56"/>
        <v>0.51155746713954098</v>
      </c>
      <c r="AV10" s="21">
        <v>0</v>
      </c>
      <c r="AW10" s="21">
        <v>0</v>
      </c>
      <c r="AX10" s="21">
        <v>0</v>
      </c>
      <c r="AY10" s="16" t="str">
        <f t="shared" si="21"/>
        <v xml:space="preserve"> </v>
      </c>
      <c r="AZ10" s="16" t="str">
        <f t="shared" si="57"/>
        <v xml:space="preserve"> </v>
      </c>
      <c r="BA10" s="21">
        <v>10000</v>
      </c>
      <c r="BB10" s="21">
        <v>0</v>
      </c>
      <c r="BC10" s="21">
        <v>0</v>
      </c>
      <c r="BD10" s="16" t="str">
        <f t="shared" si="23"/>
        <v xml:space="preserve"> </v>
      </c>
      <c r="BE10" s="16" t="str">
        <f t="shared" si="24"/>
        <v xml:space="preserve"> </v>
      </c>
      <c r="BF10" s="21">
        <v>0</v>
      </c>
      <c r="BG10" s="21">
        <v>0</v>
      </c>
      <c r="BH10" s="21">
        <v>0</v>
      </c>
      <c r="BI10" s="16" t="str">
        <f t="shared" si="26"/>
        <v xml:space="preserve"> </v>
      </c>
      <c r="BJ10" s="16" t="str">
        <f t="shared" si="27"/>
        <v xml:space="preserve"> </v>
      </c>
      <c r="BK10" s="21">
        <v>0</v>
      </c>
      <c r="BL10" s="21">
        <v>0</v>
      </c>
      <c r="BM10" s="21">
        <v>0</v>
      </c>
      <c r="BN10" s="16" t="str">
        <f t="shared" si="29"/>
        <v xml:space="preserve"> </v>
      </c>
      <c r="BO10" s="16" t="str">
        <f t="shared" si="58"/>
        <v xml:space="preserve"> </v>
      </c>
      <c r="BP10" s="21">
        <v>0</v>
      </c>
      <c r="BQ10" s="21">
        <v>0</v>
      </c>
      <c r="BR10" s="21">
        <v>0</v>
      </c>
      <c r="BS10" s="16" t="str">
        <f t="shared" si="31"/>
        <v xml:space="preserve"> </v>
      </c>
      <c r="BT10" s="16" t="str">
        <f>IF(BQ10=0," ",IF(BQ10/BR10*100&gt;200,"св.200",BQ10/BR10))</f>
        <v xml:space="preserve"> </v>
      </c>
      <c r="BU10" s="21">
        <v>10000</v>
      </c>
      <c r="BV10" s="21">
        <v>0</v>
      </c>
      <c r="BW10" s="21">
        <v>5010</v>
      </c>
      <c r="BX10" s="16" t="str">
        <f t="shared" si="34"/>
        <v xml:space="preserve"> </v>
      </c>
      <c r="BY10" s="16" t="str">
        <f>IF(BV10=0," ",IF(BV10/BW10*100&gt;200,"св.200",BV10/BW10))</f>
        <v xml:space="preserve"> </v>
      </c>
      <c r="BZ10" s="21">
        <v>0</v>
      </c>
      <c r="CA10" s="21">
        <v>0</v>
      </c>
      <c r="CB10" s="21">
        <v>0</v>
      </c>
      <c r="CC10" s="16" t="str">
        <f t="shared" si="36"/>
        <v xml:space="preserve"> </v>
      </c>
      <c r="CD10" s="16" t="str">
        <f t="shared" si="60"/>
        <v xml:space="preserve"> </v>
      </c>
      <c r="CE10" s="15">
        <v>0</v>
      </c>
      <c r="CF10" s="15">
        <v>0</v>
      </c>
      <c r="CG10" s="15">
        <v>0</v>
      </c>
      <c r="CH10" s="22" t="str">
        <f t="shared" si="61"/>
        <v xml:space="preserve"> </v>
      </c>
      <c r="CI10" s="16" t="str">
        <f t="shared" si="73"/>
        <v xml:space="preserve"> </v>
      </c>
      <c r="CJ10" s="21">
        <v>0</v>
      </c>
      <c r="CK10" s="21">
        <v>0</v>
      </c>
      <c r="CL10" s="21">
        <v>0</v>
      </c>
      <c r="CM10" s="16" t="str">
        <f t="shared" si="62"/>
        <v xml:space="preserve"> </v>
      </c>
      <c r="CN10" s="16" t="str">
        <f t="shared" si="63"/>
        <v xml:space="preserve"> </v>
      </c>
      <c r="CO10" s="21">
        <v>0</v>
      </c>
      <c r="CP10" s="21">
        <v>0</v>
      </c>
      <c r="CQ10" s="21">
        <v>0</v>
      </c>
      <c r="CR10" s="16" t="str">
        <f t="shared" si="64"/>
        <v xml:space="preserve"> </v>
      </c>
      <c r="CS10" s="16" t="str">
        <f t="shared" si="65"/>
        <v xml:space="preserve"> </v>
      </c>
      <c r="CT10" s="21">
        <v>0</v>
      </c>
      <c r="CU10" s="21">
        <v>0</v>
      </c>
      <c r="CV10" s="21">
        <v>0</v>
      </c>
      <c r="CW10" s="16" t="str">
        <f t="shared" si="66"/>
        <v xml:space="preserve"> </v>
      </c>
      <c r="CX10" s="16" t="str">
        <f t="shared" si="67"/>
        <v xml:space="preserve"> </v>
      </c>
      <c r="CY10" s="21">
        <v>0</v>
      </c>
      <c r="CZ10" s="21">
        <v>0</v>
      </c>
      <c r="DA10" s="21">
        <v>0</v>
      </c>
      <c r="DB10" s="16" t="str">
        <f t="shared" si="42"/>
        <v xml:space="preserve"> </v>
      </c>
      <c r="DC10" s="16" t="str">
        <f t="shared" si="68"/>
        <v xml:space="preserve"> </v>
      </c>
      <c r="DD10" s="21">
        <v>0</v>
      </c>
      <c r="DE10" s="21">
        <v>0</v>
      </c>
      <c r="DF10" s="21">
        <v>0</v>
      </c>
      <c r="DG10" s="16" t="str">
        <f t="shared" si="44"/>
        <v xml:space="preserve"> </v>
      </c>
      <c r="DH10" s="16" t="str">
        <f t="shared" si="69"/>
        <v xml:space="preserve"> </v>
      </c>
      <c r="DI10" s="21">
        <v>0</v>
      </c>
      <c r="DJ10" s="21">
        <v>0</v>
      </c>
      <c r="DK10" s="16" t="str">
        <f t="shared" si="70"/>
        <v xml:space="preserve"> </v>
      </c>
      <c r="DL10" s="21">
        <v>0</v>
      </c>
      <c r="DM10" s="21">
        <v>13627.85</v>
      </c>
      <c r="DN10" s="21">
        <v>9129.92</v>
      </c>
      <c r="DO10" s="16" t="str">
        <f t="shared" si="46"/>
        <v xml:space="preserve"> </v>
      </c>
      <c r="DP10" s="59">
        <f t="shared" si="71"/>
        <v>1.4926582051102311</v>
      </c>
      <c r="DQ10" s="21">
        <v>0</v>
      </c>
      <c r="DR10" s="21">
        <v>0</v>
      </c>
      <c r="DS10" s="21">
        <v>12500</v>
      </c>
      <c r="DT10" s="16" t="str">
        <f t="shared" si="48"/>
        <v xml:space="preserve"> </v>
      </c>
      <c r="DU10" s="16">
        <f t="shared" si="72"/>
        <v>0</v>
      </c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</row>
    <row r="11" spans="1:144" s="10" customFormat="1" ht="15.75" x14ac:dyDescent="0.25">
      <c r="A11" s="9"/>
      <c r="B11" s="74" t="s">
        <v>123</v>
      </c>
      <c r="C11" s="76">
        <v>47217276.869999997</v>
      </c>
      <c r="D11" s="76">
        <v>10166020.1</v>
      </c>
      <c r="E11" s="76">
        <f>SUM(E12:E17)</f>
        <v>7476495.5800000001</v>
      </c>
      <c r="F11" s="14">
        <f t="shared" si="3"/>
        <v>0.21530297327373171</v>
      </c>
      <c r="G11" s="14">
        <f t="shared" si="4"/>
        <v>1.3597306373315612</v>
      </c>
      <c r="H11" s="36">
        <v>41841673.310000002</v>
      </c>
      <c r="I11" s="36">
        <v>8911897.2799999993</v>
      </c>
      <c r="J11" s="36">
        <f t="shared" ref="J11" si="75">J12+J13+J14+J15+J16+J17</f>
        <v>6486494.3000000007</v>
      </c>
      <c r="K11" s="14">
        <f t="shared" si="6"/>
        <v>0.21299093881769038</v>
      </c>
      <c r="L11" s="14">
        <f t="shared" si="49"/>
        <v>1.373915842337208</v>
      </c>
      <c r="M11" s="36">
        <v>31371243.059999999</v>
      </c>
      <c r="N11" s="36">
        <v>7603990.3600000003</v>
      </c>
      <c r="O11" s="36">
        <f t="shared" ref="O11" si="76">O12+O13+O14+O15+O16+O17</f>
        <v>4890339.8499999996</v>
      </c>
      <c r="P11" s="14">
        <f t="shared" si="8"/>
        <v>0.24238728269252077</v>
      </c>
      <c r="Q11" s="14">
        <f t="shared" si="50"/>
        <v>1.5549001896054322</v>
      </c>
      <c r="R11" s="36">
        <v>2436896.25</v>
      </c>
      <c r="S11" s="36">
        <v>619730.21</v>
      </c>
      <c r="T11" s="36">
        <f t="shared" ref="T11" si="77">T12+T13+T14+T15+T16+T17</f>
        <v>574243.57999999996</v>
      </c>
      <c r="U11" s="14">
        <f t="shared" si="10"/>
        <v>0.2543112822304191</v>
      </c>
      <c r="V11" s="14">
        <f t="shared" si="51"/>
        <v>1.0792113862204606</v>
      </c>
      <c r="W11" s="36">
        <v>7000</v>
      </c>
      <c r="X11" s="36">
        <v>18122.38</v>
      </c>
      <c r="Y11" s="36">
        <f t="shared" ref="Y11" si="78">Y12+Y13+Y14+Y15+Y16+Y17</f>
        <v>37400.860000000008</v>
      </c>
      <c r="Z11" s="14" t="str">
        <f t="shared" si="12"/>
        <v>СВ.200</v>
      </c>
      <c r="AA11" s="14">
        <f>IF(Y11=0," ",IF(X11/Y11*100&gt;200,"св.200",X11/Y11))</f>
        <v>0.48454447304152892</v>
      </c>
      <c r="AB11" s="36">
        <v>1204000</v>
      </c>
      <c r="AC11" s="36">
        <v>93550.64</v>
      </c>
      <c r="AD11" s="36">
        <f t="shared" ref="AD11" si="79">AD12+AD13+AD14+AD15+AD16+AD17</f>
        <v>25220.329999999998</v>
      </c>
      <c r="AE11" s="14">
        <f t="shared" si="14"/>
        <v>7.7699867109634557E-2</v>
      </c>
      <c r="AF11" s="14" t="str">
        <f t="shared" si="53"/>
        <v>св.200</v>
      </c>
      <c r="AG11" s="36">
        <v>6822534</v>
      </c>
      <c r="AH11" s="36">
        <v>576503.68999999994</v>
      </c>
      <c r="AI11" s="36">
        <f t="shared" ref="AI11" si="80">AI12+AI13+AI14+AI15+AI16+AI17</f>
        <v>959289.68000000017</v>
      </c>
      <c r="AJ11" s="14">
        <f t="shared" si="16"/>
        <v>8.4499936533845035E-2</v>
      </c>
      <c r="AK11" s="14">
        <f t="shared" si="54"/>
        <v>0.60096934431734927</v>
      </c>
      <c r="AL11" s="36">
        <v>0</v>
      </c>
      <c r="AM11" s="36">
        <v>0</v>
      </c>
      <c r="AN11" s="36">
        <f t="shared" ref="AN11" si="81">AN12+AN13+AN14+AN15+AN16+AN17</f>
        <v>0</v>
      </c>
      <c r="AO11" s="17"/>
      <c r="AP11" s="14" t="str">
        <f t="shared" si="55"/>
        <v xml:space="preserve"> </v>
      </c>
      <c r="AQ11" s="36">
        <v>5375603.5599999996</v>
      </c>
      <c r="AR11" s="36">
        <v>1254122.82</v>
      </c>
      <c r="AS11" s="36">
        <f t="shared" ref="AS11" si="82">AS12+AS13+AS14+AS15+AS16+AS17</f>
        <v>990001.28</v>
      </c>
      <c r="AT11" s="14">
        <f t="shared" si="19"/>
        <v>0.23329897861738899</v>
      </c>
      <c r="AU11" s="14">
        <f t="shared" si="56"/>
        <v>1.2667890894040057</v>
      </c>
      <c r="AV11" s="36">
        <v>449852</v>
      </c>
      <c r="AW11" s="36">
        <v>133942.13</v>
      </c>
      <c r="AX11" s="36">
        <f t="shared" ref="AX11" si="83">AX12+AX13+AX14+AX15+AX16+AX17</f>
        <v>172204.29</v>
      </c>
      <c r="AY11" s="14">
        <f t="shared" si="21"/>
        <v>0.2977471034918151</v>
      </c>
      <c r="AZ11" s="14">
        <f t="shared" si="57"/>
        <v>0.77780948430494967</v>
      </c>
      <c r="BA11" s="36">
        <v>3235197.4</v>
      </c>
      <c r="BB11" s="36">
        <v>733915.96</v>
      </c>
      <c r="BC11" s="36">
        <f t="shared" ref="BC11" si="84">BC12+BC13+BC14+BC15+BC16+BC17</f>
        <v>329158.88</v>
      </c>
      <c r="BD11" s="14">
        <f t="shared" si="23"/>
        <v>0.22685353295597974</v>
      </c>
      <c r="BE11" s="14" t="str">
        <f t="shared" si="24"/>
        <v>св.200</v>
      </c>
      <c r="BF11" s="36">
        <v>158979</v>
      </c>
      <c r="BG11" s="36">
        <v>36518.699999999997</v>
      </c>
      <c r="BH11" s="36">
        <f t="shared" ref="BH11" si="85">BH12+BH13+BH14+BH15+BH16+BH17</f>
        <v>6989.46</v>
      </c>
      <c r="BI11" s="14">
        <f t="shared" si="26"/>
        <v>0.22970769724303208</v>
      </c>
      <c r="BJ11" s="14" t="str">
        <f t="shared" si="27"/>
        <v>св.200</v>
      </c>
      <c r="BK11" s="36">
        <v>343130</v>
      </c>
      <c r="BL11" s="36">
        <v>124292.43</v>
      </c>
      <c r="BM11" s="36">
        <f t="shared" ref="BM11" si="86">BM12+BM13+BM14+BM15+BM16+BM17</f>
        <v>114338.07</v>
      </c>
      <c r="BN11" s="14">
        <f t="shared" si="29"/>
        <v>0.3622313117477341</v>
      </c>
      <c r="BO11" s="14">
        <f t="shared" si="58"/>
        <v>1.0870607663746641</v>
      </c>
      <c r="BP11" s="36">
        <v>0</v>
      </c>
      <c r="BQ11" s="36">
        <v>0</v>
      </c>
      <c r="BR11" s="36">
        <f t="shared" ref="BR11" si="87">BR12+BR13+BR14+BR15+BR16+BR17</f>
        <v>0</v>
      </c>
      <c r="BS11" s="14" t="str">
        <f t="shared" si="31"/>
        <v xml:space="preserve"> </v>
      </c>
      <c r="BT11" s="14" t="str">
        <f t="shared" si="32"/>
        <v xml:space="preserve"> </v>
      </c>
      <c r="BU11" s="36">
        <v>579034.67000000004</v>
      </c>
      <c r="BV11" s="36">
        <v>149455.85999999999</v>
      </c>
      <c r="BW11" s="36">
        <f t="shared" ref="BW11" si="88">BW12+BW13+BW14+BW15+BW16+BW17</f>
        <v>141379.06</v>
      </c>
      <c r="BX11" s="14">
        <f t="shared" si="34"/>
        <v>0.25811210924554823</v>
      </c>
      <c r="BY11" s="14">
        <f t="shared" si="59"/>
        <v>1.0571286865254301</v>
      </c>
      <c r="BZ11" s="36">
        <v>0</v>
      </c>
      <c r="CA11" s="36">
        <v>0</v>
      </c>
      <c r="CB11" s="36">
        <f t="shared" ref="CB11" si="89">CB12+CB13+CB14+CB15+CB16+CB17</f>
        <v>0</v>
      </c>
      <c r="CC11" s="14" t="str">
        <f t="shared" si="36"/>
        <v xml:space="preserve"> </v>
      </c>
      <c r="CD11" s="14" t="str">
        <f t="shared" si="60"/>
        <v xml:space="preserve"> </v>
      </c>
      <c r="CE11" s="76">
        <v>136446.14000000001</v>
      </c>
      <c r="CF11" s="76">
        <v>31225.68</v>
      </c>
      <c r="CG11" s="36">
        <f t="shared" ref="CG11" si="90">CG12+CG13+CG14+CG15+CG16+CG17</f>
        <v>15635.93</v>
      </c>
      <c r="CH11" s="14">
        <f t="shared" si="61"/>
        <v>0.22884985973219907</v>
      </c>
      <c r="CI11" s="14">
        <f t="shared" si="73"/>
        <v>1.9970465460001419</v>
      </c>
      <c r="CJ11" s="36">
        <v>136446.14000000001</v>
      </c>
      <c r="CK11" s="36">
        <v>31225.68</v>
      </c>
      <c r="CL11" s="36">
        <f t="shared" ref="CL11" si="91">CL12+CL13+CL14+CL15+CL16+CL17</f>
        <v>15635.93</v>
      </c>
      <c r="CM11" s="14">
        <f t="shared" si="62"/>
        <v>0.22884985973219907</v>
      </c>
      <c r="CN11" s="14">
        <f t="shared" si="63"/>
        <v>1.9970465460001419</v>
      </c>
      <c r="CO11" s="36">
        <v>0</v>
      </c>
      <c r="CP11" s="36">
        <v>0</v>
      </c>
      <c r="CQ11" s="36">
        <f t="shared" ref="CQ11" si="92">CQ12+CQ13+CQ14+CQ15+CQ16+CQ17</f>
        <v>0</v>
      </c>
      <c r="CR11" s="14" t="str">
        <f t="shared" si="64"/>
        <v xml:space="preserve"> </v>
      </c>
      <c r="CS11" s="14" t="str">
        <f t="shared" si="65"/>
        <v xml:space="preserve"> </v>
      </c>
      <c r="CT11" s="36">
        <v>0</v>
      </c>
      <c r="CU11" s="36">
        <v>0</v>
      </c>
      <c r="CV11" s="36">
        <f t="shared" ref="CV11" si="93">CV12+CV13+CV14+CV15+CV16+CV17</f>
        <v>0</v>
      </c>
      <c r="CW11" s="28" t="str">
        <f t="shared" si="66"/>
        <v xml:space="preserve"> </v>
      </c>
      <c r="CX11" s="28" t="str">
        <f t="shared" si="67"/>
        <v xml:space="preserve"> </v>
      </c>
      <c r="CY11" s="36">
        <v>0</v>
      </c>
      <c r="CZ11" s="36">
        <v>0</v>
      </c>
      <c r="DA11" s="36">
        <f t="shared" ref="DA11" si="94">DA12+DA13+DA14+DA15+DA16+DA17</f>
        <v>0</v>
      </c>
      <c r="DB11" s="14" t="str">
        <f t="shared" si="42"/>
        <v xml:space="preserve"> </v>
      </c>
      <c r="DC11" s="14" t="str">
        <f t="shared" si="68"/>
        <v xml:space="preserve"> </v>
      </c>
      <c r="DD11" s="36">
        <v>34399.019999999997</v>
      </c>
      <c r="DE11" s="36">
        <v>40153.279999999999</v>
      </c>
      <c r="DF11" s="36">
        <f t="shared" ref="DF11" si="95">DF12+DF13+DF14+DF15+DF16+DF17</f>
        <v>0</v>
      </c>
      <c r="DG11" s="14">
        <f t="shared" si="44"/>
        <v>1.1672797655282041</v>
      </c>
      <c r="DH11" s="14" t="str">
        <f t="shared" si="69"/>
        <v xml:space="preserve"> </v>
      </c>
      <c r="DI11" s="36">
        <v>1018.78</v>
      </c>
      <c r="DJ11" s="36">
        <v>0</v>
      </c>
      <c r="DK11" s="14" t="str">
        <f t="shared" si="70"/>
        <v xml:space="preserve"> </v>
      </c>
      <c r="DL11" s="36">
        <v>50000</v>
      </c>
      <c r="DM11" s="36">
        <v>3600</v>
      </c>
      <c r="DN11" s="36">
        <f t="shared" ref="DN11" si="96">DN12+DN13+DN14+DN15+DN16+DN17</f>
        <v>210530</v>
      </c>
      <c r="DO11" s="14">
        <f t="shared" si="46"/>
        <v>7.1999999999999995E-2</v>
      </c>
      <c r="DP11" s="58">
        <f t="shared" si="71"/>
        <v>1.7099700755236782E-2</v>
      </c>
      <c r="DQ11" s="36">
        <v>388565.32999999996</v>
      </c>
      <c r="DR11" s="36">
        <v>0</v>
      </c>
      <c r="DS11" s="36">
        <f t="shared" ref="DS11" si="97">DS12+DS13+DS14+DS15+DS16+DS17</f>
        <v>-234.41</v>
      </c>
      <c r="DT11" s="14" t="str">
        <f t="shared" si="48"/>
        <v xml:space="preserve"> </v>
      </c>
      <c r="DU11" s="14">
        <f t="shared" si="72"/>
        <v>0</v>
      </c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</row>
    <row r="12" spans="1:144" s="8" customFormat="1" ht="15.75" customHeight="1" outlineLevel="1" x14ac:dyDescent="0.25">
      <c r="A12" s="7">
        <v>5</v>
      </c>
      <c r="B12" s="75" t="s">
        <v>53</v>
      </c>
      <c r="C12" s="15">
        <v>17976582</v>
      </c>
      <c r="D12" s="15">
        <v>4405175.97</v>
      </c>
      <c r="E12" s="15">
        <v>2738429.05</v>
      </c>
      <c r="F12" s="16">
        <f t="shared" si="3"/>
        <v>0.24505080943641008</v>
      </c>
      <c r="G12" s="16">
        <f t="shared" si="4"/>
        <v>1.6086507590912389</v>
      </c>
      <c r="H12" s="6">
        <v>17197249</v>
      </c>
      <c r="I12" s="13">
        <v>4285035.0999999996</v>
      </c>
      <c r="J12" s="13">
        <v>2625925.92</v>
      </c>
      <c r="K12" s="16">
        <f t="shared" si="6"/>
        <v>0.24916980035585923</v>
      </c>
      <c r="L12" s="16">
        <f t="shared" si="49"/>
        <v>1.631818730057701</v>
      </c>
      <c r="M12" s="21">
        <v>14853149</v>
      </c>
      <c r="N12" s="21">
        <v>3848794.5</v>
      </c>
      <c r="O12" s="21">
        <v>2236952.7599999998</v>
      </c>
      <c r="P12" s="16">
        <f t="shared" si="8"/>
        <v>0.2591231327444436</v>
      </c>
      <c r="Q12" s="16">
        <f t="shared" si="50"/>
        <v>1.7205524268648393</v>
      </c>
      <c r="R12" s="21">
        <v>822100</v>
      </c>
      <c r="S12" s="21">
        <v>209085.78</v>
      </c>
      <c r="T12" s="21">
        <v>201515.56</v>
      </c>
      <c r="U12" s="16">
        <f t="shared" si="10"/>
        <v>0.2543313222235738</v>
      </c>
      <c r="V12" s="16">
        <f t="shared" si="51"/>
        <v>1.0375664291134641</v>
      </c>
      <c r="W12" s="21">
        <v>0</v>
      </c>
      <c r="X12" s="21">
        <v>641</v>
      </c>
      <c r="Y12" s="21">
        <v>0</v>
      </c>
      <c r="Z12" s="16" t="str">
        <f t="shared" si="12"/>
        <v xml:space="preserve"> </v>
      </c>
      <c r="AA12" s="16" t="str">
        <f t="shared" si="52"/>
        <v xml:space="preserve"> </v>
      </c>
      <c r="AB12" s="21">
        <v>307000</v>
      </c>
      <c r="AC12" s="21">
        <v>15290.97</v>
      </c>
      <c r="AD12" s="21">
        <v>-5439.39</v>
      </c>
      <c r="AE12" s="16">
        <f t="shared" si="14"/>
        <v>4.9807719869706842E-2</v>
      </c>
      <c r="AF12" s="16">
        <f t="shared" si="53"/>
        <v>-2.8111552949871212</v>
      </c>
      <c r="AG12" s="21">
        <v>1215000</v>
      </c>
      <c r="AH12" s="21">
        <v>211222.85</v>
      </c>
      <c r="AI12" s="21">
        <v>192896.99</v>
      </c>
      <c r="AJ12" s="16">
        <f t="shared" si="16"/>
        <v>0.17384596707818931</v>
      </c>
      <c r="AK12" s="16">
        <f t="shared" si="54"/>
        <v>1.0950033486784838</v>
      </c>
      <c r="AL12" s="21">
        <v>0</v>
      </c>
      <c r="AM12" s="21">
        <v>0</v>
      </c>
      <c r="AN12" s="21">
        <v>0</v>
      </c>
      <c r="AO12" s="16" t="str">
        <f>IF(AM12&lt;=0," ",IF(AL12&lt;=0," ",IF(AM12/AL12*100&gt;200,"СВ.200",AM12/AL12)))</f>
        <v xml:space="preserve"> </v>
      </c>
      <c r="AP12" s="16" t="str">
        <f t="shared" si="55"/>
        <v xml:space="preserve"> </v>
      </c>
      <c r="AQ12" s="33">
        <v>779333</v>
      </c>
      <c r="AR12" s="33">
        <v>120140.87000000001</v>
      </c>
      <c r="AS12" s="33">
        <v>112503.13</v>
      </c>
      <c r="AT12" s="16">
        <f t="shared" si="19"/>
        <v>0.15415858176158331</v>
      </c>
      <c r="AU12" s="16">
        <f t="shared" si="56"/>
        <v>1.0678891333956664</v>
      </c>
      <c r="AV12" s="21">
        <v>106000</v>
      </c>
      <c r="AW12" s="21">
        <v>2881.38</v>
      </c>
      <c r="AX12" s="21">
        <v>3313.85</v>
      </c>
      <c r="AY12" s="16">
        <f t="shared" si="21"/>
        <v>2.7182830188679247E-2</v>
      </c>
      <c r="AZ12" s="16">
        <f t="shared" si="57"/>
        <v>0.86949620532009597</v>
      </c>
      <c r="BA12" s="21">
        <v>0</v>
      </c>
      <c r="BB12" s="21">
        <v>0</v>
      </c>
      <c r="BC12" s="21">
        <v>0</v>
      </c>
      <c r="BD12" s="16" t="str">
        <f>IF(BB12&lt;=0," ",IF(BA12&lt;=0," ",IF(BB12/BA12*100&gt;200,"СВ.200",BB12/BA12)))</f>
        <v xml:space="preserve"> </v>
      </c>
      <c r="BE12" s="16" t="str">
        <f>IF(BC12=0," ",IF(BB12/BC12*100&gt;200,"св.200",BB12/BC12))</f>
        <v xml:space="preserve"> </v>
      </c>
      <c r="BF12" s="21">
        <v>123333</v>
      </c>
      <c r="BG12" s="21">
        <v>33233.339999999997</v>
      </c>
      <c r="BH12" s="21">
        <v>2400</v>
      </c>
      <c r="BI12" s="16">
        <f t="shared" si="26"/>
        <v>0.26946024178443723</v>
      </c>
      <c r="BJ12" s="16" t="str">
        <f t="shared" si="27"/>
        <v>св.200</v>
      </c>
      <c r="BK12" s="21">
        <v>0</v>
      </c>
      <c r="BL12" s="21">
        <v>0</v>
      </c>
      <c r="BM12" s="21">
        <v>0</v>
      </c>
      <c r="BN12" s="16" t="str">
        <f t="shared" si="29"/>
        <v xml:space="preserve"> </v>
      </c>
      <c r="BO12" s="16" t="str">
        <f t="shared" si="58"/>
        <v xml:space="preserve"> </v>
      </c>
      <c r="BP12" s="21">
        <v>0</v>
      </c>
      <c r="BQ12" s="21">
        <v>0</v>
      </c>
      <c r="BR12" s="21">
        <v>0</v>
      </c>
      <c r="BS12" s="16" t="str">
        <f t="shared" si="31"/>
        <v xml:space="preserve"> </v>
      </c>
      <c r="BT12" s="16" t="str">
        <f t="shared" si="32"/>
        <v xml:space="preserve"> </v>
      </c>
      <c r="BU12" s="21">
        <v>515000</v>
      </c>
      <c r="BV12" s="21">
        <v>80445.600000000006</v>
      </c>
      <c r="BW12" s="21">
        <v>107023.69</v>
      </c>
      <c r="BX12" s="16">
        <f t="shared" si="34"/>
        <v>0.15620504854368933</v>
      </c>
      <c r="BY12" s="16">
        <f t="shared" si="59"/>
        <v>0.75166161809595622</v>
      </c>
      <c r="BZ12" s="21">
        <v>0</v>
      </c>
      <c r="CA12" s="21">
        <v>0</v>
      </c>
      <c r="CB12" s="21">
        <v>0</v>
      </c>
      <c r="CC12" s="16" t="str">
        <f t="shared" si="36"/>
        <v xml:space="preserve"> </v>
      </c>
      <c r="CD12" s="16" t="str">
        <f t="shared" si="60"/>
        <v xml:space="preserve"> </v>
      </c>
      <c r="CE12" s="15">
        <v>35000</v>
      </c>
      <c r="CF12" s="15">
        <v>1580.55</v>
      </c>
      <c r="CG12" s="15">
        <v>0</v>
      </c>
      <c r="CH12" s="16">
        <f t="shared" si="61"/>
        <v>4.515857142857143E-2</v>
      </c>
      <c r="CI12" s="16" t="str">
        <f t="shared" si="73"/>
        <v xml:space="preserve"> </v>
      </c>
      <c r="CJ12" s="21">
        <v>35000</v>
      </c>
      <c r="CK12" s="21">
        <v>1580.55</v>
      </c>
      <c r="CL12" s="21">
        <v>0</v>
      </c>
      <c r="CM12" s="16">
        <f t="shared" si="62"/>
        <v>4.515857142857143E-2</v>
      </c>
      <c r="CN12" s="16" t="str">
        <f t="shared" si="63"/>
        <v xml:space="preserve"> </v>
      </c>
      <c r="CO12" s="21">
        <v>0</v>
      </c>
      <c r="CP12" s="21">
        <v>0</v>
      </c>
      <c r="CQ12" s="21">
        <v>0</v>
      </c>
      <c r="CR12" s="16" t="str">
        <f t="shared" si="64"/>
        <v xml:space="preserve"> </v>
      </c>
      <c r="CS12" s="16" t="str">
        <f t="shared" si="65"/>
        <v xml:space="preserve"> </v>
      </c>
      <c r="CT12" s="21">
        <v>0</v>
      </c>
      <c r="CU12" s="21">
        <v>0</v>
      </c>
      <c r="CV12" s="21">
        <v>0</v>
      </c>
      <c r="CW12" s="16" t="str">
        <f t="shared" si="66"/>
        <v xml:space="preserve"> </v>
      </c>
      <c r="CX12" s="16" t="str">
        <f t="shared" si="67"/>
        <v xml:space="preserve"> </v>
      </c>
      <c r="CY12" s="21">
        <v>0</v>
      </c>
      <c r="CZ12" s="21">
        <v>0</v>
      </c>
      <c r="DA12" s="21">
        <v>0</v>
      </c>
      <c r="DB12" s="16" t="str">
        <f t="shared" si="42"/>
        <v xml:space="preserve"> </v>
      </c>
      <c r="DC12" s="16" t="str">
        <f t="shared" si="68"/>
        <v xml:space="preserve"> </v>
      </c>
      <c r="DD12" s="21">
        <v>0</v>
      </c>
      <c r="DE12" s="21">
        <v>2000</v>
      </c>
      <c r="DF12" s="21">
        <v>0</v>
      </c>
      <c r="DG12" s="16" t="str">
        <f t="shared" si="44"/>
        <v xml:space="preserve"> </v>
      </c>
      <c r="DH12" s="16" t="str">
        <f t="shared" si="69"/>
        <v xml:space="preserve"> </v>
      </c>
      <c r="DI12" s="21">
        <v>0</v>
      </c>
      <c r="DJ12" s="21">
        <v>0</v>
      </c>
      <c r="DK12" s="16" t="str">
        <f t="shared" si="70"/>
        <v xml:space="preserve"> </v>
      </c>
      <c r="DL12" s="21">
        <v>0</v>
      </c>
      <c r="DM12" s="21">
        <v>0</v>
      </c>
      <c r="DN12" s="21">
        <v>0</v>
      </c>
      <c r="DO12" s="16" t="str">
        <f t="shared" si="46"/>
        <v xml:space="preserve"> </v>
      </c>
      <c r="DP12" s="59" t="str">
        <f t="shared" si="71"/>
        <v xml:space="preserve"> </v>
      </c>
      <c r="DQ12" s="21">
        <v>0</v>
      </c>
      <c r="DR12" s="21">
        <v>0</v>
      </c>
      <c r="DS12" s="21">
        <v>-234.41</v>
      </c>
      <c r="DT12" s="16" t="str">
        <f t="shared" si="48"/>
        <v xml:space="preserve"> </v>
      </c>
      <c r="DU12" s="16">
        <f t="shared" si="72"/>
        <v>0</v>
      </c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</row>
    <row r="13" spans="1:144" s="8" customFormat="1" ht="15.75" customHeight="1" outlineLevel="1" x14ac:dyDescent="0.25">
      <c r="A13" s="7">
        <v>6</v>
      </c>
      <c r="B13" s="75" t="s">
        <v>87</v>
      </c>
      <c r="C13" s="15">
        <v>6334707.3899999997</v>
      </c>
      <c r="D13" s="15">
        <v>865772.46</v>
      </c>
      <c r="E13" s="15">
        <v>1136187.32</v>
      </c>
      <c r="F13" s="16">
        <f t="shared" si="3"/>
        <v>0.13667126304313798</v>
      </c>
      <c r="G13" s="16">
        <f t="shared" si="4"/>
        <v>0.76199799518973677</v>
      </c>
      <c r="H13" s="6">
        <v>6018081.25</v>
      </c>
      <c r="I13" s="13">
        <v>798338.17999999993</v>
      </c>
      <c r="J13" s="13">
        <v>877902.79</v>
      </c>
      <c r="K13" s="16">
        <f t="shared" si="6"/>
        <v>0.13265659715046219</v>
      </c>
      <c r="L13" s="16">
        <f t="shared" si="49"/>
        <v>0.90936968089599068</v>
      </c>
      <c r="M13" s="21">
        <v>4240385</v>
      </c>
      <c r="N13" s="21">
        <v>536241.6</v>
      </c>
      <c r="O13" s="21">
        <v>651483.88</v>
      </c>
      <c r="P13" s="16">
        <f t="shared" si="8"/>
        <v>0.12646059261128412</v>
      </c>
      <c r="Q13" s="16">
        <f t="shared" si="50"/>
        <v>0.8231080099786966</v>
      </c>
      <c r="R13" s="21">
        <v>759696.25</v>
      </c>
      <c r="S13" s="21">
        <v>193195.22</v>
      </c>
      <c r="T13" s="21">
        <v>175757.93</v>
      </c>
      <c r="U13" s="16">
        <f t="shared" si="10"/>
        <v>0.25430587553907236</v>
      </c>
      <c r="V13" s="16">
        <f t="shared" si="51"/>
        <v>1.0992119672779488</v>
      </c>
      <c r="W13" s="21">
        <v>0</v>
      </c>
      <c r="X13" s="21">
        <v>408.5</v>
      </c>
      <c r="Y13" s="21">
        <v>1090</v>
      </c>
      <c r="Z13" s="16" t="str">
        <f t="shared" si="12"/>
        <v xml:space="preserve"> </v>
      </c>
      <c r="AA13" s="16">
        <f t="shared" si="52"/>
        <v>0.37477064220183487</v>
      </c>
      <c r="AB13" s="21">
        <v>205000</v>
      </c>
      <c r="AC13" s="21">
        <v>12454.51</v>
      </c>
      <c r="AD13" s="21">
        <v>-31141.96</v>
      </c>
      <c r="AE13" s="16">
        <f t="shared" si="14"/>
        <v>6.075370731707317E-2</v>
      </c>
      <c r="AF13" s="16">
        <f t="shared" si="53"/>
        <v>-0.39992697954785122</v>
      </c>
      <c r="AG13" s="21">
        <v>813000</v>
      </c>
      <c r="AH13" s="21">
        <v>56038.35</v>
      </c>
      <c r="AI13" s="21">
        <v>80712.94</v>
      </c>
      <c r="AJ13" s="16">
        <f t="shared" si="16"/>
        <v>6.8927859778597778E-2</v>
      </c>
      <c r="AK13" s="16">
        <f t="shared" si="54"/>
        <v>0.69429201810762931</v>
      </c>
      <c r="AL13" s="21">
        <v>0</v>
      </c>
      <c r="AM13" s="21">
        <v>0</v>
      </c>
      <c r="AN13" s="21">
        <v>0</v>
      </c>
      <c r="AO13" s="16" t="str">
        <f>IF(AM13&lt;=0," ",IF(AL13&lt;=0," ",IF(AM13/AL13*100&gt;200,"СВ.200",AM13/AL13)))</f>
        <v xml:space="preserve"> </v>
      </c>
      <c r="AP13" s="16" t="str">
        <f t="shared" si="55"/>
        <v xml:space="preserve"> </v>
      </c>
      <c r="AQ13" s="33">
        <v>316626.14</v>
      </c>
      <c r="AR13" s="33">
        <v>67434.28</v>
      </c>
      <c r="AS13" s="33">
        <v>258284.53</v>
      </c>
      <c r="AT13" s="16">
        <f t="shared" si="19"/>
        <v>0.21297761454565942</v>
      </c>
      <c r="AU13" s="16">
        <f t="shared" si="56"/>
        <v>0.26108524579462811</v>
      </c>
      <c r="AV13" s="21">
        <v>24000</v>
      </c>
      <c r="AW13" s="21">
        <v>2381.16</v>
      </c>
      <c r="AX13" s="21">
        <v>2707.75</v>
      </c>
      <c r="AY13" s="16">
        <f t="shared" si="21"/>
        <v>9.9214999999999998E-2</v>
      </c>
      <c r="AZ13" s="16">
        <f t="shared" si="57"/>
        <v>0.87938694488043578</v>
      </c>
      <c r="BA13" s="21">
        <v>0</v>
      </c>
      <c r="BB13" s="21">
        <v>0</v>
      </c>
      <c r="BC13" s="21">
        <v>0</v>
      </c>
      <c r="BD13" s="16" t="str">
        <f t="shared" si="23"/>
        <v xml:space="preserve"> </v>
      </c>
      <c r="BE13" s="16" t="str">
        <f t="shared" si="24"/>
        <v xml:space="preserve"> </v>
      </c>
      <c r="BF13" s="21">
        <v>0</v>
      </c>
      <c r="BG13" s="21">
        <v>0</v>
      </c>
      <c r="BH13" s="21">
        <v>0</v>
      </c>
      <c r="BI13" s="16" t="str">
        <f t="shared" si="26"/>
        <v xml:space="preserve"> </v>
      </c>
      <c r="BJ13" s="16" t="str">
        <f>IF(BG13=0," ",IF(BG13/BH13*100&gt;200,"св.200",BG13/BH13))</f>
        <v xml:space="preserve"> </v>
      </c>
      <c r="BK13" s="21">
        <v>118180</v>
      </c>
      <c r="BL13" s="21">
        <v>32954.93</v>
      </c>
      <c r="BM13" s="21">
        <v>29803.35</v>
      </c>
      <c r="BN13" s="16">
        <f t="shared" si="29"/>
        <v>0.27885369774919616</v>
      </c>
      <c r="BO13" s="16">
        <f t="shared" si="58"/>
        <v>1.1057458305861589</v>
      </c>
      <c r="BP13" s="21">
        <v>0</v>
      </c>
      <c r="BQ13" s="21">
        <v>0</v>
      </c>
      <c r="BR13" s="21">
        <v>0</v>
      </c>
      <c r="BS13" s="16" t="str">
        <f t="shared" si="31"/>
        <v xml:space="preserve"> </v>
      </c>
      <c r="BT13" s="16" t="str">
        <f t="shared" si="32"/>
        <v xml:space="preserve"> </v>
      </c>
      <c r="BU13" s="21">
        <v>23000</v>
      </c>
      <c r="BV13" s="21">
        <v>0</v>
      </c>
      <c r="BW13" s="21">
        <v>0</v>
      </c>
      <c r="BX13" s="16" t="str">
        <f t="shared" si="34"/>
        <v xml:space="preserve"> </v>
      </c>
      <c r="BY13" s="16" t="str">
        <f t="shared" si="59"/>
        <v xml:space="preserve"> </v>
      </c>
      <c r="BZ13" s="21">
        <v>0</v>
      </c>
      <c r="CA13" s="21">
        <v>0</v>
      </c>
      <c r="CB13" s="21">
        <v>0</v>
      </c>
      <c r="CC13" s="16" t="str">
        <f t="shared" si="36"/>
        <v xml:space="preserve"> </v>
      </c>
      <c r="CD13" s="16" t="str">
        <f t="shared" si="60"/>
        <v xml:space="preserve"> </v>
      </c>
      <c r="CE13" s="15">
        <v>101446.14</v>
      </c>
      <c r="CF13" s="15">
        <v>28498.19</v>
      </c>
      <c r="CG13" s="15">
        <v>15243.43</v>
      </c>
      <c r="CH13" s="16">
        <f t="shared" si="61"/>
        <v>0.28091941201508502</v>
      </c>
      <c r="CI13" s="16">
        <f t="shared" si="73"/>
        <v>1.8695392047590338</v>
      </c>
      <c r="CJ13" s="21">
        <v>101446.14</v>
      </c>
      <c r="CK13" s="21">
        <v>28498.19</v>
      </c>
      <c r="CL13" s="21">
        <v>15243.43</v>
      </c>
      <c r="CM13" s="16">
        <f t="shared" si="62"/>
        <v>0.28091941201508502</v>
      </c>
      <c r="CN13" s="16">
        <f t="shared" si="63"/>
        <v>1.8695392047590338</v>
      </c>
      <c r="CO13" s="21">
        <v>0</v>
      </c>
      <c r="CP13" s="21">
        <v>0</v>
      </c>
      <c r="CQ13" s="21">
        <v>0</v>
      </c>
      <c r="CR13" s="16" t="str">
        <f t="shared" si="64"/>
        <v xml:space="preserve"> </v>
      </c>
      <c r="CS13" s="16" t="str">
        <f t="shared" si="65"/>
        <v xml:space="preserve"> </v>
      </c>
      <c r="CT13" s="21">
        <v>0</v>
      </c>
      <c r="CU13" s="21">
        <v>0</v>
      </c>
      <c r="CV13" s="21">
        <v>0</v>
      </c>
      <c r="CW13" s="16" t="str">
        <f t="shared" si="66"/>
        <v xml:space="preserve"> </v>
      </c>
      <c r="CX13" s="16" t="str">
        <f t="shared" si="67"/>
        <v xml:space="preserve"> </v>
      </c>
      <c r="CY13" s="21">
        <v>0</v>
      </c>
      <c r="CZ13" s="21">
        <v>0</v>
      </c>
      <c r="DA13" s="21">
        <v>0</v>
      </c>
      <c r="DB13" s="16" t="str">
        <f t="shared" si="42"/>
        <v xml:space="preserve"> </v>
      </c>
      <c r="DC13" s="16" t="str">
        <f t="shared" si="68"/>
        <v xml:space="preserve"> </v>
      </c>
      <c r="DD13" s="21">
        <v>0</v>
      </c>
      <c r="DE13" s="21">
        <v>0</v>
      </c>
      <c r="DF13" s="21">
        <v>0</v>
      </c>
      <c r="DG13" s="16" t="str">
        <f t="shared" si="44"/>
        <v xml:space="preserve"> </v>
      </c>
      <c r="DH13" s="16" t="str">
        <f t="shared" si="69"/>
        <v xml:space="preserve"> </v>
      </c>
      <c r="DI13" s="21">
        <v>0</v>
      </c>
      <c r="DJ13" s="21">
        <v>0</v>
      </c>
      <c r="DK13" s="16" t="str">
        <f t="shared" si="70"/>
        <v xml:space="preserve"> </v>
      </c>
      <c r="DL13" s="21">
        <v>50000</v>
      </c>
      <c r="DM13" s="21">
        <v>3600</v>
      </c>
      <c r="DN13" s="21">
        <v>210530</v>
      </c>
      <c r="DO13" s="16">
        <f t="shared" si="46"/>
        <v>7.1999999999999995E-2</v>
      </c>
      <c r="DP13" s="59">
        <f t="shared" si="71"/>
        <v>1.7099700755236782E-2</v>
      </c>
      <c r="DQ13" s="21">
        <v>0</v>
      </c>
      <c r="DR13" s="21">
        <v>0</v>
      </c>
      <c r="DS13" s="21">
        <v>0</v>
      </c>
      <c r="DT13" s="16" t="str">
        <f t="shared" si="48"/>
        <v xml:space="preserve"> </v>
      </c>
      <c r="DU13" s="16" t="str">
        <f t="shared" si="72"/>
        <v xml:space="preserve"> </v>
      </c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</row>
    <row r="14" spans="1:144" s="8" customFormat="1" ht="15.75" customHeight="1" outlineLevel="1" x14ac:dyDescent="0.25">
      <c r="A14" s="7">
        <v>7</v>
      </c>
      <c r="B14" s="75" t="s">
        <v>70</v>
      </c>
      <c r="C14" s="15">
        <v>15252301.02</v>
      </c>
      <c r="D14" s="15">
        <v>3652312.59</v>
      </c>
      <c r="E14" s="15">
        <v>2860415.71</v>
      </c>
      <c r="F14" s="16">
        <f t="shared" si="3"/>
        <v>0.23945977627971049</v>
      </c>
      <c r="G14" s="16">
        <f t="shared" si="4"/>
        <v>1.2768467804282895</v>
      </c>
      <c r="H14" s="6">
        <v>14488100</v>
      </c>
      <c r="I14" s="13">
        <v>3365019.33</v>
      </c>
      <c r="J14" s="13">
        <v>2574950.4300000002</v>
      </c>
      <c r="K14" s="16">
        <f t="shared" si="6"/>
        <v>0.23226091274908373</v>
      </c>
      <c r="L14" s="16">
        <f t="shared" si="49"/>
        <v>1.3068287803893761</v>
      </c>
      <c r="M14" s="21">
        <v>11550000</v>
      </c>
      <c r="N14" s="21">
        <v>2991341.72</v>
      </c>
      <c r="O14" s="21">
        <v>1896622.42</v>
      </c>
      <c r="P14" s="16">
        <f t="shared" si="8"/>
        <v>0.25899062510822513</v>
      </c>
      <c r="Q14" s="16">
        <f t="shared" si="50"/>
        <v>1.5771941154212445</v>
      </c>
      <c r="R14" s="21">
        <v>855100</v>
      </c>
      <c r="S14" s="21">
        <v>217449.21</v>
      </c>
      <c r="T14" s="21">
        <v>196970.09</v>
      </c>
      <c r="U14" s="16">
        <f t="shared" si="10"/>
        <v>0.25429681908548707</v>
      </c>
      <c r="V14" s="16">
        <f t="shared" si="51"/>
        <v>1.1039707094615228</v>
      </c>
      <c r="W14" s="21">
        <v>0</v>
      </c>
      <c r="X14" s="21">
        <v>0</v>
      </c>
      <c r="Y14" s="21">
        <v>0</v>
      </c>
      <c r="Z14" s="16" t="str">
        <f t="shared" si="12"/>
        <v xml:space="preserve"> </v>
      </c>
      <c r="AA14" s="16" t="str">
        <f t="shared" si="52"/>
        <v xml:space="preserve"> </v>
      </c>
      <c r="AB14" s="21">
        <v>269000</v>
      </c>
      <c r="AC14" s="21">
        <v>24554.959999999999</v>
      </c>
      <c r="AD14" s="21">
        <v>38888.959999999999</v>
      </c>
      <c r="AE14" s="16">
        <f t="shared" si="14"/>
        <v>9.1282379182156134E-2</v>
      </c>
      <c r="AF14" s="16">
        <f t="shared" si="53"/>
        <v>0.63141210256072677</v>
      </c>
      <c r="AG14" s="21">
        <v>1814000</v>
      </c>
      <c r="AH14" s="21">
        <v>131673.44</v>
      </c>
      <c r="AI14" s="21">
        <v>442468.96</v>
      </c>
      <c r="AJ14" s="16">
        <f t="shared" si="16"/>
        <v>7.258734288864388E-2</v>
      </c>
      <c r="AK14" s="16">
        <f t="shared" si="54"/>
        <v>0.29758797091664912</v>
      </c>
      <c r="AL14" s="21">
        <v>0</v>
      </c>
      <c r="AM14" s="21">
        <v>0</v>
      </c>
      <c r="AN14" s="21">
        <v>0</v>
      </c>
      <c r="AO14" s="16" t="str">
        <f t="shared" ref="AO14:AO17" si="98">IF(AM14&lt;=0," ",IF(AL14&lt;=0," ",IF(AM14/AL14*100&gt;200,"СВ.200",AM14/AL14)))</f>
        <v xml:space="preserve"> </v>
      </c>
      <c r="AP14" s="16" t="str">
        <f t="shared" si="55"/>
        <v xml:space="preserve"> </v>
      </c>
      <c r="AQ14" s="33">
        <v>764201.02</v>
      </c>
      <c r="AR14" s="33">
        <v>287293.26</v>
      </c>
      <c r="AS14" s="33">
        <v>285465.28000000003</v>
      </c>
      <c r="AT14" s="16">
        <f t="shared" si="19"/>
        <v>0.37593938306965358</v>
      </c>
      <c r="AU14" s="16">
        <f t="shared" si="56"/>
        <v>1.0064035107877216</v>
      </c>
      <c r="AV14" s="21">
        <v>319852</v>
      </c>
      <c r="AW14" s="21">
        <v>128679.59</v>
      </c>
      <c r="AX14" s="21">
        <v>166182.69</v>
      </c>
      <c r="AY14" s="16">
        <f t="shared" si="21"/>
        <v>0.40230978702649972</v>
      </c>
      <c r="AZ14" s="16">
        <f t="shared" si="57"/>
        <v>0.77432607451474034</v>
      </c>
      <c r="BA14" s="21">
        <v>0</v>
      </c>
      <c r="BB14" s="21">
        <v>0</v>
      </c>
      <c r="BC14" s="21">
        <v>0</v>
      </c>
      <c r="BD14" s="16" t="str">
        <f>IF(BB14&lt;=0," ",IF(BA14&lt;=0," ",IF(BB14/BA14*100&gt;200,"СВ.200",BB14/BA14)))</f>
        <v xml:space="preserve"> </v>
      </c>
      <c r="BE14" s="16" t="str">
        <f>IF(BC14=0," ",IF(BB14/BC14*100&gt;200,"св.200",BB14/BC14))</f>
        <v xml:space="preserve"> </v>
      </c>
      <c r="BF14" s="21">
        <v>0</v>
      </c>
      <c r="BG14" s="21">
        <v>0</v>
      </c>
      <c r="BH14" s="21">
        <v>0</v>
      </c>
      <c r="BI14" s="16" t="str">
        <f t="shared" si="26"/>
        <v xml:space="preserve"> </v>
      </c>
      <c r="BJ14" s="16" t="str">
        <f>IF(BG14=0," ",IF(BG14/BH14*100&gt;200,"св.200",BG14/BH14))</f>
        <v xml:space="preserve"> </v>
      </c>
      <c r="BK14" s="21">
        <v>224950</v>
      </c>
      <c r="BL14" s="21">
        <v>91337.5</v>
      </c>
      <c r="BM14" s="21">
        <v>84534.720000000001</v>
      </c>
      <c r="BN14" s="16">
        <f t="shared" si="29"/>
        <v>0.40603467437208268</v>
      </c>
      <c r="BO14" s="16">
        <f t="shared" si="58"/>
        <v>1.0804732067486591</v>
      </c>
      <c r="BP14" s="21">
        <v>0</v>
      </c>
      <c r="BQ14" s="21">
        <v>0</v>
      </c>
      <c r="BR14" s="21">
        <v>0</v>
      </c>
      <c r="BS14" s="16" t="str">
        <f t="shared" si="31"/>
        <v xml:space="preserve"> </v>
      </c>
      <c r="BT14" s="16" t="str">
        <f t="shared" si="32"/>
        <v xml:space="preserve"> </v>
      </c>
      <c r="BU14" s="21">
        <v>0</v>
      </c>
      <c r="BV14" s="21">
        <v>27975.95</v>
      </c>
      <c r="BW14" s="21">
        <v>34355.370000000003</v>
      </c>
      <c r="BX14" s="16" t="str">
        <f t="shared" si="34"/>
        <v xml:space="preserve"> </v>
      </c>
      <c r="BY14" s="16">
        <f t="shared" si="59"/>
        <v>0.81431083408503524</v>
      </c>
      <c r="BZ14" s="21">
        <v>0</v>
      </c>
      <c r="CA14" s="21">
        <v>0</v>
      </c>
      <c r="CB14" s="21">
        <v>0</v>
      </c>
      <c r="CC14" s="16" t="str">
        <f t="shared" si="36"/>
        <v xml:space="preserve"> </v>
      </c>
      <c r="CD14" s="16" t="str">
        <f t="shared" si="60"/>
        <v xml:space="preserve"> </v>
      </c>
      <c r="CE14" s="15">
        <v>0</v>
      </c>
      <c r="CF14" s="15">
        <v>1146.94</v>
      </c>
      <c r="CG14" s="15">
        <v>392.5</v>
      </c>
      <c r="CH14" s="16" t="str">
        <f t="shared" si="61"/>
        <v xml:space="preserve"> </v>
      </c>
      <c r="CI14" s="16" t="str">
        <f t="shared" si="73"/>
        <v>св.200</v>
      </c>
      <c r="CJ14" s="21">
        <v>0</v>
      </c>
      <c r="CK14" s="21">
        <v>1146.94</v>
      </c>
      <c r="CL14" s="21">
        <v>392.5</v>
      </c>
      <c r="CM14" s="16" t="str">
        <f t="shared" si="62"/>
        <v xml:space="preserve"> </v>
      </c>
      <c r="CN14" s="16" t="str">
        <f t="shared" si="63"/>
        <v>св.200</v>
      </c>
      <c r="CO14" s="21">
        <v>0</v>
      </c>
      <c r="CP14" s="21">
        <v>0</v>
      </c>
      <c r="CQ14" s="21">
        <v>0</v>
      </c>
      <c r="CR14" s="16" t="str">
        <f t="shared" si="64"/>
        <v xml:space="preserve"> </v>
      </c>
      <c r="CS14" s="16" t="str">
        <f t="shared" si="65"/>
        <v xml:space="preserve"> </v>
      </c>
      <c r="CT14" s="21">
        <v>0</v>
      </c>
      <c r="CU14" s="21">
        <v>0</v>
      </c>
      <c r="CV14" s="21">
        <v>0</v>
      </c>
      <c r="CW14" s="16" t="str">
        <f t="shared" si="66"/>
        <v xml:space="preserve"> </v>
      </c>
      <c r="CX14" s="16" t="str">
        <f t="shared" si="67"/>
        <v xml:space="preserve"> </v>
      </c>
      <c r="CY14" s="21">
        <v>0</v>
      </c>
      <c r="CZ14" s="21">
        <v>0</v>
      </c>
      <c r="DA14" s="21">
        <v>0</v>
      </c>
      <c r="DB14" s="16" t="str">
        <f t="shared" si="42"/>
        <v xml:space="preserve"> </v>
      </c>
      <c r="DC14" s="16" t="str">
        <f t="shared" si="68"/>
        <v xml:space="preserve"> </v>
      </c>
      <c r="DD14" s="21">
        <v>34399.019999999997</v>
      </c>
      <c r="DE14" s="21">
        <v>38153.279999999999</v>
      </c>
      <c r="DF14" s="21">
        <v>0</v>
      </c>
      <c r="DG14" s="16">
        <f t="shared" si="44"/>
        <v>1.1091385742965933</v>
      </c>
      <c r="DH14" s="16" t="str">
        <f t="shared" si="69"/>
        <v xml:space="preserve"> </v>
      </c>
      <c r="DI14" s="21">
        <v>0</v>
      </c>
      <c r="DJ14" s="21">
        <v>0</v>
      </c>
      <c r="DK14" s="16" t="str">
        <f t="shared" si="70"/>
        <v xml:space="preserve"> </v>
      </c>
      <c r="DL14" s="21">
        <v>0</v>
      </c>
      <c r="DM14" s="21">
        <v>0</v>
      </c>
      <c r="DN14" s="21">
        <v>0</v>
      </c>
      <c r="DO14" s="16" t="str">
        <f t="shared" si="46"/>
        <v xml:space="preserve"> </v>
      </c>
      <c r="DP14" s="59" t="str">
        <f t="shared" si="71"/>
        <v xml:space="preserve"> </v>
      </c>
      <c r="DQ14" s="21">
        <v>185000</v>
      </c>
      <c r="DR14" s="21">
        <v>0</v>
      </c>
      <c r="DS14" s="21">
        <v>0</v>
      </c>
      <c r="DT14" s="16" t="str">
        <f t="shared" si="48"/>
        <v xml:space="preserve"> </v>
      </c>
      <c r="DU14" s="16" t="str">
        <f t="shared" si="72"/>
        <v xml:space="preserve"> </v>
      </c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</row>
    <row r="15" spans="1:144" s="8" customFormat="1" ht="14.25" customHeight="1" outlineLevel="1" x14ac:dyDescent="0.25">
      <c r="A15" s="7">
        <v>8</v>
      </c>
      <c r="B15" s="75" t="s">
        <v>146</v>
      </c>
      <c r="C15" s="15">
        <v>2021477</v>
      </c>
      <c r="D15" s="15">
        <v>274372.61</v>
      </c>
      <c r="E15" s="15">
        <v>146276.64000000001</v>
      </c>
      <c r="F15" s="16">
        <f t="shared" si="3"/>
        <v>0.13572878148007619</v>
      </c>
      <c r="G15" s="16">
        <f t="shared" si="4"/>
        <v>1.8757103663305361</v>
      </c>
      <c r="H15" s="6">
        <v>1645000</v>
      </c>
      <c r="I15" s="13">
        <v>135995.21</v>
      </c>
      <c r="J15" s="13">
        <v>139224.03</v>
      </c>
      <c r="K15" s="16">
        <f t="shared" si="6"/>
        <v>8.2671860182370813E-2</v>
      </c>
      <c r="L15" s="16">
        <f t="shared" si="49"/>
        <v>0.97680845756296519</v>
      </c>
      <c r="M15" s="21">
        <v>230000</v>
      </c>
      <c r="N15" s="21">
        <v>64611.74</v>
      </c>
      <c r="O15" s="21">
        <v>46034.29</v>
      </c>
      <c r="P15" s="16">
        <f t="shared" si="8"/>
        <v>0.28092060869565216</v>
      </c>
      <c r="Q15" s="16">
        <f t="shared" si="50"/>
        <v>1.4035567834325238</v>
      </c>
      <c r="R15" s="21">
        <v>0</v>
      </c>
      <c r="S15" s="21">
        <v>0</v>
      </c>
      <c r="T15" s="21">
        <v>0</v>
      </c>
      <c r="U15" s="16" t="str">
        <f t="shared" si="10"/>
        <v xml:space="preserve"> </v>
      </c>
      <c r="V15" s="16" t="str">
        <f t="shared" ref="V15:V17" si="99">IF(S15=0," ",IF(S15/T15*100&gt;200,"св.200",S15/T15))</f>
        <v xml:space="preserve"> </v>
      </c>
      <c r="W15" s="21">
        <v>5000</v>
      </c>
      <c r="X15" s="21">
        <v>8698.7999999999993</v>
      </c>
      <c r="Y15" s="21">
        <v>93.9</v>
      </c>
      <c r="Z15" s="16">
        <f t="shared" si="12"/>
        <v>1.7397599999999998</v>
      </c>
      <c r="AA15" s="16" t="str">
        <f t="shared" si="52"/>
        <v>св.200</v>
      </c>
      <c r="AB15" s="21">
        <v>280000</v>
      </c>
      <c r="AC15" s="21">
        <v>12327.53</v>
      </c>
      <c r="AD15" s="21">
        <v>6301.15</v>
      </c>
      <c r="AE15" s="16">
        <f t="shared" si="14"/>
        <v>4.4026892857142862E-2</v>
      </c>
      <c r="AF15" s="16">
        <f t="shared" si="53"/>
        <v>1.9563936741705881</v>
      </c>
      <c r="AG15" s="21">
        <v>1130000</v>
      </c>
      <c r="AH15" s="21">
        <v>50357.14</v>
      </c>
      <c r="AI15" s="21">
        <v>86794.69</v>
      </c>
      <c r="AJ15" s="16">
        <f t="shared" si="16"/>
        <v>4.4563840707964604E-2</v>
      </c>
      <c r="AK15" s="16">
        <f t="shared" si="54"/>
        <v>0.58018687548742898</v>
      </c>
      <c r="AL15" s="21">
        <v>0</v>
      </c>
      <c r="AM15" s="21">
        <v>0</v>
      </c>
      <c r="AN15" s="21">
        <v>0</v>
      </c>
      <c r="AO15" s="16" t="str">
        <f t="shared" si="98"/>
        <v xml:space="preserve"> </v>
      </c>
      <c r="AP15" s="16" t="str">
        <f t="shared" si="55"/>
        <v xml:space="preserve"> </v>
      </c>
      <c r="AQ15" s="33">
        <v>376477</v>
      </c>
      <c r="AR15" s="33">
        <v>138377.4</v>
      </c>
      <c r="AS15" s="33">
        <v>7052.61</v>
      </c>
      <c r="AT15" s="16">
        <f t="shared" si="19"/>
        <v>0.36755870876574132</v>
      </c>
      <c r="AU15" s="16" t="str">
        <f t="shared" si="56"/>
        <v>св.200</v>
      </c>
      <c r="AV15" s="21">
        <v>0</v>
      </c>
      <c r="AW15" s="21">
        <v>0</v>
      </c>
      <c r="AX15" s="21">
        <v>0</v>
      </c>
      <c r="AY15" s="16" t="str">
        <f t="shared" si="21"/>
        <v xml:space="preserve"> </v>
      </c>
      <c r="AZ15" s="16" t="str">
        <f t="shared" si="57"/>
        <v xml:space="preserve"> </v>
      </c>
      <c r="BA15" s="21">
        <v>334477</v>
      </c>
      <c r="BB15" s="21">
        <v>138377.4</v>
      </c>
      <c r="BC15" s="21">
        <v>7052.61</v>
      </c>
      <c r="BD15" s="16">
        <f t="shared" si="23"/>
        <v>0.41371275154943388</v>
      </c>
      <c r="BE15" s="16" t="str">
        <f t="shared" si="24"/>
        <v>св.200</v>
      </c>
      <c r="BF15" s="21">
        <v>0</v>
      </c>
      <c r="BG15" s="21">
        <v>0</v>
      </c>
      <c r="BH15" s="21">
        <v>0</v>
      </c>
      <c r="BI15" s="16" t="str">
        <f t="shared" si="26"/>
        <v xml:space="preserve"> </v>
      </c>
      <c r="BJ15" s="16" t="str">
        <f t="shared" si="27"/>
        <v xml:space="preserve"> </v>
      </c>
      <c r="BK15" s="21">
        <v>0</v>
      </c>
      <c r="BL15" s="21">
        <v>0</v>
      </c>
      <c r="BM15" s="21">
        <v>0</v>
      </c>
      <c r="BN15" s="16" t="str">
        <f t="shared" si="29"/>
        <v xml:space="preserve"> </v>
      </c>
      <c r="BO15" s="16" t="str">
        <f t="shared" si="58"/>
        <v xml:space="preserve"> </v>
      </c>
      <c r="BP15" s="21">
        <v>0</v>
      </c>
      <c r="BQ15" s="21">
        <v>0</v>
      </c>
      <c r="BR15" s="21">
        <v>0</v>
      </c>
      <c r="BS15" s="16" t="str">
        <f t="shared" si="31"/>
        <v xml:space="preserve"> </v>
      </c>
      <c r="BT15" s="16" t="str">
        <f t="shared" si="32"/>
        <v xml:space="preserve"> </v>
      </c>
      <c r="BU15" s="21">
        <v>0</v>
      </c>
      <c r="BV15" s="21">
        <v>0</v>
      </c>
      <c r="BW15" s="21">
        <v>0</v>
      </c>
      <c r="BX15" s="16" t="str">
        <f t="shared" si="34"/>
        <v xml:space="preserve"> </v>
      </c>
      <c r="BY15" s="16" t="str">
        <f t="shared" si="59"/>
        <v xml:space="preserve"> </v>
      </c>
      <c r="BZ15" s="21">
        <v>0</v>
      </c>
      <c r="CA15" s="21">
        <v>0</v>
      </c>
      <c r="CB15" s="21">
        <v>0</v>
      </c>
      <c r="CC15" s="16" t="str">
        <f t="shared" si="36"/>
        <v xml:space="preserve"> </v>
      </c>
      <c r="CD15" s="16" t="str">
        <f t="shared" si="60"/>
        <v xml:space="preserve"> </v>
      </c>
      <c r="CE15" s="15">
        <v>0</v>
      </c>
      <c r="CF15" s="15">
        <v>0</v>
      </c>
      <c r="CG15" s="15">
        <v>0</v>
      </c>
      <c r="CH15" s="16" t="str">
        <f t="shared" si="61"/>
        <v xml:space="preserve"> </v>
      </c>
      <c r="CI15" s="16" t="str">
        <f t="shared" si="73"/>
        <v xml:space="preserve"> </v>
      </c>
      <c r="CJ15" s="21">
        <v>0</v>
      </c>
      <c r="CK15" s="21">
        <v>0</v>
      </c>
      <c r="CL15" s="21">
        <v>0</v>
      </c>
      <c r="CM15" s="16" t="str">
        <f t="shared" si="62"/>
        <v xml:space="preserve"> </v>
      </c>
      <c r="CN15" s="16" t="str">
        <f t="shared" si="63"/>
        <v xml:space="preserve"> </v>
      </c>
      <c r="CO15" s="21">
        <v>0</v>
      </c>
      <c r="CP15" s="21">
        <v>0</v>
      </c>
      <c r="CQ15" s="21">
        <v>0</v>
      </c>
      <c r="CR15" s="16" t="str">
        <f t="shared" si="64"/>
        <v xml:space="preserve"> </v>
      </c>
      <c r="CS15" s="16" t="str">
        <f t="shared" si="65"/>
        <v xml:space="preserve"> </v>
      </c>
      <c r="CT15" s="21">
        <v>0</v>
      </c>
      <c r="CU15" s="21">
        <v>0</v>
      </c>
      <c r="CV15" s="21">
        <v>0</v>
      </c>
      <c r="CW15" s="16" t="str">
        <f t="shared" si="66"/>
        <v xml:space="preserve"> </v>
      </c>
      <c r="CX15" s="16" t="str">
        <f t="shared" si="67"/>
        <v xml:space="preserve"> </v>
      </c>
      <c r="CY15" s="21">
        <v>0</v>
      </c>
      <c r="CZ15" s="21">
        <v>0</v>
      </c>
      <c r="DA15" s="21">
        <v>0</v>
      </c>
      <c r="DB15" s="16" t="str">
        <f t="shared" si="42"/>
        <v xml:space="preserve"> </v>
      </c>
      <c r="DC15" s="16" t="str">
        <f t="shared" si="68"/>
        <v xml:space="preserve"> </v>
      </c>
      <c r="DD15" s="21">
        <v>0</v>
      </c>
      <c r="DE15" s="21">
        <v>0</v>
      </c>
      <c r="DF15" s="21">
        <v>0</v>
      </c>
      <c r="DG15" s="16" t="str">
        <f t="shared" si="44"/>
        <v xml:space="preserve"> </v>
      </c>
      <c r="DH15" s="16" t="str">
        <f t="shared" si="69"/>
        <v xml:space="preserve"> </v>
      </c>
      <c r="DI15" s="21">
        <v>0</v>
      </c>
      <c r="DJ15" s="21">
        <v>0</v>
      </c>
      <c r="DK15" s="16" t="str">
        <f t="shared" si="70"/>
        <v xml:space="preserve"> </v>
      </c>
      <c r="DL15" s="21">
        <v>0</v>
      </c>
      <c r="DM15" s="21">
        <v>0</v>
      </c>
      <c r="DN15" s="21">
        <v>0</v>
      </c>
      <c r="DO15" s="16" t="str">
        <f t="shared" si="46"/>
        <v xml:space="preserve"> </v>
      </c>
      <c r="DP15" s="59" t="str">
        <f t="shared" si="71"/>
        <v xml:space="preserve"> </v>
      </c>
      <c r="DQ15" s="21">
        <v>42000</v>
      </c>
      <c r="DR15" s="21">
        <v>0</v>
      </c>
      <c r="DS15" s="21">
        <v>0</v>
      </c>
      <c r="DT15" s="16" t="str">
        <f t="shared" si="48"/>
        <v xml:space="preserve"> </v>
      </c>
      <c r="DU15" s="16" t="str">
        <f t="shared" si="72"/>
        <v xml:space="preserve"> </v>
      </c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</row>
    <row r="16" spans="1:144" s="8" customFormat="1" ht="15.75" customHeight="1" outlineLevel="1" x14ac:dyDescent="0.25">
      <c r="A16" s="7">
        <v>9</v>
      </c>
      <c r="B16" s="75" t="s">
        <v>34</v>
      </c>
      <c r="C16" s="15">
        <v>3662892.84</v>
      </c>
      <c r="D16" s="15">
        <v>687108.38</v>
      </c>
      <c r="E16" s="15">
        <v>367952.49</v>
      </c>
      <c r="F16" s="16">
        <f t="shared" si="3"/>
        <v>0.18758626310236257</v>
      </c>
      <c r="G16" s="16">
        <f t="shared" si="4"/>
        <v>1.8673834222456274</v>
      </c>
      <c r="H16" s="6">
        <v>822709.06</v>
      </c>
      <c r="I16" s="13">
        <v>108441.97</v>
      </c>
      <c r="J16" s="13">
        <v>81138.14</v>
      </c>
      <c r="K16" s="16">
        <f t="shared" si="6"/>
        <v>0.13181083723570516</v>
      </c>
      <c r="L16" s="16">
        <f t="shared" si="49"/>
        <v>1.336510425306767</v>
      </c>
      <c r="M16" s="21">
        <v>128709.06</v>
      </c>
      <c r="N16" s="21">
        <v>56744.58</v>
      </c>
      <c r="O16" s="21">
        <v>22237.72</v>
      </c>
      <c r="P16" s="16">
        <f t="shared" si="8"/>
        <v>0.44087479156478965</v>
      </c>
      <c r="Q16" s="16" t="str">
        <f t="shared" si="50"/>
        <v>св.200</v>
      </c>
      <c r="R16" s="21">
        <v>0</v>
      </c>
      <c r="S16" s="21">
        <v>0</v>
      </c>
      <c r="T16" s="21">
        <v>0</v>
      </c>
      <c r="U16" s="16" t="str">
        <f t="shared" si="10"/>
        <v xml:space="preserve"> </v>
      </c>
      <c r="V16" s="16" t="str">
        <f t="shared" si="99"/>
        <v xml:space="preserve"> </v>
      </c>
      <c r="W16" s="21">
        <v>0</v>
      </c>
      <c r="X16" s="21">
        <v>2360.1</v>
      </c>
      <c r="Y16" s="21">
        <v>35176.800000000003</v>
      </c>
      <c r="Z16" s="16" t="str">
        <f t="shared" si="12"/>
        <v xml:space="preserve"> </v>
      </c>
      <c r="AA16" s="16">
        <f t="shared" si="52"/>
        <v>6.7092515521593774E-2</v>
      </c>
      <c r="AB16" s="21">
        <v>36000</v>
      </c>
      <c r="AC16" s="21">
        <v>2409.8200000000002</v>
      </c>
      <c r="AD16" s="21">
        <v>-77.69</v>
      </c>
      <c r="AE16" s="16">
        <f t="shared" si="14"/>
        <v>6.6939444444444454E-2</v>
      </c>
      <c r="AF16" s="16">
        <f t="shared" si="53"/>
        <v>-31.018406487321407</v>
      </c>
      <c r="AG16" s="21">
        <v>658000</v>
      </c>
      <c r="AH16" s="21">
        <v>46927.47</v>
      </c>
      <c r="AI16" s="21">
        <v>23801.31</v>
      </c>
      <c r="AJ16" s="16">
        <f t="shared" si="16"/>
        <v>7.1318343465045592E-2</v>
      </c>
      <c r="AK16" s="16">
        <f t="shared" si="54"/>
        <v>1.9716339142677439</v>
      </c>
      <c r="AL16" s="21">
        <v>0</v>
      </c>
      <c r="AM16" s="21">
        <v>0</v>
      </c>
      <c r="AN16" s="21">
        <v>0</v>
      </c>
      <c r="AO16" s="16" t="str">
        <f t="shared" si="98"/>
        <v xml:space="preserve"> </v>
      </c>
      <c r="AP16" s="16" t="str">
        <f t="shared" si="55"/>
        <v xml:space="preserve"> </v>
      </c>
      <c r="AQ16" s="33">
        <v>2840183.78</v>
      </c>
      <c r="AR16" s="33">
        <v>578666.41</v>
      </c>
      <c r="AS16" s="33">
        <v>286814.34999999998</v>
      </c>
      <c r="AT16" s="16">
        <f t="shared" si="19"/>
        <v>0.20374259372750875</v>
      </c>
      <c r="AU16" s="16" t="str">
        <f t="shared" si="56"/>
        <v>св.200</v>
      </c>
      <c r="AV16" s="21">
        <v>0</v>
      </c>
      <c r="AW16" s="21">
        <v>0</v>
      </c>
      <c r="AX16" s="21">
        <v>0</v>
      </c>
      <c r="AY16" s="16" t="str">
        <f t="shared" si="21"/>
        <v xml:space="preserve"> </v>
      </c>
      <c r="AZ16" s="16" t="str">
        <f t="shared" si="57"/>
        <v xml:space="preserve"> </v>
      </c>
      <c r="BA16" s="21">
        <v>2798765</v>
      </c>
      <c r="BB16" s="21">
        <v>575381.05000000005</v>
      </c>
      <c r="BC16" s="21">
        <v>282224.89</v>
      </c>
      <c r="BD16" s="16">
        <f t="shared" si="23"/>
        <v>0.20558390933143728</v>
      </c>
      <c r="BE16" s="16" t="str">
        <f t="shared" si="24"/>
        <v>св.200</v>
      </c>
      <c r="BF16" s="21">
        <v>35646</v>
      </c>
      <c r="BG16" s="21">
        <v>3285.36</v>
      </c>
      <c r="BH16" s="21">
        <v>4589.46</v>
      </c>
      <c r="BI16" s="16">
        <f t="shared" si="26"/>
        <v>9.2166301969365427E-2</v>
      </c>
      <c r="BJ16" s="16">
        <f t="shared" si="27"/>
        <v>0.7158489234027533</v>
      </c>
      <c r="BK16" s="21">
        <v>0</v>
      </c>
      <c r="BL16" s="21">
        <v>0</v>
      </c>
      <c r="BM16" s="21">
        <v>0</v>
      </c>
      <c r="BN16" s="16" t="str">
        <f t="shared" si="29"/>
        <v xml:space="preserve"> </v>
      </c>
      <c r="BO16" s="16" t="str">
        <f t="shared" si="58"/>
        <v xml:space="preserve"> </v>
      </c>
      <c r="BP16" s="21">
        <v>0</v>
      </c>
      <c r="BQ16" s="21">
        <v>0</v>
      </c>
      <c r="BR16" s="21">
        <v>0</v>
      </c>
      <c r="BS16" s="16" t="str">
        <f t="shared" si="31"/>
        <v xml:space="preserve"> </v>
      </c>
      <c r="BT16" s="16" t="str">
        <f t="shared" si="32"/>
        <v xml:space="preserve"> </v>
      </c>
      <c r="BU16" s="21">
        <v>0</v>
      </c>
      <c r="BV16" s="21">
        <v>0</v>
      </c>
      <c r="BW16" s="21">
        <v>0</v>
      </c>
      <c r="BX16" s="16" t="str">
        <f t="shared" si="34"/>
        <v xml:space="preserve"> </v>
      </c>
      <c r="BY16" s="16" t="str">
        <f t="shared" si="59"/>
        <v xml:space="preserve"> </v>
      </c>
      <c r="BZ16" s="21">
        <v>0</v>
      </c>
      <c r="CA16" s="21">
        <v>0</v>
      </c>
      <c r="CB16" s="21">
        <v>0</v>
      </c>
      <c r="CC16" s="16" t="str">
        <f t="shared" si="36"/>
        <v xml:space="preserve"> </v>
      </c>
      <c r="CD16" s="16" t="str">
        <f t="shared" si="60"/>
        <v xml:space="preserve"> </v>
      </c>
      <c r="CE16" s="15">
        <v>0</v>
      </c>
      <c r="CF16" s="15">
        <v>0</v>
      </c>
      <c r="CG16" s="15">
        <v>0</v>
      </c>
      <c r="CH16" s="16" t="str">
        <f t="shared" si="61"/>
        <v xml:space="preserve"> </v>
      </c>
      <c r="CI16" s="16" t="str">
        <f t="shared" si="73"/>
        <v xml:space="preserve"> </v>
      </c>
      <c r="CJ16" s="21">
        <v>0</v>
      </c>
      <c r="CK16" s="21">
        <v>0</v>
      </c>
      <c r="CL16" s="21">
        <v>0</v>
      </c>
      <c r="CM16" s="16" t="str">
        <f t="shared" si="62"/>
        <v xml:space="preserve"> </v>
      </c>
      <c r="CN16" s="16" t="str">
        <f t="shared" si="63"/>
        <v xml:space="preserve"> </v>
      </c>
      <c r="CO16" s="21">
        <v>0</v>
      </c>
      <c r="CP16" s="21">
        <v>0</v>
      </c>
      <c r="CQ16" s="21">
        <v>0</v>
      </c>
      <c r="CR16" s="16" t="str">
        <f t="shared" si="64"/>
        <v xml:space="preserve"> </v>
      </c>
      <c r="CS16" s="16" t="str">
        <f t="shared" si="65"/>
        <v xml:space="preserve"> </v>
      </c>
      <c r="CT16" s="21">
        <v>0</v>
      </c>
      <c r="CU16" s="21">
        <v>0</v>
      </c>
      <c r="CV16" s="21">
        <v>0</v>
      </c>
      <c r="CW16" s="16" t="str">
        <f t="shared" si="66"/>
        <v xml:space="preserve"> </v>
      </c>
      <c r="CX16" s="16" t="str">
        <f t="shared" si="67"/>
        <v xml:space="preserve"> </v>
      </c>
      <c r="CY16" s="21">
        <v>0</v>
      </c>
      <c r="CZ16" s="21">
        <v>0</v>
      </c>
      <c r="DA16" s="21">
        <v>0</v>
      </c>
      <c r="DB16" s="16" t="str">
        <f t="shared" si="42"/>
        <v xml:space="preserve"> </v>
      </c>
      <c r="DC16" s="16" t="str">
        <f t="shared" si="68"/>
        <v xml:space="preserve"> </v>
      </c>
      <c r="DD16" s="21">
        <v>0</v>
      </c>
      <c r="DE16" s="21">
        <v>0</v>
      </c>
      <c r="DF16" s="21">
        <v>0</v>
      </c>
      <c r="DG16" s="16" t="str">
        <f t="shared" si="44"/>
        <v xml:space="preserve"> </v>
      </c>
      <c r="DH16" s="16" t="str">
        <f t="shared" si="69"/>
        <v xml:space="preserve"> </v>
      </c>
      <c r="DI16" s="21">
        <v>0</v>
      </c>
      <c r="DJ16" s="21">
        <v>0</v>
      </c>
      <c r="DK16" s="16" t="str">
        <f t="shared" si="70"/>
        <v xml:space="preserve"> </v>
      </c>
      <c r="DL16" s="21">
        <v>0</v>
      </c>
      <c r="DM16" s="21">
        <v>0</v>
      </c>
      <c r="DN16" s="21">
        <v>0</v>
      </c>
      <c r="DO16" s="16" t="str">
        <f t="shared" si="46"/>
        <v xml:space="preserve"> </v>
      </c>
      <c r="DP16" s="59" t="str">
        <f t="shared" si="71"/>
        <v xml:space="preserve"> </v>
      </c>
      <c r="DQ16" s="21">
        <v>5772.78</v>
      </c>
      <c r="DR16" s="21">
        <v>0</v>
      </c>
      <c r="DS16" s="21">
        <v>0</v>
      </c>
      <c r="DT16" s="16" t="str">
        <f t="shared" si="48"/>
        <v xml:space="preserve"> </v>
      </c>
      <c r="DU16" s="16" t="str">
        <f t="shared" si="72"/>
        <v xml:space="preserve"> </v>
      </c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</row>
    <row r="17" spans="1:144" s="8" customFormat="1" ht="15.75" customHeight="1" outlineLevel="1" x14ac:dyDescent="0.25">
      <c r="A17" s="7">
        <v>10</v>
      </c>
      <c r="B17" s="75" t="s">
        <v>79</v>
      </c>
      <c r="C17" s="15">
        <v>1969316.62</v>
      </c>
      <c r="D17" s="15">
        <v>281278.09000000003</v>
      </c>
      <c r="E17" s="15">
        <v>227234.37</v>
      </c>
      <c r="F17" s="16">
        <f t="shared" si="3"/>
        <v>0.14283030323483484</v>
      </c>
      <c r="G17" s="16">
        <f t="shared" si="4"/>
        <v>1.2378325074679506</v>
      </c>
      <c r="H17" s="6">
        <v>1670534</v>
      </c>
      <c r="I17" s="13">
        <v>219067.49</v>
      </c>
      <c r="J17" s="13">
        <v>187352.99</v>
      </c>
      <c r="K17" s="16">
        <f t="shared" si="6"/>
        <v>0.13113620554864491</v>
      </c>
      <c r="L17" s="16">
        <f t="shared" si="49"/>
        <v>1.1692767219781226</v>
      </c>
      <c r="M17" s="21">
        <v>369000</v>
      </c>
      <c r="N17" s="21">
        <v>106256.22</v>
      </c>
      <c r="O17" s="21">
        <v>37008.78</v>
      </c>
      <c r="P17" s="16">
        <f t="shared" si="8"/>
        <v>0.28795723577235771</v>
      </c>
      <c r="Q17" s="16" t="str">
        <f t="shared" si="50"/>
        <v>св.200</v>
      </c>
      <c r="R17" s="21">
        <v>0</v>
      </c>
      <c r="S17" s="21">
        <v>0</v>
      </c>
      <c r="T17" s="21">
        <v>0</v>
      </c>
      <c r="U17" s="16" t="str">
        <f t="shared" si="10"/>
        <v xml:space="preserve"> </v>
      </c>
      <c r="V17" s="16" t="str">
        <f t="shared" si="99"/>
        <v xml:space="preserve"> </v>
      </c>
      <c r="W17" s="21">
        <v>2000</v>
      </c>
      <c r="X17" s="21">
        <v>6013.98</v>
      </c>
      <c r="Y17" s="21">
        <v>1040.1600000000001</v>
      </c>
      <c r="Z17" s="16" t="str">
        <f t="shared" si="12"/>
        <v>СВ.200</v>
      </c>
      <c r="AA17" s="16" t="str">
        <f t="shared" si="52"/>
        <v>св.200</v>
      </c>
      <c r="AB17" s="21">
        <v>107000</v>
      </c>
      <c r="AC17" s="21">
        <v>26512.85</v>
      </c>
      <c r="AD17" s="21">
        <v>16689.259999999998</v>
      </c>
      <c r="AE17" s="16">
        <f t="shared" si="14"/>
        <v>0.24778364485981308</v>
      </c>
      <c r="AF17" s="16">
        <f>IF(AC17&lt;=0," ",IF(AC17/AD17*100&gt;200,"св.200",AC17/AD17))</f>
        <v>1.5886174701574547</v>
      </c>
      <c r="AG17" s="21">
        <v>1192534</v>
      </c>
      <c r="AH17" s="21">
        <v>80284.44</v>
      </c>
      <c r="AI17" s="21">
        <v>132614.79</v>
      </c>
      <c r="AJ17" s="16">
        <f t="shared" si="16"/>
        <v>6.7322558518247699E-2</v>
      </c>
      <c r="AK17" s="16">
        <f t="shared" si="54"/>
        <v>0.60539582349751486</v>
      </c>
      <c r="AL17" s="21">
        <v>0</v>
      </c>
      <c r="AM17" s="21">
        <v>0</v>
      </c>
      <c r="AN17" s="21">
        <v>0</v>
      </c>
      <c r="AO17" s="16" t="str">
        <f t="shared" si="98"/>
        <v xml:space="preserve"> </v>
      </c>
      <c r="AP17" s="16" t="str">
        <f t="shared" si="55"/>
        <v xml:space="preserve"> </v>
      </c>
      <c r="AQ17" s="33">
        <v>298782.62</v>
      </c>
      <c r="AR17" s="33">
        <v>62210.599999999991</v>
      </c>
      <c r="AS17" s="33">
        <v>39881.379999999997</v>
      </c>
      <c r="AT17" s="16">
        <f t="shared" si="19"/>
        <v>0.20821358350763505</v>
      </c>
      <c r="AU17" s="16">
        <f>IF(AR17=0," ",IF(AR17/AS17*100&gt;200,"св.200",AR17/AS17))</f>
        <v>1.5598908563344598</v>
      </c>
      <c r="AV17" s="21">
        <v>0</v>
      </c>
      <c r="AW17" s="21">
        <v>0</v>
      </c>
      <c r="AX17" s="21">
        <v>0</v>
      </c>
      <c r="AY17" s="16" t="str">
        <f t="shared" si="21"/>
        <v xml:space="preserve"> </v>
      </c>
      <c r="AZ17" s="16" t="str">
        <f t="shared" si="57"/>
        <v xml:space="preserve"> </v>
      </c>
      <c r="BA17" s="21">
        <v>101955.4</v>
      </c>
      <c r="BB17" s="21">
        <v>20157.509999999998</v>
      </c>
      <c r="BC17" s="21">
        <v>39881.379999999997</v>
      </c>
      <c r="BD17" s="16">
        <f t="shared" si="23"/>
        <v>0.19770909633035622</v>
      </c>
      <c r="BE17" s="16">
        <f t="shared" si="24"/>
        <v>0.50543662230344089</v>
      </c>
      <c r="BF17" s="21">
        <v>0</v>
      </c>
      <c r="BG17" s="21">
        <v>0</v>
      </c>
      <c r="BH17" s="21">
        <v>0</v>
      </c>
      <c r="BI17" s="16" t="str">
        <f t="shared" si="26"/>
        <v xml:space="preserve"> </v>
      </c>
      <c r="BJ17" s="16" t="str">
        <f>IF(BG17=0," ",IF(BG17/BH17*100&gt;200,"св.200",BG17/BH17))</f>
        <v xml:space="preserve"> </v>
      </c>
      <c r="BK17" s="21">
        <v>0</v>
      </c>
      <c r="BL17" s="21">
        <v>0</v>
      </c>
      <c r="BM17" s="21">
        <v>0</v>
      </c>
      <c r="BN17" s="16" t="str">
        <f t="shared" si="29"/>
        <v xml:space="preserve"> </v>
      </c>
      <c r="BO17" s="16" t="str">
        <f t="shared" si="58"/>
        <v xml:space="preserve"> </v>
      </c>
      <c r="BP17" s="21">
        <v>0</v>
      </c>
      <c r="BQ17" s="21">
        <v>0</v>
      </c>
      <c r="BR17" s="21">
        <v>0</v>
      </c>
      <c r="BS17" s="16" t="str">
        <f t="shared" si="31"/>
        <v xml:space="preserve"> </v>
      </c>
      <c r="BT17" s="16" t="str">
        <f t="shared" si="32"/>
        <v xml:space="preserve"> </v>
      </c>
      <c r="BU17" s="21">
        <v>41034.67</v>
      </c>
      <c r="BV17" s="21">
        <v>41034.31</v>
      </c>
      <c r="BW17" s="21">
        <v>0</v>
      </c>
      <c r="BX17" s="16">
        <f t="shared" si="34"/>
        <v>0.99999122693078801</v>
      </c>
      <c r="BY17" s="16" t="str">
        <f t="shared" si="59"/>
        <v xml:space="preserve"> </v>
      </c>
      <c r="BZ17" s="21">
        <v>0</v>
      </c>
      <c r="CA17" s="21">
        <v>0</v>
      </c>
      <c r="CB17" s="21">
        <v>0</v>
      </c>
      <c r="CC17" s="16" t="str">
        <f t="shared" si="36"/>
        <v xml:space="preserve"> </v>
      </c>
      <c r="CD17" s="16" t="str">
        <f t="shared" si="60"/>
        <v xml:space="preserve"> </v>
      </c>
      <c r="CE17" s="15">
        <v>0</v>
      </c>
      <c r="CF17" s="15">
        <v>0</v>
      </c>
      <c r="CG17" s="15">
        <v>0</v>
      </c>
      <c r="CH17" s="16" t="str">
        <f t="shared" si="61"/>
        <v xml:space="preserve"> </v>
      </c>
      <c r="CI17" s="16" t="str">
        <f t="shared" si="73"/>
        <v xml:space="preserve"> </v>
      </c>
      <c r="CJ17" s="21">
        <v>0</v>
      </c>
      <c r="CK17" s="21">
        <v>0</v>
      </c>
      <c r="CL17" s="21">
        <v>0</v>
      </c>
      <c r="CM17" s="16" t="str">
        <f t="shared" si="62"/>
        <v xml:space="preserve"> </v>
      </c>
      <c r="CN17" s="16" t="str">
        <f t="shared" si="63"/>
        <v xml:space="preserve"> </v>
      </c>
      <c r="CO17" s="21">
        <v>0</v>
      </c>
      <c r="CP17" s="21">
        <v>0</v>
      </c>
      <c r="CQ17" s="21">
        <v>0</v>
      </c>
      <c r="CR17" s="16" t="str">
        <f t="shared" si="64"/>
        <v xml:space="preserve"> </v>
      </c>
      <c r="CS17" s="16" t="str">
        <f t="shared" si="65"/>
        <v xml:space="preserve"> </v>
      </c>
      <c r="CT17" s="21">
        <v>0</v>
      </c>
      <c r="CU17" s="21">
        <v>0</v>
      </c>
      <c r="CV17" s="21">
        <v>0</v>
      </c>
      <c r="CW17" s="16" t="str">
        <f t="shared" si="66"/>
        <v xml:space="preserve"> </v>
      </c>
      <c r="CX17" s="16" t="str">
        <f t="shared" si="67"/>
        <v xml:space="preserve"> </v>
      </c>
      <c r="CY17" s="21">
        <v>0</v>
      </c>
      <c r="CZ17" s="21">
        <v>0</v>
      </c>
      <c r="DA17" s="21">
        <v>0</v>
      </c>
      <c r="DB17" s="16" t="str">
        <f t="shared" si="42"/>
        <v xml:space="preserve"> </v>
      </c>
      <c r="DC17" s="16" t="str">
        <f t="shared" si="68"/>
        <v xml:space="preserve"> </v>
      </c>
      <c r="DD17" s="21">
        <v>0</v>
      </c>
      <c r="DE17" s="21">
        <v>0</v>
      </c>
      <c r="DF17" s="21">
        <v>0</v>
      </c>
      <c r="DG17" s="16" t="str">
        <f t="shared" si="44"/>
        <v xml:space="preserve"> </v>
      </c>
      <c r="DH17" s="16" t="str">
        <f t="shared" si="69"/>
        <v xml:space="preserve"> </v>
      </c>
      <c r="DI17" s="21">
        <v>1018.78</v>
      </c>
      <c r="DJ17" s="21">
        <v>0</v>
      </c>
      <c r="DK17" s="16" t="str">
        <f t="shared" si="70"/>
        <v xml:space="preserve"> </v>
      </c>
      <c r="DL17" s="21">
        <v>0</v>
      </c>
      <c r="DM17" s="21">
        <v>0</v>
      </c>
      <c r="DN17" s="21">
        <v>0</v>
      </c>
      <c r="DO17" s="16" t="str">
        <f t="shared" si="46"/>
        <v xml:space="preserve"> </v>
      </c>
      <c r="DP17" s="59" t="str">
        <f t="shared" si="71"/>
        <v xml:space="preserve"> </v>
      </c>
      <c r="DQ17" s="21">
        <v>155792.54999999999</v>
      </c>
      <c r="DR17" s="21">
        <v>0</v>
      </c>
      <c r="DS17" s="21">
        <v>0</v>
      </c>
      <c r="DT17" s="16" t="str">
        <f t="shared" si="48"/>
        <v xml:space="preserve"> </v>
      </c>
      <c r="DU17" s="16" t="str">
        <f t="shared" si="72"/>
        <v xml:space="preserve"> </v>
      </c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</row>
    <row r="18" spans="1:144" s="10" customFormat="1" ht="32.1" customHeight="1" x14ac:dyDescent="0.25">
      <c r="A18" s="9"/>
      <c r="B18" s="74" t="s">
        <v>124</v>
      </c>
      <c r="C18" s="76">
        <v>58060402.409999996</v>
      </c>
      <c r="D18" s="76">
        <v>18798485.07</v>
      </c>
      <c r="E18" s="76">
        <f>SUM(E19:E23)</f>
        <v>12432941.950000001</v>
      </c>
      <c r="F18" s="14">
        <f t="shared" si="3"/>
        <v>0.32377462590170153</v>
      </c>
      <c r="G18" s="14">
        <f t="shared" si="4"/>
        <v>1.5119900941868387</v>
      </c>
      <c r="H18" s="36">
        <v>55304867.159999996</v>
      </c>
      <c r="I18" s="36">
        <v>17925937.390000001</v>
      </c>
      <c r="J18" s="36">
        <f t="shared" ref="J18" si="100">J19+J20+J21+J22+J23</f>
        <v>10901826.020000003</v>
      </c>
      <c r="K18" s="14">
        <f t="shared" si="6"/>
        <v>0.32412947197105252</v>
      </c>
      <c r="L18" s="14">
        <f t="shared" si="49"/>
        <v>1.6443059499494741</v>
      </c>
      <c r="M18" s="36">
        <v>40079267.159999996</v>
      </c>
      <c r="N18" s="36">
        <v>11733290.059999999</v>
      </c>
      <c r="O18" s="36">
        <f t="shared" ref="O18" si="101">O19+O20+O21+O22+O23</f>
        <v>7299669.0099999998</v>
      </c>
      <c r="P18" s="14">
        <f t="shared" si="8"/>
        <v>0.29275211078984209</v>
      </c>
      <c r="Q18" s="14">
        <f t="shared" si="50"/>
        <v>1.6073728882674365</v>
      </c>
      <c r="R18" s="36">
        <v>3772300</v>
      </c>
      <c r="S18" s="36">
        <v>959285.36</v>
      </c>
      <c r="T18" s="36">
        <f t="shared" ref="T18" si="102">T19+T20+T21+T22+T23</f>
        <v>849244.14</v>
      </c>
      <c r="U18" s="14">
        <f t="shared" si="10"/>
        <v>0.25429720859952815</v>
      </c>
      <c r="V18" s="14">
        <f t="shared" si="51"/>
        <v>1.1295754834410749</v>
      </c>
      <c r="W18" s="36">
        <v>521300</v>
      </c>
      <c r="X18" s="36">
        <v>850619.2</v>
      </c>
      <c r="Y18" s="36">
        <f t="shared" ref="Y18" si="103">Y19+Y20+Y21+Y22+Y23</f>
        <v>260932.14</v>
      </c>
      <c r="Z18" s="14">
        <f t="shared" si="12"/>
        <v>1.6317268367542681</v>
      </c>
      <c r="AA18" s="14" t="str">
        <f t="shared" si="52"/>
        <v>св.200</v>
      </c>
      <c r="AB18" s="36">
        <v>2401000</v>
      </c>
      <c r="AC18" s="36">
        <v>844354.74</v>
      </c>
      <c r="AD18" s="36">
        <f t="shared" ref="AD18" si="104">AD19+AD20+AD21+AD22+AD23</f>
        <v>233415.01999999996</v>
      </c>
      <c r="AE18" s="14">
        <f t="shared" si="14"/>
        <v>0.35166794668887963</v>
      </c>
      <c r="AF18" s="14" t="str">
        <f t="shared" si="53"/>
        <v>св.200</v>
      </c>
      <c r="AG18" s="36">
        <v>8531000</v>
      </c>
      <c r="AH18" s="36">
        <v>3538388.03</v>
      </c>
      <c r="AI18" s="36">
        <f t="shared" ref="AI18" si="105">AI19+AI20+AI21+AI22+AI23</f>
        <v>2258565.71</v>
      </c>
      <c r="AJ18" s="14">
        <f t="shared" si="16"/>
        <v>0.41476826046184501</v>
      </c>
      <c r="AK18" s="14">
        <f t="shared" si="54"/>
        <v>1.56665268330847</v>
      </c>
      <c r="AL18" s="36">
        <v>0</v>
      </c>
      <c r="AM18" s="36">
        <v>0</v>
      </c>
      <c r="AN18" s="36">
        <f t="shared" ref="AN18" si="106">AN19+AN20+AN21+AN22+AN23</f>
        <v>0</v>
      </c>
      <c r="AO18" s="17"/>
      <c r="AP18" s="14" t="str">
        <f t="shared" si="55"/>
        <v xml:space="preserve"> </v>
      </c>
      <c r="AQ18" s="36">
        <v>2755535.25</v>
      </c>
      <c r="AR18" s="36">
        <v>872547.67999999993</v>
      </c>
      <c r="AS18" s="36">
        <f t="shared" ref="AS18" si="107">AS19+AS20+AS21+AS22+AS23</f>
        <v>1531115.9299999997</v>
      </c>
      <c r="AT18" s="14">
        <f t="shared" si="19"/>
        <v>0.31665270114036825</v>
      </c>
      <c r="AU18" s="14">
        <f t="shared" si="56"/>
        <v>0.56987695242645675</v>
      </c>
      <c r="AV18" s="36">
        <v>755000</v>
      </c>
      <c r="AW18" s="36">
        <v>193929.29</v>
      </c>
      <c r="AX18" s="36">
        <f t="shared" ref="AX18" si="108">AX19+AX20+AX21+AX22+AX23</f>
        <v>228487.65</v>
      </c>
      <c r="AY18" s="14">
        <f t="shared" si="21"/>
        <v>0.25685998675496691</v>
      </c>
      <c r="AZ18" s="14">
        <f t="shared" si="57"/>
        <v>0.84875173778539026</v>
      </c>
      <c r="BA18" s="36">
        <v>0</v>
      </c>
      <c r="BB18" s="36">
        <v>50325.57</v>
      </c>
      <c r="BC18" s="36">
        <f t="shared" ref="BC18" si="109">BC19+BC20+BC21+BC22+BC23</f>
        <v>0</v>
      </c>
      <c r="BD18" s="14" t="str">
        <f t="shared" si="23"/>
        <v xml:space="preserve"> </v>
      </c>
      <c r="BE18" s="14" t="str">
        <f t="shared" si="24"/>
        <v xml:space="preserve"> </v>
      </c>
      <c r="BF18" s="36">
        <v>0</v>
      </c>
      <c r="BG18" s="36">
        <v>0</v>
      </c>
      <c r="BH18" s="36">
        <f t="shared" ref="BH18" si="110">BH19+BH20+BH21+BH22+BH23</f>
        <v>0</v>
      </c>
      <c r="BI18" s="14" t="str">
        <f t="shared" si="26"/>
        <v xml:space="preserve"> </v>
      </c>
      <c r="BJ18" s="14" t="str">
        <f t="shared" si="27"/>
        <v xml:space="preserve"> </v>
      </c>
      <c r="BK18" s="36">
        <v>0</v>
      </c>
      <c r="BL18" s="36">
        <v>0</v>
      </c>
      <c r="BM18" s="36">
        <f t="shared" ref="BM18" si="111">BM19+BM20+BM21+BM22+BM23</f>
        <v>0</v>
      </c>
      <c r="BN18" s="14" t="str">
        <f t="shared" si="29"/>
        <v xml:space="preserve"> </v>
      </c>
      <c r="BO18" s="14" t="str">
        <f t="shared" si="58"/>
        <v xml:space="preserve"> </v>
      </c>
      <c r="BP18" s="36">
        <v>534000</v>
      </c>
      <c r="BQ18" s="36">
        <v>128202.39000000001</v>
      </c>
      <c r="BR18" s="36">
        <f t="shared" ref="BR18" si="112">BR19+BR20+BR21+BR22+BR23</f>
        <v>150814.25999999998</v>
      </c>
      <c r="BS18" s="14">
        <f t="shared" si="31"/>
        <v>0.24007938202247195</v>
      </c>
      <c r="BT18" s="14">
        <f t="shared" si="32"/>
        <v>0.8500680903781912</v>
      </c>
      <c r="BU18" s="36">
        <v>420000</v>
      </c>
      <c r="BV18" s="36">
        <v>142818</v>
      </c>
      <c r="BW18" s="36">
        <f t="shared" ref="BW18" si="113">BW19+BW20+BW21+BW22+BW23</f>
        <v>146885</v>
      </c>
      <c r="BX18" s="14">
        <f t="shared" si="34"/>
        <v>0.34004285714285715</v>
      </c>
      <c r="BY18" s="14">
        <f t="shared" si="59"/>
        <v>0.97231167239677296</v>
      </c>
      <c r="BZ18" s="36">
        <v>0</v>
      </c>
      <c r="CA18" s="36">
        <v>0</v>
      </c>
      <c r="CB18" s="36">
        <f t="shared" ref="CB18" si="114">CB19+CB20+CB21+CB22+CB23</f>
        <v>0</v>
      </c>
      <c r="CC18" s="14" t="str">
        <f t="shared" si="36"/>
        <v xml:space="preserve"> </v>
      </c>
      <c r="CD18" s="14" t="str">
        <f t="shared" si="60"/>
        <v xml:space="preserve"> </v>
      </c>
      <c r="CE18" s="76">
        <v>325000</v>
      </c>
      <c r="CF18" s="76">
        <v>59003.45</v>
      </c>
      <c r="CG18" s="36">
        <f t="shared" ref="CG18" si="115">CG19+CG20+CG21+CG22+CG23</f>
        <v>20489.400000000001</v>
      </c>
      <c r="CH18" s="14">
        <f t="shared" si="61"/>
        <v>0.18154907692307692</v>
      </c>
      <c r="CI18" s="14" t="str">
        <f t="shared" si="73"/>
        <v>св.200</v>
      </c>
      <c r="CJ18" s="36">
        <v>325000</v>
      </c>
      <c r="CK18" s="36">
        <v>59003.45</v>
      </c>
      <c r="CL18" s="36">
        <f t="shared" ref="CL18" si="116">CL19+CL20+CL21+CL22+CL23</f>
        <v>20489.400000000001</v>
      </c>
      <c r="CM18" s="14">
        <f t="shared" si="62"/>
        <v>0.18154907692307692</v>
      </c>
      <c r="CN18" s="14" t="str">
        <f t="shared" si="63"/>
        <v>св.200</v>
      </c>
      <c r="CO18" s="36">
        <v>0</v>
      </c>
      <c r="CP18" s="36">
        <v>0</v>
      </c>
      <c r="CQ18" s="36">
        <f t="shared" ref="CQ18" si="117">CQ19+CQ20+CQ21+CQ22+CQ23</f>
        <v>0</v>
      </c>
      <c r="CR18" s="14" t="str">
        <f t="shared" si="64"/>
        <v xml:space="preserve"> </v>
      </c>
      <c r="CS18" s="14" t="str">
        <f t="shared" si="65"/>
        <v xml:space="preserve"> </v>
      </c>
      <c r="CT18" s="36">
        <v>0</v>
      </c>
      <c r="CU18" s="36">
        <v>0</v>
      </c>
      <c r="CV18" s="36">
        <f t="shared" ref="CV18" si="118">CV19+CV20+CV21+CV22+CV23</f>
        <v>0</v>
      </c>
      <c r="CW18" s="28" t="str">
        <f t="shared" si="66"/>
        <v xml:space="preserve"> </v>
      </c>
      <c r="CX18" s="28" t="str">
        <f t="shared" si="67"/>
        <v xml:space="preserve"> </v>
      </c>
      <c r="CY18" s="36">
        <v>500000</v>
      </c>
      <c r="CZ18" s="36">
        <v>114958.21</v>
      </c>
      <c r="DA18" s="36">
        <f t="shared" ref="DA18" si="119">DA19+DA20+DA21+DA22+DA23</f>
        <v>222145.99</v>
      </c>
      <c r="DB18" s="14">
        <f t="shared" si="42"/>
        <v>0.22991642000000001</v>
      </c>
      <c r="DC18" s="14">
        <f t="shared" si="68"/>
        <v>0.5174894671742668</v>
      </c>
      <c r="DD18" s="36">
        <v>0</v>
      </c>
      <c r="DE18" s="36">
        <v>0</v>
      </c>
      <c r="DF18" s="36">
        <f t="shared" ref="DF18" si="120">DF19+DF20+DF21+DF22+DF23</f>
        <v>0</v>
      </c>
      <c r="DG18" s="14" t="str">
        <f t="shared" si="44"/>
        <v xml:space="preserve"> </v>
      </c>
      <c r="DH18" s="14" t="str">
        <f t="shared" si="69"/>
        <v xml:space="preserve"> </v>
      </c>
      <c r="DI18" s="36">
        <v>0</v>
      </c>
      <c r="DJ18" s="36">
        <v>939.12</v>
      </c>
      <c r="DK18" s="14" t="str">
        <f>IF(DI18=0," ",IF(DI18/DJ18*100&gt;200,"св.200",DI18/DJ18))</f>
        <v xml:space="preserve"> </v>
      </c>
      <c r="DL18" s="36">
        <v>0</v>
      </c>
      <c r="DM18" s="36">
        <v>83977.97</v>
      </c>
      <c r="DN18" s="36">
        <f t="shared" ref="DN18" si="121">DN19+DN20+DN21+DN22+DN23</f>
        <v>737634.51</v>
      </c>
      <c r="DO18" s="14" t="str">
        <f t="shared" si="46"/>
        <v xml:space="preserve"> </v>
      </c>
      <c r="DP18" s="58">
        <f t="shared" si="71"/>
        <v>0.11384766962706232</v>
      </c>
      <c r="DQ18" s="36">
        <v>221535.25</v>
      </c>
      <c r="DR18" s="36">
        <v>99332.800000000003</v>
      </c>
      <c r="DS18" s="36">
        <f t="shared" ref="DS18" si="122">DS19+DS20+DS21+DS22+DS23</f>
        <v>23720</v>
      </c>
      <c r="DT18" s="14">
        <f t="shared" si="48"/>
        <v>0.44838372222930661</v>
      </c>
      <c r="DU18" s="14" t="str">
        <f t="shared" si="72"/>
        <v>св.200</v>
      </c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</row>
    <row r="19" spans="1:144" s="8" customFormat="1" ht="17.25" customHeight="1" outlineLevel="1" x14ac:dyDescent="0.25">
      <c r="A19" s="7">
        <v>11</v>
      </c>
      <c r="B19" s="75" t="s">
        <v>104</v>
      </c>
      <c r="C19" s="15">
        <v>33802732</v>
      </c>
      <c r="D19" s="15">
        <v>10993366.529999999</v>
      </c>
      <c r="E19" s="15">
        <v>7467984.9699999997</v>
      </c>
      <c r="F19" s="16">
        <f t="shared" si="3"/>
        <v>0.32522124335985619</v>
      </c>
      <c r="G19" s="16">
        <f t="shared" si="4"/>
        <v>1.4720659688205022</v>
      </c>
      <c r="H19" s="6">
        <v>32437400</v>
      </c>
      <c r="I19" s="13">
        <v>10568193.6</v>
      </c>
      <c r="J19" s="13">
        <v>6329749.4000000004</v>
      </c>
      <c r="K19" s="16">
        <f t="shared" si="6"/>
        <v>0.32580273388126052</v>
      </c>
      <c r="L19" s="16">
        <f t="shared" si="49"/>
        <v>1.6696069515801051</v>
      </c>
      <c r="M19" s="21">
        <v>27000000</v>
      </c>
      <c r="N19" s="21">
        <v>7549762.7000000002</v>
      </c>
      <c r="O19" s="21">
        <v>5136581.7</v>
      </c>
      <c r="P19" s="16">
        <f t="shared" si="8"/>
        <v>0.27962084074074073</v>
      </c>
      <c r="Q19" s="16">
        <f t="shared" si="50"/>
        <v>1.4698029041375902</v>
      </c>
      <c r="R19" s="21">
        <v>1917400</v>
      </c>
      <c r="S19" s="21">
        <v>487587.93</v>
      </c>
      <c r="T19" s="21">
        <v>442425.11</v>
      </c>
      <c r="U19" s="16">
        <f t="shared" si="10"/>
        <v>0.25429640659226033</v>
      </c>
      <c r="V19" s="16">
        <f t="shared" si="51"/>
        <v>1.1020801464003704</v>
      </c>
      <c r="W19" s="21">
        <v>120000</v>
      </c>
      <c r="X19" s="21">
        <v>539714</v>
      </c>
      <c r="Y19" s="21">
        <v>89700.29</v>
      </c>
      <c r="Z19" s="16" t="str">
        <f t="shared" si="12"/>
        <v>СВ.200</v>
      </c>
      <c r="AA19" s="16" t="str">
        <f t="shared" si="52"/>
        <v>св.200</v>
      </c>
      <c r="AB19" s="21">
        <v>800000</v>
      </c>
      <c r="AC19" s="21">
        <v>123975.72</v>
      </c>
      <c r="AD19" s="21">
        <v>26998.74</v>
      </c>
      <c r="AE19" s="16">
        <f t="shared" si="14"/>
        <v>0.15496965000000001</v>
      </c>
      <c r="AF19" s="16" t="str">
        <f t="shared" si="53"/>
        <v>св.200</v>
      </c>
      <c r="AG19" s="21">
        <v>2600000</v>
      </c>
      <c r="AH19" s="21">
        <v>1867153.25</v>
      </c>
      <c r="AI19" s="21">
        <v>634043.56000000006</v>
      </c>
      <c r="AJ19" s="16">
        <f t="shared" si="16"/>
        <v>0.71813586538461538</v>
      </c>
      <c r="AK19" s="16" t="str">
        <f t="shared" si="54"/>
        <v>св.200</v>
      </c>
      <c r="AL19" s="21">
        <v>0</v>
      </c>
      <c r="AM19" s="21">
        <v>0</v>
      </c>
      <c r="AN19" s="21">
        <v>0</v>
      </c>
      <c r="AO19" s="16" t="str">
        <f t="shared" ref="AO19:AO81" si="123">IF(AM19&lt;=0," ",IF(AL19&lt;=0," ",IF(AM19/AL19*100&gt;200,"СВ.200",AM19/AL19)))</f>
        <v xml:space="preserve"> </v>
      </c>
      <c r="AP19" s="16" t="str">
        <f t="shared" si="55"/>
        <v xml:space="preserve"> </v>
      </c>
      <c r="AQ19" s="33">
        <v>1365332</v>
      </c>
      <c r="AR19" s="33">
        <v>425172.93</v>
      </c>
      <c r="AS19" s="33">
        <v>1138235.5699999998</v>
      </c>
      <c r="AT19" s="16">
        <f t="shared" si="19"/>
        <v>0.31140625869751826</v>
      </c>
      <c r="AU19" s="16">
        <f t="shared" si="56"/>
        <v>0.37353685054843266</v>
      </c>
      <c r="AV19" s="21">
        <v>505000</v>
      </c>
      <c r="AW19" s="21">
        <v>138217.54999999999</v>
      </c>
      <c r="AX19" s="21">
        <v>139226.76999999999</v>
      </c>
      <c r="AY19" s="16">
        <f t="shared" si="21"/>
        <v>0.27369811881188116</v>
      </c>
      <c r="AZ19" s="16">
        <f t="shared" si="57"/>
        <v>0.99275125035221312</v>
      </c>
      <c r="BA19" s="21">
        <v>0</v>
      </c>
      <c r="BB19" s="21">
        <v>0</v>
      </c>
      <c r="BC19" s="21">
        <v>0</v>
      </c>
      <c r="BD19" s="16" t="str">
        <f t="shared" si="23"/>
        <v xml:space="preserve"> </v>
      </c>
      <c r="BE19" s="16" t="str">
        <f t="shared" si="24"/>
        <v xml:space="preserve"> </v>
      </c>
      <c r="BF19" s="21">
        <v>0</v>
      </c>
      <c r="BG19" s="21">
        <v>0</v>
      </c>
      <c r="BH19" s="21">
        <v>0</v>
      </c>
      <c r="BI19" s="16" t="str">
        <f t="shared" si="26"/>
        <v xml:space="preserve"> </v>
      </c>
      <c r="BJ19" s="16" t="str">
        <f t="shared" si="27"/>
        <v xml:space="preserve"> </v>
      </c>
      <c r="BK19" s="21">
        <v>0</v>
      </c>
      <c r="BL19" s="21">
        <v>0</v>
      </c>
      <c r="BM19" s="21">
        <v>0</v>
      </c>
      <c r="BN19" s="16" t="str">
        <f t="shared" si="29"/>
        <v xml:space="preserve"> </v>
      </c>
      <c r="BO19" s="16" t="str">
        <f t="shared" si="58"/>
        <v xml:space="preserve"> </v>
      </c>
      <c r="BP19" s="21">
        <v>0</v>
      </c>
      <c r="BQ19" s="21">
        <v>0</v>
      </c>
      <c r="BR19" s="21">
        <v>0</v>
      </c>
      <c r="BS19" s="16" t="str">
        <f t="shared" si="31"/>
        <v xml:space="preserve"> </v>
      </c>
      <c r="BT19" s="16" t="str">
        <f>IF(BQ19=0," ",IF(BQ19/BR19*100&gt;200,"св.200",BQ19/BR19))</f>
        <v xml:space="preserve"> </v>
      </c>
      <c r="BU19" s="21">
        <v>100000</v>
      </c>
      <c r="BV19" s="21">
        <v>19878</v>
      </c>
      <c r="BW19" s="21">
        <v>15875</v>
      </c>
      <c r="BX19" s="16">
        <f t="shared" si="34"/>
        <v>0.19878000000000001</v>
      </c>
      <c r="BY19" s="16">
        <f t="shared" si="59"/>
        <v>1.2521574803149607</v>
      </c>
      <c r="BZ19" s="21">
        <v>0</v>
      </c>
      <c r="CA19" s="21">
        <v>0</v>
      </c>
      <c r="CB19" s="21">
        <v>0</v>
      </c>
      <c r="CC19" s="16" t="str">
        <f t="shared" si="36"/>
        <v xml:space="preserve"> </v>
      </c>
      <c r="CD19" s="16" t="str">
        <f t="shared" si="60"/>
        <v xml:space="preserve"> </v>
      </c>
      <c r="CE19" s="15">
        <v>125000</v>
      </c>
      <c r="CF19" s="15">
        <v>52786.37</v>
      </c>
      <c r="CG19" s="15">
        <v>6597.98</v>
      </c>
      <c r="CH19" s="16">
        <f t="shared" si="61"/>
        <v>0.42229096000000005</v>
      </c>
      <c r="CI19" s="16" t="str">
        <f t="shared" si="73"/>
        <v>св.200</v>
      </c>
      <c r="CJ19" s="21">
        <v>125000</v>
      </c>
      <c r="CK19" s="21">
        <v>52786.37</v>
      </c>
      <c r="CL19" s="21">
        <v>6597.98</v>
      </c>
      <c r="CM19" s="16">
        <f t="shared" si="62"/>
        <v>0.42229096000000005</v>
      </c>
      <c r="CN19" s="16" t="str">
        <f t="shared" si="63"/>
        <v>св.200</v>
      </c>
      <c r="CO19" s="21">
        <v>0</v>
      </c>
      <c r="CP19" s="21">
        <v>0</v>
      </c>
      <c r="CQ19" s="21">
        <v>0</v>
      </c>
      <c r="CR19" s="16" t="str">
        <f t="shared" si="64"/>
        <v xml:space="preserve"> </v>
      </c>
      <c r="CS19" s="16" t="str">
        <f t="shared" si="65"/>
        <v xml:space="preserve"> </v>
      </c>
      <c r="CT19" s="21">
        <v>0</v>
      </c>
      <c r="CU19" s="21">
        <v>0</v>
      </c>
      <c r="CV19" s="21">
        <v>0</v>
      </c>
      <c r="CW19" s="16" t="str">
        <f t="shared" si="66"/>
        <v xml:space="preserve"> </v>
      </c>
      <c r="CX19" s="16" t="str">
        <f t="shared" si="67"/>
        <v xml:space="preserve"> </v>
      </c>
      <c r="CY19" s="21">
        <v>500000</v>
      </c>
      <c r="CZ19" s="21">
        <v>114958.21</v>
      </c>
      <c r="DA19" s="21">
        <v>222145.99</v>
      </c>
      <c r="DB19" s="16">
        <f t="shared" si="42"/>
        <v>0.22991642000000001</v>
      </c>
      <c r="DC19" s="16">
        <f t="shared" si="68"/>
        <v>0.5174894671742668</v>
      </c>
      <c r="DD19" s="21">
        <v>0</v>
      </c>
      <c r="DE19" s="21">
        <v>0</v>
      </c>
      <c r="DF19" s="21">
        <v>0</v>
      </c>
      <c r="DG19" s="16" t="str">
        <f t="shared" si="44"/>
        <v xml:space="preserve"> </v>
      </c>
      <c r="DH19" s="16" t="str">
        <f t="shared" si="69"/>
        <v xml:space="preserve"> </v>
      </c>
      <c r="DI19" s="21">
        <v>0</v>
      </c>
      <c r="DJ19" s="21">
        <v>0</v>
      </c>
      <c r="DK19" s="16" t="str">
        <f t="shared" si="70"/>
        <v xml:space="preserve"> </v>
      </c>
      <c r="DL19" s="21">
        <v>0</v>
      </c>
      <c r="DM19" s="21">
        <v>0</v>
      </c>
      <c r="DN19" s="21">
        <v>730669.83</v>
      </c>
      <c r="DO19" s="16" t="str">
        <f t="shared" si="46"/>
        <v xml:space="preserve"> </v>
      </c>
      <c r="DP19" s="59">
        <f t="shared" si="71"/>
        <v>0</v>
      </c>
      <c r="DQ19" s="21">
        <v>135332</v>
      </c>
      <c r="DR19" s="21">
        <v>99332.800000000003</v>
      </c>
      <c r="DS19" s="21">
        <v>23720</v>
      </c>
      <c r="DT19" s="16">
        <f t="shared" si="48"/>
        <v>0.73399343835899866</v>
      </c>
      <c r="DU19" s="16" t="str">
        <f t="shared" si="72"/>
        <v>св.200</v>
      </c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</row>
    <row r="20" spans="1:144" s="8" customFormat="1" ht="17.25" customHeight="1" outlineLevel="1" x14ac:dyDescent="0.25">
      <c r="A20" s="7">
        <v>12</v>
      </c>
      <c r="B20" s="75" t="s">
        <v>40</v>
      </c>
      <c r="C20" s="15">
        <v>16445070.41</v>
      </c>
      <c r="D20" s="15">
        <v>5631809.9100000001</v>
      </c>
      <c r="E20" s="15">
        <v>3118694.81</v>
      </c>
      <c r="F20" s="16">
        <f t="shared" si="3"/>
        <v>0.34246189098560387</v>
      </c>
      <c r="G20" s="16">
        <f t="shared" si="4"/>
        <v>1.8058227088914802</v>
      </c>
      <c r="H20" s="6">
        <v>15308367.16</v>
      </c>
      <c r="I20" s="13">
        <v>5368605.38</v>
      </c>
      <c r="J20" s="13">
        <v>2785941.13</v>
      </c>
      <c r="K20" s="16">
        <f t="shared" si="6"/>
        <v>0.35069745348334064</v>
      </c>
      <c r="L20" s="16">
        <f t="shared" si="49"/>
        <v>1.9270347539612225</v>
      </c>
      <c r="M20" s="21">
        <v>10463467.16</v>
      </c>
      <c r="N20" s="21">
        <v>3553389.5</v>
      </c>
      <c r="O20" s="21">
        <v>1785807.32</v>
      </c>
      <c r="P20" s="16">
        <f t="shared" si="8"/>
        <v>0.33959962273155353</v>
      </c>
      <c r="Q20" s="16">
        <f t="shared" si="50"/>
        <v>1.9897944533008185</v>
      </c>
      <c r="R20" s="21">
        <v>1854900</v>
      </c>
      <c r="S20" s="21">
        <v>471697.43</v>
      </c>
      <c r="T20" s="21">
        <v>406819.03</v>
      </c>
      <c r="U20" s="16">
        <f t="shared" si="10"/>
        <v>0.25429803763006092</v>
      </c>
      <c r="V20" s="16">
        <f t="shared" si="51"/>
        <v>1.1594772987881121</v>
      </c>
      <c r="W20" s="21">
        <v>9000</v>
      </c>
      <c r="X20" s="21">
        <v>77</v>
      </c>
      <c r="Y20" s="21">
        <v>408.5</v>
      </c>
      <c r="Z20" s="16">
        <f t="shared" si="12"/>
        <v>8.5555555555555558E-3</v>
      </c>
      <c r="AA20" s="16">
        <f>IF(X20=0," ",IF(X20/Y20*100&gt;200,"св.200",X20/Y20))</f>
        <v>0.18849449204406366</v>
      </c>
      <c r="AB20" s="21">
        <v>1178000</v>
      </c>
      <c r="AC20" s="21">
        <v>709975.65</v>
      </c>
      <c r="AD20" s="21">
        <v>159762.34</v>
      </c>
      <c r="AE20" s="16">
        <f t="shared" si="14"/>
        <v>0.60269579796264861</v>
      </c>
      <c r="AF20" s="16" t="str">
        <f t="shared" si="53"/>
        <v>св.200</v>
      </c>
      <c r="AG20" s="21">
        <v>1803000</v>
      </c>
      <c r="AH20" s="21">
        <v>633465.80000000005</v>
      </c>
      <c r="AI20" s="21">
        <v>433143.94</v>
      </c>
      <c r="AJ20" s="16">
        <f t="shared" si="16"/>
        <v>0.35133987798114258</v>
      </c>
      <c r="AK20" s="16">
        <f t="shared" si="54"/>
        <v>1.4624833490686724</v>
      </c>
      <c r="AL20" s="21">
        <v>0</v>
      </c>
      <c r="AM20" s="21">
        <v>0</v>
      </c>
      <c r="AN20" s="21">
        <v>0</v>
      </c>
      <c r="AO20" s="16" t="str">
        <f t="shared" si="123"/>
        <v xml:space="preserve"> </v>
      </c>
      <c r="AP20" s="16" t="str">
        <f t="shared" si="55"/>
        <v xml:space="preserve"> </v>
      </c>
      <c r="AQ20" s="33">
        <v>1136703.25</v>
      </c>
      <c r="AR20" s="33">
        <v>263204.53000000003</v>
      </c>
      <c r="AS20" s="33">
        <v>332753.68</v>
      </c>
      <c r="AT20" s="16">
        <f t="shared" si="19"/>
        <v>0.23155078513235536</v>
      </c>
      <c r="AU20" s="16">
        <f t="shared" si="56"/>
        <v>0.79098908838513837</v>
      </c>
      <c r="AV20" s="21">
        <v>250000</v>
      </c>
      <c r="AW20" s="21">
        <v>55711.74</v>
      </c>
      <c r="AX20" s="21">
        <v>89260.88</v>
      </c>
      <c r="AY20" s="16">
        <f t="shared" si="21"/>
        <v>0.22284695999999998</v>
      </c>
      <c r="AZ20" s="16">
        <f t="shared" si="57"/>
        <v>0.62414509021197184</v>
      </c>
      <c r="BA20" s="21">
        <v>0</v>
      </c>
      <c r="BB20" s="21">
        <v>0</v>
      </c>
      <c r="BC20" s="21">
        <v>0</v>
      </c>
      <c r="BD20" s="16" t="str">
        <f t="shared" si="23"/>
        <v xml:space="preserve"> </v>
      </c>
      <c r="BE20" s="16" t="str">
        <f t="shared" si="24"/>
        <v xml:space="preserve"> </v>
      </c>
      <c r="BF20" s="21">
        <v>0</v>
      </c>
      <c r="BG20" s="21">
        <v>0</v>
      </c>
      <c r="BH20" s="21">
        <v>0</v>
      </c>
      <c r="BI20" s="16" t="str">
        <f t="shared" si="26"/>
        <v xml:space="preserve"> </v>
      </c>
      <c r="BJ20" s="16" t="str">
        <f t="shared" si="27"/>
        <v xml:space="preserve"> </v>
      </c>
      <c r="BK20" s="21">
        <v>0</v>
      </c>
      <c r="BL20" s="21">
        <v>0</v>
      </c>
      <c r="BM20" s="21">
        <v>0</v>
      </c>
      <c r="BN20" s="16" t="str">
        <f t="shared" si="29"/>
        <v xml:space="preserve"> </v>
      </c>
      <c r="BO20" s="16" t="str">
        <f t="shared" si="58"/>
        <v xml:space="preserve"> </v>
      </c>
      <c r="BP20" s="21">
        <v>500000</v>
      </c>
      <c r="BQ20" s="21">
        <v>121815.71</v>
      </c>
      <c r="BR20" s="21">
        <v>144427.57999999999</v>
      </c>
      <c r="BS20" s="16">
        <f t="shared" si="31"/>
        <v>0.24363142000000002</v>
      </c>
      <c r="BT20" s="16">
        <f t="shared" si="32"/>
        <v>0.84343800540035374</v>
      </c>
      <c r="BU20" s="21">
        <v>170000</v>
      </c>
      <c r="BV20" s="21">
        <v>79460</v>
      </c>
      <c r="BW20" s="21">
        <v>77270</v>
      </c>
      <c r="BX20" s="16">
        <f t="shared" si="34"/>
        <v>0.46741176470588236</v>
      </c>
      <c r="BY20" s="16">
        <f t="shared" si="59"/>
        <v>1.0283421767827099</v>
      </c>
      <c r="BZ20" s="21">
        <v>0</v>
      </c>
      <c r="CA20" s="21">
        <v>0</v>
      </c>
      <c r="CB20" s="21">
        <v>0</v>
      </c>
      <c r="CC20" s="16" t="str">
        <f t="shared" si="36"/>
        <v xml:space="preserve"> </v>
      </c>
      <c r="CD20" s="16" t="str">
        <f t="shared" si="60"/>
        <v xml:space="preserve"> </v>
      </c>
      <c r="CE20" s="15">
        <v>200000</v>
      </c>
      <c r="CF20" s="15">
        <v>6217.08</v>
      </c>
      <c r="CG20" s="15">
        <v>13891.42</v>
      </c>
      <c r="CH20" s="16">
        <f t="shared" si="61"/>
        <v>3.1085399999999999E-2</v>
      </c>
      <c r="CI20" s="16">
        <f t="shared" si="73"/>
        <v>0.44754819881624774</v>
      </c>
      <c r="CJ20" s="21">
        <v>200000</v>
      </c>
      <c r="CK20" s="21">
        <v>6217.08</v>
      </c>
      <c r="CL20" s="21">
        <v>13891.42</v>
      </c>
      <c r="CM20" s="16">
        <f t="shared" si="62"/>
        <v>3.1085399999999999E-2</v>
      </c>
      <c r="CN20" s="16">
        <f t="shared" si="63"/>
        <v>0.44754819881624774</v>
      </c>
      <c r="CO20" s="21">
        <v>0</v>
      </c>
      <c r="CP20" s="21">
        <v>0</v>
      </c>
      <c r="CQ20" s="21">
        <v>0</v>
      </c>
      <c r="CR20" s="16" t="str">
        <f t="shared" si="64"/>
        <v xml:space="preserve"> </v>
      </c>
      <c r="CS20" s="16" t="str">
        <f t="shared" si="65"/>
        <v xml:space="preserve"> </v>
      </c>
      <c r="CT20" s="21">
        <v>0</v>
      </c>
      <c r="CU20" s="21">
        <v>0</v>
      </c>
      <c r="CV20" s="21">
        <v>0</v>
      </c>
      <c r="CW20" s="16" t="str">
        <f t="shared" si="66"/>
        <v xml:space="preserve"> </v>
      </c>
      <c r="CX20" s="16" t="str">
        <f t="shared" si="67"/>
        <v xml:space="preserve"> </v>
      </c>
      <c r="CY20" s="21">
        <v>0</v>
      </c>
      <c r="CZ20" s="21">
        <v>0</v>
      </c>
      <c r="DA20" s="21">
        <v>0</v>
      </c>
      <c r="DB20" s="16" t="str">
        <f t="shared" si="42"/>
        <v xml:space="preserve"> </v>
      </c>
      <c r="DC20" s="16" t="str">
        <f t="shared" si="68"/>
        <v xml:space="preserve"> </v>
      </c>
      <c r="DD20" s="21">
        <v>0</v>
      </c>
      <c r="DE20" s="21">
        <v>0</v>
      </c>
      <c r="DF20" s="21">
        <v>0</v>
      </c>
      <c r="DG20" s="16" t="str">
        <f t="shared" si="44"/>
        <v xml:space="preserve"> </v>
      </c>
      <c r="DH20" s="16" t="str">
        <f t="shared" si="69"/>
        <v xml:space="preserve"> </v>
      </c>
      <c r="DI20" s="21">
        <v>0</v>
      </c>
      <c r="DJ20" s="21">
        <v>939.12</v>
      </c>
      <c r="DK20" s="16">
        <f t="shared" si="70"/>
        <v>0</v>
      </c>
      <c r="DL20" s="21">
        <v>0</v>
      </c>
      <c r="DM20" s="21">
        <v>0</v>
      </c>
      <c r="DN20" s="21">
        <v>6964.68</v>
      </c>
      <c r="DO20" s="16" t="str">
        <f t="shared" si="46"/>
        <v xml:space="preserve"> </v>
      </c>
      <c r="DP20" s="59">
        <f t="shared" si="71"/>
        <v>0</v>
      </c>
      <c r="DQ20" s="21">
        <v>16703.25</v>
      </c>
      <c r="DR20" s="21">
        <v>0</v>
      </c>
      <c r="DS20" s="21">
        <v>0</v>
      </c>
      <c r="DT20" s="16" t="str">
        <f t="shared" si="48"/>
        <v xml:space="preserve"> </v>
      </c>
      <c r="DU20" s="16" t="str">
        <f t="shared" si="72"/>
        <v xml:space="preserve"> </v>
      </c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</row>
    <row r="21" spans="1:144" s="8" customFormat="1" ht="17.25" customHeight="1" outlineLevel="1" x14ac:dyDescent="0.25">
      <c r="A21" s="7">
        <v>13</v>
      </c>
      <c r="B21" s="75" t="s">
        <v>10</v>
      </c>
      <c r="C21" s="15">
        <v>1843500</v>
      </c>
      <c r="D21" s="15">
        <v>334125.5</v>
      </c>
      <c r="E21" s="15">
        <v>261773.15</v>
      </c>
      <c r="F21" s="16">
        <f t="shared" si="3"/>
        <v>0.18124518578790344</v>
      </c>
      <c r="G21" s="16">
        <f t="shared" si="4"/>
        <v>1.2763933199413309</v>
      </c>
      <c r="H21" s="6">
        <v>1705000</v>
      </c>
      <c r="I21" s="13">
        <v>266743.25</v>
      </c>
      <c r="J21" s="13">
        <v>234096.47</v>
      </c>
      <c r="K21" s="16">
        <f t="shared" si="6"/>
        <v>0.15644765395894428</v>
      </c>
      <c r="L21" s="16">
        <f t="shared" si="49"/>
        <v>1.1394586599276786</v>
      </c>
      <c r="M21" s="21">
        <v>215000</v>
      </c>
      <c r="N21" s="21">
        <v>46181.81</v>
      </c>
      <c r="O21" s="21">
        <v>42495.13</v>
      </c>
      <c r="P21" s="16">
        <f t="shared" si="8"/>
        <v>0.21479911627906975</v>
      </c>
      <c r="Q21" s="16">
        <f t="shared" si="50"/>
        <v>1.0867553529074978</v>
      </c>
      <c r="R21" s="21">
        <v>0</v>
      </c>
      <c r="S21" s="21">
        <v>0</v>
      </c>
      <c r="T21" s="21">
        <v>0</v>
      </c>
      <c r="U21" s="16" t="str">
        <f t="shared" si="10"/>
        <v xml:space="preserve"> </v>
      </c>
      <c r="V21" s="16" t="str">
        <f t="shared" ref="V21:V23" si="124">IF(S21=0," ",IF(S21/T21*100&gt;200,"св.200",S21/T21))</f>
        <v xml:space="preserve"> </v>
      </c>
      <c r="W21" s="21">
        <v>190000</v>
      </c>
      <c r="X21" s="21">
        <v>89183.4</v>
      </c>
      <c r="Y21" s="21">
        <v>45309.91</v>
      </c>
      <c r="Z21" s="16">
        <f t="shared" si="12"/>
        <v>0.46938631578947365</v>
      </c>
      <c r="AA21" s="16">
        <f t="shared" si="52"/>
        <v>1.9682978845025292</v>
      </c>
      <c r="AB21" s="21">
        <v>90000</v>
      </c>
      <c r="AC21" s="21">
        <v>2607.67</v>
      </c>
      <c r="AD21" s="21">
        <v>10327.969999999999</v>
      </c>
      <c r="AE21" s="16">
        <f t="shared" si="14"/>
        <v>2.897411111111111E-2</v>
      </c>
      <c r="AF21" s="16">
        <f t="shared" si="53"/>
        <v>0.25248620977791381</v>
      </c>
      <c r="AG21" s="21">
        <v>1210000</v>
      </c>
      <c r="AH21" s="21">
        <v>128770.37</v>
      </c>
      <c r="AI21" s="21">
        <v>135963.46</v>
      </c>
      <c r="AJ21" s="16">
        <f t="shared" si="16"/>
        <v>0.10642179338842975</v>
      </c>
      <c r="AK21" s="16">
        <f t="shared" si="54"/>
        <v>0.94709541813660825</v>
      </c>
      <c r="AL21" s="21">
        <v>0</v>
      </c>
      <c r="AM21" s="21">
        <v>0</v>
      </c>
      <c r="AN21" s="21">
        <v>0</v>
      </c>
      <c r="AO21" s="16" t="str">
        <f t="shared" si="123"/>
        <v xml:space="preserve"> </v>
      </c>
      <c r="AP21" s="16" t="str">
        <f t="shared" si="55"/>
        <v xml:space="preserve"> </v>
      </c>
      <c r="AQ21" s="33">
        <v>138500</v>
      </c>
      <c r="AR21" s="33">
        <v>67382.25</v>
      </c>
      <c r="AS21" s="33">
        <v>27676.68</v>
      </c>
      <c r="AT21" s="16">
        <f t="shared" si="19"/>
        <v>0.48651444043321301</v>
      </c>
      <c r="AU21" s="16" t="str">
        <f t="shared" si="56"/>
        <v>св.200</v>
      </c>
      <c r="AV21" s="21">
        <v>0</v>
      </c>
      <c r="AW21" s="21">
        <v>0</v>
      </c>
      <c r="AX21" s="21">
        <v>0</v>
      </c>
      <c r="AY21" s="16" t="str">
        <f t="shared" si="21"/>
        <v xml:space="preserve"> </v>
      </c>
      <c r="AZ21" s="16" t="str">
        <f t="shared" si="57"/>
        <v xml:space="preserve"> </v>
      </c>
      <c r="BA21" s="21">
        <v>0</v>
      </c>
      <c r="BB21" s="21">
        <v>50325.57</v>
      </c>
      <c r="BC21" s="21">
        <v>0</v>
      </c>
      <c r="BD21" s="16" t="str">
        <f t="shared" si="23"/>
        <v xml:space="preserve"> </v>
      </c>
      <c r="BE21" s="16" t="str">
        <f t="shared" si="24"/>
        <v xml:space="preserve"> </v>
      </c>
      <c r="BF21" s="21">
        <v>0</v>
      </c>
      <c r="BG21" s="21">
        <v>0</v>
      </c>
      <c r="BH21" s="21">
        <v>0</v>
      </c>
      <c r="BI21" s="16" t="str">
        <f t="shared" si="26"/>
        <v xml:space="preserve"> </v>
      </c>
      <c r="BJ21" s="16" t="str">
        <f t="shared" si="27"/>
        <v xml:space="preserve"> </v>
      </c>
      <c r="BK21" s="21">
        <v>0</v>
      </c>
      <c r="BL21" s="21">
        <v>0</v>
      </c>
      <c r="BM21" s="21">
        <v>0</v>
      </c>
      <c r="BN21" s="16" t="str">
        <f t="shared" si="29"/>
        <v xml:space="preserve"> </v>
      </c>
      <c r="BO21" s="16" t="str">
        <f t="shared" si="58"/>
        <v xml:space="preserve"> </v>
      </c>
      <c r="BP21" s="21">
        <v>34000</v>
      </c>
      <c r="BQ21" s="21">
        <v>6386.68</v>
      </c>
      <c r="BR21" s="21">
        <v>6386.68</v>
      </c>
      <c r="BS21" s="16">
        <f t="shared" si="31"/>
        <v>0.18784352941176471</v>
      </c>
      <c r="BT21" s="16">
        <f t="shared" si="32"/>
        <v>1</v>
      </c>
      <c r="BU21" s="21">
        <v>35000</v>
      </c>
      <c r="BV21" s="21">
        <v>10670</v>
      </c>
      <c r="BW21" s="21">
        <v>21290</v>
      </c>
      <c r="BX21" s="16">
        <f t="shared" si="34"/>
        <v>0.30485714285714288</v>
      </c>
      <c r="BY21" s="16">
        <f t="shared" si="59"/>
        <v>0.50117426021606393</v>
      </c>
      <c r="BZ21" s="21">
        <v>0</v>
      </c>
      <c r="CA21" s="21">
        <v>0</v>
      </c>
      <c r="CB21" s="21">
        <v>0</v>
      </c>
      <c r="CC21" s="16" t="str">
        <f t="shared" si="36"/>
        <v xml:space="preserve"> </v>
      </c>
      <c r="CD21" s="16" t="str">
        <f t="shared" si="60"/>
        <v xml:space="preserve"> </v>
      </c>
      <c r="CE21" s="15">
        <v>0</v>
      </c>
      <c r="CF21" s="15">
        <v>0</v>
      </c>
      <c r="CG21" s="15">
        <v>0</v>
      </c>
      <c r="CH21" s="16" t="str">
        <f t="shared" si="61"/>
        <v xml:space="preserve"> </v>
      </c>
      <c r="CI21" s="16" t="str">
        <f t="shared" si="73"/>
        <v xml:space="preserve"> </v>
      </c>
      <c r="CJ21" s="21">
        <v>0</v>
      </c>
      <c r="CK21" s="21">
        <v>0</v>
      </c>
      <c r="CL21" s="21">
        <v>0</v>
      </c>
      <c r="CM21" s="16" t="str">
        <f t="shared" si="62"/>
        <v xml:space="preserve"> </v>
      </c>
      <c r="CN21" s="16" t="str">
        <f t="shared" si="63"/>
        <v xml:space="preserve"> </v>
      </c>
      <c r="CO21" s="21">
        <v>0</v>
      </c>
      <c r="CP21" s="21">
        <v>0</v>
      </c>
      <c r="CQ21" s="21">
        <v>0</v>
      </c>
      <c r="CR21" s="16" t="str">
        <f t="shared" si="64"/>
        <v xml:space="preserve"> </v>
      </c>
      <c r="CS21" s="16" t="str">
        <f t="shared" si="65"/>
        <v xml:space="preserve"> </v>
      </c>
      <c r="CT21" s="21">
        <v>0</v>
      </c>
      <c r="CU21" s="21">
        <v>0</v>
      </c>
      <c r="CV21" s="21">
        <v>0</v>
      </c>
      <c r="CW21" s="16" t="str">
        <f t="shared" si="66"/>
        <v xml:space="preserve"> </v>
      </c>
      <c r="CX21" s="16" t="str">
        <f t="shared" si="67"/>
        <v xml:space="preserve"> </v>
      </c>
      <c r="CY21" s="21">
        <v>0</v>
      </c>
      <c r="CZ21" s="21">
        <v>0</v>
      </c>
      <c r="DA21" s="21">
        <v>0</v>
      </c>
      <c r="DB21" s="16" t="str">
        <f t="shared" si="42"/>
        <v xml:space="preserve"> </v>
      </c>
      <c r="DC21" s="16" t="str">
        <f t="shared" si="68"/>
        <v xml:space="preserve"> </v>
      </c>
      <c r="DD21" s="21">
        <v>0</v>
      </c>
      <c r="DE21" s="21">
        <v>0</v>
      </c>
      <c r="DF21" s="21">
        <v>0</v>
      </c>
      <c r="DG21" s="16" t="str">
        <f t="shared" si="44"/>
        <v xml:space="preserve"> </v>
      </c>
      <c r="DH21" s="16" t="str">
        <f t="shared" si="69"/>
        <v xml:space="preserve"> </v>
      </c>
      <c r="DI21" s="21">
        <v>0</v>
      </c>
      <c r="DJ21" s="21">
        <v>0</v>
      </c>
      <c r="DK21" s="16" t="str">
        <f t="shared" si="70"/>
        <v xml:space="preserve"> </v>
      </c>
      <c r="DL21" s="21">
        <v>0</v>
      </c>
      <c r="DM21" s="21">
        <v>0</v>
      </c>
      <c r="DN21" s="21">
        <v>0</v>
      </c>
      <c r="DO21" s="16" t="str">
        <f t="shared" si="46"/>
        <v xml:space="preserve"> </v>
      </c>
      <c r="DP21" s="59" t="str">
        <f t="shared" si="71"/>
        <v xml:space="preserve"> </v>
      </c>
      <c r="DQ21" s="21">
        <v>69500</v>
      </c>
      <c r="DR21" s="21">
        <v>0</v>
      </c>
      <c r="DS21" s="21">
        <v>0</v>
      </c>
      <c r="DT21" s="16" t="str">
        <f t="shared" si="48"/>
        <v xml:space="preserve"> </v>
      </c>
      <c r="DU21" s="16" t="str">
        <f t="shared" si="72"/>
        <v xml:space="preserve"> </v>
      </c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</row>
    <row r="22" spans="1:144" s="8" customFormat="1" ht="17.25" customHeight="1" outlineLevel="1" x14ac:dyDescent="0.25">
      <c r="A22" s="7">
        <v>14</v>
      </c>
      <c r="B22" s="75" t="s">
        <v>22</v>
      </c>
      <c r="C22" s="15">
        <v>2855000</v>
      </c>
      <c r="D22" s="15">
        <v>973541.77</v>
      </c>
      <c r="E22" s="15">
        <v>925680.47</v>
      </c>
      <c r="F22" s="16">
        <f t="shared" si="3"/>
        <v>0.34099536602451841</v>
      </c>
      <c r="G22" s="16">
        <f t="shared" si="4"/>
        <v>1.0517039103136745</v>
      </c>
      <c r="H22" s="6">
        <v>2840000</v>
      </c>
      <c r="I22" s="13">
        <v>973541.77</v>
      </c>
      <c r="J22" s="13">
        <v>925680.47</v>
      </c>
      <c r="K22" s="16">
        <f t="shared" si="6"/>
        <v>0.34279639788732397</v>
      </c>
      <c r="L22" s="16">
        <f t="shared" si="49"/>
        <v>1.0517039103136745</v>
      </c>
      <c r="M22" s="21">
        <v>1000000</v>
      </c>
      <c r="N22" s="21">
        <v>242511.42</v>
      </c>
      <c r="O22" s="21">
        <v>222225.97</v>
      </c>
      <c r="P22" s="16">
        <f t="shared" si="8"/>
        <v>0.24251142000000001</v>
      </c>
      <c r="Q22" s="16">
        <f t="shared" si="50"/>
        <v>1.0912829855124493</v>
      </c>
      <c r="R22" s="21">
        <v>0</v>
      </c>
      <c r="S22" s="21">
        <v>0</v>
      </c>
      <c r="T22" s="21">
        <v>0</v>
      </c>
      <c r="U22" s="16" t="str">
        <f t="shared" si="10"/>
        <v xml:space="preserve"> </v>
      </c>
      <c r="V22" s="16" t="str">
        <f t="shared" si="124"/>
        <v xml:space="preserve"> </v>
      </c>
      <c r="W22" s="21">
        <v>40000</v>
      </c>
      <c r="X22" s="21">
        <v>39744.300000000003</v>
      </c>
      <c r="Y22" s="21">
        <v>8106.22</v>
      </c>
      <c r="Z22" s="16">
        <f t="shared" si="12"/>
        <v>0.99360750000000009</v>
      </c>
      <c r="AA22" s="16" t="str">
        <f t="shared" si="52"/>
        <v>св.200</v>
      </c>
      <c r="AB22" s="21">
        <v>50000</v>
      </c>
      <c r="AC22" s="21">
        <v>1148.7</v>
      </c>
      <c r="AD22" s="21">
        <v>1337.33</v>
      </c>
      <c r="AE22" s="16">
        <f t="shared" si="14"/>
        <v>2.2974000000000001E-2</v>
      </c>
      <c r="AF22" s="16">
        <f t="shared" si="53"/>
        <v>0.85895029648628241</v>
      </c>
      <c r="AG22" s="21">
        <v>1750000</v>
      </c>
      <c r="AH22" s="21">
        <v>690137.35</v>
      </c>
      <c r="AI22" s="21">
        <v>694010.95</v>
      </c>
      <c r="AJ22" s="16">
        <f t="shared" si="16"/>
        <v>0.3943642</v>
      </c>
      <c r="AK22" s="16">
        <f t="shared" si="54"/>
        <v>0.99441853186898566</v>
      </c>
      <c r="AL22" s="21">
        <v>0</v>
      </c>
      <c r="AM22" s="21">
        <v>0</v>
      </c>
      <c r="AN22" s="21">
        <v>0</v>
      </c>
      <c r="AO22" s="16" t="str">
        <f t="shared" si="123"/>
        <v xml:space="preserve"> </v>
      </c>
      <c r="AP22" s="16" t="str">
        <f t="shared" si="55"/>
        <v xml:space="preserve"> </v>
      </c>
      <c r="AQ22" s="33">
        <v>15000</v>
      </c>
      <c r="AR22" s="33">
        <v>0</v>
      </c>
      <c r="AS22" s="33">
        <v>0</v>
      </c>
      <c r="AT22" s="16" t="str">
        <f t="shared" si="19"/>
        <v xml:space="preserve"> </v>
      </c>
      <c r="AU22" s="16" t="str">
        <f t="shared" si="56"/>
        <v xml:space="preserve"> </v>
      </c>
      <c r="AV22" s="21">
        <v>0</v>
      </c>
      <c r="AW22" s="21">
        <v>0</v>
      </c>
      <c r="AX22" s="21">
        <v>0</v>
      </c>
      <c r="AY22" s="16" t="str">
        <f t="shared" si="21"/>
        <v xml:space="preserve"> </v>
      </c>
      <c r="AZ22" s="16" t="str">
        <f t="shared" si="57"/>
        <v xml:space="preserve"> </v>
      </c>
      <c r="BA22" s="21">
        <v>0</v>
      </c>
      <c r="BB22" s="21">
        <v>0</v>
      </c>
      <c r="BC22" s="21">
        <v>0</v>
      </c>
      <c r="BD22" s="16" t="str">
        <f t="shared" si="23"/>
        <v xml:space="preserve"> </v>
      </c>
      <c r="BE22" s="16" t="str">
        <f t="shared" si="24"/>
        <v xml:space="preserve"> </v>
      </c>
      <c r="BF22" s="21">
        <v>0</v>
      </c>
      <c r="BG22" s="21">
        <v>0</v>
      </c>
      <c r="BH22" s="21">
        <v>0</v>
      </c>
      <c r="BI22" s="16" t="str">
        <f t="shared" si="26"/>
        <v xml:space="preserve"> </v>
      </c>
      <c r="BJ22" s="16" t="str">
        <f t="shared" si="27"/>
        <v xml:space="preserve"> </v>
      </c>
      <c r="BK22" s="21">
        <v>0</v>
      </c>
      <c r="BL22" s="21">
        <v>0</v>
      </c>
      <c r="BM22" s="21">
        <v>0</v>
      </c>
      <c r="BN22" s="16" t="str">
        <f t="shared" si="29"/>
        <v xml:space="preserve"> </v>
      </c>
      <c r="BO22" s="16" t="str">
        <f t="shared" si="58"/>
        <v xml:space="preserve"> </v>
      </c>
      <c r="BP22" s="21">
        <v>0</v>
      </c>
      <c r="BQ22" s="21">
        <v>0</v>
      </c>
      <c r="BR22" s="21">
        <v>0</v>
      </c>
      <c r="BS22" s="16" t="str">
        <f t="shared" si="31"/>
        <v xml:space="preserve"> </v>
      </c>
      <c r="BT22" s="16" t="str">
        <f t="shared" si="32"/>
        <v xml:space="preserve"> </v>
      </c>
      <c r="BU22" s="21">
        <v>15000</v>
      </c>
      <c r="BV22" s="21">
        <v>0</v>
      </c>
      <c r="BW22" s="21">
        <v>0</v>
      </c>
      <c r="BX22" s="16" t="str">
        <f t="shared" si="34"/>
        <v xml:space="preserve"> </v>
      </c>
      <c r="BY22" s="16" t="str">
        <f t="shared" si="59"/>
        <v xml:space="preserve"> </v>
      </c>
      <c r="BZ22" s="21">
        <v>0</v>
      </c>
      <c r="CA22" s="21">
        <v>0</v>
      </c>
      <c r="CB22" s="21">
        <v>0</v>
      </c>
      <c r="CC22" s="16" t="str">
        <f t="shared" si="36"/>
        <v xml:space="preserve"> </v>
      </c>
      <c r="CD22" s="16" t="str">
        <f t="shared" si="60"/>
        <v xml:space="preserve"> </v>
      </c>
      <c r="CE22" s="15">
        <v>0</v>
      </c>
      <c r="CF22" s="15">
        <v>0</v>
      </c>
      <c r="CG22" s="15">
        <v>0</v>
      </c>
      <c r="CH22" s="16" t="str">
        <f t="shared" si="61"/>
        <v xml:space="preserve"> </v>
      </c>
      <c r="CI22" s="16" t="str">
        <f t="shared" si="73"/>
        <v xml:space="preserve"> </v>
      </c>
      <c r="CJ22" s="21">
        <v>0</v>
      </c>
      <c r="CK22" s="21">
        <v>0</v>
      </c>
      <c r="CL22" s="21">
        <v>0</v>
      </c>
      <c r="CM22" s="16" t="str">
        <f t="shared" si="62"/>
        <v xml:space="preserve"> </v>
      </c>
      <c r="CN22" s="16" t="str">
        <f t="shared" si="63"/>
        <v xml:space="preserve"> </v>
      </c>
      <c r="CO22" s="21">
        <v>0</v>
      </c>
      <c r="CP22" s="21">
        <v>0</v>
      </c>
      <c r="CQ22" s="21">
        <v>0</v>
      </c>
      <c r="CR22" s="16" t="str">
        <f t="shared" si="64"/>
        <v xml:space="preserve"> </v>
      </c>
      <c r="CS22" s="16" t="str">
        <f t="shared" si="65"/>
        <v xml:space="preserve"> </v>
      </c>
      <c r="CT22" s="21">
        <v>0</v>
      </c>
      <c r="CU22" s="21">
        <v>0</v>
      </c>
      <c r="CV22" s="21">
        <v>0</v>
      </c>
      <c r="CW22" s="16" t="str">
        <f t="shared" si="66"/>
        <v xml:space="preserve"> </v>
      </c>
      <c r="CX22" s="16" t="str">
        <f t="shared" si="67"/>
        <v xml:space="preserve"> </v>
      </c>
      <c r="CY22" s="21">
        <v>0</v>
      </c>
      <c r="CZ22" s="21">
        <v>0</v>
      </c>
      <c r="DA22" s="21">
        <v>0</v>
      </c>
      <c r="DB22" s="16" t="str">
        <f t="shared" si="42"/>
        <v xml:space="preserve"> </v>
      </c>
      <c r="DC22" s="16" t="str">
        <f t="shared" si="68"/>
        <v xml:space="preserve"> </v>
      </c>
      <c r="DD22" s="21">
        <v>0</v>
      </c>
      <c r="DE22" s="21">
        <v>0</v>
      </c>
      <c r="DF22" s="21">
        <v>0</v>
      </c>
      <c r="DG22" s="16" t="str">
        <f t="shared" si="44"/>
        <v xml:space="preserve"> </v>
      </c>
      <c r="DH22" s="16" t="str">
        <f t="shared" si="69"/>
        <v xml:space="preserve"> </v>
      </c>
      <c r="DI22" s="21">
        <v>0</v>
      </c>
      <c r="DJ22" s="21">
        <v>0</v>
      </c>
      <c r="DK22" s="16" t="str">
        <f>IF(DI22=0," ",IF(DI22/DJ22*100&gt;200,"св.200",DI22/DJ22))</f>
        <v xml:space="preserve"> </v>
      </c>
      <c r="DL22" s="21">
        <v>0</v>
      </c>
      <c r="DM22" s="21">
        <v>0</v>
      </c>
      <c r="DN22" s="21">
        <v>0</v>
      </c>
      <c r="DO22" s="16" t="str">
        <f t="shared" si="46"/>
        <v xml:space="preserve"> </v>
      </c>
      <c r="DP22" s="59" t="str">
        <f t="shared" si="71"/>
        <v xml:space="preserve"> </v>
      </c>
      <c r="DQ22" s="21">
        <v>0</v>
      </c>
      <c r="DR22" s="21">
        <v>0</v>
      </c>
      <c r="DS22" s="21">
        <v>0</v>
      </c>
      <c r="DT22" s="16" t="str">
        <f t="shared" si="48"/>
        <v xml:space="preserve"> </v>
      </c>
      <c r="DU22" s="16" t="str">
        <f t="shared" si="72"/>
        <v xml:space="preserve"> </v>
      </c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</row>
    <row r="23" spans="1:144" s="8" customFormat="1" ht="17.25" customHeight="1" outlineLevel="1" x14ac:dyDescent="0.25">
      <c r="A23" s="7">
        <v>15</v>
      </c>
      <c r="B23" s="75" t="s">
        <v>39</v>
      </c>
      <c r="C23" s="15">
        <v>3114100</v>
      </c>
      <c r="D23" s="15">
        <v>865641.36</v>
      </c>
      <c r="E23" s="15">
        <v>658808.55000000005</v>
      </c>
      <c r="F23" s="16">
        <f t="shared" si="3"/>
        <v>0.27797481134196078</v>
      </c>
      <c r="G23" s="16">
        <f t="shared" si="4"/>
        <v>1.3139497961888926</v>
      </c>
      <c r="H23" s="6">
        <v>3014100</v>
      </c>
      <c r="I23" s="13">
        <v>748853.39</v>
      </c>
      <c r="J23" s="13">
        <v>626358.55000000005</v>
      </c>
      <c r="K23" s="16">
        <f t="shared" si="6"/>
        <v>0.24845008128462892</v>
      </c>
      <c r="L23" s="16">
        <f t="shared" si="49"/>
        <v>1.1955666446957576</v>
      </c>
      <c r="M23" s="21">
        <v>1400800</v>
      </c>
      <c r="N23" s="21">
        <v>341444.63</v>
      </c>
      <c r="O23" s="21">
        <v>112558.89</v>
      </c>
      <c r="P23" s="16">
        <f t="shared" si="8"/>
        <v>0.24374973586521989</v>
      </c>
      <c r="Q23" s="16" t="str">
        <f t="shared" si="50"/>
        <v>св.200</v>
      </c>
      <c r="R23" s="21">
        <v>0</v>
      </c>
      <c r="S23" s="21">
        <v>0</v>
      </c>
      <c r="T23" s="21">
        <v>0</v>
      </c>
      <c r="U23" s="16" t="str">
        <f t="shared" si="10"/>
        <v xml:space="preserve"> </v>
      </c>
      <c r="V23" s="16" t="str">
        <f t="shared" si="124"/>
        <v xml:space="preserve"> </v>
      </c>
      <c r="W23" s="21">
        <v>162300</v>
      </c>
      <c r="X23" s="21">
        <v>181900.5</v>
      </c>
      <c r="Y23" s="21">
        <v>117407.22</v>
      </c>
      <c r="Z23" s="16">
        <f t="shared" si="12"/>
        <v>1.1207670979667284</v>
      </c>
      <c r="AA23" s="16">
        <f t="shared" si="52"/>
        <v>1.549312725401385</v>
      </c>
      <c r="AB23" s="21">
        <v>283000</v>
      </c>
      <c r="AC23" s="21">
        <v>6647</v>
      </c>
      <c r="AD23" s="21">
        <v>34988.639999999999</v>
      </c>
      <c r="AE23" s="16">
        <f t="shared" si="14"/>
        <v>2.3487632508833921E-2</v>
      </c>
      <c r="AF23" s="16">
        <f t="shared" si="53"/>
        <v>0.1899759464786285</v>
      </c>
      <c r="AG23" s="21">
        <v>1168000</v>
      </c>
      <c r="AH23" s="21">
        <v>218861.26</v>
      </c>
      <c r="AI23" s="21">
        <v>361403.8</v>
      </c>
      <c r="AJ23" s="16">
        <f t="shared" si="16"/>
        <v>0.18738121575342467</v>
      </c>
      <c r="AK23" s="16">
        <f t="shared" si="54"/>
        <v>0.60558649355651495</v>
      </c>
      <c r="AL23" s="21">
        <v>0</v>
      </c>
      <c r="AM23" s="21">
        <v>0</v>
      </c>
      <c r="AN23" s="21">
        <v>0</v>
      </c>
      <c r="AO23" s="16" t="str">
        <f t="shared" si="123"/>
        <v xml:space="preserve"> </v>
      </c>
      <c r="AP23" s="16" t="str">
        <f t="shared" si="55"/>
        <v xml:space="preserve"> </v>
      </c>
      <c r="AQ23" s="33">
        <v>100000</v>
      </c>
      <c r="AR23" s="33">
        <v>116787.97</v>
      </c>
      <c r="AS23" s="33">
        <v>32450</v>
      </c>
      <c r="AT23" s="16">
        <f t="shared" si="19"/>
        <v>1.1678797000000001</v>
      </c>
      <c r="AU23" s="16" t="str">
        <f t="shared" si="56"/>
        <v>св.200</v>
      </c>
      <c r="AV23" s="21">
        <v>0</v>
      </c>
      <c r="AW23" s="21">
        <v>0</v>
      </c>
      <c r="AX23" s="21">
        <v>0</v>
      </c>
      <c r="AY23" s="16" t="str">
        <f t="shared" si="21"/>
        <v xml:space="preserve"> </v>
      </c>
      <c r="AZ23" s="16" t="str">
        <f t="shared" si="57"/>
        <v xml:space="preserve"> </v>
      </c>
      <c r="BA23" s="21">
        <v>0</v>
      </c>
      <c r="BB23" s="21">
        <v>0</v>
      </c>
      <c r="BC23" s="21">
        <v>0</v>
      </c>
      <c r="BD23" s="16" t="str">
        <f t="shared" si="23"/>
        <v xml:space="preserve"> </v>
      </c>
      <c r="BE23" s="16" t="str">
        <f t="shared" si="24"/>
        <v xml:space="preserve"> </v>
      </c>
      <c r="BF23" s="21">
        <v>0</v>
      </c>
      <c r="BG23" s="21">
        <v>0</v>
      </c>
      <c r="BH23" s="21">
        <v>0</v>
      </c>
      <c r="BI23" s="16" t="str">
        <f t="shared" si="26"/>
        <v xml:space="preserve"> </v>
      </c>
      <c r="BJ23" s="16" t="str">
        <f t="shared" si="27"/>
        <v xml:space="preserve"> </v>
      </c>
      <c r="BK23" s="21">
        <v>0</v>
      </c>
      <c r="BL23" s="21">
        <v>0</v>
      </c>
      <c r="BM23" s="21">
        <v>0</v>
      </c>
      <c r="BN23" s="16" t="str">
        <f t="shared" si="29"/>
        <v xml:space="preserve"> </v>
      </c>
      <c r="BO23" s="16" t="str">
        <f t="shared" si="58"/>
        <v xml:space="preserve"> </v>
      </c>
      <c r="BP23" s="21">
        <v>0</v>
      </c>
      <c r="BQ23" s="21">
        <v>0</v>
      </c>
      <c r="BR23" s="21">
        <v>0</v>
      </c>
      <c r="BS23" s="16" t="str">
        <f t="shared" si="31"/>
        <v xml:space="preserve"> </v>
      </c>
      <c r="BT23" s="16" t="str">
        <f t="shared" si="32"/>
        <v xml:space="preserve"> </v>
      </c>
      <c r="BU23" s="21">
        <v>100000</v>
      </c>
      <c r="BV23" s="21">
        <v>32810</v>
      </c>
      <c r="BW23" s="21">
        <v>32450</v>
      </c>
      <c r="BX23" s="16">
        <f t="shared" si="34"/>
        <v>0.3281</v>
      </c>
      <c r="BY23" s="16">
        <f t="shared" si="59"/>
        <v>1.0110939907550076</v>
      </c>
      <c r="BZ23" s="21">
        <v>0</v>
      </c>
      <c r="CA23" s="21">
        <v>0</v>
      </c>
      <c r="CB23" s="21">
        <v>0</v>
      </c>
      <c r="CC23" s="16" t="str">
        <f t="shared" si="36"/>
        <v xml:space="preserve"> </v>
      </c>
      <c r="CD23" s="16" t="str">
        <f t="shared" si="60"/>
        <v xml:space="preserve"> </v>
      </c>
      <c r="CE23" s="15">
        <v>0</v>
      </c>
      <c r="CF23" s="15">
        <v>0</v>
      </c>
      <c r="CG23" s="15">
        <v>0</v>
      </c>
      <c r="CH23" s="16" t="str">
        <f t="shared" si="61"/>
        <v xml:space="preserve"> </v>
      </c>
      <c r="CI23" s="16" t="str">
        <f t="shared" si="73"/>
        <v xml:space="preserve"> </v>
      </c>
      <c r="CJ23" s="21">
        <v>0</v>
      </c>
      <c r="CK23" s="21">
        <v>0</v>
      </c>
      <c r="CL23" s="21">
        <v>0</v>
      </c>
      <c r="CM23" s="16" t="str">
        <f t="shared" si="62"/>
        <v xml:space="preserve"> </v>
      </c>
      <c r="CN23" s="16" t="str">
        <f t="shared" si="63"/>
        <v xml:space="preserve"> </v>
      </c>
      <c r="CO23" s="21">
        <v>0</v>
      </c>
      <c r="CP23" s="21">
        <v>0</v>
      </c>
      <c r="CQ23" s="21">
        <v>0</v>
      </c>
      <c r="CR23" s="16" t="str">
        <f t="shared" si="64"/>
        <v xml:space="preserve"> </v>
      </c>
      <c r="CS23" s="16" t="str">
        <f t="shared" si="65"/>
        <v xml:space="preserve"> </v>
      </c>
      <c r="CT23" s="21">
        <v>0</v>
      </c>
      <c r="CU23" s="21">
        <v>0</v>
      </c>
      <c r="CV23" s="21">
        <v>0</v>
      </c>
      <c r="CW23" s="16" t="str">
        <f t="shared" si="66"/>
        <v xml:space="preserve"> </v>
      </c>
      <c r="CX23" s="16" t="str">
        <f t="shared" si="67"/>
        <v xml:space="preserve"> </v>
      </c>
      <c r="CY23" s="21">
        <v>0</v>
      </c>
      <c r="CZ23" s="21">
        <v>0</v>
      </c>
      <c r="DA23" s="21">
        <v>0</v>
      </c>
      <c r="DB23" s="16" t="str">
        <f t="shared" si="42"/>
        <v xml:space="preserve"> </v>
      </c>
      <c r="DC23" s="16" t="str">
        <f t="shared" si="68"/>
        <v xml:space="preserve"> </v>
      </c>
      <c r="DD23" s="21">
        <v>0</v>
      </c>
      <c r="DE23" s="21">
        <v>0</v>
      </c>
      <c r="DF23" s="21">
        <v>0</v>
      </c>
      <c r="DG23" s="16" t="str">
        <f t="shared" si="44"/>
        <v xml:space="preserve"> </v>
      </c>
      <c r="DH23" s="16" t="str">
        <f t="shared" si="69"/>
        <v xml:space="preserve"> </v>
      </c>
      <c r="DI23" s="21">
        <v>0</v>
      </c>
      <c r="DJ23" s="21">
        <v>0</v>
      </c>
      <c r="DK23" s="16" t="str">
        <f t="shared" si="70"/>
        <v xml:space="preserve"> </v>
      </c>
      <c r="DL23" s="21">
        <v>0</v>
      </c>
      <c r="DM23" s="21">
        <v>83977.97</v>
      </c>
      <c r="DN23" s="21">
        <v>0</v>
      </c>
      <c r="DO23" s="16" t="str">
        <f t="shared" si="46"/>
        <v xml:space="preserve"> </v>
      </c>
      <c r="DP23" s="59" t="str">
        <f t="shared" si="71"/>
        <v xml:space="preserve"> </v>
      </c>
      <c r="DQ23" s="21">
        <v>0</v>
      </c>
      <c r="DR23" s="21">
        <v>0</v>
      </c>
      <c r="DS23" s="21">
        <v>0</v>
      </c>
      <c r="DT23" s="16" t="str">
        <f t="shared" si="48"/>
        <v xml:space="preserve"> </v>
      </c>
      <c r="DU23" s="16" t="str">
        <f t="shared" si="72"/>
        <v xml:space="preserve"> </v>
      </c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</row>
    <row r="24" spans="1:144" s="10" customFormat="1" ht="15.75" x14ac:dyDescent="0.25">
      <c r="A24" s="9"/>
      <c r="B24" s="74" t="s">
        <v>125</v>
      </c>
      <c r="C24" s="76">
        <v>72594523.620000005</v>
      </c>
      <c r="D24" s="76">
        <v>22781475.73</v>
      </c>
      <c r="E24" s="76">
        <f>SUM(E25:E29)</f>
        <v>15337889.92</v>
      </c>
      <c r="F24" s="14">
        <f t="shared" si="3"/>
        <v>0.31381810354250517</v>
      </c>
      <c r="G24" s="14">
        <f t="shared" si="4"/>
        <v>1.4853070304210398</v>
      </c>
      <c r="H24" s="36">
        <v>68306880</v>
      </c>
      <c r="I24" s="36">
        <v>20854143.09</v>
      </c>
      <c r="J24" s="36">
        <f t="shared" ref="J24" si="125">J25+J26+J27+J28+J29</f>
        <v>12801477.449999997</v>
      </c>
      <c r="K24" s="14">
        <f t="shared" si="6"/>
        <v>0.30530077043483761</v>
      </c>
      <c r="L24" s="14">
        <f t="shared" si="49"/>
        <v>1.6290418954727763</v>
      </c>
      <c r="M24" s="36">
        <v>53479960</v>
      </c>
      <c r="N24" s="36">
        <v>18693569.32</v>
      </c>
      <c r="O24" s="36">
        <f t="shared" ref="O24" si="126">O25+O26+O27+O28+O29</f>
        <v>11518822.009999998</v>
      </c>
      <c r="P24" s="14">
        <f t="shared" si="8"/>
        <v>0.34954344244086943</v>
      </c>
      <c r="Q24" s="14">
        <f t="shared" si="50"/>
        <v>1.6228716186230925</v>
      </c>
      <c r="R24" s="36">
        <v>2703300</v>
      </c>
      <c r="S24" s="36">
        <v>687473.89</v>
      </c>
      <c r="T24" s="36">
        <f t="shared" ref="T24" si="127">T25+T26+T27+T28+T29</f>
        <v>623486.06999999995</v>
      </c>
      <c r="U24" s="14">
        <f t="shared" si="10"/>
        <v>0.25430913698072727</v>
      </c>
      <c r="V24" s="14">
        <f t="shared" si="51"/>
        <v>1.1026291092598108</v>
      </c>
      <c r="W24" s="36">
        <v>28500</v>
      </c>
      <c r="X24" s="36">
        <v>25990.95</v>
      </c>
      <c r="Y24" s="36">
        <f t="shared" ref="Y24" si="128">Y25+Y26+Y27+Y28+Y29</f>
        <v>3759.9</v>
      </c>
      <c r="Z24" s="14">
        <f t="shared" si="12"/>
        <v>0.91196315789473692</v>
      </c>
      <c r="AA24" s="14" t="str">
        <f t="shared" si="52"/>
        <v>св.200</v>
      </c>
      <c r="AB24" s="36">
        <v>2831000</v>
      </c>
      <c r="AC24" s="36">
        <v>214413.79</v>
      </c>
      <c r="AD24" s="36">
        <f t="shared" ref="AD24" si="129">AD25+AD26+AD27+AD28+AD29</f>
        <v>3420.5900000000015</v>
      </c>
      <c r="AE24" s="14">
        <f t="shared" si="14"/>
        <v>7.5737827622748152E-2</v>
      </c>
      <c r="AF24" s="14" t="str">
        <f t="shared" si="53"/>
        <v>св.200</v>
      </c>
      <c r="AG24" s="36">
        <v>9259000</v>
      </c>
      <c r="AH24" s="36">
        <v>1232395.1399999999</v>
      </c>
      <c r="AI24" s="36">
        <f t="shared" ref="AI24" si="130">AI25+AI26+AI27+AI28+AI29</f>
        <v>650988.88</v>
      </c>
      <c r="AJ24" s="14">
        <f t="shared" si="16"/>
        <v>0.13310240198725562</v>
      </c>
      <c r="AK24" s="14">
        <f t="shared" si="54"/>
        <v>1.8931124292015555</v>
      </c>
      <c r="AL24" s="36">
        <v>5120</v>
      </c>
      <c r="AM24" s="36">
        <v>300</v>
      </c>
      <c r="AN24" s="36">
        <f t="shared" ref="AN24" si="131">AN25+AN26+AN27+AN28+AN29</f>
        <v>1000</v>
      </c>
      <c r="AO24" s="14">
        <f t="shared" si="123"/>
        <v>5.859375E-2</v>
      </c>
      <c r="AP24" s="14">
        <f t="shared" si="55"/>
        <v>0.3</v>
      </c>
      <c r="AQ24" s="36">
        <v>4287643.62</v>
      </c>
      <c r="AR24" s="36">
        <v>1927332.6400000001</v>
      </c>
      <c r="AS24" s="36">
        <f t="shared" ref="AS24" si="132">AS25+AS26+AS27+AS28+AS29</f>
        <v>2536412.4700000007</v>
      </c>
      <c r="AT24" s="14">
        <f t="shared" si="19"/>
        <v>0.44950859045509944</v>
      </c>
      <c r="AU24" s="14">
        <f t="shared" si="56"/>
        <v>0.7598656223291631</v>
      </c>
      <c r="AV24" s="36">
        <v>470000</v>
      </c>
      <c r="AW24" s="36">
        <v>94354.69</v>
      </c>
      <c r="AX24" s="36">
        <f t="shared" ref="AX24" si="133">AX25+AX26+AX27+AX28+AX29</f>
        <v>99294.41</v>
      </c>
      <c r="AY24" s="14">
        <f t="shared" si="21"/>
        <v>0.20075465957446809</v>
      </c>
      <c r="AZ24" s="14">
        <f t="shared" si="57"/>
        <v>0.95025178154540624</v>
      </c>
      <c r="BA24" s="36">
        <v>766912.62</v>
      </c>
      <c r="BB24" s="36">
        <v>613875.77</v>
      </c>
      <c r="BC24" s="36">
        <f t="shared" ref="BC24" si="134">BC25+BC26+BC27+BC28+BC29</f>
        <v>194357.99</v>
      </c>
      <c r="BD24" s="14">
        <f t="shared" si="23"/>
        <v>0.80045073453087789</v>
      </c>
      <c r="BE24" s="14" t="str">
        <f t="shared" si="24"/>
        <v>св.200</v>
      </c>
      <c r="BF24" s="36">
        <v>526840</v>
      </c>
      <c r="BG24" s="36">
        <v>89481.51999999999</v>
      </c>
      <c r="BH24" s="36">
        <f t="shared" ref="BH24" si="135">BH25+BH26+BH27+BH28+BH29</f>
        <v>67908.59</v>
      </c>
      <c r="BI24" s="14">
        <f t="shared" si="26"/>
        <v>0.16984572166122541</v>
      </c>
      <c r="BJ24" s="14">
        <f t="shared" si="27"/>
        <v>1.3176760112380479</v>
      </c>
      <c r="BK24" s="36">
        <v>0</v>
      </c>
      <c r="BL24" s="36">
        <v>0</v>
      </c>
      <c r="BM24" s="36">
        <f t="shared" ref="BM24" si="136">BM25+BM26+BM27+BM28+BM29</f>
        <v>0</v>
      </c>
      <c r="BN24" s="14" t="str">
        <f t="shared" si="29"/>
        <v xml:space="preserve"> </v>
      </c>
      <c r="BO24" s="14" t="str">
        <f t="shared" si="58"/>
        <v xml:space="preserve"> </v>
      </c>
      <c r="BP24" s="36">
        <v>800000</v>
      </c>
      <c r="BQ24" s="36">
        <v>204011.62</v>
      </c>
      <c r="BR24" s="36">
        <f t="shared" ref="BR24" si="137">BR25+BR26+BR27+BR28+BR29</f>
        <v>267743.58</v>
      </c>
      <c r="BS24" s="14">
        <f t="shared" si="31"/>
        <v>0.25501452499999999</v>
      </c>
      <c r="BT24" s="14">
        <f t="shared" si="32"/>
        <v>0.76196643071703152</v>
      </c>
      <c r="BU24" s="36">
        <v>531472</v>
      </c>
      <c r="BV24" s="36">
        <v>332550.09000000003</v>
      </c>
      <c r="BW24" s="36">
        <f t="shared" ref="BW24" si="138">BW25+BW26+BW27+BW28+BW29</f>
        <v>1393642.34</v>
      </c>
      <c r="BX24" s="14">
        <f t="shared" si="34"/>
        <v>0.62571516467471477</v>
      </c>
      <c r="BY24" s="14">
        <f t="shared" si="59"/>
        <v>0.23861939355258108</v>
      </c>
      <c r="BZ24" s="36">
        <v>200000</v>
      </c>
      <c r="CA24" s="36">
        <v>0</v>
      </c>
      <c r="CB24" s="36">
        <f t="shared" ref="CB24" si="139">CB25+CB26+CB27+CB28+CB29</f>
        <v>0</v>
      </c>
      <c r="CC24" s="14" t="str">
        <f t="shared" si="36"/>
        <v xml:space="preserve"> </v>
      </c>
      <c r="CD24" s="14" t="str">
        <f t="shared" si="60"/>
        <v xml:space="preserve"> </v>
      </c>
      <c r="CE24" s="76">
        <v>778900</v>
      </c>
      <c r="CF24" s="76">
        <v>561608.78</v>
      </c>
      <c r="CG24" s="36">
        <f t="shared" ref="CG24" si="140">CG25+CG26+CG27+CG28+CG29</f>
        <v>301815.56</v>
      </c>
      <c r="CH24" s="14">
        <f t="shared" si="61"/>
        <v>0.72102809089741948</v>
      </c>
      <c r="CI24" s="14">
        <f t="shared" si="73"/>
        <v>1.860768145949798</v>
      </c>
      <c r="CJ24" s="36">
        <v>666900</v>
      </c>
      <c r="CK24" s="36">
        <v>561608.78</v>
      </c>
      <c r="CL24" s="36">
        <f t="shared" ref="CL24" si="141">CL25+CL26+CL27+CL28+CL29</f>
        <v>54731.01</v>
      </c>
      <c r="CM24" s="14">
        <f t="shared" si="62"/>
        <v>0.84211842855000751</v>
      </c>
      <c r="CN24" s="14" t="str">
        <f t="shared" si="63"/>
        <v>св.200</v>
      </c>
      <c r="CO24" s="36">
        <v>112000</v>
      </c>
      <c r="CP24" s="36">
        <v>0</v>
      </c>
      <c r="CQ24" s="36">
        <f t="shared" ref="CQ24" si="142">CQ25+CQ26+CQ27+CQ28+CQ29</f>
        <v>247084.55</v>
      </c>
      <c r="CR24" s="14" t="str">
        <f t="shared" si="64"/>
        <v xml:space="preserve"> </v>
      </c>
      <c r="CS24" s="14">
        <f t="shared" si="65"/>
        <v>0</v>
      </c>
      <c r="CT24" s="36">
        <v>0</v>
      </c>
      <c r="CU24" s="36">
        <v>0</v>
      </c>
      <c r="CV24" s="36">
        <f t="shared" ref="CV24" si="143">CV25+CV26+CV27+CV28+CV29</f>
        <v>0</v>
      </c>
      <c r="CW24" s="28" t="str">
        <f t="shared" si="66"/>
        <v xml:space="preserve"> </v>
      </c>
      <c r="CX24" s="28" t="str">
        <f t="shared" si="67"/>
        <v xml:space="preserve"> </v>
      </c>
      <c r="CY24" s="36">
        <v>0</v>
      </c>
      <c r="CZ24" s="36">
        <v>0</v>
      </c>
      <c r="DA24" s="36">
        <f t="shared" ref="DA24" si="144">DA25+DA26+DA27+DA28+DA29</f>
        <v>0</v>
      </c>
      <c r="DB24" s="14" t="str">
        <f t="shared" si="42"/>
        <v xml:space="preserve"> </v>
      </c>
      <c r="DC24" s="14" t="str">
        <f t="shared" si="68"/>
        <v xml:space="preserve"> </v>
      </c>
      <c r="DD24" s="36">
        <v>213519</v>
      </c>
      <c r="DE24" s="36">
        <v>7800.17</v>
      </c>
      <c r="DF24" s="36">
        <f t="shared" ref="DF24" si="145">DF25+DF26+DF27+DF28+DF29</f>
        <v>48522.86</v>
      </c>
      <c r="DG24" s="14">
        <f t="shared" si="44"/>
        <v>3.6531503051250712E-2</v>
      </c>
      <c r="DH24" s="14">
        <f t="shared" si="69"/>
        <v>0.16075247831640591</v>
      </c>
      <c r="DI24" s="36">
        <v>23650</v>
      </c>
      <c r="DJ24" s="36">
        <v>-20000</v>
      </c>
      <c r="DK24" s="14">
        <f>IF(DI24&lt;=0," ",IF(DI24/DJ24*100&gt;200,"св.200",DI24/DJ24))</f>
        <v>-1.1825000000000001</v>
      </c>
      <c r="DL24" s="36">
        <v>0</v>
      </c>
      <c r="DM24" s="36">
        <v>0</v>
      </c>
      <c r="DN24" s="36">
        <f t="shared" ref="DN24" si="146">DN25+DN26+DN27+DN28+DN29</f>
        <v>10000</v>
      </c>
      <c r="DO24" s="14" t="str">
        <f t="shared" si="46"/>
        <v xml:space="preserve"> </v>
      </c>
      <c r="DP24" s="58">
        <f t="shared" si="71"/>
        <v>0</v>
      </c>
      <c r="DQ24" s="36">
        <v>0</v>
      </c>
      <c r="DR24" s="36">
        <v>0</v>
      </c>
      <c r="DS24" s="36">
        <f t="shared" ref="DS24" si="147">DS25+DS26+DS27+DS28+DS29</f>
        <v>173127.14</v>
      </c>
      <c r="DT24" s="14" t="str">
        <f t="shared" si="48"/>
        <v xml:space="preserve"> </v>
      </c>
      <c r="DU24" s="14">
        <f t="shared" si="72"/>
        <v>0</v>
      </c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</row>
    <row r="25" spans="1:144" s="8" customFormat="1" ht="16.5" customHeight="1" outlineLevel="1" x14ac:dyDescent="0.25">
      <c r="A25" s="7">
        <v>16</v>
      </c>
      <c r="B25" s="75" t="s">
        <v>61</v>
      </c>
      <c r="C25" s="39">
        <v>64205201</v>
      </c>
      <c r="D25" s="15">
        <v>21419599.850000001</v>
      </c>
      <c r="E25" s="15">
        <v>14663731.699999999</v>
      </c>
      <c r="F25" s="16">
        <f t="shared" si="3"/>
        <v>0.33361160025026637</v>
      </c>
      <c r="G25" s="16">
        <f t="shared" si="4"/>
        <v>1.46071956908486</v>
      </c>
      <c r="H25" s="6">
        <v>61368510</v>
      </c>
      <c r="I25" s="13">
        <v>20238192.98</v>
      </c>
      <c r="J25" s="13">
        <v>12501530.729999999</v>
      </c>
      <c r="K25" s="16">
        <f t="shared" si="6"/>
        <v>0.32978139733228001</v>
      </c>
      <c r="L25" s="16">
        <f t="shared" si="49"/>
        <v>1.6188571957379816</v>
      </c>
      <c r="M25" s="21">
        <v>52753210</v>
      </c>
      <c r="N25" s="21">
        <v>18520377.82</v>
      </c>
      <c r="O25" s="21">
        <v>11411227.369999999</v>
      </c>
      <c r="P25" s="16">
        <f t="shared" si="8"/>
        <v>0.35107584581108903</v>
      </c>
      <c r="Q25" s="16">
        <f t="shared" si="50"/>
        <v>1.6229961264894157</v>
      </c>
      <c r="R25" s="21">
        <v>2703300</v>
      </c>
      <c r="S25" s="21">
        <v>687473.89</v>
      </c>
      <c r="T25" s="21">
        <v>623486.06999999995</v>
      </c>
      <c r="U25" s="16">
        <f t="shared" si="10"/>
        <v>0.25430913698072727</v>
      </c>
      <c r="V25" s="16">
        <f t="shared" ref="V25:V29" si="148">IF(S25=0," ",IF(S25/T25*100&gt;200,"св.200",S25/T25))</f>
        <v>1.1026291092598108</v>
      </c>
      <c r="W25" s="21">
        <v>0</v>
      </c>
      <c r="X25" s="21">
        <v>0</v>
      </c>
      <c r="Y25" s="21">
        <v>0</v>
      </c>
      <c r="Z25" s="16" t="str">
        <f t="shared" si="12"/>
        <v xml:space="preserve"> </v>
      </c>
      <c r="AA25" s="16" t="str">
        <f t="shared" si="52"/>
        <v xml:space="preserve"> </v>
      </c>
      <c r="AB25" s="21">
        <v>2321000</v>
      </c>
      <c r="AC25" s="21">
        <v>188773.94</v>
      </c>
      <c r="AD25" s="21">
        <v>-13151.21</v>
      </c>
      <c r="AE25" s="16">
        <f t="shared" si="14"/>
        <v>8.1333020249892293E-2</v>
      </c>
      <c r="AF25" s="16">
        <f t="shared" si="53"/>
        <v>-14.354111903011207</v>
      </c>
      <c r="AG25" s="21">
        <v>3591000</v>
      </c>
      <c r="AH25" s="21">
        <v>841567.33</v>
      </c>
      <c r="AI25" s="21">
        <v>479968.5</v>
      </c>
      <c r="AJ25" s="16">
        <f t="shared" si="16"/>
        <v>0.23435458925090502</v>
      </c>
      <c r="AK25" s="16">
        <f t="shared" si="54"/>
        <v>1.7533803364179106</v>
      </c>
      <c r="AL25" s="21">
        <v>0</v>
      </c>
      <c r="AM25" s="21">
        <v>0</v>
      </c>
      <c r="AN25" s="21">
        <v>0</v>
      </c>
      <c r="AO25" s="16" t="str">
        <f t="shared" si="123"/>
        <v xml:space="preserve"> </v>
      </c>
      <c r="AP25" s="16" t="str">
        <f t="shared" si="55"/>
        <v xml:space="preserve"> </v>
      </c>
      <c r="AQ25" s="33">
        <v>2836691</v>
      </c>
      <c r="AR25" s="33">
        <v>1181406.8700000001</v>
      </c>
      <c r="AS25" s="33">
        <v>2162200.9700000002</v>
      </c>
      <c r="AT25" s="16">
        <f t="shared" si="19"/>
        <v>0.41647358489169251</v>
      </c>
      <c r="AU25" s="16">
        <f t="shared" si="56"/>
        <v>0.54639087041016354</v>
      </c>
      <c r="AV25" s="21">
        <v>470000</v>
      </c>
      <c r="AW25" s="21">
        <v>94354.69</v>
      </c>
      <c r="AX25" s="21">
        <v>99294.41</v>
      </c>
      <c r="AY25" s="16">
        <f t="shared" si="21"/>
        <v>0.20075465957446809</v>
      </c>
      <c r="AZ25" s="16">
        <f t="shared" si="57"/>
        <v>0.95025178154540624</v>
      </c>
      <c r="BA25" s="21">
        <v>0</v>
      </c>
      <c r="BB25" s="21">
        <v>0</v>
      </c>
      <c r="BC25" s="21">
        <v>0</v>
      </c>
      <c r="BD25" s="16" t="str">
        <f t="shared" si="23"/>
        <v xml:space="preserve"> </v>
      </c>
      <c r="BE25" s="16" t="str">
        <f t="shared" si="24"/>
        <v xml:space="preserve"> </v>
      </c>
      <c r="BF25" s="21">
        <v>295000</v>
      </c>
      <c r="BG25" s="21">
        <v>41881.519999999997</v>
      </c>
      <c r="BH25" s="21">
        <v>47406.59</v>
      </c>
      <c r="BI25" s="16">
        <f t="shared" si="26"/>
        <v>0.14197125423728812</v>
      </c>
      <c r="BJ25" s="16">
        <f t="shared" si="27"/>
        <v>0.8834535451716734</v>
      </c>
      <c r="BK25" s="21">
        <v>0</v>
      </c>
      <c r="BL25" s="21">
        <v>0</v>
      </c>
      <c r="BM25" s="21">
        <v>0</v>
      </c>
      <c r="BN25" s="16" t="str">
        <f t="shared" si="29"/>
        <v xml:space="preserve"> </v>
      </c>
      <c r="BO25" s="16" t="str">
        <f t="shared" si="58"/>
        <v xml:space="preserve"> </v>
      </c>
      <c r="BP25" s="21">
        <v>800000</v>
      </c>
      <c r="BQ25" s="21">
        <v>204011.62</v>
      </c>
      <c r="BR25" s="21">
        <v>267743.58</v>
      </c>
      <c r="BS25" s="16">
        <f t="shared" si="31"/>
        <v>0.25501452499999999</v>
      </c>
      <c r="BT25" s="16">
        <f t="shared" si="32"/>
        <v>0.76196643071703152</v>
      </c>
      <c r="BU25" s="21">
        <v>396772</v>
      </c>
      <c r="BV25" s="21">
        <v>273250.09000000003</v>
      </c>
      <c r="BW25" s="21">
        <v>1332042.3400000001</v>
      </c>
      <c r="BX25" s="16">
        <f t="shared" si="34"/>
        <v>0.68868289597048182</v>
      </c>
      <c r="BY25" s="16">
        <f t="shared" si="59"/>
        <v>0.20513618958988947</v>
      </c>
      <c r="BZ25" s="21">
        <v>0</v>
      </c>
      <c r="CA25" s="21">
        <v>0</v>
      </c>
      <c r="CB25" s="21">
        <v>0</v>
      </c>
      <c r="CC25" s="16" t="str">
        <f t="shared" si="36"/>
        <v xml:space="preserve"> </v>
      </c>
      <c r="CD25" s="16" t="str">
        <f t="shared" si="60"/>
        <v xml:space="preserve"> </v>
      </c>
      <c r="CE25" s="15">
        <v>666900</v>
      </c>
      <c r="CF25" s="15">
        <v>561608.78</v>
      </c>
      <c r="CG25" s="15">
        <v>301815.56</v>
      </c>
      <c r="CH25" s="16">
        <f t="shared" si="61"/>
        <v>0.84211842855000751</v>
      </c>
      <c r="CI25" s="16">
        <f t="shared" si="73"/>
        <v>1.860768145949798</v>
      </c>
      <c r="CJ25" s="21">
        <v>666900</v>
      </c>
      <c r="CK25" s="21">
        <v>561608.78</v>
      </c>
      <c r="CL25" s="21">
        <v>54731.01</v>
      </c>
      <c r="CM25" s="16">
        <f t="shared" si="62"/>
        <v>0.84211842855000751</v>
      </c>
      <c r="CN25" s="16" t="str">
        <f t="shared" si="63"/>
        <v>св.200</v>
      </c>
      <c r="CO25" s="21">
        <v>0</v>
      </c>
      <c r="CP25" s="21">
        <v>0</v>
      </c>
      <c r="CQ25" s="21">
        <v>247084.55</v>
      </c>
      <c r="CR25" s="16" t="str">
        <f t="shared" si="64"/>
        <v xml:space="preserve"> </v>
      </c>
      <c r="CS25" s="16">
        <f t="shared" si="65"/>
        <v>0</v>
      </c>
      <c r="CT25" s="21">
        <v>0</v>
      </c>
      <c r="CU25" s="21">
        <v>0</v>
      </c>
      <c r="CV25" s="21">
        <v>0</v>
      </c>
      <c r="CW25" s="16" t="str">
        <f t="shared" si="66"/>
        <v xml:space="preserve"> </v>
      </c>
      <c r="CX25" s="16" t="str">
        <f t="shared" si="67"/>
        <v xml:space="preserve"> </v>
      </c>
      <c r="CY25" s="21">
        <v>0</v>
      </c>
      <c r="CZ25" s="21">
        <v>0</v>
      </c>
      <c r="DA25" s="21">
        <v>0</v>
      </c>
      <c r="DB25" s="16" t="str">
        <f t="shared" si="42"/>
        <v xml:space="preserve"> </v>
      </c>
      <c r="DC25" s="16" t="str">
        <f t="shared" si="68"/>
        <v xml:space="preserve"> </v>
      </c>
      <c r="DD25" s="21">
        <v>208019</v>
      </c>
      <c r="DE25" s="21">
        <v>6300.17</v>
      </c>
      <c r="DF25" s="21">
        <v>47022.86</v>
      </c>
      <c r="DG25" s="16">
        <f t="shared" si="44"/>
        <v>3.0286512289742763E-2</v>
      </c>
      <c r="DH25" s="16">
        <f t="shared" si="69"/>
        <v>0.13398100413288344</v>
      </c>
      <c r="DI25" s="21">
        <v>0</v>
      </c>
      <c r="DJ25" s="21">
        <v>-20000</v>
      </c>
      <c r="DK25" s="16">
        <f t="shared" si="70"/>
        <v>0</v>
      </c>
      <c r="DL25" s="21">
        <v>0</v>
      </c>
      <c r="DM25" s="21">
        <v>0</v>
      </c>
      <c r="DN25" s="21">
        <v>0</v>
      </c>
      <c r="DO25" s="16" t="str">
        <f t="shared" si="46"/>
        <v xml:space="preserve"> </v>
      </c>
      <c r="DP25" s="59" t="str">
        <f t="shared" si="71"/>
        <v xml:space="preserve"> </v>
      </c>
      <c r="DQ25" s="21">
        <v>0</v>
      </c>
      <c r="DR25" s="21">
        <v>0</v>
      </c>
      <c r="DS25" s="21">
        <v>86875.63</v>
      </c>
      <c r="DT25" s="16" t="str">
        <f t="shared" si="48"/>
        <v xml:space="preserve"> </v>
      </c>
      <c r="DU25" s="16">
        <f t="shared" si="72"/>
        <v>0</v>
      </c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</row>
    <row r="26" spans="1:144" s="8" customFormat="1" ht="15.75" customHeight="1" outlineLevel="1" x14ac:dyDescent="0.25">
      <c r="A26" s="7">
        <v>17</v>
      </c>
      <c r="B26" s="75" t="s">
        <v>67</v>
      </c>
      <c r="C26" s="39">
        <v>2927006.63</v>
      </c>
      <c r="D26" s="39">
        <v>778735.68</v>
      </c>
      <c r="E26" s="15">
        <v>189191.14</v>
      </c>
      <c r="F26" s="16">
        <f t="shared" si="3"/>
        <v>0.26605190163166803</v>
      </c>
      <c r="G26" s="16" t="str">
        <f t="shared" si="4"/>
        <v>св.200</v>
      </c>
      <c r="H26" s="6">
        <v>2338550</v>
      </c>
      <c r="I26" s="13">
        <v>165545.91</v>
      </c>
      <c r="J26" s="13">
        <v>79890.25</v>
      </c>
      <c r="K26" s="16">
        <f t="shared" si="6"/>
        <v>7.078998097111458E-2</v>
      </c>
      <c r="L26" s="16" t="str">
        <f t="shared" si="49"/>
        <v>св.200</v>
      </c>
      <c r="M26" s="21">
        <v>218550</v>
      </c>
      <c r="N26" s="21">
        <v>54879.89</v>
      </c>
      <c r="O26" s="21">
        <v>33932.6</v>
      </c>
      <c r="P26" s="16">
        <f t="shared" si="8"/>
        <v>0.25110908258979636</v>
      </c>
      <c r="Q26" s="16">
        <f t="shared" si="50"/>
        <v>1.6173205118381733</v>
      </c>
      <c r="R26" s="21">
        <v>0</v>
      </c>
      <c r="S26" s="21">
        <v>0</v>
      </c>
      <c r="T26" s="21">
        <v>0</v>
      </c>
      <c r="U26" s="16" t="str">
        <f t="shared" si="10"/>
        <v xml:space="preserve"> </v>
      </c>
      <c r="V26" s="16" t="str">
        <f t="shared" si="148"/>
        <v xml:space="preserve"> </v>
      </c>
      <c r="W26" s="21">
        <v>0</v>
      </c>
      <c r="X26" s="21">
        <v>0</v>
      </c>
      <c r="Y26" s="21">
        <v>0</v>
      </c>
      <c r="Z26" s="16" t="str">
        <f t="shared" si="12"/>
        <v xml:space="preserve"> </v>
      </c>
      <c r="AA26" s="16" t="str">
        <f t="shared" si="52"/>
        <v xml:space="preserve"> </v>
      </c>
      <c r="AB26" s="21">
        <v>174000</v>
      </c>
      <c r="AC26" s="21">
        <v>12682.61</v>
      </c>
      <c r="AD26" s="21">
        <v>8248.09</v>
      </c>
      <c r="AE26" s="16">
        <f t="shared" si="14"/>
        <v>7.2888563218390809E-2</v>
      </c>
      <c r="AF26" s="16">
        <f t="shared" si="53"/>
        <v>1.5376420480377881</v>
      </c>
      <c r="AG26" s="21">
        <v>1946000</v>
      </c>
      <c r="AH26" s="21">
        <v>97983.41</v>
      </c>
      <c r="AI26" s="21">
        <v>37709.56</v>
      </c>
      <c r="AJ26" s="16">
        <f t="shared" si="16"/>
        <v>5.0351187050359715E-2</v>
      </c>
      <c r="AK26" s="16" t="str">
        <f t="shared" si="54"/>
        <v>св.200</v>
      </c>
      <c r="AL26" s="21">
        <v>0</v>
      </c>
      <c r="AM26" s="21">
        <v>0</v>
      </c>
      <c r="AN26" s="21">
        <v>0</v>
      </c>
      <c r="AO26" s="16" t="str">
        <f t="shared" si="123"/>
        <v xml:space="preserve"> </v>
      </c>
      <c r="AP26" s="16" t="str">
        <f t="shared" si="55"/>
        <v xml:space="preserve"> </v>
      </c>
      <c r="AQ26" s="33">
        <v>588456.63</v>
      </c>
      <c r="AR26" s="33">
        <v>613189.77</v>
      </c>
      <c r="AS26" s="33">
        <v>109300.89</v>
      </c>
      <c r="AT26" s="16">
        <f t="shared" si="19"/>
        <v>1.0420305231330302</v>
      </c>
      <c r="AU26" s="16" t="str">
        <f t="shared" si="56"/>
        <v>св.200</v>
      </c>
      <c r="AV26" s="21">
        <v>0</v>
      </c>
      <c r="AW26" s="21">
        <v>0</v>
      </c>
      <c r="AX26" s="21">
        <v>0</v>
      </c>
      <c r="AY26" s="16" t="str">
        <f t="shared" si="21"/>
        <v xml:space="preserve"> </v>
      </c>
      <c r="AZ26" s="16" t="str">
        <f t="shared" si="57"/>
        <v xml:space="preserve"> </v>
      </c>
      <c r="BA26" s="21">
        <v>447516.63</v>
      </c>
      <c r="BB26" s="21">
        <v>542959.77</v>
      </c>
      <c r="BC26" s="21">
        <v>44117.75</v>
      </c>
      <c r="BD26" s="16">
        <f t="shared" si="23"/>
        <v>1.2132728341290915</v>
      </c>
      <c r="BE26" s="16" t="str">
        <f t="shared" si="24"/>
        <v>св.200</v>
      </c>
      <c r="BF26" s="21">
        <v>90240</v>
      </c>
      <c r="BG26" s="21">
        <v>30080</v>
      </c>
      <c r="BH26" s="21">
        <v>20502</v>
      </c>
      <c r="BI26" s="16">
        <f t="shared" si="26"/>
        <v>0.33333333333333331</v>
      </c>
      <c r="BJ26" s="16">
        <f t="shared" si="27"/>
        <v>1.4671739342503169</v>
      </c>
      <c r="BK26" s="21">
        <v>0</v>
      </c>
      <c r="BL26" s="21">
        <v>0</v>
      </c>
      <c r="BM26" s="21">
        <v>0</v>
      </c>
      <c r="BN26" s="16" t="str">
        <f t="shared" si="29"/>
        <v xml:space="preserve"> </v>
      </c>
      <c r="BO26" s="16" t="str">
        <f t="shared" si="58"/>
        <v xml:space="preserve"> </v>
      </c>
      <c r="BP26" s="21">
        <v>0</v>
      </c>
      <c r="BQ26" s="21">
        <v>0</v>
      </c>
      <c r="BR26" s="21">
        <v>0</v>
      </c>
      <c r="BS26" s="16" t="str">
        <f t="shared" si="31"/>
        <v xml:space="preserve"> </v>
      </c>
      <c r="BT26" s="16" t="str">
        <f t="shared" si="32"/>
        <v xml:space="preserve"> </v>
      </c>
      <c r="BU26" s="21">
        <v>50700</v>
      </c>
      <c r="BV26" s="21">
        <v>16500</v>
      </c>
      <c r="BW26" s="21">
        <v>29100</v>
      </c>
      <c r="BX26" s="16">
        <f>IF(BV26&lt;=0," ",IF(BU26&lt;=0," ",IF(BV26/BU26*100&gt;200,"СВ.200",BV26/BU26)))</f>
        <v>0.32544378698224852</v>
      </c>
      <c r="BY26" s="16">
        <f t="shared" si="59"/>
        <v>0.5670103092783505</v>
      </c>
      <c r="BZ26" s="21">
        <v>0</v>
      </c>
      <c r="CA26" s="21">
        <v>0</v>
      </c>
      <c r="CB26" s="21">
        <v>0</v>
      </c>
      <c r="CC26" s="16" t="str">
        <f t="shared" si="36"/>
        <v xml:space="preserve"> </v>
      </c>
      <c r="CD26" s="16" t="str">
        <f t="shared" si="60"/>
        <v xml:space="preserve"> </v>
      </c>
      <c r="CE26" s="15">
        <v>0</v>
      </c>
      <c r="CF26" s="15">
        <v>0</v>
      </c>
      <c r="CG26" s="15">
        <v>0</v>
      </c>
      <c r="CH26" s="16" t="str">
        <f t="shared" si="61"/>
        <v xml:space="preserve"> </v>
      </c>
      <c r="CI26" s="16" t="str">
        <f t="shared" si="73"/>
        <v xml:space="preserve"> </v>
      </c>
      <c r="CJ26" s="21">
        <v>0</v>
      </c>
      <c r="CK26" s="21">
        <v>0</v>
      </c>
      <c r="CL26" s="21">
        <v>0</v>
      </c>
      <c r="CM26" s="16" t="str">
        <f t="shared" si="62"/>
        <v xml:space="preserve"> </v>
      </c>
      <c r="CN26" s="16" t="str">
        <f t="shared" si="63"/>
        <v xml:space="preserve"> </v>
      </c>
      <c r="CO26" s="21">
        <v>0</v>
      </c>
      <c r="CP26" s="21">
        <v>0</v>
      </c>
      <c r="CQ26" s="21">
        <v>0</v>
      </c>
      <c r="CR26" s="16" t="str">
        <f t="shared" si="64"/>
        <v xml:space="preserve"> </v>
      </c>
      <c r="CS26" s="16" t="str">
        <f t="shared" si="65"/>
        <v xml:space="preserve"> </v>
      </c>
      <c r="CT26" s="21">
        <v>0</v>
      </c>
      <c r="CU26" s="21">
        <v>0</v>
      </c>
      <c r="CV26" s="21">
        <v>0</v>
      </c>
      <c r="CW26" s="16" t="str">
        <f t="shared" si="66"/>
        <v xml:space="preserve"> </v>
      </c>
      <c r="CX26" s="16" t="str">
        <f t="shared" si="67"/>
        <v xml:space="preserve"> </v>
      </c>
      <c r="CY26" s="21">
        <v>0</v>
      </c>
      <c r="CZ26" s="21">
        <v>0</v>
      </c>
      <c r="DA26" s="21">
        <v>0</v>
      </c>
      <c r="DB26" s="16" t="str">
        <f t="shared" si="42"/>
        <v xml:space="preserve"> </v>
      </c>
      <c r="DC26" s="16" t="str">
        <f t="shared" si="68"/>
        <v xml:space="preserve"> </v>
      </c>
      <c r="DD26" s="21">
        <v>0</v>
      </c>
      <c r="DE26" s="21">
        <v>0</v>
      </c>
      <c r="DF26" s="21">
        <v>0</v>
      </c>
      <c r="DG26" s="16" t="str">
        <f t="shared" si="44"/>
        <v xml:space="preserve"> </v>
      </c>
      <c r="DH26" s="16" t="str">
        <f t="shared" si="69"/>
        <v xml:space="preserve"> </v>
      </c>
      <c r="DI26" s="21">
        <v>23650</v>
      </c>
      <c r="DJ26" s="21">
        <v>0</v>
      </c>
      <c r="DK26" s="16" t="str">
        <f t="shared" si="70"/>
        <v xml:space="preserve"> </v>
      </c>
      <c r="DL26" s="21">
        <v>0</v>
      </c>
      <c r="DM26" s="21">
        <v>0</v>
      </c>
      <c r="DN26" s="21">
        <v>0</v>
      </c>
      <c r="DO26" s="16" t="str">
        <f t="shared" si="46"/>
        <v xml:space="preserve"> </v>
      </c>
      <c r="DP26" s="59" t="str">
        <f t="shared" si="71"/>
        <v xml:space="preserve"> </v>
      </c>
      <c r="DQ26" s="21">
        <v>0</v>
      </c>
      <c r="DR26" s="21">
        <v>0</v>
      </c>
      <c r="DS26" s="21">
        <v>15581.14</v>
      </c>
      <c r="DT26" s="16" t="str">
        <f t="shared" si="48"/>
        <v xml:space="preserve"> </v>
      </c>
      <c r="DU26" s="16">
        <f t="shared" si="72"/>
        <v>0</v>
      </c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</row>
    <row r="27" spans="1:144" s="8" customFormat="1" ht="15.75" customHeight="1" outlineLevel="1" x14ac:dyDescent="0.25">
      <c r="A27" s="7">
        <v>18</v>
      </c>
      <c r="B27" s="75" t="s">
        <v>38</v>
      </c>
      <c r="C27" s="15">
        <v>410903.99</v>
      </c>
      <c r="D27" s="39">
        <v>117695.41</v>
      </c>
      <c r="E27" s="15">
        <v>34760.26</v>
      </c>
      <c r="F27" s="16">
        <f t="shared" si="3"/>
        <v>0.28643043840971222</v>
      </c>
      <c r="G27" s="16" t="str">
        <f t="shared" si="4"/>
        <v>св.200</v>
      </c>
      <c r="H27" s="6">
        <v>337170</v>
      </c>
      <c r="I27" s="13">
        <v>46779.409999999996</v>
      </c>
      <c r="J27" s="13">
        <v>34760.26</v>
      </c>
      <c r="K27" s="16">
        <f t="shared" si="6"/>
        <v>0.13874131743630808</v>
      </c>
      <c r="L27" s="16">
        <f t="shared" si="49"/>
        <v>1.3457727301234224</v>
      </c>
      <c r="M27" s="21">
        <v>76350</v>
      </c>
      <c r="N27" s="21">
        <v>15090.9</v>
      </c>
      <c r="O27" s="21">
        <v>12600.67</v>
      </c>
      <c r="P27" s="16">
        <f t="shared" si="8"/>
        <v>0.1976542239685658</v>
      </c>
      <c r="Q27" s="16">
        <f t="shared" si="50"/>
        <v>1.1976267928610145</v>
      </c>
      <c r="R27" s="21">
        <v>0</v>
      </c>
      <c r="S27" s="21">
        <v>0</v>
      </c>
      <c r="T27" s="21">
        <v>0</v>
      </c>
      <c r="U27" s="16" t="str">
        <f t="shared" si="10"/>
        <v xml:space="preserve"> </v>
      </c>
      <c r="V27" s="16" t="str">
        <f t="shared" si="148"/>
        <v xml:space="preserve"> </v>
      </c>
      <c r="W27" s="21">
        <v>0</v>
      </c>
      <c r="X27" s="21">
        <v>0</v>
      </c>
      <c r="Y27" s="21">
        <v>0</v>
      </c>
      <c r="Z27" s="16" t="str">
        <f t="shared" si="12"/>
        <v xml:space="preserve"> </v>
      </c>
      <c r="AA27" s="16" t="str">
        <f t="shared" si="52"/>
        <v xml:space="preserve"> </v>
      </c>
      <c r="AB27" s="21">
        <v>14000</v>
      </c>
      <c r="AC27" s="21">
        <v>250.02</v>
      </c>
      <c r="AD27" s="21">
        <v>-434.48</v>
      </c>
      <c r="AE27" s="16">
        <f t="shared" si="14"/>
        <v>1.7858571428571429E-2</v>
      </c>
      <c r="AF27" s="16">
        <f>IF(AC27&lt;=0," ",IF(AC27/AD27*100&gt;200,"св.200",AC27/AD27))</f>
        <v>-0.575446510771497</v>
      </c>
      <c r="AG27" s="21">
        <v>244000</v>
      </c>
      <c r="AH27" s="21">
        <v>31138.49</v>
      </c>
      <c r="AI27" s="21">
        <v>22194.07</v>
      </c>
      <c r="AJ27" s="16">
        <f t="shared" si="16"/>
        <v>0.12761676229508198</v>
      </c>
      <c r="AK27" s="16">
        <f t="shared" si="54"/>
        <v>1.4030094525249313</v>
      </c>
      <c r="AL27" s="21">
        <v>2820</v>
      </c>
      <c r="AM27" s="21">
        <v>300</v>
      </c>
      <c r="AN27" s="21">
        <v>400</v>
      </c>
      <c r="AO27" s="16">
        <f t="shared" si="123"/>
        <v>0.10638297872340426</v>
      </c>
      <c r="AP27" s="16">
        <f t="shared" si="55"/>
        <v>0.75</v>
      </c>
      <c r="AQ27" s="33">
        <v>73733.990000000005</v>
      </c>
      <c r="AR27" s="33">
        <v>70916</v>
      </c>
      <c r="AS27" s="33">
        <v>0</v>
      </c>
      <c r="AT27" s="16">
        <f t="shared" si="19"/>
        <v>0.96178166948513155</v>
      </c>
      <c r="AU27" s="16" t="str">
        <f t="shared" si="56"/>
        <v xml:space="preserve"> </v>
      </c>
      <c r="AV27" s="21">
        <v>0</v>
      </c>
      <c r="AW27" s="21">
        <v>0</v>
      </c>
      <c r="AX27" s="21">
        <v>0</v>
      </c>
      <c r="AY27" s="16" t="str">
        <f t="shared" si="21"/>
        <v xml:space="preserve"> </v>
      </c>
      <c r="AZ27" s="16" t="str">
        <f t="shared" si="57"/>
        <v xml:space="preserve"> </v>
      </c>
      <c r="BA27" s="21">
        <v>73733.990000000005</v>
      </c>
      <c r="BB27" s="21">
        <v>70916</v>
      </c>
      <c r="BC27" s="21">
        <v>0</v>
      </c>
      <c r="BD27" s="16">
        <f t="shared" si="23"/>
        <v>0.96178166948513155</v>
      </c>
      <c r="BE27" s="16" t="str">
        <f t="shared" si="24"/>
        <v xml:space="preserve"> </v>
      </c>
      <c r="BF27" s="21">
        <v>0</v>
      </c>
      <c r="BG27" s="21">
        <v>0</v>
      </c>
      <c r="BH27" s="21">
        <v>0</v>
      </c>
      <c r="BI27" s="16" t="str">
        <f t="shared" si="26"/>
        <v xml:space="preserve"> </v>
      </c>
      <c r="BJ27" s="16" t="str">
        <f t="shared" si="27"/>
        <v xml:space="preserve"> </v>
      </c>
      <c r="BK27" s="21">
        <v>0</v>
      </c>
      <c r="BL27" s="21">
        <v>0</v>
      </c>
      <c r="BM27" s="21">
        <v>0</v>
      </c>
      <c r="BN27" s="16" t="str">
        <f t="shared" si="29"/>
        <v xml:space="preserve"> </v>
      </c>
      <c r="BO27" s="16" t="str">
        <f t="shared" si="58"/>
        <v xml:space="preserve"> </v>
      </c>
      <c r="BP27" s="21">
        <v>0</v>
      </c>
      <c r="BQ27" s="21">
        <v>0</v>
      </c>
      <c r="BR27" s="21">
        <v>0</v>
      </c>
      <c r="BS27" s="16" t="str">
        <f t="shared" si="31"/>
        <v xml:space="preserve"> </v>
      </c>
      <c r="BT27" s="16" t="str">
        <f t="shared" si="32"/>
        <v xml:space="preserve"> </v>
      </c>
      <c r="BU27" s="21">
        <v>0</v>
      </c>
      <c r="BV27" s="21">
        <v>0</v>
      </c>
      <c r="BW27" s="21">
        <v>0</v>
      </c>
      <c r="BX27" s="16" t="str">
        <f>IF(BV27&lt;=0," ",IF(BU27&lt;=0," ",IF(BV27/BU27*100&gt;200,"СВ.200",BV27/BU27)))</f>
        <v xml:space="preserve"> </v>
      </c>
      <c r="BY27" s="16" t="str">
        <f t="shared" si="59"/>
        <v xml:space="preserve"> </v>
      </c>
      <c r="BZ27" s="21">
        <v>0</v>
      </c>
      <c r="CA27" s="21">
        <v>0</v>
      </c>
      <c r="CB27" s="21">
        <v>0</v>
      </c>
      <c r="CC27" s="16" t="str">
        <f t="shared" si="36"/>
        <v xml:space="preserve"> </v>
      </c>
      <c r="CD27" s="16" t="str">
        <f t="shared" si="60"/>
        <v xml:space="preserve"> </v>
      </c>
      <c r="CE27" s="15">
        <v>0</v>
      </c>
      <c r="CF27" s="15">
        <v>0</v>
      </c>
      <c r="CG27" s="15">
        <v>0</v>
      </c>
      <c r="CH27" s="16" t="str">
        <f t="shared" si="61"/>
        <v xml:space="preserve"> </v>
      </c>
      <c r="CI27" s="16" t="str">
        <f t="shared" si="73"/>
        <v xml:space="preserve"> </v>
      </c>
      <c r="CJ27" s="21">
        <v>0</v>
      </c>
      <c r="CK27" s="21">
        <v>0</v>
      </c>
      <c r="CL27" s="21">
        <v>0</v>
      </c>
      <c r="CM27" s="16" t="str">
        <f t="shared" si="62"/>
        <v xml:space="preserve"> </v>
      </c>
      <c r="CN27" s="16" t="str">
        <f t="shared" si="63"/>
        <v xml:space="preserve"> </v>
      </c>
      <c r="CO27" s="21">
        <v>0</v>
      </c>
      <c r="CP27" s="21">
        <v>0</v>
      </c>
      <c r="CQ27" s="21">
        <v>0</v>
      </c>
      <c r="CR27" s="16" t="str">
        <f t="shared" si="64"/>
        <v xml:space="preserve"> </v>
      </c>
      <c r="CS27" s="16" t="str">
        <f t="shared" si="65"/>
        <v xml:space="preserve"> </v>
      </c>
      <c r="CT27" s="21">
        <v>0</v>
      </c>
      <c r="CU27" s="21">
        <v>0</v>
      </c>
      <c r="CV27" s="21">
        <v>0</v>
      </c>
      <c r="CW27" s="16" t="str">
        <f t="shared" si="66"/>
        <v xml:space="preserve"> </v>
      </c>
      <c r="CX27" s="16" t="str">
        <f t="shared" si="67"/>
        <v xml:space="preserve"> </v>
      </c>
      <c r="CY27" s="21">
        <v>0</v>
      </c>
      <c r="CZ27" s="21">
        <v>0</v>
      </c>
      <c r="DA27" s="21">
        <v>0</v>
      </c>
      <c r="DB27" s="16" t="str">
        <f t="shared" si="42"/>
        <v xml:space="preserve"> </v>
      </c>
      <c r="DC27" s="16" t="str">
        <f t="shared" si="68"/>
        <v xml:space="preserve"> </v>
      </c>
      <c r="DD27" s="21">
        <v>0</v>
      </c>
      <c r="DE27" s="21">
        <v>0</v>
      </c>
      <c r="DF27" s="21">
        <v>0</v>
      </c>
      <c r="DG27" s="16" t="str">
        <f t="shared" si="44"/>
        <v xml:space="preserve"> </v>
      </c>
      <c r="DH27" s="16" t="str">
        <f t="shared" si="69"/>
        <v xml:space="preserve"> </v>
      </c>
      <c r="DI27" s="21">
        <v>0</v>
      </c>
      <c r="DJ27" s="21">
        <v>0</v>
      </c>
      <c r="DK27" s="16" t="str">
        <f t="shared" si="70"/>
        <v xml:space="preserve"> </v>
      </c>
      <c r="DL27" s="21">
        <v>0</v>
      </c>
      <c r="DM27" s="21">
        <v>0</v>
      </c>
      <c r="DN27" s="21">
        <v>0</v>
      </c>
      <c r="DO27" s="16" t="str">
        <f t="shared" si="46"/>
        <v xml:space="preserve"> </v>
      </c>
      <c r="DP27" s="59" t="str">
        <f>IF(DM27=0," ",IF(DM27/DN27*100&gt;200,"св.200",DM27/DN27))</f>
        <v xml:space="preserve"> </v>
      </c>
      <c r="DQ27" s="21">
        <v>0</v>
      </c>
      <c r="DR27" s="21">
        <v>0</v>
      </c>
      <c r="DS27" s="21">
        <v>0</v>
      </c>
      <c r="DT27" s="16" t="str">
        <f t="shared" si="48"/>
        <v xml:space="preserve"> </v>
      </c>
      <c r="DU27" s="16" t="str">
        <f>IF(DR27=0," ",IF(DR27/DS27*100&gt;200,"св.200",DR27/DS27))</f>
        <v xml:space="preserve"> </v>
      </c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</row>
    <row r="28" spans="1:144" s="8" customFormat="1" ht="16.5" customHeight="1" outlineLevel="1" x14ac:dyDescent="0.25">
      <c r="A28" s="7">
        <v>19</v>
      </c>
      <c r="B28" s="75" t="s">
        <v>109</v>
      </c>
      <c r="C28" s="39">
        <v>2685678</v>
      </c>
      <c r="D28" s="39">
        <v>365100.32</v>
      </c>
      <c r="E28" s="15">
        <v>377559.56</v>
      </c>
      <c r="F28" s="16">
        <f t="shared" si="3"/>
        <v>0.13594344519335527</v>
      </c>
      <c r="G28" s="16">
        <f t="shared" si="4"/>
        <v>0.9670005972037895</v>
      </c>
      <c r="H28" s="6">
        <v>1944900</v>
      </c>
      <c r="I28" s="13">
        <v>315580.32</v>
      </c>
      <c r="J28" s="13">
        <v>162906.41999999998</v>
      </c>
      <c r="K28" s="16">
        <f t="shared" si="6"/>
        <v>0.1622604349838038</v>
      </c>
      <c r="L28" s="16">
        <f t="shared" si="49"/>
        <v>1.9371877425088591</v>
      </c>
      <c r="M28" s="21">
        <v>326400</v>
      </c>
      <c r="N28" s="21">
        <v>74552.34</v>
      </c>
      <c r="O28" s="21">
        <v>49639.09</v>
      </c>
      <c r="P28" s="16">
        <f t="shared" si="8"/>
        <v>0.2284079044117647</v>
      </c>
      <c r="Q28" s="16">
        <f t="shared" si="50"/>
        <v>1.5018877259836956</v>
      </c>
      <c r="R28" s="21">
        <v>0</v>
      </c>
      <c r="S28" s="21">
        <v>0</v>
      </c>
      <c r="T28" s="21">
        <v>0</v>
      </c>
      <c r="U28" s="16" t="str">
        <f>IF(S28&lt;=0," ",IF(R28&lt;=0," ",IF(S28/R28*100&gt;200,"СВ.200",S28/R28)))</f>
        <v xml:space="preserve"> </v>
      </c>
      <c r="V28" s="16" t="str">
        <f t="shared" si="148"/>
        <v xml:space="preserve"> </v>
      </c>
      <c r="W28" s="21">
        <v>28500</v>
      </c>
      <c r="X28" s="21">
        <v>25990.95</v>
      </c>
      <c r="Y28" s="21">
        <v>3759.9</v>
      </c>
      <c r="Z28" s="16">
        <f t="shared" si="12"/>
        <v>0.91196315789473692</v>
      </c>
      <c r="AA28" s="16" t="str">
        <f t="shared" si="52"/>
        <v>св.200</v>
      </c>
      <c r="AB28" s="21">
        <v>164000</v>
      </c>
      <c r="AC28" s="21">
        <v>6376.41</v>
      </c>
      <c r="AD28" s="21">
        <v>3196.35</v>
      </c>
      <c r="AE28" s="16">
        <f t="shared" si="14"/>
        <v>3.8880548780487807E-2</v>
      </c>
      <c r="AF28" s="16">
        <f t="shared" si="53"/>
        <v>1.994903561875264</v>
      </c>
      <c r="AG28" s="21">
        <v>1424000</v>
      </c>
      <c r="AH28" s="21">
        <v>208660.62</v>
      </c>
      <c r="AI28" s="21">
        <v>106311.08</v>
      </c>
      <c r="AJ28" s="16">
        <f t="shared" si="16"/>
        <v>0.14653133426966292</v>
      </c>
      <c r="AK28" s="16">
        <f t="shared" si="54"/>
        <v>1.9627363394295307</v>
      </c>
      <c r="AL28" s="21">
        <v>2000</v>
      </c>
      <c r="AM28" s="21">
        <v>0</v>
      </c>
      <c r="AN28" s="21">
        <v>0</v>
      </c>
      <c r="AO28" s="16" t="str">
        <f t="shared" si="123"/>
        <v xml:space="preserve"> </v>
      </c>
      <c r="AP28" s="16" t="str">
        <f t="shared" si="55"/>
        <v xml:space="preserve"> </v>
      </c>
      <c r="AQ28" s="33">
        <v>740778</v>
      </c>
      <c r="AR28" s="33">
        <v>49520</v>
      </c>
      <c r="AS28" s="33">
        <v>214653.13999999998</v>
      </c>
      <c r="AT28" s="16">
        <f t="shared" si="19"/>
        <v>6.6848637513533066E-2</v>
      </c>
      <c r="AU28" s="16">
        <f t="shared" si="56"/>
        <v>0.23069776663877362</v>
      </c>
      <c r="AV28" s="21">
        <v>0</v>
      </c>
      <c r="AW28" s="21">
        <v>0</v>
      </c>
      <c r="AX28" s="21">
        <v>0</v>
      </c>
      <c r="AY28" s="16" t="str">
        <f t="shared" si="21"/>
        <v xml:space="preserve"> </v>
      </c>
      <c r="AZ28" s="16" t="str">
        <f t="shared" si="57"/>
        <v xml:space="preserve"> </v>
      </c>
      <c r="BA28" s="21">
        <v>227178</v>
      </c>
      <c r="BB28" s="21">
        <v>0</v>
      </c>
      <c r="BC28" s="21">
        <v>150240.24</v>
      </c>
      <c r="BD28" s="16" t="str">
        <f t="shared" si="23"/>
        <v xml:space="preserve"> </v>
      </c>
      <c r="BE28" s="16">
        <f t="shared" si="24"/>
        <v>0</v>
      </c>
      <c r="BF28" s="21">
        <v>141600</v>
      </c>
      <c r="BG28" s="21">
        <v>17520</v>
      </c>
      <c r="BH28" s="21">
        <v>0</v>
      </c>
      <c r="BI28" s="16">
        <f t="shared" si="26"/>
        <v>0.12372881355932204</v>
      </c>
      <c r="BJ28" s="16" t="str">
        <f t="shared" si="27"/>
        <v xml:space="preserve"> </v>
      </c>
      <c r="BK28" s="21">
        <v>0</v>
      </c>
      <c r="BL28" s="21">
        <v>0</v>
      </c>
      <c r="BM28" s="21">
        <v>0</v>
      </c>
      <c r="BN28" s="16" t="str">
        <f t="shared" si="29"/>
        <v xml:space="preserve"> </v>
      </c>
      <c r="BO28" s="16" t="str">
        <f t="shared" si="58"/>
        <v xml:space="preserve"> </v>
      </c>
      <c r="BP28" s="21">
        <v>0</v>
      </c>
      <c r="BQ28" s="21">
        <v>0</v>
      </c>
      <c r="BR28" s="21">
        <v>0</v>
      </c>
      <c r="BS28" s="16" t="str">
        <f t="shared" si="31"/>
        <v xml:space="preserve"> </v>
      </c>
      <c r="BT28" s="16" t="str">
        <f t="shared" si="32"/>
        <v xml:space="preserve"> </v>
      </c>
      <c r="BU28" s="21">
        <v>60000</v>
      </c>
      <c r="BV28" s="21">
        <v>32000</v>
      </c>
      <c r="BW28" s="21">
        <v>25000</v>
      </c>
      <c r="BX28" s="16">
        <f>IF(BV28&lt;=0," ",IF(BU28&lt;=0," ",IF(BV28/BU28*100&gt;200,"СВ.200",BV28/BU28)))</f>
        <v>0.53333333333333333</v>
      </c>
      <c r="BY28" s="16">
        <f t="shared" si="59"/>
        <v>1.28</v>
      </c>
      <c r="BZ28" s="21">
        <v>200000</v>
      </c>
      <c r="CA28" s="21">
        <v>0</v>
      </c>
      <c r="CB28" s="21">
        <v>0</v>
      </c>
      <c r="CC28" s="16" t="str">
        <f t="shared" si="36"/>
        <v xml:space="preserve"> </v>
      </c>
      <c r="CD28" s="16" t="str">
        <f t="shared" si="60"/>
        <v xml:space="preserve"> </v>
      </c>
      <c r="CE28" s="15">
        <v>112000</v>
      </c>
      <c r="CF28" s="15">
        <v>0</v>
      </c>
      <c r="CG28" s="15">
        <v>0</v>
      </c>
      <c r="CH28" s="16" t="str">
        <f t="shared" si="61"/>
        <v xml:space="preserve"> </v>
      </c>
      <c r="CI28" s="16" t="str">
        <f t="shared" si="73"/>
        <v xml:space="preserve"> </v>
      </c>
      <c r="CJ28" s="21">
        <v>0</v>
      </c>
      <c r="CK28" s="21">
        <v>0</v>
      </c>
      <c r="CL28" s="21">
        <v>0</v>
      </c>
      <c r="CM28" s="16" t="str">
        <f t="shared" si="62"/>
        <v xml:space="preserve"> </v>
      </c>
      <c r="CN28" s="16" t="str">
        <f t="shared" si="63"/>
        <v xml:space="preserve"> </v>
      </c>
      <c r="CO28" s="21">
        <v>112000</v>
      </c>
      <c r="CP28" s="21">
        <v>0</v>
      </c>
      <c r="CQ28" s="21">
        <v>0</v>
      </c>
      <c r="CR28" s="16" t="str">
        <f t="shared" si="64"/>
        <v xml:space="preserve"> </v>
      </c>
      <c r="CS28" s="16" t="str">
        <f t="shared" si="65"/>
        <v xml:space="preserve"> </v>
      </c>
      <c r="CT28" s="21">
        <v>0</v>
      </c>
      <c r="CU28" s="21">
        <v>0</v>
      </c>
      <c r="CV28" s="21">
        <v>0</v>
      </c>
      <c r="CW28" s="16" t="str">
        <f t="shared" si="66"/>
        <v xml:space="preserve"> </v>
      </c>
      <c r="CX28" s="16" t="str">
        <f t="shared" si="67"/>
        <v xml:space="preserve"> </v>
      </c>
      <c r="CY28" s="21">
        <v>0</v>
      </c>
      <c r="CZ28" s="21">
        <v>0</v>
      </c>
      <c r="DA28" s="21">
        <v>0</v>
      </c>
      <c r="DB28" s="16" t="str">
        <f t="shared" si="42"/>
        <v xml:space="preserve"> </v>
      </c>
      <c r="DC28" s="16" t="str">
        <f t="shared" si="68"/>
        <v xml:space="preserve"> </v>
      </c>
      <c r="DD28" s="21">
        <v>0</v>
      </c>
      <c r="DE28" s="21">
        <v>0</v>
      </c>
      <c r="DF28" s="21">
        <v>0</v>
      </c>
      <c r="DG28" s="16" t="str">
        <f t="shared" si="44"/>
        <v xml:space="preserve"> </v>
      </c>
      <c r="DH28" s="16" t="str">
        <f t="shared" si="69"/>
        <v xml:space="preserve"> </v>
      </c>
      <c r="DI28" s="21">
        <v>0</v>
      </c>
      <c r="DJ28" s="21">
        <v>0</v>
      </c>
      <c r="DK28" s="16" t="str">
        <f>IF(DI28=0," ",IF(DI28/DJ28*100&gt;200,"св.200",DI28/DJ28))</f>
        <v xml:space="preserve"> </v>
      </c>
      <c r="DL28" s="21">
        <v>0</v>
      </c>
      <c r="DM28" s="21">
        <v>0</v>
      </c>
      <c r="DN28" s="21">
        <v>10000</v>
      </c>
      <c r="DO28" s="16" t="str">
        <f t="shared" si="46"/>
        <v xml:space="preserve"> </v>
      </c>
      <c r="DP28" s="59">
        <f t="shared" si="71"/>
        <v>0</v>
      </c>
      <c r="DQ28" s="21">
        <v>0</v>
      </c>
      <c r="DR28" s="21">
        <v>0</v>
      </c>
      <c r="DS28" s="21">
        <v>29412.9</v>
      </c>
      <c r="DT28" s="16" t="str">
        <f t="shared" si="48"/>
        <v xml:space="preserve"> </v>
      </c>
      <c r="DU28" s="16">
        <f t="shared" ref="DU28:DU55" si="149">IF(DS28=0," ",IF(DR28/DS28*100&gt;200,"св.200",DR28/DS28))</f>
        <v>0</v>
      </c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</row>
    <row r="29" spans="1:144" s="8" customFormat="1" ht="15.75" customHeight="1" outlineLevel="1" x14ac:dyDescent="0.25">
      <c r="A29" s="7">
        <v>20</v>
      </c>
      <c r="B29" s="75" t="s">
        <v>86</v>
      </c>
      <c r="C29" s="15">
        <v>2365734</v>
      </c>
      <c r="D29" s="15">
        <v>100344.47</v>
      </c>
      <c r="E29" s="15">
        <v>72647.259999999995</v>
      </c>
      <c r="F29" s="16">
        <f t="shared" si="3"/>
        <v>4.2415787235589461E-2</v>
      </c>
      <c r="G29" s="16">
        <f t="shared" si="4"/>
        <v>1.3812560859143208</v>
      </c>
      <c r="H29" s="6">
        <v>2317750</v>
      </c>
      <c r="I29" s="13">
        <v>88044.47</v>
      </c>
      <c r="J29" s="13">
        <v>22389.79</v>
      </c>
      <c r="K29" s="16">
        <f t="shared" si="6"/>
        <v>3.798704346888146E-2</v>
      </c>
      <c r="L29" s="16" t="str">
        <f t="shared" si="49"/>
        <v>св.200</v>
      </c>
      <c r="M29" s="21">
        <v>105450</v>
      </c>
      <c r="N29" s="21">
        <v>28668.37</v>
      </c>
      <c r="O29" s="21">
        <v>11422.28</v>
      </c>
      <c r="P29" s="16">
        <f t="shared" si="8"/>
        <v>0.27186695116168802</v>
      </c>
      <c r="Q29" s="16" t="str">
        <f t="shared" si="50"/>
        <v>св.200</v>
      </c>
      <c r="R29" s="21">
        <v>0</v>
      </c>
      <c r="S29" s="21">
        <v>0</v>
      </c>
      <c r="T29" s="21">
        <v>0</v>
      </c>
      <c r="U29" s="16" t="str">
        <f t="shared" si="10"/>
        <v xml:space="preserve"> </v>
      </c>
      <c r="V29" s="16" t="str">
        <f t="shared" si="148"/>
        <v xml:space="preserve"> </v>
      </c>
      <c r="W29" s="21">
        <v>0</v>
      </c>
      <c r="X29" s="21">
        <v>0</v>
      </c>
      <c r="Y29" s="21">
        <v>0</v>
      </c>
      <c r="Z29" s="16" t="str">
        <f t="shared" si="12"/>
        <v xml:space="preserve"> </v>
      </c>
      <c r="AA29" s="16" t="str">
        <f t="shared" si="52"/>
        <v xml:space="preserve"> </v>
      </c>
      <c r="AB29" s="21">
        <v>158000</v>
      </c>
      <c r="AC29" s="21">
        <v>6330.81</v>
      </c>
      <c r="AD29" s="21">
        <v>5561.84</v>
      </c>
      <c r="AE29" s="16">
        <f t="shared" si="14"/>
        <v>4.0068417721518992E-2</v>
      </c>
      <c r="AF29" s="16">
        <f t="shared" si="53"/>
        <v>1.138258202321534</v>
      </c>
      <c r="AG29" s="21">
        <v>2054000</v>
      </c>
      <c r="AH29" s="21">
        <v>53045.29</v>
      </c>
      <c r="AI29" s="21">
        <v>4805.67</v>
      </c>
      <c r="AJ29" s="16">
        <f t="shared" si="16"/>
        <v>2.5825360272638754E-2</v>
      </c>
      <c r="AK29" s="16" t="str">
        <f t="shared" si="54"/>
        <v>св.200</v>
      </c>
      <c r="AL29" s="21">
        <v>300</v>
      </c>
      <c r="AM29" s="21">
        <v>0</v>
      </c>
      <c r="AN29" s="21">
        <v>600</v>
      </c>
      <c r="AO29" s="16" t="str">
        <f t="shared" si="123"/>
        <v xml:space="preserve"> </v>
      </c>
      <c r="AP29" s="16">
        <f t="shared" si="55"/>
        <v>0</v>
      </c>
      <c r="AQ29" s="33">
        <v>47984</v>
      </c>
      <c r="AR29" s="33">
        <v>12300</v>
      </c>
      <c r="AS29" s="33">
        <v>50257.47</v>
      </c>
      <c r="AT29" s="16">
        <f t="shared" si="19"/>
        <v>0.2563354451483828</v>
      </c>
      <c r="AU29" s="16">
        <f t="shared" si="56"/>
        <v>0.24473973719727635</v>
      </c>
      <c r="AV29" s="21">
        <v>0</v>
      </c>
      <c r="AW29" s="21">
        <v>0</v>
      </c>
      <c r="AX29" s="21">
        <v>0</v>
      </c>
      <c r="AY29" s="16" t="str">
        <f t="shared" si="21"/>
        <v xml:space="preserve"> </v>
      </c>
      <c r="AZ29" s="16" t="str">
        <f t="shared" si="57"/>
        <v xml:space="preserve"> </v>
      </c>
      <c r="BA29" s="21">
        <v>18484</v>
      </c>
      <c r="BB29" s="21">
        <v>0</v>
      </c>
      <c r="BC29" s="21">
        <v>0</v>
      </c>
      <c r="BD29" s="16" t="str">
        <f t="shared" si="23"/>
        <v xml:space="preserve"> </v>
      </c>
      <c r="BE29" s="16" t="str">
        <f t="shared" si="24"/>
        <v xml:space="preserve"> </v>
      </c>
      <c r="BF29" s="21">
        <v>0</v>
      </c>
      <c r="BG29" s="21">
        <v>0</v>
      </c>
      <c r="BH29" s="21">
        <v>0</v>
      </c>
      <c r="BI29" s="16" t="str">
        <f t="shared" si="26"/>
        <v xml:space="preserve"> </v>
      </c>
      <c r="BJ29" s="16" t="str">
        <f t="shared" si="27"/>
        <v xml:space="preserve"> </v>
      </c>
      <c r="BK29" s="21">
        <v>0</v>
      </c>
      <c r="BL29" s="21">
        <v>0</v>
      </c>
      <c r="BM29" s="21">
        <v>0</v>
      </c>
      <c r="BN29" s="16" t="str">
        <f t="shared" si="29"/>
        <v xml:space="preserve"> </v>
      </c>
      <c r="BO29" s="16" t="str">
        <f t="shared" si="58"/>
        <v xml:space="preserve"> </v>
      </c>
      <c r="BP29" s="21">
        <v>0</v>
      </c>
      <c r="BQ29" s="21">
        <v>0</v>
      </c>
      <c r="BR29" s="21">
        <v>0</v>
      </c>
      <c r="BS29" s="16" t="str">
        <f t="shared" si="31"/>
        <v xml:space="preserve"> </v>
      </c>
      <c r="BT29" s="16" t="str">
        <f t="shared" si="32"/>
        <v xml:space="preserve"> </v>
      </c>
      <c r="BU29" s="21">
        <v>24000</v>
      </c>
      <c r="BV29" s="21">
        <v>10800</v>
      </c>
      <c r="BW29" s="21">
        <v>7500</v>
      </c>
      <c r="BX29" s="16">
        <f>IF(BV29&lt;=0," ",IF(BU29&lt;=0," ",IF(BV29/BU29*100&gt;200,"СВ.200",BV29/BU29)))</f>
        <v>0.45</v>
      </c>
      <c r="BY29" s="16">
        <f t="shared" si="59"/>
        <v>1.44</v>
      </c>
      <c r="BZ29" s="21">
        <v>0</v>
      </c>
      <c r="CA29" s="21">
        <v>0</v>
      </c>
      <c r="CB29" s="21">
        <v>0</v>
      </c>
      <c r="CC29" s="16" t="str">
        <f t="shared" si="36"/>
        <v xml:space="preserve"> </v>
      </c>
      <c r="CD29" s="16" t="str">
        <f t="shared" si="60"/>
        <v xml:space="preserve"> </v>
      </c>
      <c r="CE29" s="15">
        <v>0</v>
      </c>
      <c r="CF29" s="15">
        <v>0</v>
      </c>
      <c r="CG29" s="15">
        <v>0</v>
      </c>
      <c r="CH29" s="16" t="str">
        <f t="shared" si="61"/>
        <v xml:space="preserve"> </v>
      </c>
      <c r="CI29" s="16" t="str">
        <f t="shared" si="73"/>
        <v xml:space="preserve"> </v>
      </c>
      <c r="CJ29" s="21">
        <v>0</v>
      </c>
      <c r="CK29" s="21">
        <v>0</v>
      </c>
      <c r="CL29" s="21">
        <v>0</v>
      </c>
      <c r="CM29" s="16" t="str">
        <f t="shared" si="62"/>
        <v xml:space="preserve"> </v>
      </c>
      <c r="CN29" s="16" t="str">
        <f t="shared" si="63"/>
        <v xml:space="preserve"> </v>
      </c>
      <c r="CO29" s="21">
        <v>0</v>
      </c>
      <c r="CP29" s="21">
        <v>0</v>
      </c>
      <c r="CQ29" s="21">
        <v>0</v>
      </c>
      <c r="CR29" s="16" t="str">
        <f t="shared" si="64"/>
        <v xml:space="preserve"> </v>
      </c>
      <c r="CS29" s="16" t="str">
        <f t="shared" si="65"/>
        <v xml:space="preserve"> </v>
      </c>
      <c r="CT29" s="21">
        <v>0</v>
      </c>
      <c r="CU29" s="21">
        <v>0</v>
      </c>
      <c r="CV29" s="21">
        <v>0</v>
      </c>
      <c r="CW29" s="16" t="str">
        <f t="shared" si="66"/>
        <v xml:space="preserve"> </v>
      </c>
      <c r="CX29" s="16" t="str">
        <f t="shared" si="67"/>
        <v xml:space="preserve"> </v>
      </c>
      <c r="CY29" s="21">
        <v>0</v>
      </c>
      <c r="CZ29" s="21">
        <v>0</v>
      </c>
      <c r="DA29" s="21">
        <v>0</v>
      </c>
      <c r="DB29" s="16" t="str">
        <f t="shared" si="42"/>
        <v xml:space="preserve"> </v>
      </c>
      <c r="DC29" s="16" t="str">
        <f t="shared" si="68"/>
        <v xml:space="preserve"> </v>
      </c>
      <c r="DD29" s="21">
        <v>5500</v>
      </c>
      <c r="DE29" s="21">
        <v>1500</v>
      </c>
      <c r="DF29" s="21">
        <v>1500</v>
      </c>
      <c r="DG29" s="16">
        <f t="shared" si="44"/>
        <v>0.27272727272727271</v>
      </c>
      <c r="DH29" s="16">
        <f t="shared" si="69"/>
        <v>1</v>
      </c>
      <c r="DI29" s="21">
        <v>0</v>
      </c>
      <c r="DJ29" s="21">
        <v>0</v>
      </c>
      <c r="DK29" s="16" t="str">
        <f t="shared" si="70"/>
        <v xml:space="preserve"> </v>
      </c>
      <c r="DL29" s="21">
        <v>0</v>
      </c>
      <c r="DM29" s="21">
        <v>0</v>
      </c>
      <c r="DN29" s="21">
        <v>0</v>
      </c>
      <c r="DO29" s="16" t="str">
        <f t="shared" si="46"/>
        <v xml:space="preserve"> </v>
      </c>
      <c r="DP29" s="59" t="str">
        <f t="shared" si="71"/>
        <v xml:space="preserve"> </v>
      </c>
      <c r="DQ29" s="21">
        <v>0</v>
      </c>
      <c r="DR29" s="21">
        <v>0</v>
      </c>
      <c r="DS29" s="21">
        <v>41257.47</v>
      </c>
      <c r="DT29" s="16" t="str">
        <f t="shared" si="48"/>
        <v xml:space="preserve"> </v>
      </c>
      <c r="DU29" s="16">
        <f t="shared" si="149"/>
        <v>0</v>
      </c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</row>
    <row r="30" spans="1:144" s="10" customFormat="1" ht="15.75" x14ac:dyDescent="0.25">
      <c r="A30" s="9"/>
      <c r="B30" s="74" t="s">
        <v>126</v>
      </c>
      <c r="C30" s="76">
        <v>108502094.81999999</v>
      </c>
      <c r="D30" s="76">
        <v>19282964.239999998</v>
      </c>
      <c r="E30" s="76">
        <f>SUM(E31:E41)</f>
        <v>16098938.439999999</v>
      </c>
      <c r="F30" s="14">
        <f t="shared" si="3"/>
        <v>0.17771974146664682</v>
      </c>
      <c r="G30" s="14">
        <f t="shared" si="4"/>
        <v>1.1977786182527945</v>
      </c>
      <c r="H30" s="36">
        <v>101459000</v>
      </c>
      <c r="I30" s="26">
        <v>17418364.829999998</v>
      </c>
      <c r="J30" s="36">
        <f t="shared" ref="J30" si="150">J31+J32+J33+J34+J35+J36+J37+J38+J39+J40+J41</f>
        <v>13871130.229999999</v>
      </c>
      <c r="K30" s="14">
        <f t="shared" si="6"/>
        <v>0.17167885382272641</v>
      </c>
      <c r="L30" s="14">
        <f t="shared" si="49"/>
        <v>1.25572787084993</v>
      </c>
      <c r="M30" s="36">
        <v>33122700</v>
      </c>
      <c r="N30" s="36">
        <v>7594238.8700000001</v>
      </c>
      <c r="O30" s="36">
        <f t="shared" ref="O30" si="151">O31+O32+O33+O34+O35+O36+O37+O38+O39+O40+O41</f>
        <v>5703496.9700000007</v>
      </c>
      <c r="P30" s="14">
        <f t="shared" si="8"/>
        <v>0.22927596089690755</v>
      </c>
      <c r="Q30" s="14">
        <f t="shared" si="50"/>
        <v>1.3315057253374851</v>
      </c>
      <c r="R30" s="36">
        <v>0</v>
      </c>
      <c r="S30" s="36">
        <v>0</v>
      </c>
      <c r="T30" s="36">
        <f t="shared" ref="T30" si="152">T31+T32+T33+T34+T35+T36+T37+T38+T39+T40+T41</f>
        <v>0</v>
      </c>
      <c r="U30" s="14" t="str">
        <f t="shared" si="10"/>
        <v xml:space="preserve"> </v>
      </c>
      <c r="V30" s="14" t="str">
        <f t="shared" si="51"/>
        <v xml:space="preserve"> </v>
      </c>
      <c r="W30" s="36">
        <v>65000</v>
      </c>
      <c r="X30" s="36">
        <v>17935.28</v>
      </c>
      <c r="Y30" s="36">
        <f t="shared" ref="Y30" si="153">Y31+Y32+Y33+Y34+Y35+Y36+Y37+Y38+Y39+Y40+Y41</f>
        <v>5594.1800000000012</v>
      </c>
      <c r="Z30" s="14">
        <f t="shared" si="12"/>
        <v>0.27592738461538457</v>
      </c>
      <c r="AA30" s="14" t="str">
        <f t="shared" si="52"/>
        <v>св.200</v>
      </c>
      <c r="AB30" s="36">
        <v>7705000</v>
      </c>
      <c r="AC30" s="36">
        <v>481102.25</v>
      </c>
      <c r="AD30" s="36">
        <f t="shared" ref="AD30" si="154">AD31+AD32+AD33+AD34+AD35+AD36+AD37+AD38+AD39+AD40+AD41</f>
        <v>202487.69</v>
      </c>
      <c r="AE30" s="14">
        <f t="shared" si="14"/>
        <v>6.2440266060999353E-2</v>
      </c>
      <c r="AF30" s="14" t="str">
        <f t="shared" si="53"/>
        <v>св.200</v>
      </c>
      <c r="AG30" s="36">
        <v>60550000</v>
      </c>
      <c r="AH30" s="36">
        <v>9323488.4299999997</v>
      </c>
      <c r="AI30" s="36">
        <f t="shared" ref="AI30" si="155">AI31+AI32+AI33+AI34+AI35+AI36+AI37+AI38+AI39+AI40+AI41</f>
        <v>7955001.3899999997</v>
      </c>
      <c r="AJ30" s="14">
        <f t="shared" si="16"/>
        <v>0.1539799905862923</v>
      </c>
      <c r="AK30" s="14">
        <f t="shared" si="54"/>
        <v>1.1720285104815047</v>
      </c>
      <c r="AL30" s="36">
        <v>16300</v>
      </c>
      <c r="AM30" s="36">
        <v>1600</v>
      </c>
      <c r="AN30" s="36">
        <f t="shared" ref="AN30" si="156">AN31+AN32+AN33+AN34+AN35+AN36+AN37+AN38+AN39+AN40+AN41</f>
        <v>4550</v>
      </c>
      <c r="AO30" s="14">
        <f t="shared" si="123"/>
        <v>9.815950920245399E-2</v>
      </c>
      <c r="AP30" s="14">
        <f t="shared" si="55"/>
        <v>0.35164835164835168</v>
      </c>
      <c r="AQ30" s="36">
        <v>7043094.8200000003</v>
      </c>
      <c r="AR30" s="36">
        <v>1864599.41</v>
      </c>
      <c r="AS30" s="36">
        <f t="shared" ref="AS30" si="157">AS31+AS32+AS33+AS34+AS35+AS36+AS37+AS38+AS39+AS40+AS41</f>
        <v>2227808.21</v>
      </c>
      <c r="AT30" s="14">
        <f t="shared" si="19"/>
        <v>0.26474148902626871</v>
      </c>
      <c r="AU30" s="14">
        <f t="shared" si="56"/>
        <v>0.83696585802599222</v>
      </c>
      <c r="AV30" s="36">
        <v>0</v>
      </c>
      <c r="AW30" s="36">
        <v>0</v>
      </c>
      <c r="AX30" s="36">
        <f t="shared" ref="AX30" si="158">AX31+AX32+AX33+AX34+AX35+AX36+AX37+AX38+AX39+AX40+AX41</f>
        <v>0</v>
      </c>
      <c r="AY30" s="14" t="str">
        <f t="shared" si="21"/>
        <v xml:space="preserve"> </v>
      </c>
      <c r="AZ30" s="14" t="str">
        <f t="shared" si="57"/>
        <v xml:space="preserve"> </v>
      </c>
      <c r="BA30" s="36">
        <v>237160</v>
      </c>
      <c r="BB30" s="36">
        <v>1100</v>
      </c>
      <c r="BC30" s="36">
        <f t="shared" ref="BC30" si="159">BC31+BC32+BC33+BC34+BC35+BC36+BC37+BC38+BC39+BC40+BC41</f>
        <v>84674.08</v>
      </c>
      <c r="BD30" s="14">
        <f t="shared" si="23"/>
        <v>4.6382189239332098E-3</v>
      </c>
      <c r="BE30" s="14">
        <f t="shared" si="24"/>
        <v>1.299098850557337E-2</v>
      </c>
      <c r="BF30" s="36">
        <v>195000</v>
      </c>
      <c r="BG30" s="36">
        <v>55890</v>
      </c>
      <c r="BH30" s="36">
        <f t="shared" ref="BH30" si="160">BH31+BH32+BH33+BH34+BH35+BH36+BH37+BH38+BH39+BH40+BH41</f>
        <v>38416.800000000003</v>
      </c>
      <c r="BI30" s="14">
        <f t="shared" si="26"/>
        <v>0.28661538461538461</v>
      </c>
      <c r="BJ30" s="14">
        <f t="shared" si="27"/>
        <v>1.4548322608858624</v>
      </c>
      <c r="BK30" s="36">
        <v>132900</v>
      </c>
      <c r="BL30" s="36">
        <v>25660.2</v>
      </c>
      <c r="BM30" s="36">
        <f t="shared" ref="BM30" si="161">BM31+BM32+BM33+BM34+BM35+BM36+BM37+BM38+BM39+BM40+BM41</f>
        <v>11641.8</v>
      </c>
      <c r="BN30" s="14">
        <f t="shared" si="29"/>
        <v>0.19307900677200904</v>
      </c>
      <c r="BO30" s="14" t="str">
        <f t="shared" si="58"/>
        <v>св.200</v>
      </c>
      <c r="BP30" s="36">
        <v>3916000</v>
      </c>
      <c r="BQ30" s="36">
        <v>1041533.69</v>
      </c>
      <c r="BR30" s="36">
        <f t="shared" ref="BR30" si="162">BR31+BR32+BR33+BR34+BR35+BR36+BR37+BR38+BR39+BR40+BR41</f>
        <v>1101703.28</v>
      </c>
      <c r="BS30" s="14">
        <f t="shared" si="31"/>
        <v>0.26596876659856994</v>
      </c>
      <c r="BT30" s="14">
        <f t="shared" si="32"/>
        <v>0.94538494067113965</v>
      </c>
      <c r="BU30" s="36">
        <v>1010600</v>
      </c>
      <c r="BV30" s="36">
        <v>294551.76</v>
      </c>
      <c r="BW30" s="36">
        <f t="shared" ref="BW30" si="163">BW31+BW32+BW33+BW34+BW35+BW36+BW37+BW38+BW39+BW40+BW41</f>
        <v>228805.93999999997</v>
      </c>
      <c r="BX30" s="14">
        <f t="shared" si="34"/>
        <v>0.29146226004353848</v>
      </c>
      <c r="BY30" s="14">
        <f t="shared" si="59"/>
        <v>1.2873431520178193</v>
      </c>
      <c r="BZ30" s="36">
        <v>0</v>
      </c>
      <c r="CA30" s="36">
        <v>0</v>
      </c>
      <c r="CB30" s="36">
        <f t="shared" ref="CB30" si="164">CB31+CB32+CB33+CB34+CB35+CB36+CB37+CB38+CB39+CB40+CB41</f>
        <v>762200</v>
      </c>
      <c r="CC30" s="14" t="str">
        <f t="shared" si="36"/>
        <v xml:space="preserve"> </v>
      </c>
      <c r="CD30" s="14">
        <f t="shared" si="60"/>
        <v>0</v>
      </c>
      <c r="CE30" s="76">
        <v>0</v>
      </c>
      <c r="CF30" s="76">
        <v>403900</v>
      </c>
      <c r="CG30" s="36">
        <f t="shared" ref="CG30" si="165">CG31+CG32+CG33+CG34+CG35+CG36+CG37+CG38+CG39+CG40+CG41</f>
        <v>0</v>
      </c>
      <c r="CH30" s="14" t="str">
        <f t="shared" si="61"/>
        <v xml:space="preserve"> </v>
      </c>
      <c r="CI30" s="14" t="str">
        <f t="shared" si="73"/>
        <v xml:space="preserve"> </v>
      </c>
      <c r="CJ30" s="36">
        <v>0</v>
      </c>
      <c r="CK30" s="36">
        <v>0</v>
      </c>
      <c r="CL30" s="36">
        <f t="shared" ref="CL30" si="166">CL31+CL32+CL33+CL34+CL35+CL36+CL37+CL38+CL39+CL40+CL41</f>
        <v>0</v>
      </c>
      <c r="CM30" s="14" t="str">
        <f t="shared" si="62"/>
        <v xml:space="preserve"> </v>
      </c>
      <c r="CN30" s="14" t="str">
        <f t="shared" si="63"/>
        <v xml:space="preserve"> </v>
      </c>
      <c r="CO30" s="36">
        <v>0</v>
      </c>
      <c r="CP30" s="36">
        <v>403900</v>
      </c>
      <c r="CQ30" s="36">
        <f t="shared" ref="CQ30" si="167">CQ31+CQ32+CQ33+CQ34+CQ35+CQ36+CQ37+CQ38+CQ39+CQ40+CQ41</f>
        <v>0</v>
      </c>
      <c r="CR30" s="14" t="str">
        <f t="shared" si="64"/>
        <v xml:space="preserve"> </v>
      </c>
      <c r="CS30" s="14" t="str">
        <f t="shared" si="65"/>
        <v xml:space="preserve"> </v>
      </c>
      <c r="CT30" s="36">
        <v>0</v>
      </c>
      <c r="CU30" s="36">
        <v>0</v>
      </c>
      <c r="CV30" s="36">
        <f t="shared" ref="CV30" si="168">CV31+CV32+CV33+CV34+CV35+CV36+CV37+CV38+CV39+CV40+CV41</f>
        <v>0</v>
      </c>
      <c r="CW30" s="28" t="str">
        <f t="shared" si="66"/>
        <v xml:space="preserve"> </v>
      </c>
      <c r="CX30" s="28" t="str">
        <f t="shared" si="67"/>
        <v xml:space="preserve"> </v>
      </c>
      <c r="CY30" s="36">
        <v>0</v>
      </c>
      <c r="CZ30" s="36">
        <v>0</v>
      </c>
      <c r="DA30" s="36">
        <f t="shared" ref="DA30" si="169">DA31+DA32+DA33+DA34+DA35+DA36+DA37+DA38+DA39+DA40+DA41</f>
        <v>0</v>
      </c>
      <c r="DB30" s="14" t="str">
        <f t="shared" si="42"/>
        <v xml:space="preserve"> </v>
      </c>
      <c r="DC30" s="14" t="str">
        <f t="shared" si="68"/>
        <v xml:space="preserve"> </v>
      </c>
      <c r="DD30" s="36">
        <v>0</v>
      </c>
      <c r="DE30" s="36">
        <v>43800</v>
      </c>
      <c r="DF30" s="36">
        <f t="shared" ref="DF30" si="170">DF31+DF32+DF33+DF34+DF35+DF36+DF37+DF38+DF39+DF40+DF41</f>
        <v>0</v>
      </c>
      <c r="DG30" s="14" t="str">
        <f t="shared" si="44"/>
        <v xml:space="preserve"> </v>
      </c>
      <c r="DH30" s="14" t="str">
        <f t="shared" si="69"/>
        <v xml:space="preserve"> </v>
      </c>
      <c r="DI30" s="36">
        <v>-1836.24</v>
      </c>
      <c r="DJ30" s="36">
        <v>353.09</v>
      </c>
      <c r="DK30" s="14">
        <f t="shared" si="70"/>
        <v>-5.2004871279277243</v>
      </c>
      <c r="DL30" s="36">
        <v>0</v>
      </c>
      <c r="DM30" s="36">
        <v>0</v>
      </c>
      <c r="DN30" s="36">
        <f t="shared" ref="DN30" si="171">DN31+DN32+DN33+DN34+DN35+DN36+DN37+DN38+DN39+DN40+DN41</f>
        <v>0</v>
      </c>
      <c r="DO30" s="14" t="str">
        <f t="shared" si="46"/>
        <v xml:space="preserve"> </v>
      </c>
      <c r="DP30" s="58" t="str">
        <f t="shared" si="71"/>
        <v xml:space="preserve"> </v>
      </c>
      <c r="DQ30" s="36">
        <v>1551434.82</v>
      </c>
      <c r="DR30" s="36">
        <v>0</v>
      </c>
      <c r="DS30" s="36">
        <f t="shared" ref="DS30" si="172">DS31+DS32+DS33+DS34+DS35+DS36+DS37+DS38+DS39+DS40+DS41</f>
        <v>0</v>
      </c>
      <c r="DT30" s="14" t="str">
        <f t="shared" si="48"/>
        <v xml:space="preserve"> </v>
      </c>
      <c r="DU30" s="14" t="str">
        <f t="shared" si="149"/>
        <v xml:space="preserve"> </v>
      </c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</row>
    <row r="31" spans="1:144" s="19" customFormat="1" ht="16.5" customHeight="1" outlineLevel="1" x14ac:dyDescent="0.25">
      <c r="A31" s="7">
        <f>A29+1</f>
        <v>21</v>
      </c>
      <c r="B31" s="75" t="s">
        <v>73</v>
      </c>
      <c r="C31" s="15">
        <v>2738539.59</v>
      </c>
      <c r="D31" s="15">
        <v>930498.48</v>
      </c>
      <c r="E31" s="15">
        <v>513123.82</v>
      </c>
      <c r="F31" s="16">
        <f t="shared" si="3"/>
        <v>0.33977908641444909</v>
      </c>
      <c r="G31" s="16">
        <f t="shared" si="4"/>
        <v>1.8133995026775409</v>
      </c>
      <c r="H31" s="6">
        <v>2431500</v>
      </c>
      <c r="I31" s="13">
        <v>900172.3</v>
      </c>
      <c r="J31" s="13">
        <v>226787.75</v>
      </c>
      <c r="K31" s="16">
        <f t="shared" si="6"/>
        <v>0.3702127493316883</v>
      </c>
      <c r="L31" s="16" t="str">
        <f t="shared" si="49"/>
        <v>св.200</v>
      </c>
      <c r="M31" s="21">
        <v>321000</v>
      </c>
      <c r="N31" s="21">
        <v>75051.899999999994</v>
      </c>
      <c r="O31" s="21">
        <v>73147.03</v>
      </c>
      <c r="P31" s="16">
        <f t="shared" si="8"/>
        <v>0.23380654205607476</v>
      </c>
      <c r="Q31" s="16">
        <f t="shared" si="50"/>
        <v>1.0260416588342685</v>
      </c>
      <c r="R31" s="21">
        <v>0</v>
      </c>
      <c r="S31" s="21">
        <v>0</v>
      </c>
      <c r="T31" s="21">
        <v>0</v>
      </c>
      <c r="U31" s="16" t="str">
        <f t="shared" si="10"/>
        <v xml:space="preserve"> </v>
      </c>
      <c r="V31" s="16" t="str">
        <f t="shared" ref="V31:V41" si="173">IF(S31=0," ",IF(S31/T31*100&gt;200,"св.200",S31/T31))</f>
        <v xml:space="preserve"> </v>
      </c>
      <c r="W31" s="21">
        <v>50000</v>
      </c>
      <c r="X31" s="21">
        <v>8915.4</v>
      </c>
      <c r="Y31" s="21">
        <v>5818.81</v>
      </c>
      <c r="Z31" s="16">
        <f t="shared" si="12"/>
        <v>0.17830799999999999</v>
      </c>
      <c r="AA31" s="16">
        <f t="shared" ref="AA31:AA37" si="174">IF(X31=0," ",IF(X31/Y31*100&gt;200,"св.200",X31/Y31))</f>
        <v>1.532168948633827</v>
      </c>
      <c r="AB31" s="21">
        <v>210000</v>
      </c>
      <c r="AC31" s="21">
        <v>8987.25</v>
      </c>
      <c r="AD31" s="21">
        <v>55502.32</v>
      </c>
      <c r="AE31" s="16">
        <f t="shared" si="14"/>
        <v>4.2796428571428569E-2</v>
      </c>
      <c r="AF31" s="16">
        <f t="shared" si="53"/>
        <v>0.16192566364793401</v>
      </c>
      <c r="AG31" s="21">
        <v>1850000</v>
      </c>
      <c r="AH31" s="21">
        <v>807217.75</v>
      </c>
      <c r="AI31" s="21">
        <v>92119.59</v>
      </c>
      <c r="AJ31" s="16">
        <f t="shared" si="16"/>
        <v>0.43633391891891893</v>
      </c>
      <c r="AK31" s="16" t="str">
        <f t="shared" si="54"/>
        <v>св.200</v>
      </c>
      <c r="AL31" s="21">
        <v>500</v>
      </c>
      <c r="AM31" s="21">
        <v>0</v>
      </c>
      <c r="AN31" s="21">
        <v>200</v>
      </c>
      <c r="AO31" s="16" t="str">
        <f t="shared" si="123"/>
        <v xml:space="preserve"> </v>
      </c>
      <c r="AP31" s="16">
        <f t="shared" si="55"/>
        <v>0</v>
      </c>
      <c r="AQ31" s="33">
        <v>307039.58999999997</v>
      </c>
      <c r="AR31" s="33">
        <v>30326.18</v>
      </c>
      <c r="AS31" s="33">
        <v>286336.07</v>
      </c>
      <c r="AT31" s="16">
        <f t="shared" si="19"/>
        <v>9.8769608179844176E-2</v>
      </c>
      <c r="AU31" s="16">
        <f t="shared" si="56"/>
        <v>0.1059111414080664</v>
      </c>
      <c r="AV31" s="21">
        <v>0</v>
      </c>
      <c r="AW31" s="21">
        <v>0</v>
      </c>
      <c r="AX31" s="21">
        <v>0</v>
      </c>
      <c r="AY31" s="16" t="str">
        <f t="shared" si="21"/>
        <v xml:space="preserve"> </v>
      </c>
      <c r="AZ31" s="16" t="str">
        <f t="shared" si="57"/>
        <v xml:space="preserve"> </v>
      </c>
      <c r="BA31" s="21">
        <v>0</v>
      </c>
      <c r="BB31" s="21">
        <v>0</v>
      </c>
      <c r="BC31" s="21">
        <v>0</v>
      </c>
      <c r="BD31" s="16" t="str">
        <f t="shared" si="23"/>
        <v xml:space="preserve"> </v>
      </c>
      <c r="BE31" s="16" t="str">
        <f t="shared" si="24"/>
        <v xml:space="preserve"> </v>
      </c>
      <c r="BF31" s="21">
        <v>0</v>
      </c>
      <c r="BG31" s="21">
        <v>0</v>
      </c>
      <c r="BH31" s="21">
        <v>0</v>
      </c>
      <c r="BI31" s="16" t="str">
        <f t="shared" si="26"/>
        <v xml:space="preserve"> </v>
      </c>
      <c r="BJ31" s="16" t="str">
        <f t="shared" si="27"/>
        <v xml:space="preserve"> </v>
      </c>
      <c r="BK31" s="21">
        <v>0</v>
      </c>
      <c r="BL31" s="21">
        <v>0</v>
      </c>
      <c r="BM31" s="21">
        <v>0</v>
      </c>
      <c r="BN31" s="16" t="str">
        <f t="shared" si="29"/>
        <v xml:space="preserve"> </v>
      </c>
      <c r="BO31" s="16" t="str">
        <f t="shared" si="58"/>
        <v xml:space="preserve"> </v>
      </c>
      <c r="BP31" s="21">
        <v>85000</v>
      </c>
      <c r="BQ31" s="21">
        <v>30295.96</v>
      </c>
      <c r="BR31" s="21">
        <v>64136.07</v>
      </c>
      <c r="BS31" s="16">
        <f t="shared" si="31"/>
        <v>0.35642305882352943</v>
      </c>
      <c r="BT31" s="16">
        <f t="shared" si="32"/>
        <v>0.47237007194235631</v>
      </c>
      <c r="BU31" s="21">
        <v>0</v>
      </c>
      <c r="BV31" s="21">
        <v>30.22</v>
      </c>
      <c r="BW31" s="21">
        <v>0</v>
      </c>
      <c r="BX31" s="16" t="str">
        <f t="shared" si="34"/>
        <v xml:space="preserve"> </v>
      </c>
      <c r="BY31" s="16" t="e">
        <f t="shared" ref="BY31:BY35" si="175">IF(BV31=0," ",IF(BV31/BW31*100&gt;200,"св.200",BV31/BW31))</f>
        <v>#DIV/0!</v>
      </c>
      <c r="BZ31" s="21">
        <v>0</v>
      </c>
      <c r="CA31" s="21">
        <v>0</v>
      </c>
      <c r="CB31" s="21">
        <v>222200</v>
      </c>
      <c r="CC31" s="16" t="str">
        <f t="shared" si="36"/>
        <v xml:space="preserve"> </v>
      </c>
      <c r="CD31" s="16">
        <f t="shared" si="60"/>
        <v>0</v>
      </c>
      <c r="CE31" s="15">
        <v>0</v>
      </c>
      <c r="CF31" s="15">
        <v>0</v>
      </c>
      <c r="CG31" s="15">
        <v>0</v>
      </c>
      <c r="CH31" s="22" t="str">
        <f t="shared" si="61"/>
        <v xml:space="preserve"> </v>
      </c>
      <c r="CI31" s="16" t="str">
        <f t="shared" si="73"/>
        <v xml:space="preserve"> </v>
      </c>
      <c r="CJ31" s="21">
        <v>0</v>
      </c>
      <c r="CK31" s="21">
        <v>0</v>
      </c>
      <c r="CL31" s="21">
        <v>0</v>
      </c>
      <c r="CM31" s="16" t="str">
        <f t="shared" si="62"/>
        <v xml:space="preserve"> </v>
      </c>
      <c r="CN31" s="16" t="str">
        <f t="shared" si="63"/>
        <v xml:space="preserve"> </v>
      </c>
      <c r="CO31" s="21">
        <v>0</v>
      </c>
      <c r="CP31" s="21">
        <v>0</v>
      </c>
      <c r="CQ31" s="21">
        <v>0</v>
      </c>
      <c r="CR31" s="16" t="str">
        <f t="shared" si="64"/>
        <v xml:space="preserve"> </v>
      </c>
      <c r="CS31" s="16" t="str">
        <f t="shared" si="65"/>
        <v xml:space="preserve"> </v>
      </c>
      <c r="CT31" s="21">
        <v>0</v>
      </c>
      <c r="CU31" s="21">
        <v>0</v>
      </c>
      <c r="CV31" s="21">
        <v>0</v>
      </c>
      <c r="CW31" s="16" t="str">
        <f t="shared" si="66"/>
        <v xml:space="preserve"> </v>
      </c>
      <c r="CX31" s="16" t="str">
        <f t="shared" si="67"/>
        <v xml:space="preserve"> </v>
      </c>
      <c r="CY31" s="21">
        <v>0</v>
      </c>
      <c r="CZ31" s="21">
        <v>0</v>
      </c>
      <c r="DA31" s="21">
        <v>0</v>
      </c>
      <c r="DB31" s="16" t="str">
        <f t="shared" si="42"/>
        <v xml:space="preserve"> </v>
      </c>
      <c r="DC31" s="16" t="str">
        <f t="shared" si="68"/>
        <v xml:space="preserve"> </v>
      </c>
      <c r="DD31" s="21">
        <v>0</v>
      </c>
      <c r="DE31" s="21">
        <v>0</v>
      </c>
      <c r="DF31" s="21">
        <v>0</v>
      </c>
      <c r="DG31" s="16" t="str">
        <f t="shared" si="44"/>
        <v xml:space="preserve"> </v>
      </c>
      <c r="DH31" s="16" t="str">
        <f t="shared" si="69"/>
        <v xml:space="preserve"> </v>
      </c>
      <c r="DI31" s="21">
        <v>0</v>
      </c>
      <c r="DJ31" s="21">
        <v>0</v>
      </c>
      <c r="DK31" s="16" t="str">
        <f t="shared" si="70"/>
        <v xml:space="preserve"> </v>
      </c>
      <c r="DL31" s="21">
        <v>0</v>
      </c>
      <c r="DM31" s="21">
        <v>0</v>
      </c>
      <c r="DN31" s="21">
        <v>0</v>
      </c>
      <c r="DO31" s="16" t="str">
        <f t="shared" si="46"/>
        <v xml:space="preserve"> </v>
      </c>
      <c r="DP31" s="59" t="str">
        <f t="shared" si="71"/>
        <v xml:space="preserve"> </v>
      </c>
      <c r="DQ31" s="21">
        <v>222039.59</v>
      </c>
      <c r="DR31" s="21">
        <v>0</v>
      </c>
      <c r="DS31" s="21">
        <v>0</v>
      </c>
      <c r="DT31" s="16" t="str">
        <f t="shared" si="48"/>
        <v xml:space="preserve"> </v>
      </c>
      <c r="DU31" s="16" t="str">
        <f t="shared" si="149"/>
        <v xml:space="preserve"> </v>
      </c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</row>
    <row r="32" spans="1:144" s="19" customFormat="1" ht="15.75" customHeight="1" outlineLevel="1" x14ac:dyDescent="0.25">
      <c r="A32" s="7">
        <v>22</v>
      </c>
      <c r="B32" s="75" t="s">
        <v>35</v>
      </c>
      <c r="C32" s="15">
        <v>11347975.800000001</v>
      </c>
      <c r="D32" s="15">
        <v>1150500.33</v>
      </c>
      <c r="E32" s="15">
        <v>599541.44999999995</v>
      </c>
      <c r="F32" s="16">
        <f t="shared" si="3"/>
        <v>0.1013837489854358</v>
      </c>
      <c r="G32" s="16">
        <f t="shared" si="4"/>
        <v>1.9189671206219356</v>
      </c>
      <c r="H32" s="6">
        <v>11031500</v>
      </c>
      <c r="I32" s="13">
        <v>1141467.54</v>
      </c>
      <c r="J32" s="13">
        <v>590647.25</v>
      </c>
      <c r="K32" s="16">
        <f t="shared" si="6"/>
        <v>0.10347346598377374</v>
      </c>
      <c r="L32" s="16">
        <f t="shared" si="49"/>
        <v>1.9325706502485198</v>
      </c>
      <c r="M32" s="21">
        <v>1830000</v>
      </c>
      <c r="N32" s="21">
        <v>268620.59999999998</v>
      </c>
      <c r="O32" s="21">
        <v>286527.67</v>
      </c>
      <c r="P32" s="16">
        <f t="shared" si="8"/>
        <v>0.14678721311475409</v>
      </c>
      <c r="Q32" s="16">
        <f t="shared" si="50"/>
        <v>0.93750317377724812</v>
      </c>
      <c r="R32" s="21">
        <v>0</v>
      </c>
      <c r="S32" s="21">
        <v>0</v>
      </c>
      <c r="T32" s="21">
        <v>0</v>
      </c>
      <c r="U32" s="16" t="str">
        <f t="shared" si="10"/>
        <v xml:space="preserve"> </v>
      </c>
      <c r="V32" s="16" t="str">
        <f t="shared" si="173"/>
        <v xml:space="preserve"> </v>
      </c>
      <c r="W32" s="21">
        <v>0</v>
      </c>
      <c r="X32" s="21">
        <v>1377.9</v>
      </c>
      <c r="Y32" s="21">
        <v>1366.8</v>
      </c>
      <c r="Z32" s="16" t="str">
        <f t="shared" si="12"/>
        <v xml:space="preserve"> </v>
      </c>
      <c r="AA32" s="16"/>
      <c r="AB32" s="21">
        <v>700000</v>
      </c>
      <c r="AC32" s="21">
        <v>68931.42</v>
      </c>
      <c r="AD32" s="21">
        <v>13290.75</v>
      </c>
      <c r="AE32" s="16">
        <f t="shared" si="14"/>
        <v>9.8473457142857143E-2</v>
      </c>
      <c r="AF32" s="16" t="str">
        <f t="shared" si="53"/>
        <v>св.200</v>
      </c>
      <c r="AG32" s="21">
        <v>8500000</v>
      </c>
      <c r="AH32" s="21">
        <v>802537.62</v>
      </c>
      <c r="AI32" s="21">
        <v>289062.03000000003</v>
      </c>
      <c r="AJ32" s="16">
        <f t="shared" si="16"/>
        <v>9.4416190588235291E-2</v>
      </c>
      <c r="AK32" s="16" t="str">
        <f t="shared" si="54"/>
        <v>св.200</v>
      </c>
      <c r="AL32" s="21">
        <v>1500</v>
      </c>
      <c r="AM32" s="21">
        <v>0</v>
      </c>
      <c r="AN32" s="21">
        <v>400</v>
      </c>
      <c r="AO32" s="16" t="str">
        <f t="shared" si="123"/>
        <v xml:space="preserve"> </v>
      </c>
      <c r="AP32" s="16">
        <f t="shared" si="55"/>
        <v>0</v>
      </c>
      <c r="AQ32" s="33">
        <v>316475.8</v>
      </c>
      <c r="AR32" s="33">
        <v>9032.7900000000009</v>
      </c>
      <c r="AS32" s="33">
        <v>8894.2000000000007</v>
      </c>
      <c r="AT32" s="16">
        <f t="shared" si="19"/>
        <v>2.8541803196326546E-2</v>
      </c>
      <c r="AU32" s="16">
        <f t="shared" si="56"/>
        <v>1.0155820647163321</v>
      </c>
      <c r="AV32" s="21">
        <v>0</v>
      </c>
      <c r="AW32" s="21">
        <v>0</v>
      </c>
      <c r="AX32" s="21">
        <v>0</v>
      </c>
      <c r="AY32" s="16" t="str">
        <f t="shared" si="21"/>
        <v xml:space="preserve"> </v>
      </c>
      <c r="AZ32" s="16" t="str">
        <f t="shared" si="57"/>
        <v xml:space="preserve"> </v>
      </c>
      <c r="BA32" s="21">
        <v>0</v>
      </c>
      <c r="BB32" s="21">
        <v>0</v>
      </c>
      <c r="BC32" s="21">
        <v>0</v>
      </c>
      <c r="BD32" s="16" t="str">
        <f t="shared" si="23"/>
        <v xml:space="preserve"> </v>
      </c>
      <c r="BE32" s="16" t="str">
        <f t="shared" si="24"/>
        <v xml:space="preserve"> </v>
      </c>
      <c r="BF32" s="21">
        <v>0</v>
      </c>
      <c r="BG32" s="21">
        <v>0</v>
      </c>
      <c r="BH32" s="21">
        <v>0</v>
      </c>
      <c r="BI32" s="16" t="str">
        <f t="shared" si="26"/>
        <v xml:space="preserve"> </v>
      </c>
      <c r="BJ32" s="16" t="str">
        <f t="shared" si="27"/>
        <v xml:space="preserve"> </v>
      </c>
      <c r="BK32" s="21">
        <v>0</v>
      </c>
      <c r="BL32" s="21">
        <v>0</v>
      </c>
      <c r="BM32" s="21">
        <v>0</v>
      </c>
      <c r="BN32" s="16" t="str">
        <f t="shared" si="29"/>
        <v xml:space="preserve"> </v>
      </c>
      <c r="BO32" s="16" t="str">
        <f t="shared" si="58"/>
        <v xml:space="preserve"> </v>
      </c>
      <c r="BP32" s="21">
        <v>25000</v>
      </c>
      <c r="BQ32" s="21">
        <v>9032.7900000000009</v>
      </c>
      <c r="BR32" s="21">
        <v>10394.200000000001</v>
      </c>
      <c r="BS32" s="16">
        <f t="shared" si="31"/>
        <v>0.36131160000000001</v>
      </c>
      <c r="BT32" s="16">
        <f t="shared" si="32"/>
        <v>0.86902214696657754</v>
      </c>
      <c r="BU32" s="21">
        <v>0</v>
      </c>
      <c r="BV32" s="21">
        <v>0</v>
      </c>
      <c r="BW32" s="21">
        <v>0</v>
      </c>
      <c r="BX32" s="16" t="str">
        <f t="shared" si="34"/>
        <v xml:space="preserve"> </v>
      </c>
      <c r="BY32" s="16" t="str">
        <f t="shared" si="175"/>
        <v xml:space="preserve"> </v>
      </c>
      <c r="BZ32" s="21">
        <v>0</v>
      </c>
      <c r="CA32" s="21">
        <v>0</v>
      </c>
      <c r="CB32" s="21">
        <v>0</v>
      </c>
      <c r="CC32" s="16" t="str">
        <f t="shared" si="36"/>
        <v xml:space="preserve"> </v>
      </c>
      <c r="CD32" s="16" t="str">
        <f t="shared" si="60"/>
        <v xml:space="preserve"> </v>
      </c>
      <c r="CE32" s="15">
        <v>0</v>
      </c>
      <c r="CF32" s="15">
        <v>0</v>
      </c>
      <c r="CG32" s="15">
        <v>0</v>
      </c>
      <c r="CH32" s="22" t="str">
        <f t="shared" si="61"/>
        <v xml:space="preserve"> </v>
      </c>
      <c r="CI32" s="16" t="str">
        <f t="shared" si="73"/>
        <v xml:space="preserve"> </v>
      </c>
      <c r="CJ32" s="21">
        <v>0</v>
      </c>
      <c r="CK32" s="21">
        <v>0</v>
      </c>
      <c r="CL32" s="21">
        <v>0</v>
      </c>
      <c r="CM32" s="16" t="str">
        <f t="shared" si="62"/>
        <v xml:space="preserve"> </v>
      </c>
      <c r="CN32" s="16" t="str">
        <f t="shared" si="63"/>
        <v xml:space="preserve"> </v>
      </c>
      <c r="CO32" s="21">
        <v>0</v>
      </c>
      <c r="CP32" s="21">
        <v>0</v>
      </c>
      <c r="CQ32" s="21">
        <v>0</v>
      </c>
      <c r="CR32" s="16" t="str">
        <f t="shared" si="64"/>
        <v xml:space="preserve"> </v>
      </c>
      <c r="CS32" s="16" t="str">
        <f t="shared" si="65"/>
        <v xml:space="preserve"> </v>
      </c>
      <c r="CT32" s="21">
        <v>0</v>
      </c>
      <c r="CU32" s="21">
        <v>0</v>
      </c>
      <c r="CV32" s="21">
        <v>0</v>
      </c>
      <c r="CW32" s="16" t="str">
        <f t="shared" si="66"/>
        <v xml:space="preserve"> </v>
      </c>
      <c r="CX32" s="16" t="str">
        <f t="shared" si="67"/>
        <v xml:space="preserve"> </v>
      </c>
      <c r="CY32" s="21">
        <v>0</v>
      </c>
      <c r="CZ32" s="21">
        <v>0</v>
      </c>
      <c r="DA32" s="21">
        <v>0</v>
      </c>
      <c r="DB32" s="16" t="str">
        <f t="shared" si="42"/>
        <v xml:space="preserve"> </v>
      </c>
      <c r="DC32" s="16" t="str">
        <f t="shared" si="68"/>
        <v xml:space="preserve"> </v>
      </c>
      <c r="DD32" s="21">
        <v>0</v>
      </c>
      <c r="DE32" s="21">
        <v>0</v>
      </c>
      <c r="DF32" s="21">
        <v>0</v>
      </c>
      <c r="DG32" s="16" t="str">
        <f t="shared" si="44"/>
        <v xml:space="preserve"> </v>
      </c>
      <c r="DH32" s="16" t="str">
        <f t="shared" si="69"/>
        <v xml:space="preserve"> </v>
      </c>
      <c r="DI32" s="21">
        <v>0</v>
      </c>
      <c r="DJ32" s="21">
        <v>-1500</v>
      </c>
      <c r="DK32" s="16"/>
      <c r="DL32" s="21">
        <v>0</v>
      </c>
      <c r="DM32" s="21">
        <v>0</v>
      </c>
      <c r="DN32" s="21">
        <v>0</v>
      </c>
      <c r="DO32" s="16" t="str">
        <f t="shared" si="46"/>
        <v xml:space="preserve"> </v>
      </c>
      <c r="DP32" s="59" t="str">
        <f t="shared" si="71"/>
        <v xml:space="preserve"> </v>
      </c>
      <c r="DQ32" s="21">
        <v>291475.8</v>
      </c>
      <c r="DR32" s="21">
        <v>0</v>
      </c>
      <c r="DS32" s="21">
        <v>0</v>
      </c>
      <c r="DT32" s="16" t="str">
        <f t="shared" si="48"/>
        <v xml:space="preserve"> </v>
      </c>
      <c r="DU32" s="16" t="str">
        <f t="shared" si="149"/>
        <v xml:space="preserve"> </v>
      </c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</row>
    <row r="33" spans="1:144" s="19" customFormat="1" ht="15.75" customHeight="1" outlineLevel="1" x14ac:dyDescent="0.25">
      <c r="A33" s="7">
        <v>23</v>
      </c>
      <c r="B33" s="75" t="s">
        <v>27</v>
      </c>
      <c r="C33" s="15">
        <v>8283600</v>
      </c>
      <c r="D33" s="15">
        <v>1380848.36</v>
      </c>
      <c r="E33" s="15">
        <v>947276.37</v>
      </c>
      <c r="F33" s="16">
        <f t="shared" si="3"/>
        <v>0.16669664880003865</v>
      </c>
      <c r="G33" s="16">
        <f t="shared" si="4"/>
        <v>1.4577037955670742</v>
      </c>
      <c r="H33" s="6">
        <v>7611000</v>
      </c>
      <c r="I33" s="13">
        <v>1314089.81</v>
      </c>
      <c r="J33" s="13">
        <v>905999.58000000007</v>
      </c>
      <c r="K33" s="16">
        <f t="shared" si="6"/>
        <v>0.17265665615556433</v>
      </c>
      <c r="L33" s="16">
        <f t="shared" si="49"/>
        <v>1.4504309262483321</v>
      </c>
      <c r="M33" s="21">
        <v>3211000</v>
      </c>
      <c r="N33" s="21">
        <v>591248.32999999996</v>
      </c>
      <c r="O33" s="21">
        <v>600056.29</v>
      </c>
      <c r="P33" s="16">
        <f t="shared" si="8"/>
        <v>0.18413214886328244</v>
      </c>
      <c r="Q33" s="16">
        <f t="shared" si="50"/>
        <v>0.98532144375988451</v>
      </c>
      <c r="R33" s="21">
        <v>0</v>
      </c>
      <c r="S33" s="21">
        <v>0</v>
      </c>
      <c r="T33" s="21">
        <v>0</v>
      </c>
      <c r="U33" s="16" t="str">
        <f t="shared" si="10"/>
        <v xml:space="preserve"> </v>
      </c>
      <c r="V33" s="16" t="str">
        <f t="shared" si="173"/>
        <v xml:space="preserve"> </v>
      </c>
      <c r="W33" s="21">
        <v>0</v>
      </c>
      <c r="X33" s="21">
        <v>0</v>
      </c>
      <c r="Y33" s="21">
        <v>-2571.9</v>
      </c>
      <c r="Z33" s="16" t="str">
        <f t="shared" si="12"/>
        <v xml:space="preserve"> </v>
      </c>
      <c r="AA33" s="16" t="str">
        <f t="shared" ref="AA33:AA36" si="176">IF(X33=0," ",IF(X33/Y33*100&gt;200,"св.200",X33/Y33))</f>
        <v xml:space="preserve"> </v>
      </c>
      <c r="AB33" s="21">
        <v>800000</v>
      </c>
      <c r="AC33" s="21">
        <v>20982.86</v>
      </c>
      <c r="AD33" s="21">
        <v>-41073.47</v>
      </c>
      <c r="AE33" s="16">
        <f t="shared" si="14"/>
        <v>2.6228575000000001E-2</v>
      </c>
      <c r="AF33" s="16">
        <f t="shared" si="53"/>
        <v>-0.51086163404260709</v>
      </c>
      <c r="AG33" s="21">
        <v>3600000</v>
      </c>
      <c r="AH33" s="21">
        <v>701858.62</v>
      </c>
      <c r="AI33" s="21">
        <v>349588.66</v>
      </c>
      <c r="AJ33" s="16">
        <f t="shared" si="16"/>
        <v>0.19496072777777779</v>
      </c>
      <c r="AK33" s="16" t="str">
        <f t="shared" si="54"/>
        <v>св.200</v>
      </c>
      <c r="AL33" s="21">
        <v>0</v>
      </c>
      <c r="AM33" s="21">
        <v>0</v>
      </c>
      <c r="AN33" s="21">
        <v>0</v>
      </c>
      <c r="AO33" s="16" t="str">
        <f t="shared" si="123"/>
        <v xml:space="preserve"> </v>
      </c>
      <c r="AP33" s="16" t="str">
        <f t="shared" si="55"/>
        <v xml:space="preserve"> </v>
      </c>
      <c r="AQ33" s="33">
        <v>672600</v>
      </c>
      <c r="AR33" s="33">
        <v>66758.55</v>
      </c>
      <c r="AS33" s="33">
        <v>41276.79</v>
      </c>
      <c r="AT33" s="16">
        <f t="shared" si="19"/>
        <v>9.9254460303300623E-2</v>
      </c>
      <c r="AU33" s="16">
        <f t="shared" si="56"/>
        <v>1.6173387029369291</v>
      </c>
      <c r="AV33" s="21">
        <v>0</v>
      </c>
      <c r="AW33" s="21">
        <v>0</v>
      </c>
      <c r="AX33" s="21">
        <v>0</v>
      </c>
      <c r="AY33" s="16" t="str">
        <f t="shared" si="21"/>
        <v xml:space="preserve"> </v>
      </c>
      <c r="AZ33" s="16" t="str">
        <f t="shared" si="57"/>
        <v xml:space="preserve"> </v>
      </c>
      <c r="BA33" s="21">
        <v>0</v>
      </c>
      <c r="BB33" s="21">
        <v>0</v>
      </c>
      <c r="BC33" s="21">
        <v>0</v>
      </c>
      <c r="BD33" s="16" t="str">
        <f t="shared" si="23"/>
        <v xml:space="preserve"> </v>
      </c>
      <c r="BE33" s="16" t="str">
        <f t="shared" si="24"/>
        <v xml:space="preserve"> </v>
      </c>
      <c r="BF33" s="21">
        <v>0</v>
      </c>
      <c r="BG33" s="21">
        <v>0</v>
      </c>
      <c r="BH33" s="21">
        <v>0</v>
      </c>
      <c r="BI33" s="16" t="str">
        <f t="shared" si="26"/>
        <v xml:space="preserve"> </v>
      </c>
      <c r="BJ33" s="16" t="str">
        <f t="shared" si="27"/>
        <v xml:space="preserve"> </v>
      </c>
      <c r="BK33" s="21">
        <v>0</v>
      </c>
      <c r="BL33" s="21">
        <v>0</v>
      </c>
      <c r="BM33" s="21">
        <v>0</v>
      </c>
      <c r="BN33" s="16" t="str">
        <f t="shared" si="29"/>
        <v xml:space="preserve"> </v>
      </c>
      <c r="BO33" s="16" t="str">
        <f t="shared" si="58"/>
        <v xml:space="preserve"> </v>
      </c>
      <c r="BP33" s="21">
        <v>170000</v>
      </c>
      <c r="BQ33" s="21">
        <v>66758.55</v>
      </c>
      <c r="BR33" s="21">
        <v>41276.79</v>
      </c>
      <c r="BS33" s="16">
        <f t="shared" si="31"/>
        <v>0.39269735294117647</v>
      </c>
      <c r="BT33" s="16">
        <f t="shared" si="32"/>
        <v>1.6173387029369291</v>
      </c>
      <c r="BU33" s="21">
        <v>400600</v>
      </c>
      <c r="BV33" s="21">
        <v>0</v>
      </c>
      <c r="BW33" s="21">
        <v>0</v>
      </c>
      <c r="BX33" s="16" t="str">
        <f t="shared" si="34"/>
        <v xml:space="preserve"> </v>
      </c>
      <c r="BY33" s="16" t="str">
        <f t="shared" si="175"/>
        <v xml:space="preserve"> </v>
      </c>
      <c r="BZ33" s="21">
        <v>0</v>
      </c>
      <c r="CA33" s="21">
        <v>0</v>
      </c>
      <c r="CB33" s="21">
        <v>0</v>
      </c>
      <c r="CC33" s="16" t="str">
        <f t="shared" si="36"/>
        <v xml:space="preserve"> </v>
      </c>
      <c r="CD33" s="16" t="str">
        <f t="shared" si="60"/>
        <v xml:space="preserve"> </v>
      </c>
      <c r="CE33" s="15">
        <v>0</v>
      </c>
      <c r="CF33" s="15">
        <v>0</v>
      </c>
      <c r="CG33" s="15">
        <v>0</v>
      </c>
      <c r="CH33" s="22" t="str">
        <f t="shared" si="61"/>
        <v xml:space="preserve"> </v>
      </c>
      <c r="CI33" s="16" t="str">
        <f t="shared" si="73"/>
        <v xml:space="preserve"> </v>
      </c>
      <c r="CJ33" s="21">
        <v>0</v>
      </c>
      <c r="CK33" s="21">
        <v>0</v>
      </c>
      <c r="CL33" s="21">
        <v>0</v>
      </c>
      <c r="CM33" s="16" t="str">
        <f t="shared" si="62"/>
        <v xml:space="preserve"> </v>
      </c>
      <c r="CN33" s="16" t="str">
        <f t="shared" si="63"/>
        <v xml:space="preserve"> </v>
      </c>
      <c r="CO33" s="21">
        <v>0</v>
      </c>
      <c r="CP33" s="21">
        <v>0</v>
      </c>
      <c r="CQ33" s="21">
        <v>0</v>
      </c>
      <c r="CR33" s="16" t="str">
        <f t="shared" si="64"/>
        <v xml:space="preserve"> </v>
      </c>
      <c r="CS33" s="16" t="str">
        <f t="shared" si="65"/>
        <v xml:space="preserve"> </v>
      </c>
      <c r="CT33" s="21">
        <v>0</v>
      </c>
      <c r="CU33" s="21">
        <v>0</v>
      </c>
      <c r="CV33" s="21">
        <v>0</v>
      </c>
      <c r="CW33" s="16" t="str">
        <f t="shared" si="66"/>
        <v xml:space="preserve"> </v>
      </c>
      <c r="CX33" s="16" t="str">
        <f t="shared" si="67"/>
        <v xml:space="preserve"> </v>
      </c>
      <c r="CY33" s="21">
        <v>0</v>
      </c>
      <c r="CZ33" s="21">
        <v>0</v>
      </c>
      <c r="DA33" s="21">
        <v>0</v>
      </c>
      <c r="DB33" s="16" t="str">
        <f t="shared" si="42"/>
        <v xml:space="preserve"> </v>
      </c>
      <c r="DC33" s="16" t="str">
        <f t="shared" si="68"/>
        <v xml:space="preserve"> </v>
      </c>
      <c r="DD33" s="21">
        <v>0</v>
      </c>
      <c r="DE33" s="21">
        <v>0</v>
      </c>
      <c r="DF33" s="21">
        <v>0</v>
      </c>
      <c r="DG33" s="16" t="str">
        <f t="shared" si="44"/>
        <v xml:space="preserve"> </v>
      </c>
      <c r="DH33" s="16" t="str">
        <f t="shared" si="69"/>
        <v xml:space="preserve"> </v>
      </c>
      <c r="DI33" s="21">
        <v>0</v>
      </c>
      <c r="DJ33" s="21">
        <v>0</v>
      </c>
      <c r="DK33" s="16"/>
      <c r="DL33" s="21">
        <v>0</v>
      </c>
      <c r="DM33" s="21">
        <v>0</v>
      </c>
      <c r="DN33" s="21">
        <v>0</v>
      </c>
      <c r="DO33" s="16" t="str">
        <f t="shared" si="46"/>
        <v xml:space="preserve"> </v>
      </c>
      <c r="DP33" s="59" t="str">
        <f t="shared" si="71"/>
        <v xml:space="preserve"> </v>
      </c>
      <c r="DQ33" s="21">
        <v>102000</v>
      </c>
      <c r="DR33" s="21">
        <v>0</v>
      </c>
      <c r="DS33" s="21">
        <v>0</v>
      </c>
      <c r="DT33" s="16" t="str">
        <f t="shared" si="48"/>
        <v xml:space="preserve"> </v>
      </c>
      <c r="DU33" s="16" t="str">
        <f t="shared" si="149"/>
        <v xml:space="preserve"> </v>
      </c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</row>
    <row r="34" spans="1:144" s="19" customFormat="1" ht="15.75" customHeight="1" outlineLevel="1" x14ac:dyDescent="0.25">
      <c r="A34" s="7">
        <v>24</v>
      </c>
      <c r="B34" s="75" t="s">
        <v>65</v>
      </c>
      <c r="C34" s="15">
        <v>10434656.470000001</v>
      </c>
      <c r="D34" s="15">
        <v>1849261.28</v>
      </c>
      <c r="E34" s="15">
        <v>551595.24</v>
      </c>
      <c r="F34" s="16">
        <f t="shared" si="3"/>
        <v>0.17722301499016191</v>
      </c>
      <c r="G34" s="16" t="str">
        <f t="shared" si="4"/>
        <v>св.200</v>
      </c>
      <c r="H34" s="6">
        <v>9847000</v>
      </c>
      <c r="I34" s="13">
        <v>1783446.1199999999</v>
      </c>
      <c r="J34" s="13">
        <v>491967.73</v>
      </c>
      <c r="K34" s="16">
        <f t="shared" si="6"/>
        <v>0.18111568193358382</v>
      </c>
      <c r="L34" s="16" t="str">
        <f t="shared" si="49"/>
        <v>св.200</v>
      </c>
      <c r="M34" s="21">
        <v>2247000</v>
      </c>
      <c r="N34" s="21">
        <v>389047.23</v>
      </c>
      <c r="O34" s="21">
        <v>349515.91</v>
      </c>
      <c r="P34" s="16">
        <f t="shared" si="8"/>
        <v>0.17314073431241656</v>
      </c>
      <c r="Q34" s="16">
        <f t="shared" si="50"/>
        <v>1.1131030630336685</v>
      </c>
      <c r="R34" s="21">
        <v>0</v>
      </c>
      <c r="S34" s="21">
        <v>0</v>
      </c>
      <c r="T34" s="21">
        <v>0</v>
      </c>
      <c r="U34" s="16" t="str">
        <f t="shared" si="10"/>
        <v xml:space="preserve"> </v>
      </c>
      <c r="V34" s="16" t="str">
        <f t="shared" si="173"/>
        <v xml:space="preserve"> </v>
      </c>
      <c r="W34" s="21">
        <v>0</v>
      </c>
      <c r="X34" s="21">
        <v>0</v>
      </c>
      <c r="Y34" s="21">
        <v>0</v>
      </c>
      <c r="Z34" s="16" t="str">
        <f t="shared" si="12"/>
        <v xml:space="preserve"> </v>
      </c>
      <c r="AA34" s="16" t="str">
        <f t="shared" si="176"/>
        <v xml:space="preserve"> </v>
      </c>
      <c r="AB34" s="21">
        <v>500000</v>
      </c>
      <c r="AC34" s="21">
        <v>37782.92</v>
      </c>
      <c r="AD34" s="21">
        <v>31905.11</v>
      </c>
      <c r="AE34" s="16">
        <f t="shared" si="14"/>
        <v>7.5565839999999995E-2</v>
      </c>
      <c r="AF34" s="16">
        <f t="shared" si="53"/>
        <v>1.1842278556632464</v>
      </c>
      <c r="AG34" s="21">
        <v>7100000</v>
      </c>
      <c r="AH34" s="21">
        <v>1356615.97</v>
      </c>
      <c r="AI34" s="21">
        <v>110546.71</v>
      </c>
      <c r="AJ34" s="16">
        <f t="shared" si="16"/>
        <v>0.19107267183098592</v>
      </c>
      <c r="AK34" s="16" t="str">
        <f t="shared" si="54"/>
        <v>св.200</v>
      </c>
      <c r="AL34" s="21">
        <v>0</v>
      </c>
      <c r="AM34" s="21">
        <v>0</v>
      </c>
      <c r="AN34" s="21">
        <v>0</v>
      </c>
      <c r="AO34" s="16" t="str">
        <f t="shared" si="123"/>
        <v xml:space="preserve"> </v>
      </c>
      <c r="AP34" s="16" t="str">
        <f t="shared" si="55"/>
        <v xml:space="preserve"> </v>
      </c>
      <c r="AQ34" s="33">
        <v>587656.47</v>
      </c>
      <c r="AR34" s="33">
        <v>65815.16</v>
      </c>
      <c r="AS34" s="33">
        <v>59627.51</v>
      </c>
      <c r="AT34" s="16">
        <f t="shared" si="19"/>
        <v>0.11199597615253008</v>
      </c>
      <c r="AU34" s="16">
        <f t="shared" si="56"/>
        <v>1.1037717322088412</v>
      </c>
      <c r="AV34" s="21">
        <v>0</v>
      </c>
      <c r="AW34" s="21">
        <v>0</v>
      </c>
      <c r="AX34" s="21">
        <v>0</v>
      </c>
      <c r="AY34" s="16" t="str">
        <f t="shared" si="21"/>
        <v xml:space="preserve"> </v>
      </c>
      <c r="AZ34" s="16" t="str">
        <f t="shared" si="57"/>
        <v xml:space="preserve"> </v>
      </c>
      <c r="BA34" s="21">
        <v>0</v>
      </c>
      <c r="BB34" s="21">
        <v>0</v>
      </c>
      <c r="BC34" s="21">
        <v>0</v>
      </c>
      <c r="BD34" s="16" t="str">
        <f t="shared" si="23"/>
        <v xml:space="preserve"> </v>
      </c>
      <c r="BE34" s="16" t="str">
        <f t="shared" si="24"/>
        <v xml:space="preserve"> </v>
      </c>
      <c r="BF34" s="21">
        <v>0</v>
      </c>
      <c r="BG34" s="21">
        <v>0</v>
      </c>
      <c r="BH34" s="21">
        <v>0</v>
      </c>
      <c r="BI34" s="16" t="str">
        <f t="shared" si="26"/>
        <v xml:space="preserve"> </v>
      </c>
      <c r="BJ34" s="16" t="str">
        <f t="shared" si="27"/>
        <v xml:space="preserve"> </v>
      </c>
      <c r="BK34" s="21">
        <v>0</v>
      </c>
      <c r="BL34" s="21">
        <v>0</v>
      </c>
      <c r="BM34" s="21">
        <v>0</v>
      </c>
      <c r="BN34" s="16" t="str">
        <f t="shared" si="29"/>
        <v xml:space="preserve"> </v>
      </c>
      <c r="BO34" s="16" t="str">
        <f t="shared" si="58"/>
        <v xml:space="preserve"> </v>
      </c>
      <c r="BP34" s="21">
        <v>300000</v>
      </c>
      <c r="BQ34" s="21">
        <v>65814.820000000007</v>
      </c>
      <c r="BR34" s="21">
        <v>59627.51</v>
      </c>
      <c r="BS34" s="16">
        <f t="shared" si="31"/>
        <v>0.21938273333333336</v>
      </c>
      <c r="BT34" s="16">
        <f t="shared" si="32"/>
        <v>1.1037660301427983</v>
      </c>
      <c r="BU34" s="21">
        <v>0</v>
      </c>
      <c r="BV34" s="21">
        <v>0.34</v>
      </c>
      <c r="BW34" s="21">
        <v>0</v>
      </c>
      <c r="BX34" s="16" t="str">
        <f t="shared" si="34"/>
        <v xml:space="preserve"> </v>
      </c>
      <c r="BY34" s="16" t="e">
        <f t="shared" si="175"/>
        <v>#DIV/0!</v>
      </c>
      <c r="BZ34" s="21">
        <v>0</v>
      </c>
      <c r="CA34" s="21">
        <v>0</v>
      </c>
      <c r="CB34" s="21">
        <v>0</v>
      </c>
      <c r="CC34" s="16" t="str">
        <f t="shared" si="36"/>
        <v xml:space="preserve"> </v>
      </c>
      <c r="CD34" s="16" t="str">
        <f t="shared" si="60"/>
        <v xml:space="preserve"> </v>
      </c>
      <c r="CE34" s="15">
        <v>0</v>
      </c>
      <c r="CF34" s="15">
        <v>0</v>
      </c>
      <c r="CG34" s="15">
        <v>0</v>
      </c>
      <c r="CH34" s="22" t="str">
        <f t="shared" si="61"/>
        <v xml:space="preserve"> </v>
      </c>
      <c r="CI34" s="16" t="str">
        <f t="shared" si="73"/>
        <v xml:space="preserve"> </v>
      </c>
      <c r="CJ34" s="21">
        <v>0</v>
      </c>
      <c r="CK34" s="21">
        <v>0</v>
      </c>
      <c r="CL34" s="21">
        <v>0</v>
      </c>
      <c r="CM34" s="16" t="str">
        <f t="shared" si="62"/>
        <v xml:space="preserve"> </v>
      </c>
      <c r="CN34" s="16" t="str">
        <f t="shared" si="63"/>
        <v xml:space="preserve"> </v>
      </c>
      <c r="CO34" s="21">
        <v>0</v>
      </c>
      <c r="CP34" s="21">
        <v>0</v>
      </c>
      <c r="CQ34" s="21">
        <v>0</v>
      </c>
      <c r="CR34" s="16" t="str">
        <f t="shared" si="64"/>
        <v xml:space="preserve"> </v>
      </c>
      <c r="CS34" s="16" t="str">
        <f t="shared" si="65"/>
        <v xml:space="preserve"> </v>
      </c>
      <c r="CT34" s="21">
        <v>0</v>
      </c>
      <c r="CU34" s="21">
        <v>0</v>
      </c>
      <c r="CV34" s="21">
        <v>0</v>
      </c>
      <c r="CW34" s="16" t="str">
        <f t="shared" si="66"/>
        <v xml:space="preserve"> </v>
      </c>
      <c r="CX34" s="16" t="str">
        <f t="shared" si="67"/>
        <v xml:space="preserve"> </v>
      </c>
      <c r="CY34" s="21">
        <v>0</v>
      </c>
      <c r="CZ34" s="21">
        <v>0</v>
      </c>
      <c r="DA34" s="21">
        <v>0</v>
      </c>
      <c r="DB34" s="16" t="str">
        <f t="shared" si="42"/>
        <v xml:space="preserve"> </v>
      </c>
      <c r="DC34" s="16" t="str">
        <f t="shared" si="68"/>
        <v xml:space="preserve"> </v>
      </c>
      <c r="DD34" s="21">
        <v>0</v>
      </c>
      <c r="DE34" s="21">
        <v>0</v>
      </c>
      <c r="DF34" s="21">
        <v>0</v>
      </c>
      <c r="DG34" s="16" t="str">
        <f t="shared" si="44"/>
        <v xml:space="preserve"> </v>
      </c>
      <c r="DH34" s="16" t="str">
        <f t="shared" si="69"/>
        <v xml:space="preserve"> </v>
      </c>
      <c r="DI34" s="21">
        <v>0</v>
      </c>
      <c r="DJ34" s="21">
        <v>0</v>
      </c>
      <c r="DK34" s="16"/>
      <c r="DL34" s="21">
        <v>0</v>
      </c>
      <c r="DM34" s="21">
        <v>0</v>
      </c>
      <c r="DN34" s="21">
        <v>0</v>
      </c>
      <c r="DO34" s="16" t="str">
        <f t="shared" si="46"/>
        <v xml:space="preserve"> </v>
      </c>
      <c r="DP34" s="59" t="str">
        <f t="shared" si="71"/>
        <v xml:space="preserve"> </v>
      </c>
      <c r="DQ34" s="21">
        <v>287656.46999999997</v>
      </c>
      <c r="DR34" s="21">
        <v>0</v>
      </c>
      <c r="DS34" s="21">
        <v>0</v>
      </c>
      <c r="DT34" s="16" t="str">
        <f t="shared" si="48"/>
        <v xml:space="preserve"> </v>
      </c>
      <c r="DU34" s="16" t="str">
        <f t="shared" si="149"/>
        <v xml:space="preserve"> </v>
      </c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</row>
    <row r="35" spans="1:144" s="19" customFormat="1" ht="15.75" customHeight="1" outlineLevel="1" x14ac:dyDescent="0.25">
      <c r="A35" s="7">
        <v>25</v>
      </c>
      <c r="B35" s="75" t="s">
        <v>8</v>
      </c>
      <c r="C35" s="15">
        <v>24721240</v>
      </c>
      <c r="D35" s="15">
        <v>4914500.1900000004</v>
      </c>
      <c r="E35" s="15">
        <v>5037018.18</v>
      </c>
      <c r="F35" s="16">
        <f t="shared" si="3"/>
        <v>0.19879666998904588</v>
      </c>
      <c r="G35" s="16">
        <f t="shared" si="4"/>
        <v>0.97567648445533317</v>
      </c>
      <c r="H35" s="6">
        <v>23486000</v>
      </c>
      <c r="I35" s="13">
        <v>4149767.38</v>
      </c>
      <c r="J35" s="13">
        <v>4635116.3899999997</v>
      </c>
      <c r="K35" s="16">
        <f t="shared" si="6"/>
        <v>0.17669110874563571</v>
      </c>
      <c r="L35" s="16">
        <f t="shared" si="49"/>
        <v>0.89528871140170019</v>
      </c>
      <c r="M35" s="21">
        <v>9886000</v>
      </c>
      <c r="N35" s="21">
        <v>2176381.0499999998</v>
      </c>
      <c r="O35" s="21">
        <v>1776327.8</v>
      </c>
      <c r="P35" s="16">
        <f t="shared" si="8"/>
        <v>0.22014778980376287</v>
      </c>
      <c r="Q35" s="16">
        <f t="shared" si="50"/>
        <v>1.2252136401851053</v>
      </c>
      <c r="R35" s="21">
        <v>0</v>
      </c>
      <c r="S35" s="21">
        <v>0</v>
      </c>
      <c r="T35" s="21">
        <v>0</v>
      </c>
      <c r="U35" s="16" t="str">
        <f t="shared" si="10"/>
        <v xml:space="preserve"> </v>
      </c>
      <c r="V35" s="16" t="str">
        <f t="shared" si="173"/>
        <v xml:space="preserve"> </v>
      </c>
      <c r="W35" s="21">
        <v>0</v>
      </c>
      <c r="X35" s="21">
        <v>3150.6</v>
      </c>
      <c r="Y35" s="21">
        <v>0.56000000000000005</v>
      </c>
      <c r="Z35" s="16" t="str">
        <f t="shared" si="12"/>
        <v xml:space="preserve"> </v>
      </c>
      <c r="AA35" s="16" t="str">
        <f t="shared" si="176"/>
        <v>св.200</v>
      </c>
      <c r="AB35" s="21">
        <v>2300000</v>
      </c>
      <c r="AC35" s="21">
        <v>173986.38</v>
      </c>
      <c r="AD35" s="21">
        <v>1766.13</v>
      </c>
      <c r="AE35" s="16">
        <f t="shared" si="14"/>
        <v>7.5646252173913048E-2</v>
      </c>
      <c r="AF35" s="16" t="str">
        <f t="shared" si="53"/>
        <v>св.200</v>
      </c>
      <c r="AG35" s="21">
        <v>11300000</v>
      </c>
      <c r="AH35" s="21">
        <v>1796249.35</v>
      </c>
      <c r="AI35" s="21">
        <v>2857021.9</v>
      </c>
      <c r="AJ35" s="16">
        <f t="shared" si="16"/>
        <v>0.15896011946902655</v>
      </c>
      <c r="AK35" s="16">
        <f t="shared" si="54"/>
        <v>0.62871388910249526</v>
      </c>
      <c r="AL35" s="21">
        <v>0</v>
      </c>
      <c r="AM35" s="21">
        <v>0</v>
      </c>
      <c r="AN35" s="21">
        <v>0</v>
      </c>
      <c r="AO35" s="16" t="str">
        <f t="shared" si="123"/>
        <v xml:space="preserve"> </v>
      </c>
      <c r="AP35" s="16" t="str">
        <f t="shared" si="55"/>
        <v xml:space="preserve"> </v>
      </c>
      <c r="AQ35" s="33">
        <v>1235240</v>
      </c>
      <c r="AR35" s="33">
        <v>764732.81</v>
      </c>
      <c r="AS35" s="33">
        <v>401901.79</v>
      </c>
      <c r="AT35" s="16">
        <f t="shared" si="19"/>
        <v>0.61909653994365477</v>
      </c>
      <c r="AU35" s="16">
        <f t="shared" si="56"/>
        <v>1.9027852799560812</v>
      </c>
      <c r="AV35" s="21">
        <v>0</v>
      </c>
      <c r="AW35" s="21">
        <v>0</v>
      </c>
      <c r="AX35" s="21">
        <v>0</v>
      </c>
      <c r="AY35" s="16" t="str">
        <f t="shared" si="21"/>
        <v xml:space="preserve"> </v>
      </c>
      <c r="AZ35" s="16" t="str">
        <f t="shared" si="57"/>
        <v xml:space="preserve"> </v>
      </c>
      <c r="BA35" s="21">
        <v>2600</v>
      </c>
      <c r="BB35" s="21">
        <v>0</v>
      </c>
      <c r="BC35" s="21">
        <v>124.08</v>
      </c>
      <c r="BD35" s="16" t="str">
        <f t="shared" si="23"/>
        <v xml:space="preserve"> </v>
      </c>
      <c r="BE35" s="16">
        <f t="shared" si="24"/>
        <v>0</v>
      </c>
      <c r="BF35" s="21">
        <v>0</v>
      </c>
      <c r="BG35" s="21">
        <v>0</v>
      </c>
      <c r="BH35" s="21">
        <v>0</v>
      </c>
      <c r="BI35" s="16" t="str">
        <f t="shared" si="26"/>
        <v xml:space="preserve"> </v>
      </c>
      <c r="BJ35" s="16" t="str">
        <f t="shared" si="27"/>
        <v xml:space="preserve"> </v>
      </c>
      <c r="BK35" s="21">
        <v>0</v>
      </c>
      <c r="BL35" s="21">
        <v>1450.8</v>
      </c>
      <c r="BM35" s="21">
        <v>1450.8</v>
      </c>
      <c r="BN35" s="16" t="str">
        <f t="shared" si="29"/>
        <v xml:space="preserve"> </v>
      </c>
      <c r="BO35" s="16">
        <f t="shared" si="58"/>
        <v>1</v>
      </c>
      <c r="BP35" s="21">
        <v>915000</v>
      </c>
      <c r="BQ35" s="21">
        <v>294918.98</v>
      </c>
      <c r="BR35" s="21">
        <v>326641.90999999997</v>
      </c>
      <c r="BS35" s="16">
        <f t="shared" si="31"/>
        <v>0.322315825136612</v>
      </c>
      <c r="BT35" s="16">
        <f t="shared" si="32"/>
        <v>0.90288162961084817</v>
      </c>
      <c r="BU35" s="21">
        <v>200000</v>
      </c>
      <c r="BV35" s="21">
        <v>64463.03</v>
      </c>
      <c r="BW35" s="21">
        <v>73685</v>
      </c>
      <c r="BX35" s="16">
        <f t="shared" si="34"/>
        <v>0.32231514999999999</v>
      </c>
      <c r="BY35" s="16">
        <f t="shared" si="175"/>
        <v>0.87484603379249504</v>
      </c>
      <c r="BZ35" s="21">
        <v>0</v>
      </c>
      <c r="CA35" s="21">
        <v>0</v>
      </c>
      <c r="CB35" s="21">
        <v>0</v>
      </c>
      <c r="CC35" s="16" t="str">
        <f t="shared" si="36"/>
        <v xml:space="preserve"> </v>
      </c>
      <c r="CD35" s="16" t="str">
        <f t="shared" si="60"/>
        <v xml:space="preserve"> </v>
      </c>
      <c r="CE35" s="15">
        <v>0</v>
      </c>
      <c r="CF35" s="15">
        <v>403900</v>
      </c>
      <c r="CG35" s="15">
        <v>0</v>
      </c>
      <c r="CH35" s="22" t="str">
        <f t="shared" si="61"/>
        <v xml:space="preserve"> </v>
      </c>
      <c r="CI35" s="16" t="str">
        <f t="shared" si="73"/>
        <v xml:space="preserve"> </v>
      </c>
      <c r="CJ35" s="21">
        <v>0</v>
      </c>
      <c r="CK35" s="21">
        <v>0</v>
      </c>
      <c r="CL35" s="21">
        <v>0</v>
      </c>
      <c r="CM35" s="16" t="str">
        <f t="shared" si="62"/>
        <v xml:space="preserve"> </v>
      </c>
      <c r="CN35" s="16" t="str">
        <f t="shared" si="63"/>
        <v xml:space="preserve"> </v>
      </c>
      <c r="CO35" s="21">
        <v>0</v>
      </c>
      <c r="CP35" s="21">
        <v>403900</v>
      </c>
      <c r="CQ35" s="21">
        <v>0</v>
      </c>
      <c r="CR35" s="16" t="str">
        <f t="shared" si="64"/>
        <v xml:space="preserve"> </v>
      </c>
      <c r="CS35" s="16" t="str">
        <f t="shared" si="65"/>
        <v xml:space="preserve"> </v>
      </c>
      <c r="CT35" s="21">
        <v>0</v>
      </c>
      <c r="CU35" s="21">
        <v>0</v>
      </c>
      <c r="CV35" s="21">
        <v>0</v>
      </c>
      <c r="CW35" s="16" t="str">
        <f t="shared" si="66"/>
        <v xml:space="preserve"> </v>
      </c>
      <c r="CX35" s="16" t="str">
        <f t="shared" si="67"/>
        <v xml:space="preserve"> </v>
      </c>
      <c r="CY35" s="21">
        <v>0</v>
      </c>
      <c r="CZ35" s="21">
        <v>0</v>
      </c>
      <c r="DA35" s="21">
        <v>0</v>
      </c>
      <c r="DB35" s="16" t="str">
        <f t="shared" si="42"/>
        <v xml:space="preserve"> </v>
      </c>
      <c r="DC35" s="16" t="str">
        <f t="shared" si="68"/>
        <v xml:space="preserve"> </v>
      </c>
      <c r="DD35" s="21">
        <v>0</v>
      </c>
      <c r="DE35" s="21">
        <v>0</v>
      </c>
      <c r="DF35" s="21">
        <v>0</v>
      </c>
      <c r="DG35" s="16" t="str">
        <f t="shared" si="44"/>
        <v xml:space="preserve"> </v>
      </c>
      <c r="DH35" s="16" t="str">
        <f t="shared" si="69"/>
        <v xml:space="preserve"> </v>
      </c>
      <c r="DI35" s="21">
        <v>0</v>
      </c>
      <c r="DJ35" s="21">
        <v>0</v>
      </c>
      <c r="DK35" s="16" t="str">
        <f t="shared" si="70"/>
        <v xml:space="preserve"> </v>
      </c>
      <c r="DL35" s="21">
        <v>0</v>
      </c>
      <c r="DM35" s="21">
        <v>0</v>
      </c>
      <c r="DN35" s="21">
        <v>0</v>
      </c>
      <c r="DO35" s="16" t="str">
        <f t="shared" si="46"/>
        <v xml:space="preserve"> </v>
      </c>
      <c r="DP35" s="59" t="str">
        <f t="shared" si="71"/>
        <v xml:space="preserve"> </v>
      </c>
      <c r="DQ35" s="21">
        <v>117640</v>
      </c>
      <c r="DR35" s="21">
        <v>0</v>
      </c>
      <c r="DS35" s="21">
        <v>0</v>
      </c>
      <c r="DT35" s="16" t="str">
        <f t="shared" si="48"/>
        <v xml:space="preserve"> </v>
      </c>
      <c r="DU35" s="16" t="str">
        <f t="shared" si="149"/>
        <v xml:space="preserve"> </v>
      </c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</row>
    <row r="36" spans="1:144" s="19" customFormat="1" ht="15.75" customHeight="1" outlineLevel="1" x14ac:dyDescent="0.25">
      <c r="A36" s="7">
        <v>26</v>
      </c>
      <c r="B36" s="75" t="s">
        <v>88</v>
      </c>
      <c r="C36" s="15">
        <v>3348899.7</v>
      </c>
      <c r="D36" s="15">
        <v>506354.51</v>
      </c>
      <c r="E36" s="15">
        <v>694473.57</v>
      </c>
      <c r="F36" s="16">
        <f t="shared" si="3"/>
        <v>0.15120026138734463</v>
      </c>
      <c r="G36" s="16">
        <f t="shared" si="4"/>
        <v>0.72911991452748881</v>
      </c>
      <c r="H36" s="6">
        <v>3126900</v>
      </c>
      <c r="I36" s="13">
        <v>473863.13</v>
      </c>
      <c r="J36" s="13">
        <v>640612.64</v>
      </c>
      <c r="K36" s="16">
        <f t="shared" si="6"/>
        <v>0.15154406280981164</v>
      </c>
      <c r="L36" s="16">
        <f t="shared" si="49"/>
        <v>0.73970305987093854</v>
      </c>
      <c r="M36" s="21">
        <v>211900</v>
      </c>
      <c r="N36" s="21">
        <v>52589.32</v>
      </c>
      <c r="O36" s="21">
        <v>2927.58</v>
      </c>
      <c r="P36" s="16">
        <f t="shared" si="8"/>
        <v>0.24817989617744218</v>
      </c>
      <c r="Q36" s="16" t="str">
        <f t="shared" si="50"/>
        <v>св.200</v>
      </c>
      <c r="R36" s="21">
        <v>0</v>
      </c>
      <c r="S36" s="21">
        <v>0</v>
      </c>
      <c r="T36" s="21">
        <v>0</v>
      </c>
      <c r="U36" s="16" t="str">
        <f t="shared" si="10"/>
        <v xml:space="preserve"> </v>
      </c>
      <c r="V36" s="16" t="str">
        <f t="shared" si="173"/>
        <v xml:space="preserve"> </v>
      </c>
      <c r="W36" s="21">
        <v>15000</v>
      </c>
      <c r="X36" s="21">
        <v>4491.38</v>
      </c>
      <c r="Y36" s="21">
        <v>979.91</v>
      </c>
      <c r="Z36" s="16">
        <f t="shared" si="12"/>
        <v>0.29942533333333332</v>
      </c>
      <c r="AA36" s="16" t="str">
        <f t="shared" si="176"/>
        <v>св.200</v>
      </c>
      <c r="AB36" s="21">
        <v>300000</v>
      </c>
      <c r="AC36" s="21">
        <v>46191.64</v>
      </c>
      <c r="AD36" s="21">
        <v>1105.1500000000001</v>
      </c>
      <c r="AE36" s="16">
        <f t="shared" si="14"/>
        <v>0.15397213333333334</v>
      </c>
      <c r="AF36" s="16" t="str">
        <f>IF(AC36&lt;=0," ",IF(AC36/AD36*100&gt;200,"св.200",AC36/AD36))</f>
        <v>св.200</v>
      </c>
      <c r="AG36" s="21">
        <v>2600000</v>
      </c>
      <c r="AH36" s="21">
        <v>370590.79</v>
      </c>
      <c r="AI36" s="21">
        <v>635600</v>
      </c>
      <c r="AJ36" s="16">
        <f t="shared" si="16"/>
        <v>0.14253491923076922</v>
      </c>
      <c r="AK36" s="16">
        <f t="shared" si="54"/>
        <v>0.58305662366268085</v>
      </c>
      <c r="AL36" s="21">
        <v>0</v>
      </c>
      <c r="AM36" s="21">
        <v>0</v>
      </c>
      <c r="AN36" s="21">
        <v>0</v>
      </c>
      <c r="AO36" s="16" t="str">
        <f t="shared" si="123"/>
        <v xml:space="preserve"> </v>
      </c>
      <c r="AP36" s="16" t="str">
        <f t="shared" si="55"/>
        <v xml:space="preserve"> </v>
      </c>
      <c r="AQ36" s="33">
        <v>221999.7</v>
      </c>
      <c r="AR36" s="33">
        <v>32491.379999999997</v>
      </c>
      <c r="AS36" s="33">
        <v>53860.93</v>
      </c>
      <c r="AT36" s="16">
        <f t="shared" si="19"/>
        <v>0.14635776534833153</v>
      </c>
      <c r="AU36" s="16">
        <f t="shared" si="56"/>
        <v>0.60324580359084023</v>
      </c>
      <c r="AV36" s="21">
        <v>0</v>
      </c>
      <c r="AW36" s="21">
        <v>0</v>
      </c>
      <c r="AX36" s="21">
        <v>0</v>
      </c>
      <c r="AY36" s="16" t="str">
        <f t="shared" si="21"/>
        <v xml:space="preserve"> </v>
      </c>
      <c r="AZ36" s="16" t="str">
        <f t="shared" si="57"/>
        <v xml:space="preserve"> </v>
      </c>
      <c r="BA36" s="21">
        <v>0</v>
      </c>
      <c r="BB36" s="21">
        <v>0</v>
      </c>
      <c r="BC36" s="21">
        <v>0</v>
      </c>
      <c r="BD36" s="16" t="str">
        <f t="shared" si="23"/>
        <v xml:space="preserve"> </v>
      </c>
      <c r="BE36" s="16" t="str">
        <f t="shared" si="24"/>
        <v xml:space="preserve"> </v>
      </c>
      <c r="BF36" s="21">
        <v>0</v>
      </c>
      <c r="BG36" s="21">
        <v>0</v>
      </c>
      <c r="BH36" s="21">
        <v>0</v>
      </c>
      <c r="BI36" s="16" t="str">
        <f t="shared" si="26"/>
        <v xml:space="preserve"> </v>
      </c>
      <c r="BJ36" s="16" t="str">
        <f t="shared" si="27"/>
        <v xml:space="preserve"> </v>
      </c>
      <c r="BK36" s="21">
        <v>0</v>
      </c>
      <c r="BL36" s="21">
        <v>0</v>
      </c>
      <c r="BM36" s="21">
        <v>0</v>
      </c>
      <c r="BN36" s="16" t="str">
        <f t="shared" si="29"/>
        <v xml:space="preserve"> </v>
      </c>
      <c r="BO36" s="16" t="str">
        <f t="shared" si="58"/>
        <v xml:space="preserve"> </v>
      </c>
      <c r="BP36" s="21">
        <v>90000</v>
      </c>
      <c r="BQ36" s="21">
        <v>21767.23</v>
      </c>
      <c r="BR36" s="21">
        <v>42184.76</v>
      </c>
      <c r="BS36" s="16">
        <f t="shared" si="31"/>
        <v>0.24185811111111111</v>
      </c>
      <c r="BT36" s="16">
        <f t="shared" si="32"/>
        <v>0.51599748345136964</v>
      </c>
      <c r="BU36" s="21">
        <v>90000</v>
      </c>
      <c r="BV36" s="21">
        <v>10724.15</v>
      </c>
      <c r="BW36" s="21">
        <v>11676.17</v>
      </c>
      <c r="BX36" s="16">
        <f t="shared" si="34"/>
        <v>0.11915722222222222</v>
      </c>
      <c r="BY36" s="16"/>
      <c r="BZ36" s="21">
        <v>0</v>
      </c>
      <c r="CA36" s="21">
        <v>0</v>
      </c>
      <c r="CB36" s="21">
        <v>0</v>
      </c>
      <c r="CC36" s="16" t="str">
        <f t="shared" si="36"/>
        <v xml:space="preserve"> </v>
      </c>
      <c r="CD36" s="16" t="str">
        <f t="shared" si="60"/>
        <v xml:space="preserve"> </v>
      </c>
      <c r="CE36" s="15">
        <v>0</v>
      </c>
      <c r="CF36" s="15">
        <v>0</v>
      </c>
      <c r="CG36" s="15">
        <v>0</v>
      </c>
      <c r="CH36" s="22" t="str">
        <f t="shared" si="61"/>
        <v xml:space="preserve"> </v>
      </c>
      <c r="CI36" s="16" t="str">
        <f t="shared" si="73"/>
        <v xml:space="preserve"> </v>
      </c>
      <c r="CJ36" s="21">
        <v>0</v>
      </c>
      <c r="CK36" s="21">
        <v>0</v>
      </c>
      <c r="CL36" s="21">
        <v>0</v>
      </c>
      <c r="CM36" s="16" t="str">
        <f t="shared" si="62"/>
        <v xml:space="preserve"> </v>
      </c>
      <c r="CN36" s="16" t="str">
        <f t="shared" si="63"/>
        <v xml:space="preserve"> </v>
      </c>
      <c r="CO36" s="21">
        <v>0</v>
      </c>
      <c r="CP36" s="21">
        <v>0</v>
      </c>
      <c r="CQ36" s="21">
        <v>0</v>
      </c>
      <c r="CR36" s="16" t="str">
        <f t="shared" si="64"/>
        <v xml:space="preserve"> </v>
      </c>
      <c r="CS36" s="16" t="str">
        <f t="shared" si="65"/>
        <v xml:space="preserve"> </v>
      </c>
      <c r="CT36" s="21">
        <v>0</v>
      </c>
      <c r="CU36" s="21">
        <v>0</v>
      </c>
      <c r="CV36" s="21">
        <v>0</v>
      </c>
      <c r="CW36" s="16" t="str">
        <f t="shared" si="66"/>
        <v xml:space="preserve"> </v>
      </c>
      <c r="CX36" s="16" t="str">
        <f t="shared" si="67"/>
        <v xml:space="preserve"> </v>
      </c>
      <c r="CY36" s="21">
        <v>0</v>
      </c>
      <c r="CZ36" s="21">
        <v>0</v>
      </c>
      <c r="DA36" s="21">
        <v>0</v>
      </c>
      <c r="DB36" s="16" t="str">
        <f t="shared" si="42"/>
        <v xml:space="preserve"> </v>
      </c>
      <c r="DC36" s="16" t="str">
        <f t="shared" si="68"/>
        <v xml:space="preserve"> </v>
      </c>
      <c r="DD36" s="21">
        <v>0</v>
      </c>
      <c r="DE36" s="21">
        <v>0</v>
      </c>
      <c r="DF36" s="21">
        <v>0</v>
      </c>
      <c r="DG36" s="16" t="str">
        <f t="shared" si="44"/>
        <v xml:space="preserve"> </v>
      </c>
      <c r="DH36" s="16" t="str">
        <f t="shared" si="69"/>
        <v xml:space="preserve"> </v>
      </c>
      <c r="DI36" s="21">
        <v>0</v>
      </c>
      <c r="DJ36" s="21">
        <v>0</v>
      </c>
      <c r="DK36" s="16" t="str">
        <f t="shared" si="70"/>
        <v xml:space="preserve"> </v>
      </c>
      <c r="DL36" s="21">
        <v>0</v>
      </c>
      <c r="DM36" s="21">
        <v>0</v>
      </c>
      <c r="DN36" s="21">
        <v>0</v>
      </c>
      <c r="DO36" s="16" t="str">
        <f t="shared" si="46"/>
        <v xml:space="preserve"> </v>
      </c>
      <c r="DP36" s="59" t="str">
        <f t="shared" si="71"/>
        <v xml:space="preserve"> </v>
      </c>
      <c r="DQ36" s="21">
        <v>41999.7</v>
      </c>
      <c r="DR36" s="21">
        <v>0</v>
      </c>
      <c r="DS36" s="21">
        <v>0</v>
      </c>
      <c r="DT36" s="16" t="str">
        <f t="shared" si="48"/>
        <v xml:space="preserve"> </v>
      </c>
      <c r="DU36" s="16" t="str">
        <f t="shared" si="149"/>
        <v xml:space="preserve"> </v>
      </c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</row>
    <row r="37" spans="1:144" s="19" customFormat="1" ht="15.75" customHeight="1" outlineLevel="1" x14ac:dyDescent="0.25">
      <c r="A37" s="7">
        <v>27</v>
      </c>
      <c r="B37" s="75" t="s">
        <v>3</v>
      </c>
      <c r="C37" s="15">
        <v>36684898.68</v>
      </c>
      <c r="D37" s="15">
        <v>6105711.9699999997</v>
      </c>
      <c r="E37" s="15">
        <v>5497282.1799999997</v>
      </c>
      <c r="F37" s="16">
        <f t="shared" si="3"/>
        <v>0.1664366589440448</v>
      </c>
      <c r="G37" s="16">
        <f t="shared" si="4"/>
        <v>1.1106782897580856</v>
      </c>
      <c r="H37" s="6">
        <v>34889000</v>
      </c>
      <c r="I37" s="13">
        <v>5788457.8499999996</v>
      </c>
      <c r="J37" s="13">
        <v>5102880.13</v>
      </c>
      <c r="K37" s="16">
        <f t="shared" si="6"/>
        <v>0.16591068388317234</v>
      </c>
      <c r="L37" s="16">
        <f t="shared" si="49"/>
        <v>1.1343511316226038</v>
      </c>
      <c r="M37" s="21">
        <v>11179000</v>
      </c>
      <c r="N37" s="21">
        <v>2806335.05</v>
      </c>
      <c r="O37" s="21">
        <v>1856059.83</v>
      </c>
      <c r="P37" s="16">
        <f t="shared" si="8"/>
        <v>0.25103632256910274</v>
      </c>
      <c r="Q37" s="16">
        <f t="shared" si="50"/>
        <v>1.5119852305623143</v>
      </c>
      <c r="R37" s="21">
        <v>0</v>
      </c>
      <c r="S37" s="21">
        <v>0</v>
      </c>
      <c r="T37" s="21">
        <v>0</v>
      </c>
      <c r="U37" s="16" t="str">
        <f t="shared" si="10"/>
        <v xml:space="preserve"> </v>
      </c>
      <c r="V37" s="16" t="str">
        <f t="shared" si="173"/>
        <v xml:space="preserve"> </v>
      </c>
      <c r="W37" s="21">
        <v>0</v>
      </c>
      <c r="X37" s="21">
        <v>0</v>
      </c>
      <c r="Y37" s="21">
        <v>0</v>
      </c>
      <c r="Z37" s="16" t="str">
        <f t="shared" si="12"/>
        <v xml:space="preserve"> </v>
      </c>
      <c r="AA37" s="16" t="str">
        <f t="shared" si="174"/>
        <v xml:space="preserve"> </v>
      </c>
      <c r="AB37" s="21">
        <v>2200000</v>
      </c>
      <c r="AC37" s="21">
        <v>35169.120000000003</v>
      </c>
      <c r="AD37" s="21">
        <v>87523.31</v>
      </c>
      <c r="AE37" s="16">
        <f t="shared" si="14"/>
        <v>1.5985963636363638E-2</v>
      </c>
      <c r="AF37" s="16">
        <f t="shared" si="53"/>
        <v>0.40182575361923589</v>
      </c>
      <c r="AG37" s="21">
        <v>21500000</v>
      </c>
      <c r="AH37" s="21">
        <v>2945853.68</v>
      </c>
      <c r="AI37" s="21">
        <v>3157396.99</v>
      </c>
      <c r="AJ37" s="16">
        <f t="shared" si="16"/>
        <v>0.13701645023255815</v>
      </c>
      <c r="AK37" s="16">
        <f t="shared" si="54"/>
        <v>0.93300072475206863</v>
      </c>
      <c r="AL37" s="21">
        <v>10000</v>
      </c>
      <c r="AM37" s="21">
        <v>1100</v>
      </c>
      <c r="AN37" s="21">
        <v>1900</v>
      </c>
      <c r="AO37" s="16">
        <f t="shared" si="123"/>
        <v>0.11</v>
      </c>
      <c r="AP37" s="16">
        <f t="shared" si="55"/>
        <v>0.57894736842105265</v>
      </c>
      <c r="AQ37" s="33">
        <v>1795898.68</v>
      </c>
      <c r="AR37" s="33">
        <v>317254.12</v>
      </c>
      <c r="AS37" s="33">
        <v>394402.05</v>
      </c>
      <c r="AT37" s="16">
        <f t="shared" si="19"/>
        <v>0.17665479881081042</v>
      </c>
      <c r="AU37" s="16">
        <f t="shared" si="56"/>
        <v>0.80439267493665412</v>
      </c>
      <c r="AV37" s="21">
        <v>0</v>
      </c>
      <c r="AW37" s="21">
        <v>0</v>
      </c>
      <c r="AX37" s="21">
        <v>0</v>
      </c>
      <c r="AY37" s="16" t="str">
        <f t="shared" si="21"/>
        <v xml:space="preserve"> </v>
      </c>
      <c r="AZ37" s="16" t="str">
        <f t="shared" si="57"/>
        <v xml:space="preserve"> </v>
      </c>
      <c r="BA37" s="21">
        <v>217160</v>
      </c>
      <c r="BB37" s="21">
        <v>0</v>
      </c>
      <c r="BC37" s="21">
        <v>84550</v>
      </c>
      <c r="BD37" s="16" t="str">
        <f t="shared" si="23"/>
        <v xml:space="preserve"> </v>
      </c>
      <c r="BE37" s="16">
        <f t="shared" si="24"/>
        <v>0</v>
      </c>
      <c r="BF37" s="21">
        <v>0</v>
      </c>
      <c r="BG37" s="21">
        <v>0</v>
      </c>
      <c r="BH37" s="21">
        <v>8416.7999999999993</v>
      </c>
      <c r="BI37" s="16" t="str">
        <f t="shared" si="26"/>
        <v xml:space="preserve"> </v>
      </c>
      <c r="BJ37" s="16">
        <f t="shared" si="27"/>
        <v>0</v>
      </c>
      <c r="BK37" s="21">
        <v>132900</v>
      </c>
      <c r="BL37" s="21">
        <v>24209.4</v>
      </c>
      <c r="BM37" s="21">
        <v>10191</v>
      </c>
      <c r="BN37" s="16">
        <f t="shared" si="29"/>
        <v>0.18216252821670431</v>
      </c>
      <c r="BO37" s="16" t="str">
        <f t="shared" si="58"/>
        <v>св.200</v>
      </c>
      <c r="BP37" s="21">
        <v>1200000</v>
      </c>
      <c r="BQ37" s="21">
        <v>293044.71999999997</v>
      </c>
      <c r="BR37" s="21">
        <v>291231.03000000003</v>
      </c>
      <c r="BS37" s="16">
        <f t="shared" si="31"/>
        <v>0.24420393333333332</v>
      </c>
      <c r="BT37" s="16">
        <f t="shared" si="32"/>
        <v>1.0062276674295316</v>
      </c>
      <c r="BU37" s="21">
        <v>0</v>
      </c>
      <c r="BV37" s="21">
        <v>0</v>
      </c>
      <c r="BW37" s="21">
        <v>0</v>
      </c>
      <c r="BX37" s="16" t="str">
        <f t="shared" si="34"/>
        <v xml:space="preserve"> </v>
      </c>
      <c r="BY37" s="16" t="str">
        <f t="shared" ref="BY37:BY40" si="177">IF(BV37=0," ",IF(BV37/BW37*100&gt;200,"св.200",BV37/BW37))</f>
        <v xml:space="preserve"> </v>
      </c>
      <c r="BZ37" s="21">
        <v>0</v>
      </c>
      <c r="CA37" s="21">
        <v>0</v>
      </c>
      <c r="CB37" s="21">
        <v>0</v>
      </c>
      <c r="CC37" s="16" t="str">
        <f t="shared" si="36"/>
        <v xml:space="preserve"> </v>
      </c>
      <c r="CD37" s="16" t="str">
        <f t="shared" si="60"/>
        <v xml:space="preserve"> </v>
      </c>
      <c r="CE37" s="15">
        <v>0</v>
      </c>
      <c r="CF37" s="15">
        <v>0</v>
      </c>
      <c r="CG37" s="15">
        <v>0</v>
      </c>
      <c r="CH37" s="22" t="str">
        <f t="shared" si="61"/>
        <v xml:space="preserve"> </v>
      </c>
      <c r="CI37" s="16" t="str">
        <f t="shared" si="73"/>
        <v xml:space="preserve"> </v>
      </c>
      <c r="CJ37" s="21">
        <v>0</v>
      </c>
      <c r="CK37" s="21">
        <v>0</v>
      </c>
      <c r="CL37" s="21">
        <v>0</v>
      </c>
      <c r="CM37" s="16" t="str">
        <f t="shared" si="62"/>
        <v xml:space="preserve"> </v>
      </c>
      <c r="CN37" s="16" t="str">
        <f t="shared" si="63"/>
        <v xml:space="preserve"> </v>
      </c>
      <c r="CO37" s="21">
        <v>0</v>
      </c>
      <c r="CP37" s="21">
        <v>0</v>
      </c>
      <c r="CQ37" s="21">
        <v>0</v>
      </c>
      <c r="CR37" s="16" t="str">
        <f t="shared" si="64"/>
        <v xml:space="preserve"> </v>
      </c>
      <c r="CS37" s="16" t="str">
        <f t="shared" si="65"/>
        <v xml:space="preserve"> </v>
      </c>
      <c r="CT37" s="21">
        <v>0</v>
      </c>
      <c r="CU37" s="21">
        <v>0</v>
      </c>
      <c r="CV37" s="21">
        <v>0</v>
      </c>
      <c r="CW37" s="16" t="str">
        <f t="shared" si="66"/>
        <v xml:space="preserve"> </v>
      </c>
      <c r="CX37" s="16" t="str">
        <f t="shared" si="67"/>
        <v xml:space="preserve"> </v>
      </c>
      <c r="CY37" s="21">
        <v>0</v>
      </c>
      <c r="CZ37" s="21">
        <v>0</v>
      </c>
      <c r="DA37" s="21">
        <v>0</v>
      </c>
      <c r="DB37" s="16" t="str">
        <f t="shared" si="42"/>
        <v xml:space="preserve"> </v>
      </c>
      <c r="DC37" s="16" t="str">
        <f t="shared" si="68"/>
        <v xml:space="preserve"> </v>
      </c>
      <c r="DD37" s="21">
        <v>0</v>
      </c>
      <c r="DE37" s="21">
        <v>0</v>
      </c>
      <c r="DF37" s="21">
        <v>0</v>
      </c>
      <c r="DG37" s="16" t="str">
        <f t="shared" si="44"/>
        <v xml:space="preserve"> </v>
      </c>
      <c r="DH37" s="16" t="str">
        <f t="shared" si="69"/>
        <v xml:space="preserve"> </v>
      </c>
      <c r="DI37" s="21">
        <v>0</v>
      </c>
      <c r="DJ37" s="21">
        <v>0</v>
      </c>
      <c r="DK37" s="16" t="str">
        <f t="shared" si="70"/>
        <v xml:space="preserve"> </v>
      </c>
      <c r="DL37" s="21">
        <v>0</v>
      </c>
      <c r="DM37" s="21">
        <v>0</v>
      </c>
      <c r="DN37" s="21">
        <v>0</v>
      </c>
      <c r="DO37" s="16" t="str">
        <f t="shared" si="46"/>
        <v xml:space="preserve"> </v>
      </c>
      <c r="DP37" s="59" t="str">
        <f t="shared" si="71"/>
        <v xml:space="preserve"> </v>
      </c>
      <c r="DQ37" s="21">
        <v>245838.68</v>
      </c>
      <c r="DR37" s="21">
        <v>0</v>
      </c>
      <c r="DS37" s="21">
        <v>0</v>
      </c>
      <c r="DT37" s="16" t="str">
        <f t="shared" si="48"/>
        <v xml:space="preserve"> </v>
      </c>
      <c r="DU37" s="16" t="str">
        <f t="shared" si="149"/>
        <v xml:space="preserve"> </v>
      </c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</row>
    <row r="38" spans="1:144" s="19" customFormat="1" ht="15.75" customHeight="1" outlineLevel="1" x14ac:dyDescent="0.25">
      <c r="A38" s="7">
        <v>28</v>
      </c>
      <c r="B38" s="75" t="s">
        <v>46</v>
      </c>
      <c r="C38" s="15">
        <v>1728210.06</v>
      </c>
      <c r="D38" s="15">
        <v>387203.87</v>
      </c>
      <c r="E38" s="15">
        <v>208457.75</v>
      </c>
      <c r="F38" s="16">
        <f t="shared" si="3"/>
        <v>0.22404907769140053</v>
      </c>
      <c r="G38" s="16">
        <f t="shared" si="4"/>
        <v>1.8574692953368248</v>
      </c>
      <c r="H38" s="6">
        <v>1464200</v>
      </c>
      <c r="I38" s="13">
        <v>308489.66000000003</v>
      </c>
      <c r="J38" s="13">
        <v>174838.2</v>
      </c>
      <c r="K38" s="16">
        <f t="shared" si="6"/>
        <v>0.21068819833356101</v>
      </c>
      <c r="L38" s="16">
        <f t="shared" si="49"/>
        <v>1.7644293981521202</v>
      </c>
      <c r="M38" s="21">
        <v>650200</v>
      </c>
      <c r="N38" s="21">
        <v>113862.21</v>
      </c>
      <c r="O38" s="21">
        <v>65061.03</v>
      </c>
      <c r="P38" s="16">
        <f t="shared" si="8"/>
        <v>0.17511874807751462</v>
      </c>
      <c r="Q38" s="16">
        <f t="shared" si="50"/>
        <v>1.7500831142697866</v>
      </c>
      <c r="R38" s="21">
        <v>0</v>
      </c>
      <c r="S38" s="21">
        <v>0</v>
      </c>
      <c r="T38" s="21">
        <v>0</v>
      </c>
      <c r="U38" s="16" t="str">
        <f t="shared" si="10"/>
        <v xml:space="preserve"> </v>
      </c>
      <c r="V38" s="16" t="str">
        <f t="shared" si="173"/>
        <v xml:space="preserve"> </v>
      </c>
      <c r="W38" s="21">
        <v>0</v>
      </c>
      <c r="X38" s="21">
        <v>0</v>
      </c>
      <c r="Y38" s="21">
        <v>0</v>
      </c>
      <c r="Z38" s="16" t="str">
        <f t="shared" si="12"/>
        <v xml:space="preserve"> </v>
      </c>
      <c r="AA38" s="16" t="str">
        <f t="shared" si="52"/>
        <v xml:space="preserve"> </v>
      </c>
      <c r="AB38" s="21">
        <v>110000</v>
      </c>
      <c r="AC38" s="21">
        <v>4404.21</v>
      </c>
      <c r="AD38" s="21">
        <v>3345.67</v>
      </c>
      <c r="AE38" s="16">
        <f t="shared" si="14"/>
        <v>4.0038272727272728E-2</v>
      </c>
      <c r="AF38" s="16">
        <f t="shared" si="53"/>
        <v>1.3163910367729035</v>
      </c>
      <c r="AG38" s="21">
        <v>700000</v>
      </c>
      <c r="AH38" s="21">
        <v>189823.24</v>
      </c>
      <c r="AI38" s="21">
        <v>104381.5</v>
      </c>
      <c r="AJ38" s="16">
        <f t="shared" si="16"/>
        <v>0.27117605714285714</v>
      </c>
      <c r="AK38" s="16">
        <f t="shared" si="54"/>
        <v>1.8185525212801119</v>
      </c>
      <c r="AL38" s="21">
        <v>4000</v>
      </c>
      <c r="AM38" s="21">
        <v>400</v>
      </c>
      <c r="AN38" s="21">
        <v>2050</v>
      </c>
      <c r="AO38" s="16">
        <f t="shared" si="123"/>
        <v>0.1</v>
      </c>
      <c r="AP38" s="16">
        <f t="shared" si="55"/>
        <v>0.1951219512195122</v>
      </c>
      <c r="AQ38" s="33">
        <v>264010.06</v>
      </c>
      <c r="AR38" s="33">
        <v>78714.209999999992</v>
      </c>
      <c r="AS38" s="33">
        <v>33619.550000000003</v>
      </c>
      <c r="AT38" s="16">
        <f t="shared" si="19"/>
        <v>0.29814852509786932</v>
      </c>
      <c r="AU38" s="16" t="str">
        <f t="shared" si="56"/>
        <v>св.200</v>
      </c>
      <c r="AV38" s="21">
        <v>0</v>
      </c>
      <c r="AW38" s="21">
        <v>0</v>
      </c>
      <c r="AX38" s="21">
        <v>0</v>
      </c>
      <c r="AY38" s="16" t="str">
        <f t="shared" si="21"/>
        <v xml:space="preserve"> </v>
      </c>
      <c r="AZ38" s="16" t="str">
        <f t="shared" si="57"/>
        <v xml:space="preserve"> </v>
      </c>
      <c r="BA38" s="21">
        <v>0</v>
      </c>
      <c r="BB38" s="21">
        <v>0</v>
      </c>
      <c r="BC38" s="21">
        <v>0</v>
      </c>
      <c r="BD38" s="16" t="str">
        <f t="shared" si="23"/>
        <v xml:space="preserve"> </v>
      </c>
      <c r="BE38" s="16" t="str">
        <f t="shared" si="24"/>
        <v xml:space="preserve"> </v>
      </c>
      <c r="BF38" s="21">
        <v>0</v>
      </c>
      <c r="BG38" s="21">
        <v>0</v>
      </c>
      <c r="BH38" s="21">
        <v>0</v>
      </c>
      <c r="BI38" s="16" t="str">
        <f t="shared" si="26"/>
        <v xml:space="preserve"> </v>
      </c>
      <c r="BJ38" s="16" t="str">
        <f t="shared" si="27"/>
        <v xml:space="preserve"> </v>
      </c>
      <c r="BK38" s="21">
        <v>0</v>
      </c>
      <c r="BL38" s="21">
        <v>0</v>
      </c>
      <c r="BM38" s="21">
        <v>0</v>
      </c>
      <c r="BN38" s="16" t="str">
        <f t="shared" si="29"/>
        <v xml:space="preserve"> </v>
      </c>
      <c r="BO38" s="16" t="str">
        <f t="shared" si="58"/>
        <v xml:space="preserve"> </v>
      </c>
      <c r="BP38" s="21">
        <v>170000</v>
      </c>
      <c r="BQ38" s="21">
        <v>34914.21</v>
      </c>
      <c r="BR38" s="21">
        <v>33619.550000000003</v>
      </c>
      <c r="BS38" s="16">
        <f t="shared" si="31"/>
        <v>0.20537770588235293</v>
      </c>
      <c r="BT38" s="16">
        <f t="shared" si="32"/>
        <v>1.038509141258583</v>
      </c>
      <c r="BU38" s="21">
        <v>0</v>
      </c>
      <c r="BV38" s="21">
        <v>0</v>
      </c>
      <c r="BW38" s="21">
        <v>0</v>
      </c>
      <c r="BX38" s="16" t="str">
        <f t="shared" si="34"/>
        <v xml:space="preserve"> </v>
      </c>
      <c r="BY38" s="16" t="str">
        <f t="shared" si="177"/>
        <v xml:space="preserve"> </v>
      </c>
      <c r="BZ38" s="21">
        <v>0</v>
      </c>
      <c r="CA38" s="21">
        <v>0</v>
      </c>
      <c r="CB38" s="21">
        <v>0</v>
      </c>
      <c r="CC38" s="16" t="str">
        <f t="shared" si="36"/>
        <v xml:space="preserve"> </v>
      </c>
      <c r="CD38" s="16" t="str">
        <f t="shared" si="60"/>
        <v xml:space="preserve"> </v>
      </c>
      <c r="CE38" s="15">
        <v>0</v>
      </c>
      <c r="CF38" s="15">
        <v>0</v>
      </c>
      <c r="CG38" s="15">
        <v>0</v>
      </c>
      <c r="CH38" s="22" t="str">
        <f t="shared" si="61"/>
        <v xml:space="preserve"> </v>
      </c>
      <c r="CI38" s="16" t="str">
        <f t="shared" si="73"/>
        <v xml:space="preserve"> </v>
      </c>
      <c r="CJ38" s="21">
        <v>0</v>
      </c>
      <c r="CK38" s="21">
        <v>0</v>
      </c>
      <c r="CL38" s="21">
        <v>0</v>
      </c>
      <c r="CM38" s="16" t="str">
        <f t="shared" si="62"/>
        <v xml:space="preserve"> </v>
      </c>
      <c r="CN38" s="16" t="str">
        <f t="shared" si="63"/>
        <v xml:space="preserve"> </v>
      </c>
      <c r="CO38" s="21">
        <v>0</v>
      </c>
      <c r="CP38" s="21">
        <v>0</v>
      </c>
      <c r="CQ38" s="21">
        <v>0</v>
      </c>
      <c r="CR38" s="16" t="str">
        <f t="shared" si="64"/>
        <v xml:space="preserve"> </v>
      </c>
      <c r="CS38" s="16" t="str">
        <f t="shared" si="65"/>
        <v xml:space="preserve"> </v>
      </c>
      <c r="CT38" s="21">
        <v>0</v>
      </c>
      <c r="CU38" s="21">
        <v>0</v>
      </c>
      <c r="CV38" s="21">
        <v>0</v>
      </c>
      <c r="CW38" s="16" t="str">
        <f t="shared" si="66"/>
        <v xml:space="preserve"> </v>
      </c>
      <c r="CX38" s="16" t="str">
        <f t="shared" si="67"/>
        <v xml:space="preserve"> </v>
      </c>
      <c r="CY38" s="21">
        <v>0</v>
      </c>
      <c r="CZ38" s="21">
        <v>0</v>
      </c>
      <c r="DA38" s="21">
        <v>0</v>
      </c>
      <c r="DB38" s="16" t="str">
        <f t="shared" si="42"/>
        <v xml:space="preserve"> </v>
      </c>
      <c r="DC38" s="16" t="str">
        <f t="shared" si="68"/>
        <v xml:space="preserve"> </v>
      </c>
      <c r="DD38" s="21">
        <v>0</v>
      </c>
      <c r="DE38" s="21">
        <v>43800</v>
      </c>
      <c r="DF38" s="21">
        <v>0</v>
      </c>
      <c r="DG38" s="16" t="str">
        <f t="shared" si="44"/>
        <v xml:space="preserve"> </v>
      </c>
      <c r="DH38" s="16" t="str">
        <f t="shared" si="69"/>
        <v xml:space="preserve"> </v>
      </c>
      <c r="DI38" s="21">
        <v>0</v>
      </c>
      <c r="DJ38" s="21">
        <v>0</v>
      </c>
      <c r="DK38" s="16" t="str">
        <f t="shared" ref="DK38" si="178">IF(DI38=0," ",IF(DI38/DJ38*100&gt;200,"св.200",DI38/DJ38))</f>
        <v xml:space="preserve"> </v>
      </c>
      <c r="DL38" s="21">
        <v>0</v>
      </c>
      <c r="DM38" s="21">
        <v>0</v>
      </c>
      <c r="DN38" s="21">
        <v>0</v>
      </c>
      <c r="DO38" s="16" t="str">
        <f t="shared" si="46"/>
        <v xml:space="preserve"> </v>
      </c>
      <c r="DP38" s="59" t="str">
        <f t="shared" si="71"/>
        <v xml:space="preserve"> </v>
      </c>
      <c r="DQ38" s="21">
        <v>94010.06</v>
      </c>
      <c r="DR38" s="21">
        <v>0</v>
      </c>
      <c r="DS38" s="21">
        <v>0</v>
      </c>
      <c r="DT38" s="16" t="str">
        <f t="shared" si="48"/>
        <v xml:space="preserve"> </v>
      </c>
      <c r="DU38" s="16" t="str">
        <f t="shared" si="149"/>
        <v xml:space="preserve"> </v>
      </c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</row>
    <row r="39" spans="1:144" s="19" customFormat="1" ht="15.75" customHeight="1" outlineLevel="1" x14ac:dyDescent="0.25">
      <c r="A39" s="7">
        <v>29</v>
      </c>
      <c r="B39" s="75" t="s">
        <v>100</v>
      </c>
      <c r="C39" s="15">
        <v>6111300</v>
      </c>
      <c r="D39" s="15">
        <v>1644760.05</v>
      </c>
      <c r="E39" s="15">
        <v>1051148.6200000001</v>
      </c>
      <c r="F39" s="16">
        <f t="shared" si="3"/>
        <v>0.26913423494182909</v>
      </c>
      <c r="G39" s="16">
        <f t="shared" si="4"/>
        <v>1.5647264513366339</v>
      </c>
      <c r="H39" s="6">
        <v>5329600</v>
      </c>
      <c r="I39" s="13">
        <v>1309626.8500000001</v>
      </c>
      <c r="J39" s="13">
        <v>806401.92</v>
      </c>
      <c r="K39" s="16">
        <f t="shared" si="6"/>
        <v>0.24572704330531372</v>
      </c>
      <c r="L39" s="16">
        <f t="shared" si="49"/>
        <v>1.6240373658832559</v>
      </c>
      <c r="M39" s="21">
        <v>3054600</v>
      </c>
      <c r="N39" s="21">
        <v>981643.58</v>
      </c>
      <c r="O39" s="21">
        <v>596614.93000000005</v>
      </c>
      <c r="P39" s="16">
        <f t="shared" si="8"/>
        <v>0.3213656714463432</v>
      </c>
      <c r="Q39" s="16">
        <f t="shared" si="50"/>
        <v>1.6453553718476335</v>
      </c>
      <c r="R39" s="21">
        <v>0</v>
      </c>
      <c r="S39" s="21">
        <v>0</v>
      </c>
      <c r="T39" s="21">
        <v>0</v>
      </c>
      <c r="U39" s="16" t="str">
        <f t="shared" si="10"/>
        <v xml:space="preserve"> </v>
      </c>
      <c r="V39" s="16" t="str">
        <f t="shared" si="173"/>
        <v xml:space="preserve"> </v>
      </c>
      <c r="W39" s="21">
        <v>0</v>
      </c>
      <c r="X39" s="21">
        <v>0</v>
      </c>
      <c r="Y39" s="21">
        <v>0</v>
      </c>
      <c r="Z39" s="16" t="str">
        <f t="shared" si="12"/>
        <v xml:space="preserve"> </v>
      </c>
      <c r="AA39" s="16" t="str">
        <f t="shared" si="52"/>
        <v xml:space="preserve"> </v>
      </c>
      <c r="AB39" s="21">
        <v>295000</v>
      </c>
      <c r="AC39" s="21">
        <v>33268.49</v>
      </c>
      <c r="AD39" s="21">
        <v>21843.24</v>
      </c>
      <c r="AE39" s="16">
        <f t="shared" si="14"/>
        <v>0.11277454237288134</v>
      </c>
      <c r="AF39" s="16">
        <f t="shared" si="53"/>
        <v>1.5230565612061213</v>
      </c>
      <c r="AG39" s="21">
        <v>1980000</v>
      </c>
      <c r="AH39" s="21">
        <v>294714.78000000003</v>
      </c>
      <c r="AI39" s="21">
        <v>187943.75</v>
      </c>
      <c r="AJ39" s="16">
        <f t="shared" si="16"/>
        <v>0.1488458484848485</v>
      </c>
      <c r="AK39" s="16">
        <f t="shared" si="54"/>
        <v>1.5681009876625323</v>
      </c>
      <c r="AL39" s="21">
        <v>0</v>
      </c>
      <c r="AM39" s="21">
        <v>0</v>
      </c>
      <c r="AN39" s="21">
        <v>0</v>
      </c>
      <c r="AO39" s="16" t="str">
        <f t="shared" si="123"/>
        <v xml:space="preserve"> </v>
      </c>
      <c r="AP39" s="16" t="str">
        <f t="shared" si="55"/>
        <v xml:space="preserve"> </v>
      </c>
      <c r="AQ39" s="33">
        <v>781700</v>
      </c>
      <c r="AR39" s="33">
        <v>335133.2</v>
      </c>
      <c r="AS39" s="33">
        <v>244746.7</v>
      </c>
      <c r="AT39" s="16">
        <f t="shared" si="19"/>
        <v>0.42872355123448896</v>
      </c>
      <c r="AU39" s="16">
        <f t="shared" si="56"/>
        <v>1.3693063072964824</v>
      </c>
      <c r="AV39" s="21">
        <v>0</v>
      </c>
      <c r="AW39" s="21">
        <v>0</v>
      </c>
      <c r="AX39" s="21">
        <v>0</v>
      </c>
      <c r="AY39" s="16" t="str">
        <f t="shared" si="21"/>
        <v xml:space="preserve"> </v>
      </c>
      <c r="AZ39" s="16" t="str">
        <f t="shared" si="57"/>
        <v xml:space="preserve"> </v>
      </c>
      <c r="BA39" s="21">
        <v>0</v>
      </c>
      <c r="BB39" s="21">
        <v>0</v>
      </c>
      <c r="BC39" s="21">
        <v>0</v>
      </c>
      <c r="BD39" s="16" t="str">
        <f t="shared" si="23"/>
        <v xml:space="preserve"> </v>
      </c>
      <c r="BE39" s="16" t="str">
        <f t="shared" si="24"/>
        <v xml:space="preserve"> </v>
      </c>
      <c r="BF39" s="21">
        <v>186700</v>
      </c>
      <c r="BG39" s="21">
        <v>51708</v>
      </c>
      <c r="BH39" s="21">
        <v>30000</v>
      </c>
      <c r="BI39" s="16">
        <f t="shared" si="26"/>
        <v>0.27695768612747723</v>
      </c>
      <c r="BJ39" s="16">
        <f t="shared" si="27"/>
        <v>1.7236</v>
      </c>
      <c r="BK39" s="21">
        <v>0</v>
      </c>
      <c r="BL39" s="21">
        <v>0</v>
      </c>
      <c r="BM39" s="21">
        <v>0</v>
      </c>
      <c r="BN39" s="16" t="str">
        <f t="shared" si="29"/>
        <v xml:space="preserve"> </v>
      </c>
      <c r="BO39" s="16" t="str">
        <f t="shared" si="58"/>
        <v xml:space="preserve"> </v>
      </c>
      <c r="BP39" s="21">
        <v>485000</v>
      </c>
      <c r="BQ39" s="21">
        <v>110134.64</v>
      </c>
      <c r="BR39" s="21">
        <v>109840.69</v>
      </c>
      <c r="BS39" s="16">
        <f t="shared" si="31"/>
        <v>0.22708173195876288</v>
      </c>
      <c r="BT39" s="16">
        <f t="shared" si="32"/>
        <v>1.0026761485201887</v>
      </c>
      <c r="BU39" s="21">
        <v>110000</v>
      </c>
      <c r="BV39" s="21">
        <v>175126.8</v>
      </c>
      <c r="BW39" s="21">
        <v>102691.7</v>
      </c>
      <c r="BX39" s="16">
        <f t="shared" si="34"/>
        <v>1.592061818181818</v>
      </c>
      <c r="BY39" s="16">
        <f t="shared" si="177"/>
        <v>1.7053646984128219</v>
      </c>
      <c r="BZ39" s="21">
        <v>0</v>
      </c>
      <c r="CA39" s="21">
        <v>0</v>
      </c>
      <c r="CB39" s="21">
        <v>0</v>
      </c>
      <c r="CC39" s="16" t="str">
        <f t="shared" si="36"/>
        <v xml:space="preserve"> </v>
      </c>
      <c r="CD39" s="16" t="str">
        <f t="shared" si="60"/>
        <v xml:space="preserve"> </v>
      </c>
      <c r="CE39" s="15">
        <v>0</v>
      </c>
      <c r="CF39" s="15">
        <v>0</v>
      </c>
      <c r="CG39" s="15">
        <v>0</v>
      </c>
      <c r="CH39" s="22" t="str">
        <f t="shared" si="61"/>
        <v xml:space="preserve"> </v>
      </c>
      <c r="CI39" s="16" t="str">
        <f t="shared" si="73"/>
        <v xml:space="preserve"> </v>
      </c>
      <c r="CJ39" s="21">
        <v>0</v>
      </c>
      <c r="CK39" s="21">
        <v>0</v>
      </c>
      <c r="CL39" s="21">
        <v>0</v>
      </c>
      <c r="CM39" s="16" t="str">
        <f t="shared" si="62"/>
        <v xml:space="preserve"> </v>
      </c>
      <c r="CN39" s="16" t="str">
        <f t="shared" si="63"/>
        <v xml:space="preserve"> </v>
      </c>
      <c r="CO39" s="21">
        <v>0</v>
      </c>
      <c r="CP39" s="21">
        <v>0</v>
      </c>
      <c r="CQ39" s="21">
        <v>0</v>
      </c>
      <c r="CR39" s="16" t="str">
        <f t="shared" si="64"/>
        <v xml:space="preserve"> </v>
      </c>
      <c r="CS39" s="16" t="str">
        <f t="shared" si="65"/>
        <v xml:space="preserve"> </v>
      </c>
      <c r="CT39" s="21">
        <v>0</v>
      </c>
      <c r="CU39" s="21">
        <v>0</v>
      </c>
      <c r="CV39" s="21">
        <v>0</v>
      </c>
      <c r="CW39" s="16" t="str">
        <f t="shared" si="66"/>
        <v xml:space="preserve"> </v>
      </c>
      <c r="CX39" s="16" t="str">
        <f t="shared" si="67"/>
        <v xml:space="preserve"> </v>
      </c>
      <c r="CY39" s="21">
        <v>0</v>
      </c>
      <c r="CZ39" s="21">
        <v>0</v>
      </c>
      <c r="DA39" s="21">
        <v>0</v>
      </c>
      <c r="DB39" s="16" t="str">
        <f t="shared" si="42"/>
        <v xml:space="preserve"> </v>
      </c>
      <c r="DC39" s="16" t="str">
        <f t="shared" si="68"/>
        <v xml:space="preserve"> </v>
      </c>
      <c r="DD39" s="21">
        <v>0</v>
      </c>
      <c r="DE39" s="21">
        <v>0</v>
      </c>
      <c r="DF39" s="21">
        <v>0</v>
      </c>
      <c r="DG39" s="16" t="str">
        <f t="shared" si="44"/>
        <v xml:space="preserve"> </v>
      </c>
      <c r="DH39" s="16" t="str">
        <f t="shared" si="69"/>
        <v xml:space="preserve"> </v>
      </c>
      <c r="DI39" s="21">
        <v>-1836.24</v>
      </c>
      <c r="DJ39" s="21">
        <v>2214.31</v>
      </c>
      <c r="DK39" s="16"/>
      <c r="DL39" s="21">
        <v>0</v>
      </c>
      <c r="DM39" s="21">
        <v>0</v>
      </c>
      <c r="DN39" s="21">
        <v>0</v>
      </c>
      <c r="DO39" s="16" t="str">
        <f t="shared" si="46"/>
        <v xml:space="preserve"> </v>
      </c>
      <c r="DP39" s="59" t="str">
        <f t="shared" si="71"/>
        <v xml:space="preserve"> </v>
      </c>
      <c r="DQ39" s="21">
        <v>0</v>
      </c>
      <c r="DR39" s="21">
        <v>0</v>
      </c>
      <c r="DS39" s="21">
        <v>0</v>
      </c>
      <c r="DT39" s="16" t="str">
        <f t="shared" si="48"/>
        <v xml:space="preserve"> </v>
      </c>
      <c r="DU39" s="16" t="str">
        <f t="shared" si="149"/>
        <v xml:space="preserve"> </v>
      </c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</row>
    <row r="40" spans="1:144" s="19" customFormat="1" ht="15.75" customHeight="1" outlineLevel="1" x14ac:dyDescent="0.25">
      <c r="A40" s="7">
        <v>30</v>
      </c>
      <c r="B40" s="75" t="s">
        <v>4</v>
      </c>
      <c r="C40" s="15">
        <v>1309000</v>
      </c>
      <c r="D40" s="15">
        <v>260651.51999999999</v>
      </c>
      <c r="E40" s="15">
        <v>163406.35999999999</v>
      </c>
      <c r="F40" s="16">
        <f t="shared" si="3"/>
        <v>0.19912262796027502</v>
      </c>
      <c r="G40" s="16">
        <f t="shared" si="4"/>
        <v>1.5951124546192694</v>
      </c>
      <c r="H40" s="6">
        <v>720300</v>
      </c>
      <c r="I40" s="13">
        <v>140536.44</v>
      </c>
      <c r="J40" s="13">
        <v>73251.839999999997</v>
      </c>
      <c r="K40" s="16">
        <f t="shared" si="6"/>
        <v>0.19510820491461892</v>
      </c>
      <c r="L40" s="16">
        <f t="shared" si="49"/>
        <v>1.9185380189767247</v>
      </c>
      <c r="M40" s="21">
        <v>175000</v>
      </c>
      <c r="N40" s="21">
        <v>34507.699999999997</v>
      </c>
      <c r="O40" s="21">
        <v>22560.94</v>
      </c>
      <c r="P40" s="16">
        <f t="shared" si="8"/>
        <v>0.19718685714285714</v>
      </c>
      <c r="Q40" s="16">
        <f t="shared" si="50"/>
        <v>1.529532900668146</v>
      </c>
      <c r="R40" s="21">
        <v>0</v>
      </c>
      <c r="S40" s="21">
        <v>0</v>
      </c>
      <c r="T40" s="21">
        <v>0</v>
      </c>
      <c r="U40" s="16" t="str">
        <f t="shared" si="10"/>
        <v xml:space="preserve"> </v>
      </c>
      <c r="V40" s="16" t="str">
        <f t="shared" si="173"/>
        <v xml:space="preserve"> </v>
      </c>
      <c r="W40" s="21">
        <v>0</v>
      </c>
      <c r="X40" s="21">
        <v>0</v>
      </c>
      <c r="Y40" s="21">
        <v>0</v>
      </c>
      <c r="Z40" s="16" t="str">
        <f t="shared" si="12"/>
        <v xml:space="preserve"> </v>
      </c>
      <c r="AA40" s="16" t="str">
        <f t="shared" si="52"/>
        <v xml:space="preserve"> </v>
      </c>
      <c r="AB40" s="21">
        <v>75000</v>
      </c>
      <c r="AC40" s="21">
        <v>30183.81</v>
      </c>
      <c r="AD40" s="21">
        <v>17266.63</v>
      </c>
      <c r="AE40" s="16">
        <f t="shared" si="14"/>
        <v>0.4024508</v>
      </c>
      <c r="AF40" s="16">
        <f t="shared" si="53"/>
        <v>1.7481008164303051</v>
      </c>
      <c r="AG40" s="21">
        <v>470000</v>
      </c>
      <c r="AH40" s="21">
        <v>75744.929999999993</v>
      </c>
      <c r="AI40" s="21">
        <v>33424.269999999997</v>
      </c>
      <c r="AJ40" s="16">
        <f t="shared" si="16"/>
        <v>0.16115942553191487</v>
      </c>
      <c r="AK40" s="16" t="str">
        <f t="shared" si="54"/>
        <v>св.200</v>
      </c>
      <c r="AL40" s="21">
        <v>300</v>
      </c>
      <c r="AM40" s="21">
        <v>100</v>
      </c>
      <c r="AN40" s="21">
        <v>0</v>
      </c>
      <c r="AO40" s="16">
        <f t="shared" si="123"/>
        <v>0.33333333333333331</v>
      </c>
      <c r="AP40" s="16" t="str">
        <f t="shared" si="55"/>
        <v xml:space="preserve"> </v>
      </c>
      <c r="AQ40" s="33">
        <v>588700</v>
      </c>
      <c r="AR40" s="33">
        <v>120115.07999999999</v>
      </c>
      <c r="AS40" s="33">
        <v>90154.52</v>
      </c>
      <c r="AT40" s="16">
        <f t="shared" si="19"/>
        <v>0.20403444878545945</v>
      </c>
      <c r="AU40" s="16">
        <f t="shared" si="56"/>
        <v>1.3323245467892235</v>
      </c>
      <c r="AV40" s="21">
        <v>0</v>
      </c>
      <c r="AW40" s="21">
        <v>0</v>
      </c>
      <c r="AX40" s="21">
        <v>0</v>
      </c>
      <c r="AY40" s="16" t="str">
        <f t="shared" si="21"/>
        <v xml:space="preserve"> </v>
      </c>
      <c r="AZ40" s="16" t="str">
        <f t="shared" si="57"/>
        <v xml:space="preserve"> </v>
      </c>
      <c r="BA40" s="21">
        <v>17400</v>
      </c>
      <c r="BB40" s="21">
        <v>1100</v>
      </c>
      <c r="BC40" s="21">
        <v>0</v>
      </c>
      <c r="BD40" s="16">
        <f t="shared" si="23"/>
        <v>6.3218390804597707E-2</v>
      </c>
      <c r="BE40" s="16" t="str">
        <f t="shared" si="24"/>
        <v xml:space="preserve"> </v>
      </c>
      <c r="BF40" s="21">
        <v>8300</v>
      </c>
      <c r="BG40" s="21">
        <v>4182</v>
      </c>
      <c r="BH40" s="21">
        <v>0</v>
      </c>
      <c r="BI40" s="16">
        <f t="shared" si="26"/>
        <v>0.50385542168674702</v>
      </c>
      <c r="BJ40" s="16" t="str">
        <f t="shared" si="27"/>
        <v xml:space="preserve"> </v>
      </c>
      <c r="BK40" s="21">
        <v>0</v>
      </c>
      <c r="BL40" s="21">
        <v>0</v>
      </c>
      <c r="BM40" s="21">
        <v>0</v>
      </c>
      <c r="BN40" s="16" t="str">
        <f t="shared" si="29"/>
        <v xml:space="preserve"> </v>
      </c>
      <c r="BO40" s="16" t="str">
        <f t="shared" si="58"/>
        <v xml:space="preserve"> </v>
      </c>
      <c r="BP40" s="21">
        <v>276000</v>
      </c>
      <c r="BQ40" s="21">
        <v>71204.87</v>
      </c>
      <c r="BR40" s="21">
        <v>52987.72</v>
      </c>
      <c r="BS40" s="16">
        <f t="shared" si="31"/>
        <v>0.25798865942028981</v>
      </c>
      <c r="BT40" s="16">
        <f t="shared" si="32"/>
        <v>1.3437994690090458</v>
      </c>
      <c r="BU40" s="21">
        <v>210000</v>
      </c>
      <c r="BV40" s="21">
        <v>43628.21</v>
      </c>
      <c r="BW40" s="21">
        <v>37166.800000000003</v>
      </c>
      <c r="BX40" s="16">
        <f t="shared" si="34"/>
        <v>0.20775338095238094</v>
      </c>
      <c r="BY40" s="16">
        <f t="shared" si="177"/>
        <v>1.173848972739111</v>
      </c>
      <c r="BZ40" s="21">
        <v>0</v>
      </c>
      <c r="CA40" s="21">
        <v>0</v>
      </c>
      <c r="CB40" s="21">
        <v>0</v>
      </c>
      <c r="CC40" s="16" t="str">
        <f t="shared" si="36"/>
        <v xml:space="preserve"> </v>
      </c>
      <c r="CD40" s="16" t="str">
        <f t="shared" si="60"/>
        <v xml:space="preserve"> </v>
      </c>
      <c r="CE40" s="15">
        <v>0</v>
      </c>
      <c r="CF40" s="15">
        <v>0</v>
      </c>
      <c r="CG40" s="15">
        <v>0</v>
      </c>
      <c r="CH40" s="22" t="str">
        <f t="shared" si="61"/>
        <v xml:space="preserve"> </v>
      </c>
      <c r="CI40" s="16" t="str">
        <f t="shared" si="73"/>
        <v xml:space="preserve"> </v>
      </c>
      <c r="CJ40" s="21">
        <v>0</v>
      </c>
      <c r="CK40" s="21">
        <v>0</v>
      </c>
      <c r="CL40" s="21">
        <v>0</v>
      </c>
      <c r="CM40" s="16" t="str">
        <f t="shared" si="62"/>
        <v xml:space="preserve"> </v>
      </c>
      <c r="CN40" s="16" t="str">
        <f t="shared" si="63"/>
        <v xml:space="preserve"> </v>
      </c>
      <c r="CO40" s="21">
        <v>0</v>
      </c>
      <c r="CP40" s="21">
        <v>0</v>
      </c>
      <c r="CQ40" s="21">
        <v>0</v>
      </c>
      <c r="CR40" s="16" t="str">
        <f t="shared" si="64"/>
        <v xml:space="preserve"> </v>
      </c>
      <c r="CS40" s="16" t="str">
        <f t="shared" si="65"/>
        <v xml:space="preserve"> </v>
      </c>
      <c r="CT40" s="21">
        <v>0</v>
      </c>
      <c r="CU40" s="21">
        <v>0</v>
      </c>
      <c r="CV40" s="21">
        <v>0</v>
      </c>
      <c r="CW40" s="16" t="str">
        <f t="shared" si="66"/>
        <v xml:space="preserve"> </v>
      </c>
      <c r="CX40" s="16" t="str">
        <f t="shared" si="67"/>
        <v xml:space="preserve"> </v>
      </c>
      <c r="CY40" s="21">
        <v>0</v>
      </c>
      <c r="CZ40" s="21">
        <v>0</v>
      </c>
      <c r="DA40" s="21">
        <v>0</v>
      </c>
      <c r="DB40" s="16" t="str">
        <f t="shared" si="42"/>
        <v xml:space="preserve"> </v>
      </c>
      <c r="DC40" s="16" t="str">
        <f t="shared" si="68"/>
        <v xml:space="preserve"> </v>
      </c>
      <c r="DD40" s="21">
        <v>0</v>
      </c>
      <c r="DE40" s="21">
        <v>0</v>
      </c>
      <c r="DF40" s="21">
        <v>0</v>
      </c>
      <c r="DG40" s="16" t="str">
        <f t="shared" si="44"/>
        <v xml:space="preserve"> </v>
      </c>
      <c r="DH40" s="16" t="str">
        <f t="shared" si="69"/>
        <v xml:space="preserve"> </v>
      </c>
      <c r="DI40" s="21">
        <v>0</v>
      </c>
      <c r="DJ40" s="21">
        <v>0</v>
      </c>
      <c r="DK40" s="16"/>
      <c r="DL40" s="21">
        <v>0</v>
      </c>
      <c r="DM40" s="21">
        <v>0</v>
      </c>
      <c r="DN40" s="21">
        <v>0</v>
      </c>
      <c r="DO40" s="16" t="str">
        <f t="shared" si="46"/>
        <v xml:space="preserve"> </v>
      </c>
      <c r="DP40" s="59" t="str">
        <f t="shared" si="71"/>
        <v xml:space="preserve"> </v>
      </c>
      <c r="DQ40" s="21">
        <v>77000</v>
      </c>
      <c r="DR40" s="21">
        <v>0</v>
      </c>
      <c r="DS40" s="21">
        <v>0</v>
      </c>
      <c r="DT40" s="16" t="str">
        <f t="shared" si="48"/>
        <v xml:space="preserve"> </v>
      </c>
      <c r="DU40" s="16" t="str">
        <f t="shared" si="149"/>
        <v xml:space="preserve"> </v>
      </c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</row>
    <row r="41" spans="1:144" s="19" customFormat="1" ht="16.5" customHeight="1" outlineLevel="1" x14ac:dyDescent="0.25">
      <c r="A41" s="7">
        <v>31</v>
      </c>
      <c r="B41" s="75" t="s">
        <v>99</v>
      </c>
      <c r="C41" s="15">
        <v>1793774.52</v>
      </c>
      <c r="D41" s="15">
        <v>152673.68</v>
      </c>
      <c r="E41" s="15">
        <v>835614.9</v>
      </c>
      <c r="F41" s="16">
        <f t="shared" si="3"/>
        <v>8.511308322073835E-2</v>
      </c>
      <c r="G41" s="16">
        <f t="shared" si="4"/>
        <v>0.18270818292014657</v>
      </c>
      <c r="H41" s="6">
        <v>1522000</v>
      </c>
      <c r="I41" s="13">
        <v>108447.75</v>
      </c>
      <c r="J41" s="13">
        <v>222626.8</v>
      </c>
      <c r="K41" s="16">
        <f t="shared" si="6"/>
        <v>7.12534494086728E-2</v>
      </c>
      <c r="L41" s="16">
        <f t="shared" si="49"/>
        <v>0.48712800974545745</v>
      </c>
      <c r="M41" s="21">
        <v>357000</v>
      </c>
      <c r="N41" s="21">
        <v>104951.9</v>
      </c>
      <c r="O41" s="21">
        <v>74697.960000000006</v>
      </c>
      <c r="P41" s="16">
        <f t="shared" si="8"/>
        <v>0.29398291316526609</v>
      </c>
      <c r="Q41" s="16">
        <f t="shared" si="50"/>
        <v>1.4050169509314576</v>
      </c>
      <c r="R41" s="21">
        <v>0</v>
      </c>
      <c r="S41" s="21">
        <v>0</v>
      </c>
      <c r="T41" s="21">
        <v>0</v>
      </c>
      <c r="U41" s="16" t="str">
        <f t="shared" si="10"/>
        <v xml:space="preserve"> </v>
      </c>
      <c r="V41" s="16" t="str">
        <f t="shared" si="173"/>
        <v xml:space="preserve"> </v>
      </c>
      <c r="W41" s="21">
        <v>0</v>
      </c>
      <c r="X41" s="21">
        <v>0</v>
      </c>
      <c r="Y41" s="21">
        <v>0</v>
      </c>
      <c r="Z41" s="16" t="str">
        <f t="shared" si="12"/>
        <v xml:space="preserve"> </v>
      </c>
      <c r="AA41" s="16" t="str">
        <f t="shared" si="52"/>
        <v xml:space="preserve"> </v>
      </c>
      <c r="AB41" s="21">
        <v>215000</v>
      </c>
      <c r="AC41" s="21">
        <v>21214.15</v>
      </c>
      <c r="AD41" s="21">
        <v>10012.85</v>
      </c>
      <c r="AE41" s="16">
        <f t="shared" si="14"/>
        <v>9.8670465116279082E-2</v>
      </c>
      <c r="AF41" s="16" t="str">
        <f t="shared" si="53"/>
        <v>св.200</v>
      </c>
      <c r="AG41" s="21">
        <v>950000</v>
      </c>
      <c r="AH41" s="21">
        <v>-17718.3</v>
      </c>
      <c r="AI41" s="21">
        <v>137915.99</v>
      </c>
      <c r="AJ41" s="16" t="str">
        <f t="shared" si="16"/>
        <v xml:space="preserve"> </v>
      </c>
      <c r="AK41" s="16">
        <f>IF(AI41&lt;=0," ",IF(AH41/AI41*100&gt;200,"св.200",AH41/AI41))</f>
        <v>-0.12847168772815973</v>
      </c>
      <c r="AL41" s="21">
        <v>0</v>
      </c>
      <c r="AM41" s="21">
        <v>0</v>
      </c>
      <c r="AN41" s="21">
        <v>0</v>
      </c>
      <c r="AO41" s="16" t="str">
        <f t="shared" si="123"/>
        <v xml:space="preserve"> </v>
      </c>
      <c r="AP41" s="16" t="str">
        <f t="shared" si="55"/>
        <v xml:space="preserve"> </v>
      </c>
      <c r="AQ41" s="33">
        <v>271774.52</v>
      </c>
      <c r="AR41" s="33">
        <v>44225.93</v>
      </c>
      <c r="AS41" s="33">
        <v>612988.10000000009</v>
      </c>
      <c r="AT41" s="16">
        <f t="shared" si="19"/>
        <v>0.16273022945638907</v>
      </c>
      <c r="AU41" s="16">
        <f t="shared" si="56"/>
        <v>7.2148105322109829E-2</v>
      </c>
      <c r="AV41" s="21">
        <v>0</v>
      </c>
      <c r="AW41" s="21">
        <v>0</v>
      </c>
      <c r="AX41" s="21">
        <v>0</v>
      </c>
      <c r="AY41" s="16" t="str">
        <f t="shared" si="21"/>
        <v xml:space="preserve"> </v>
      </c>
      <c r="AZ41" s="16" t="str">
        <f t="shared" si="57"/>
        <v xml:space="preserve"> </v>
      </c>
      <c r="BA41" s="21">
        <v>0</v>
      </c>
      <c r="BB41" s="21">
        <v>0</v>
      </c>
      <c r="BC41" s="21">
        <v>0</v>
      </c>
      <c r="BD41" s="16" t="str">
        <f t="shared" si="23"/>
        <v xml:space="preserve"> </v>
      </c>
      <c r="BE41" s="16" t="str">
        <f t="shared" si="24"/>
        <v xml:space="preserve"> </v>
      </c>
      <c r="BF41" s="21">
        <v>0</v>
      </c>
      <c r="BG41" s="21">
        <v>0</v>
      </c>
      <c r="BH41" s="21">
        <v>0</v>
      </c>
      <c r="BI41" s="16" t="str">
        <f t="shared" si="26"/>
        <v xml:space="preserve"> </v>
      </c>
      <c r="BJ41" s="16" t="str">
        <f t="shared" si="27"/>
        <v xml:space="preserve"> </v>
      </c>
      <c r="BK41" s="21">
        <v>0</v>
      </c>
      <c r="BL41" s="21">
        <v>0</v>
      </c>
      <c r="BM41" s="21">
        <v>0</v>
      </c>
      <c r="BN41" s="16" t="str">
        <f t="shared" si="29"/>
        <v xml:space="preserve"> </v>
      </c>
      <c r="BO41" s="16" t="str">
        <f t="shared" si="58"/>
        <v xml:space="preserve"> </v>
      </c>
      <c r="BP41" s="21">
        <v>200000</v>
      </c>
      <c r="BQ41" s="21">
        <v>43646.92</v>
      </c>
      <c r="BR41" s="21">
        <v>69763.05</v>
      </c>
      <c r="BS41" s="16">
        <f t="shared" si="31"/>
        <v>0.2182346</v>
      </c>
      <c r="BT41" s="16">
        <f t="shared" si="32"/>
        <v>0.62564523770104652</v>
      </c>
      <c r="BU41" s="21">
        <v>0</v>
      </c>
      <c r="BV41" s="21">
        <v>579.01</v>
      </c>
      <c r="BW41" s="21">
        <v>3586.27</v>
      </c>
      <c r="BX41" s="16" t="str">
        <f t="shared" si="34"/>
        <v xml:space="preserve"> </v>
      </c>
      <c r="BY41" s="16"/>
      <c r="BZ41" s="21">
        <v>0</v>
      </c>
      <c r="CA41" s="21">
        <v>0</v>
      </c>
      <c r="CB41" s="21">
        <v>540000</v>
      </c>
      <c r="CC41" s="16" t="str">
        <f t="shared" si="36"/>
        <v xml:space="preserve"> </v>
      </c>
      <c r="CD41" s="16">
        <f t="shared" si="60"/>
        <v>0</v>
      </c>
      <c r="CE41" s="15">
        <v>0</v>
      </c>
      <c r="CF41" s="15">
        <v>0</v>
      </c>
      <c r="CG41" s="15">
        <v>0</v>
      </c>
      <c r="CH41" s="22" t="str">
        <f t="shared" si="61"/>
        <v xml:space="preserve"> </v>
      </c>
      <c r="CI41" s="16" t="str">
        <f t="shared" si="73"/>
        <v xml:space="preserve"> </v>
      </c>
      <c r="CJ41" s="21">
        <v>0</v>
      </c>
      <c r="CK41" s="21">
        <v>0</v>
      </c>
      <c r="CL41" s="21">
        <v>0</v>
      </c>
      <c r="CM41" s="16" t="str">
        <f t="shared" si="62"/>
        <v xml:space="preserve"> </v>
      </c>
      <c r="CN41" s="16" t="str">
        <f t="shared" si="63"/>
        <v xml:space="preserve"> </v>
      </c>
      <c r="CO41" s="21">
        <v>0</v>
      </c>
      <c r="CP41" s="21">
        <v>0</v>
      </c>
      <c r="CQ41" s="21">
        <v>0</v>
      </c>
      <c r="CR41" s="16" t="str">
        <f t="shared" si="64"/>
        <v xml:space="preserve"> </v>
      </c>
      <c r="CS41" s="16" t="str">
        <f t="shared" si="65"/>
        <v xml:space="preserve"> </v>
      </c>
      <c r="CT41" s="21">
        <v>0</v>
      </c>
      <c r="CU41" s="21">
        <v>0</v>
      </c>
      <c r="CV41" s="21">
        <v>0</v>
      </c>
      <c r="CW41" s="16" t="str">
        <f t="shared" si="66"/>
        <v xml:space="preserve"> </v>
      </c>
      <c r="CX41" s="16" t="str">
        <f t="shared" si="67"/>
        <v xml:space="preserve"> </v>
      </c>
      <c r="CY41" s="21">
        <v>0</v>
      </c>
      <c r="CZ41" s="21">
        <v>0</v>
      </c>
      <c r="DA41" s="21">
        <v>0</v>
      </c>
      <c r="DB41" s="16" t="str">
        <f t="shared" si="42"/>
        <v xml:space="preserve"> </v>
      </c>
      <c r="DC41" s="16" t="str">
        <f t="shared" si="68"/>
        <v xml:space="preserve"> </v>
      </c>
      <c r="DD41" s="21">
        <v>0</v>
      </c>
      <c r="DE41" s="21">
        <v>0</v>
      </c>
      <c r="DF41" s="21">
        <v>0</v>
      </c>
      <c r="DG41" s="16" t="str">
        <f t="shared" si="44"/>
        <v xml:space="preserve"> </v>
      </c>
      <c r="DH41" s="16" t="str">
        <f t="shared" si="69"/>
        <v xml:space="preserve"> </v>
      </c>
      <c r="DI41" s="21">
        <v>0</v>
      </c>
      <c r="DJ41" s="21">
        <v>-361.22</v>
      </c>
      <c r="DK41" s="16"/>
      <c r="DL41" s="21">
        <v>0</v>
      </c>
      <c r="DM41" s="21">
        <v>0</v>
      </c>
      <c r="DN41" s="21">
        <v>0</v>
      </c>
      <c r="DO41" s="16" t="str">
        <f t="shared" si="46"/>
        <v xml:space="preserve"> </v>
      </c>
      <c r="DP41" s="59" t="str">
        <f t="shared" si="71"/>
        <v xml:space="preserve"> </v>
      </c>
      <c r="DQ41" s="21">
        <v>71774.52</v>
      </c>
      <c r="DR41" s="21">
        <v>0</v>
      </c>
      <c r="DS41" s="21">
        <v>0</v>
      </c>
      <c r="DT41" s="16" t="str">
        <f t="shared" si="48"/>
        <v xml:space="preserve"> </v>
      </c>
      <c r="DU41" s="16" t="str">
        <f t="shared" si="149"/>
        <v xml:space="preserve"> </v>
      </c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</row>
    <row r="42" spans="1:144" s="10" customFormat="1" ht="15.75" x14ac:dyDescent="0.25">
      <c r="A42" s="9"/>
      <c r="B42" s="74" t="s">
        <v>127</v>
      </c>
      <c r="C42" s="76">
        <v>29265668.949999999</v>
      </c>
      <c r="D42" s="76">
        <v>7044380.3699999992</v>
      </c>
      <c r="E42" s="76">
        <f>SUM(E43:E47)</f>
        <v>7124995.6399999997</v>
      </c>
      <c r="F42" s="14">
        <f t="shared" si="3"/>
        <v>0.24070457374595564</v>
      </c>
      <c r="G42" s="14">
        <f t="shared" si="4"/>
        <v>0.98868556921671313</v>
      </c>
      <c r="H42" s="36">
        <v>27698540</v>
      </c>
      <c r="I42" s="26">
        <v>6593161.4699999997</v>
      </c>
      <c r="J42" s="36">
        <f t="shared" ref="J42" si="179">J43+J44+J45+J46+J47</f>
        <v>4696208.1599999992</v>
      </c>
      <c r="K42" s="14">
        <f t="shared" si="6"/>
        <v>0.2380328158090643</v>
      </c>
      <c r="L42" s="14">
        <f t="shared" si="49"/>
        <v>1.4039329700410896</v>
      </c>
      <c r="M42" s="36">
        <v>20627240</v>
      </c>
      <c r="N42" s="36">
        <v>5132606.91</v>
      </c>
      <c r="O42" s="36">
        <f t="shared" ref="O42" si="180">O43+O44+O45+O46+O47</f>
        <v>3552093.9200000004</v>
      </c>
      <c r="P42" s="14">
        <f t="shared" si="8"/>
        <v>0.24882664428202708</v>
      </c>
      <c r="Q42" s="14">
        <f t="shared" si="50"/>
        <v>1.4449524774953022</v>
      </c>
      <c r="R42" s="36">
        <v>1742300</v>
      </c>
      <c r="S42" s="36">
        <v>444098.11</v>
      </c>
      <c r="T42" s="36">
        <f t="shared" ref="T42" si="181">T43+T44+T45+T46+T47</f>
        <v>403031.13</v>
      </c>
      <c r="U42" s="14">
        <f t="shared" si="10"/>
        <v>0.25489187281180048</v>
      </c>
      <c r="V42" s="14">
        <f t="shared" si="51"/>
        <v>1.1018953052088061</v>
      </c>
      <c r="W42" s="36">
        <v>340000</v>
      </c>
      <c r="X42" s="36">
        <v>276392.62</v>
      </c>
      <c r="Y42" s="36">
        <f t="shared" ref="Y42" si="182">Y43+Y44+Y45+Y46+Y47</f>
        <v>172233.79</v>
      </c>
      <c r="Z42" s="14">
        <f t="shared" si="12"/>
        <v>0.81291947058823533</v>
      </c>
      <c r="AA42" s="14">
        <f t="shared" si="52"/>
        <v>1.6047525865859422</v>
      </c>
      <c r="AB42" s="36">
        <v>781000</v>
      </c>
      <c r="AC42" s="36">
        <v>75713.819999999992</v>
      </c>
      <c r="AD42" s="36">
        <f t="shared" ref="AD42" si="183">AD43+AD44+AD45+AD46+AD47</f>
        <v>13978.300000000001</v>
      </c>
      <c r="AE42" s="14">
        <f t="shared" si="14"/>
        <v>9.6944711907810496E-2</v>
      </c>
      <c r="AF42" s="14" t="str">
        <f t="shared" si="53"/>
        <v>св.200</v>
      </c>
      <c r="AG42" s="36">
        <v>4201000</v>
      </c>
      <c r="AH42" s="36">
        <v>663150.01</v>
      </c>
      <c r="AI42" s="36">
        <f t="shared" ref="AI42" si="184">AI43+AI44+AI45+AI46+AI47</f>
        <v>759451.23</v>
      </c>
      <c r="AJ42" s="14">
        <f t="shared" si="16"/>
        <v>0.15785527493453941</v>
      </c>
      <c r="AK42" s="14">
        <f t="shared" si="54"/>
        <v>0.87319630781294544</v>
      </c>
      <c r="AL42" s="36">
        <v>7000</v>
      </c>
      <c r="AM42" s="36">
        <v>1200</v>
      </c>
      <c r="AN42" s="36">
        <f t="shared" ref="AN42" si="185">AN43+AN44+AN45+AN46+AN47</f>
        <v>500</v>
      </c>
      <c r="AO42" s="14">
        <f t="shared" si="123"/>
        <v>0.17142857142857143</v>
      </c>
      <c r="AP42" s="14" t="str">
        <f t="shared" si="55"/>
        <v>св.200</v>
      </c>
      <c r="AQ42" s="36">
        <v>1567128.95</v>
      </c>
      <c r="AR42" s="36">
        <v>451218.89999999997</v>
      </c>
      <c r="AS42" s="36">
        <f t="shared" ref="AS42" si="186">AS43+AS44+AS45+AS46+AS47</f>
        <v>2428787.4800000004</v>
      </c>
      <c r="AT42" s="14">
        <f t="shared" si="19"/>
        <v>0.28792710389275877</v>
      </c>
      <c r="AU42" s="14">
        <f t="shared" si="56"/>
        <v>0.18577949026647644</v>
      </c>
      <c r="AV42" s="36">
        <v>242500</v>
      </c>
      <c r="AW42" s="36">
        <v>36083.360000000001</v>
      </c>
      <c r="AX42" s="36">
        <f t="shared" ref="AX42" si="187">AX43+AX44+AX45+AX46+AX47</f>
        <v>56883.95</v>
      </c>
      <c r="AY42" s="14">
        <f t="shared" si="21"/>
        <v>0.14879736082474226</v>
      </c>
      <c r="AZ42" s="14">
        <f t="shared" si="57"/>
        <v>0.63433288300126844</v>
      </c>
      <c r="BA42" s="36">
        <v>40000</v>
      </c>
      <c r="BB42" s="36">
        <v>40536.11</v>
      </c>
      <c r="BC42" s="36">
        <f t="shared" ref="BC42" si="188">BC43+BC44+BC45+BC46+BC47</f>
        <v>0</v>
      </c>
      <c r="BD42" s="14">
        <f t="shared" si="23"/>
        <v>1.01340275</v>
      </c>
      <c r="BE42" s="14" t="str">
        <f t="shared" si="24"/>
        <v xml:space="preserve"> </v>
      </c>
      <c r="BF42" s="36">
        <v>380900</v>
      </c>
      <c r="BG42" s="36">
        <v>88163.62000000001</v>
      </c>
      <c r="BH42" s="36">
        <f t="shared" ref="BH42" si="189">BH43+BH44+BH45+BH46+BH47</f>
        <v>114871.8</v>
      </c>
      <c r="BI42" s="14">
        <f t="shared" si="26"/>
        <v>0.23146132843265951</v>
      </c>
      <c r="BJ42" s="14">
        <f t="shared" si="27"/>
        <v>0.76749576484393911</v>
      </c>
      <c r="BK42" s="36">
        <v>0</v>
      </c>
      <c r="BL42" s="36">
        <v>0</v>
      </c>
      <c r="BM42" s="36">
        <f t="shared" ref="BM42" si="190">BM43+BM44+BM45+BM46+BM47</f>
        <v>0</v>
      </c>
      <c r="BN42" s="14" t="str">
        <f t="shared" si="29"/>
        <v xml:space="preserve"> </v>
      </c>
      <c r="BO42" s="14" t="str">
        <f t="shared" si="58"/>
        <v xml:space="preserve"> </v>
      </c>
      <c r="BP42" s="36">
        <v>0</v>
      </c>
      <c r="BQ42" s="36">
        <v>0</v>
      </c>
      <c r="BR42" s="36">
        <f t="shared" ref="BR42" si="191">BR43+BR44+BR45+BR46+BR47</f>
        <v>0</v>
      </c>
      <c r="BS42" s="14" t="str">
        <f t="shared" si="31"/>
        <v xml:space="preserve"> </v>
      </c>
      <c r="BT42" s="14" t="str">
        <f t="shared" si="32"/>
        <v xml:space="preserve"> </v>
      </c>
      <c r="BU42" s="36">
        <v>391890</v>
      </c>
      <c r="BV42" s="36">
        <v>208380.32</v>
      </c>
      <c r="BW42" s="36">
        <f t="shared" ref="BW42" si="192">BW43+BW44+BW45+BW46+BW47</f>
        <v>172050.57</v>
      </c>
      <c r="BX42" s="14">
        <f t="shared" si="34"/>
        <v>0.53173165939421774</v>
      </c>
      <c r="BY42" s="14">
        <f t="shared" si="59"/>
        <v>1.2111573940150271</v>
      </c>
      <c r="BZ42" s="36">
        <v>0</v>
      </c>
      <c r="CA42" s="36">
        <v>0</v>
      </c>
      <c r="CB42" s="36">
        <f t="shared" ref="CB42" si="193">CB43+CB44+CB45+CB46+CB47</f>
        <v>0</v>
      </c>
      <c r="CC42" s="14" t="str">
        <f t="shared" si="36"/>
        <v xml:space="preserve"> </v>
      </c>
      <c r="CD42" s="14" t="str">
        <f t="shared" si="60"/>
        <v xml:space="preserve"> </v>
      </c>
      <c r="CE42" s="76">
        <v>200000</v>
      </c>
      <c r="CF42" s="76">
        <v>28544.26</v>
      </c>
      <c r="CG42" s="36">
        <f t="shared" ref="CG42" si="194">CG43+CG44+CG45+CG46+CG47</f>
        <v>1937650.9200000002</v>
      </c>
      <c r="CH42" s="14">
        <f t="shared" si="61"/>
        <v>0.1427213</v>
      </c>
      <c r="CI42" s="14">
        <f t="shared" si="73"/>
        <v>1.4731373801840425E-2</v>
      </c>
      <c r="CJ42" s="36">
        <v>200000</v>
      </c>
      <c r="CK42" s="36">
        <v>28544.26</v>
      </c>
      <c r="CL42" s="36">
        <f t="shared" ref="CL42" si="195">CL43+CL44+CL45+CL46+CL47</f>
        <v>18080.36</v>
      </c>
      <c r="CM42" s="14">
        <f t="shared" si="62"/>
        <v>0.1427213</v>
      </c>
      <c r="CN42" s="14">
        <f t="shared" si="63"/>
        <v>1.5787440073095889</v>
      </c>
      <c r="CO42" s="36">
        <v>0</v>
      </c>
      <c r="CP42" s="36">
        <v>0</v>
      </c>
      <c r="CQ42" s="36">
        <f t="shared" ref="CQ42" si="196">CQ43+CQ44+CQ45+CQ46+CQ47</f>
        <v>1919570.56</v>
      </c>
      <c r="CR42" s="14" t="str">
        <f t="shared" si="64"/>
        <v xml:space="preserve"> </v>
      </c>
      <c r="CS42" s="14">
        <f t="shared" si="65"/>
        <v>0</v>
      </c>
      <c r="CT42" s="36">
        <v>0</v>
      </c>
      <c r="CU42" s="36">
        <v>0</v>
      </c>
      <c r="CV42" s="36">
        <f t="shared" ref="CV42" si="197">CV43+CV44+CV45+CV46+CV47</f>
        <v>0</v>
      </c>
      <c r="CW42" s="28" t="str">
        <f t="shared" si="66"/>
        <v xml:space="preserve"> </v>
      </c>
      <c r="CX42" s="28" t="str">
        <f t="shared" si="67"/>
        <v xml:space="preserve"> </v>
      </c>
      <c r="CY42" s="36">
        <v>67739</v>
      </c>
      <c r="CZ42" s="36">
        <v>11511.23</v>
      </c>
      <c r="DA42" s="36">
        <f t="shared" ref="DA42" si="198">DA43+DA44+DA45+DA46+DA47</f>
        <v>12643.37</v>
      </c>
      <c r="DB42" s="14">
        <f t="shared" si="42"/>
        <v>0.16993504480432248</v>
      </c>
      <c r="DC42" s="14">
        <f t="shared" si="68"/>
        <v>0.91045583574632383</v>
      </c>
      <c r="DD42" s="36">
        <v>0</v>
      </c>
      <c r="DE42" s="36">
        <v>0</v>
      </c>
      <c r="DF42" s="36">
        <f t="shared" ref="DF42" si="199">DF43+DF44+DF45+DF46+DF47</f>
        <v>0</v>
      </c>
      <c r="DG42" s="14" t="str">
        <f t="shared" si="44"/>
        <v xml:space="preserve"> </v>
      </c>
      <c r="DH42" s="14" t="str">
        <f t="shared" si="69"/>
        <v xml:space="preserve"> </v>
      </c>
      <c r="DI42" s="36">
        <v>0</v>
      </c>
      <c r="DJ42" s="36">
        <v>0</v>
      </c>
      <c r="DK42" s="14" t="str">
        <f t="shared" si="70"/>
        <v xml:space="preserve"> </v>
      </c>
      <c r="DL42" s="36">
        <v>0</v>
      </c>
      <c r="DM42" s="36">
        <v>0</v>
      </c>
      <c r="DN42" s="36">
        <f t="shared" ref="DN42" si="200">DN43+DN44+DN45+DN46+DN47</f>
        <v>0</v>
      </c>
      <c r="DO42" s="14" t="str">
        <f t="shared" si="46"/>
        <v xml:space="preserve"> </v>
      </c>
      <c r="DP42" s="58" t="str">
        <f t="shared" si="71"/>
        <v xml:space="preserve"> </v>
      </c>
      <c r="DQ42" s="36">
        <v>244099.95</v>
      </c>
      <c r="DR42" s="36">
        <v>38000</v>
      </c>
      <c r="DS42" s="36">
        <f t="shared" ref="DS42" si="201">DS43+DS44+DS45+DS46+DS47</f>
        <v>134686.87</v>
      </c>
      <c r="DT42" s="14">
        <f t="shared" si="48"/>
        <v>0.15567393602497664</v>
      </c>
      <c r="DU42" s="14">
        <f t="shared" si="149"/>
        <v>0.28213589045465237</v>
      </c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1:144" s="8" customFormat="1" ht="15.75" customHeight="1" outlineLevel="1" x14ac:dyDescent="0.25">
      <c r="A43" s="7">
        <f>31+1</f>
        <v>32</v>
      </c>
      <c r="B43" s="75" t="s">
        <v>113</v>
      </c>
      <c r="C43" s="15">
        <v>23752039</v>
      </c>
      <c r="D43" s="15">
        <v>5040460.2699999996</v>
      </c>
      <c r="E43" s="15">
        <v>4298534.5999999996</v>
      </c>
      <c r="F43" s="16">
        <f t="shared" si="3"/>
        <v>0.2122116871734675</v>
      </c>
      <c r="G43" s="16">
        <f t="shared" si="4"/>
        <v>1.1725996738516424</v>
      </c>
      <c r="H43" s="6">
        <v>22849300</v>
      </c>
      <c r="I43" s="13">
        <v>4763333.54</v>
      </c>
      <c r="J43" s="13">
        <v>4007461.8600000003</v>
      </c>
      <c r="K43" s="16">
        <f t="shared" si="6"/>
        <v>0.2084673727422722</v>
      </c>
      <c r="L43" s="16">
        <f t="shared" si="49"/>
        <v>1.1886160633354099</v>
      </c>
      <c r="M43" s="21">
        <v>19172000</v>
      </c>
      <c r="N43" s="21">
        <v>3748439.72</v>
      </c>
      <c r="O43" s="21">
        <v>3283578</v>
      </c>
      <c r="P43" s="16">
        <f t="shared" si="8"/>
        <v>0.1955163634466931</v>
      </c>
      <c r="Q43" s="16">
        <f t="shared" si="50"/>
        <v>1.1415717001392993</v>
      </c>
      <c r="R43" s="21">
        <v>1742300</v>
      </c>
      <c r="S43" s="21">
        <v>444098.11</v>
      </c>
      <c r="T43" s="21">
        <v>403031.13</v>
      </c>
      <c r="U43" s="16">
        <f t="shared" si="10"/>
        <v>0.25489187281180048</v>
      </c>
      <c r="V43" s="16">
        <f t="shared" si="51"/>
        <v>1.1018953052088061</v>
      </c>
      <c r="W43" s="21">
        <v>235000</v>
      </c>
      <c r="X43" s="21">
        <v>261880.35</v>
      </c>
      <c r="Y43" s="21">
        <v>155889.12</v>
      </c>
      <c r="Z43" s="16">
        <f t="shared" si="12"/>
        <v>1.1143844680851065</v>
      </c>
      <c r="AA43" s="16">
        <f t="shared" si="52"/>
        <v>1.6799142236481932</v>
      </c>
      <c r="AB43" s="21">
        <v>500000</v>
      </c>
      <c r="AC43" s="21">
        <v>15456.48</v>
      </c>
      <c r="AD43" s="21">
        <v>3709.51</v>
      </c>
      <c r="AE43" s="16">
        <f t="shared" si="14"/>
        <v>3.091296E-2</v>
      </c>
      <c r="AF43" s="16" t="str">
        <f t="shared" si="53"/>
        <v>св.200</v>
      </c>
      <c r="AG43" s="21">
        <v>1200000</v>
      </c>
      <c r="AH43" s="21">
        <v>293458.88</v>
      </c>
      <c r="AI43" s="21">
        <v>367025.22</v>
      </c>
      <c r="AJ43" s="16">
        <f>IF(AH43&lt;=0," ",IF(AG43&lt;=0," ",IF(AH43/AG43*100&gt;200,"СВ.200",AH43/AG43)))</f>
        <v>0.24454906666666668</v>
      </c>
      <c r="AK43" s="16">
        <f t="shared" si="54"/>
        <v>0.79956053156238149</v>
      </c>
      <c r="AL43" s="21">
        <v>0</v>
      </c>
      <c r="AM43" s="21">
        <v>0</v>
      </c>
      <c r="AN43" s="21">
        <v>0</v>
      </c>
      <c r="AO43" s="16" t="str">
        <f t="shared" si="123"/>
        <v xml:space="preserve"> </v>
      </c>
      <c r="AP43" s="16" t="str">
        <f t="shared" si="55"/>
        <v xml:space="preserve"> </v>
      </c>
      <c r="AQ43" s="33">
        <v>902739</v>
      </c>
      <c r="AR43" s="33">
        <v>277126.73</v>
      </c>
      <c r="AS43" s="33">
        <v>291072.74</v>
      </c>
      <c r="AT43" s="16">
        <f t="shared" si="19"/>
        <v>0.30698433323474444</v>
      </c>
      <c r="AU43" s="16">
        <f t="shared" si="56"/>
        <v>0.95208754347796354</v>
      </c>
      <c r="AV43" s="21">
        <v>242500</v>
      </c>
      <c r="AW43" s="21">
        <v>36083.360000000001</v>
      </c>
      <c r="AX43" s="21">
        <v>56883.95</v>
      </c>
      <c r="AY43" s="16">
        <f t="shared" si="21"/>
        <v>0.14879736082474226</v>
      </c>
      <c r="AZ43" s="16">
        <f t="shared" si="57"/>
        <v>0.63433288300126844</v>
      </c>
      <c r="BA43" s="21">
        <v>0</v>
      </c>
      <c r="BB43" s="21">
        <v>0</v>
      </c>
      <c r="BC43" s="21">
        <v>0</v>
      </c>
      <c r="BD43" s="16" t="str">
        <f t="shared" si="23"/>
        <v xml:space="preserve"> </v>
      </c>
      <c r="BE43" s="16" t="str">
        <f t="shared" si="24"/>
        <v xml:space="preserve"> </v>
      </c>
      <c r="BF43" s="21">
        <v>44500</v>
      </c>
      <c r="BG43" s="21">
        <v>8858.8799999999992</v>
      </c>
      <c r="BH43" s="21">
        <v>5797.06</v>
      </c>
      <c r="BI43" s="16">
        <f t="shared" si="26"/>
        <v>0.19907595505617975</v>
      </c>
      <c r="BJ43" s="16">
        <f>IF(BG43=0," ",IF(BG43/BH43*100&gt;200,"св.200",BG43/BH43))</f>
        <v>1.5281677263992435</v>
      </c>
      <c r="BK43" s="21">
        <v>0</v>
      </c>
      <c r="BL43" s="21">
        <v>0</v>
      </c>
      <c r="BM43" s="21">
        <v>0</v>
      </c>
      <c r="BN43" s="16"/>
      <c r="BO43" s="16" t="str">
        <f t="shared" si="58"/>
        <v xml:space="preserve"> </v>
      </c>
      <c r="BP43" s="21">
        <v>0</v>
      </c>
      <c r="BQ43" s="21">
        <v>0</v>
      </c>
      <c r="BR43" s="21">
        <v>0</v>
      </c>
      <c r="BS43" s="16" t="str">
        <f t="shared" si="31"/>
        <v xml:space="preserve"> </v>
      </c>
      <c r="BT43" s="16" t="str">
        <f t="shared" si="32"/>
        <v xml:space="preserve"> </v>
      </c>
      <c r="BU43" s="21">
        <v>310000</v>
      </c>
      <c r="BV43" s="21">
        <v>154129</v>
      </c>
      <c r="BW43" s="21">
        <v>146668</v>
      </c>
      <c r="BX43" s="16">
        <f t="shared" si="34"/>
        <v>0.49719032258064516</v>
      </c>
      <c r="BY43" s="16">
        <f t="shared" si="59"/>
        <v>1.050869992090981</v>
      </c>
      <c r="BZ43" s="21">
        <v>0</v>
      </c>
      <c r="CA43" s="21">
        <v>0</v>
      </c>
      <c r="CB43" s="21">
        <v>0</v>
      </c>
      <c r="CC43" s="16" t="str">
        <f t="shared" si="36"/>
        <v xml:space="preserve"> </v>
      </c>
      <c r="CD43" s="16" t="str">
        <f t="shared" si="60"/>
        <v xml:space="preserve"> </v>
      </c>
      <c r="CE43" s="15">
        <v>200000</v>
      </c>
      <c r="CF43" s="15">
        <v>28544.26</v>
      </c>
      <c r="CG43" s="15">
        <v>18080.36</v>
      </c>
      <c r="CH43" s="16">
        <f t="shared" si="61"/>
        <v>0.1427213</v>
      </c>
      <c r="CI43" s="16">
        <f t="shared" si="73"/>
        <v>1.5787440073095889</v>
      </c>
      <c r="CJ43" s="21">
        <v>200000</v>
      </c>
      <c r="CK43" s="21">
        <v>28544.26</v>
      </c>
      <c r="CL43" s="21">
        <v>18080.36</v>
      </c>
      <c r="CM43" s="16">
        <f t="shared" si="62"/>
        <v>0.1427213</v>
      </c>
      <c r="CN43" s="16">
        <f t="shared" si="63"/>
        <v>1.5787440073095889</v>
      </c>
      <c r="CO43" s="21">
        <v>0</v>
      </c>
      <c r="CP43" s="21">
        <v>0</v>
      </c>
      <c r="CQ43" s="21">
        <v>0</v>
      </c>
      <c r="CR43" s="16" t="str">
        <f t="shared" si="64"/>
        <v xml:space="preserve"> </v>
      </c>
      <c r="CS43" s="16" t="str">
        <f t="shared" si="65"/>
        <v xml:space="preserve"> </v>
      </c>
      <c r="CT43" s="21">
        <v>0</v>
      </c>
      <c r="CU43" s="21">
        <v>0</v>
      </c>
      <c r="CV43" s="21">
        <v>0</v>
      </c>
      <c r="CW43" s="16" t="str">
        <f t="shared" si="66"/>
        <v xml:space="preserve"> </v>
      </c>
      <c r="CX43" s="16" t="str">
        <f t="shared" si="67"/>
        <v xml:space="preserve"> </v>
      </c>
      <c r="CY43" s="21">
        <v>67739</v>
      </c>
      <c r="CZ43" s="21">
        <v>11511.23</v>
      </c>
      <c r="DA43" s="21">
        <v>12643.37</v>
      </c>
      <c r="DB43" s="16">
        <f t="shared" si="42"/>
        <v>0.16993504480432248</v>
      </c>
      <c r="DC43" s="16">
        <f t="shared" si="68"/>
        <v>0.91045583574632383</v>
      </c>
      <c r="DD43" s="21">
        <v>0</v>
      </c>
      <c r="DE43" s="21">
        <v>0</v>
      </c>
      <c r="DF43" s="21">
        <v>0</v>
      </c>
      <c r="DG43" s="16" t="str">
        <f t="shared" si="44"/>
        <v xml:space="preserve"> </v>
      </c>
      <c r="DH43" s="16" t="str">
        <f t="shared" si="69"/>
        <v xml:space="preserve"> </v>
      </c>
      <c r="DI43" s="21">
        <v>0</v>
      </c>
      <c r="DJ43" s="21">
        <v>0</v>
      </c>
      <c r="DK43" s="16" t="str">
        <f t="shared" si="70"/>
        <v xml:space="preserve"> </v>
      </c>
      <c r="DL43" s="21">
        <v>0</v>
      </c>
      <c r="DM43" s="21">
        <v>0</v>
      </c>
      <c r="DN43" s="21">
        <v>0</v>
      </c>
      <c r="DO43" s="16" t="str">
        <f t="shared" si="46"/>
        <v xml:space="preserve"> </v>
      </c>
      <c r="DP43" s="59" t="str">
        <f t="shared" si="71"/>
        <v xml:space="preserve"> </v>
      </c>
      <c r="DQ43" s="21">
        <v>38000</v>
      </c>
      <c r="DR43" s="21">
        <v>38000</v>
      </c>
      <c r="DS43" s="21">
        <v>51000</v>
      </c>
      <c r="DT43" s="16">
        <f t="shared" si="48"/>
        <v>1</v>
      </c>
      <c r="DU43" s="16">
        <f t="shared" si="149"/>
        <v>0.74509803921568629</v>
      </c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</row>
    <row r="44" spans="1:144" s="8" customFormat="1" ht="15.75" customHeight="1" outlineLevel="1" x14ac:dyDescent="0.25">
      <c r="A44" s="7">
        <f>A43+1</f>
        <v>33</v>
      </c>
      <c r="B44" s="75" t="s">
        <v>112</v>
      </c>
      <c r="C44" s="15">
        <v>3164000</v>
      </c>
      <c r="D44" s="15">
        <v>1731330.95</v>
      </c>
      <c r="E44" s="15">
        <v>2007007.81</v>
      </c>
      <c r="F44" s="16">
        <f t="shared" si="3"/>
        <v>0.54719688685208601</v>
      </c>
      <c r="G44" s="16">
        <f t="shared" si="4"/>
        <v>0.86264285638230775</v>
      </c>
      <c r="H44" s="6">
        <v>2914000</v>
      </c>
      <c r="I44" s="13">
        <v>1673626.21</v>
      </c>
      <c r="J44" s="13">
        <v>500267.63999999996</v>
      </c>
      <c r="K44" s="16">
        <f t="shared" si="6"/>
        <v>0.57433981125600553</v>
      </c>
      <c r="L44" s="16" t="str">
        <f t="shared" si="49"/>
        <v>св.200</v>
      </c>
      <c r="M44" s="21">
        <v>1305000</v>
      </c>
      <c r="N44" s="21">
        <v>1353775.08</v>
      </c>
      <c r="O44" s="21">
        <v>241480.74</v>
      </c>
      <c r="P44" s="16">
        <f t="shared" si="8"/>
        <v>1.0373755402298852</v>
      </c>
      <c r="Q44" s="16" t="str">
        <f t="shared" si="50"/>
        <v>св.200</v>
      </c>
      <c r="R44" s="21">
        <v>0</v>
      </c>
      <c r="S44" s="21">
        <v>0</v>
      </c>
      <c r="T44" s="21">
        <v>0</v>
      </c>
      <c r="U44" s="16" t="str">
        <f t="shared" si="10"/>
        <v xml:space="preserve"> </v>
      </c>
      <c r="V44" s="16" t="str">
        <f t="shared" ref="V44:V47" si="202">IF(S44=0," ",IF(S44/T44*100&gt;200,"св.200",S44/T44))</f>
        <v xml:space="preserve"> </v>
      </c>
      <c r="W44" s="21">
        <v>105000</v>
      </c>
      <c r="X44" s="21">
        <v>14512.27</v>
      </c>
      <c r="Y44" s="21">
        <v>16344.67</v>
      </c>
      <c r="Z44" s="16">
        <f t="shared" si="12"/>
        <v>0.13821209523809524</v>
      </c>
      <c r="AA44" s="16">
        <f t="shared" si="52"/>
        <v>0.8878900583492968</v>
      </c>
      <c r="AB44" s="21">
        <v>100000</v>
      </c>
      <c r="AC44" s="21">
        <v>35137.61</v>
      </c>
      <c r="AD44" s="21">
        <v>6392.53</v>
      </c>
      <c r="AE44" s="16">
        <f t="shared" si="14"/>
        <v>0.35137610000000002</v>
      </c>
      <c r="AF44" s="16" t="str">
        <f t="shared" si="53"/>
        <v>св.200</v>
      </c>
      <c r="AG44" s="21">
        <v>1400000</v>
      </c>
      <c r="AH44" s="21">
        <v>269201.25</v>
      </c>
      <c r="AI44" s="21">
        <v>235158.79</v>
      </c>
      <c r="AJ44" s="16">
        <f>IF(AH44&lt;=0," ",IF(AG44&lt;=0," ",IF(AH44/AG44*100&gt;200,"СВ.200",AH44/AG44)))</f>
        <v>0.19228660714285714</v>
      </c>
      <c r="AK44" s="16">
        <f t="shared" si="54"/>
        <v>1.1447637147648191</v>
      </c>
      <c r="AL44" s="21">
        <v>4000</v>
      </c>
      <c r="AM44" s="21">
        <v>1000</v>
      </c>
      <c r="AN44" s="21">
        <v>200</v>
      </c>
      <c r="AO44" s="16">
        <f t="shared" si="123"/>
        <v>0.25</v>
      </c>
      <c r="AP44" s="16" t="str">
        <f t="shared" si="55"/>
        <v>св.200</v>
      </c>
      <c r="AQ44" s="33">
        <v>250000</v>
      </c>
      <c r="AR44" s="33">
        <v>57704.74</v>
      </c>
      <c r="AS44" s="33">
        <v>1506740.1700000002</v>
      </c>
      <c r="AT44" s="16">
        <f t="shared" si="19"/>
        <v>0.23081895999999999</v>
      </c>
      <c r="AU44" s="16">
        <f t="shared" si="56"/>
        <v>3.829773782429919E-2</v>
      </c>
      <c r="AV44" s="21">
        <v>0</v>
      </c>
      <c r="AW44" s="21">
        <v>0</v>
      </c>
      <c r="AX44" s="21">
        <v>0</v>
      </c>
      <c r="AY44" s="16" t="str">
        <f t="shared" si="21"/>
        <v xml:space="preserve"> </v>
      </c>
      <c r="AZ44" s="16" t="str">
        <f t="shared" si="57"/>
        <v xml:space="preserve"> </v>
      </c>
      <c r="BA44" s="21">
        <v>0</v>
      </c>
      <c r="BB44" s="21">
        <v>0</v>
      </c>
      <c r="BC44" s="21">
        <v>0</v>
      </c>
      <c r="BD44" s="16" t="str">
        <f t="shared" si="23"/>
        <v xml:space="preserve"> </v>
      </c>
      <c r="BE44" s="16" t="str">
        <f t="shared" si="24"/>
        <v xml:space="preserve"> </v>
      </c>
      <c r="BF44" s="21">
        <v>250000</v>
      </c>
      <c r="BG44" s="21">
        <v>57704.74</v>
      </c>
      <c r="BH44" s="21">
        <v>87474.74</v>
      </c>
      <c r="BI44" s="16">
        <f t="shared" si="26"/>
        <v>0.23081895999999999</v>
      </c>
      <c r="BJ44" s="16">
        <f t="shared" si="27"/>
        <v>0.65967318108061823</v>
      </c>
      <c r="BK44" s="21">
        <v>0</v>
      </c>
      <c r="BL44" s="21">
        <v>0</v>
      </c>
      <c r="BM44" s="21">
        <v>0</v>
      </c>
      <c r="BN44" s="16"/>
      <c r="BO44" s="16" t="str">
        <f t="shared" si="58"/>
        <v xml:space="preserve"> </v>
      </c>
      <c r="BP44" s="21">
        <v>0</v>
      </c>
      <c r="BQ44" s="21">
        <v>0</v>
      </c>
      <c r="BR44" s="21">
        <v>0</v>
      </c>
      <c r="BS44" s="16" t="str">
        <f t="shared" si="31"/>
        <v xml:space="preserve"> </v>
      </c>
      <c r="BT44" s="16" t="str">
        <f t="shared" si="32"/>
        <v xml:space="preserve"> </v>
      </c>
      <c r="BU44" s="21">
        <v>0</v>
      </c>
      <c r="BV44" s="21">
        <v>0</v>
      </c>
      <c r="BW44" s="21">
        <v>0</v>
      </c>
      <c r="BX44" s="16" t="str">
        <f t="shared" si="34"/>
        <v xml:space="preserve"> </v>
      </c>
      <c r="BY44" s="16" t="str">
        <f t="shared" ref="BY44" si="203">IF(BV44=0," ",IF(BV44/BW44*100&gt;200,"св.200",BV44/BW44))</f>
        <v xml:space="preserve"> </v>
      </c>
      <c r="BZ44" s="21">
        <v>0</v>
      </c>
      <c r="CA44" s="21">
        <v>0</v>
      </c>
      <c r="CB44" s="21">
        <v>0</v>
      </c>
      <c r="CC44" s="16" t="str">
        <f t="shared" si="36"/>
        <v xml:space="preserve"> </v>
      </c>
      <c r="CD44" s="16" t="str">
        <f t="shared" si="60"/>
        <v xml:space="preserve"> </v>
      </c>
      <c r="CE44" s="15">
        <v>0</v>
      </c>
      <c r="CF44" s="15">
        <v>0</v>
      </c>
      <c r="CG44" s="15">
        <v>1405978.56</v>
      </c>
      <c r="CH44" s="22" t="str">
        <f t="shared" si="61"/>
        <v xml:space="preserve"> </v>
      </c>
      <c r="CI44" s="16">
        <f t="shared" si="73"/>
        <v>0</v>
      </c>
      <c r="CJ44" s="21">
        <v>0</v>
      </c>
      <c r="CK44" s="21">
        <v>0</v>
      </c>
      <c r="CL44" s="21">
        <v>0</v>
      </c>
      <c r="CM44" s="16" t="str">
        <f t="shared" si="62"/>
        <v xml:space="preserve"> </v>
      </c>
      <c r="CN44" s="16" t="str">
        <f t="shared" si="63"/>
        <v xml:space="preserve"> </v>
      </c>
      <c r="CO44" s="21">
        <v>0</v>
      </c>
      <c r="CP44" s="21">
        <v>0</v>
      </c>
      <c r="CQ44" s="21">
        <v>1405978.56</v>
      </c>
      <c r="CR44" s="16" t="str">
        <f t="shared" si="64"/>
        <v xml:space="preserve"> </v>
      </c>
      <c r="CS44" s="16">
        <f t="shared" si="65"/>
        <v>0</v>
      </c>
      <c r="CT44" s="21">
        <v>0</v>
      </c>
      <c r="CU44" s="21">
        <v>0</v>
      </c>
      <c r="CV44" s="21">
        <v>0</v>
      </c>
      <c r="CW44" s="16" t="str">
        <f t="shared" si="66"/>
        <v xml:space="preserve"> </v>
      </c>
      <c r="CX44" s="16" t="str">
        <f t="shared" si="67"/>
        <v xml:space="preserve"> </v>
      </c>
      <c r="CY44" s="21">
        <v>0</v>
      </c>
      <c r="CZ44" s="21">
        <v>0</v>
      </c>
      <c r="DA44" s="21">
        <v>0</v>
      </c>
      <c r="DB44" s="16" t="str">
        <f t="shared" si="42"/>
        <v xml:space="preserve"> </v>
      </c>
      <c r="DC44" s="16" t="str">
        <f t="shared" si="68"/>
        <v xml:space="preserve"> </v>
      </c>
      <c r="DD44" s="21">
        <v>0</v>
      </c>
      <c r="DE44" s="21">
        <v>0</v>
      </c>
      <c r="DF44" s="21">
        <v>0</v>
      </c>
      <c r="DG44" s="16" t="str">
        <f t="shared" si="44"/>
        <v xml:space="preserve"> </v>
      </c>
      <c r="DH44" s="16" t="str">
        <f t="shared" si="69"/>
        <v xml:space="preserve"> </v>
      </c>
      <c r="DI44" s="21">
        <v>0</v>
      </c>
      <c r="DJ44" s="21">
        <v>0</v>
      </c>
      <c r="DK44" s="16" t="str">
        <f t="shared" si="70"/>
        <v xml:space="preserve"> </v>
      </c>
      <c r="DL44" s="21">
        <v>0</v>
      </c>
      <c r="DM44" s="21">
        <v>0</v>
      </c>
      <c r="DN44" s="21">
        <v>0</v>
      </c>
      <c r="DO44" s="16" t="str">
        <f t="shared" si="46"/>
        <v xml:space="preserve"> </v>
      </c>
      <c r="DP44" s="59" t="str">
        <f t="shared" si="71"/>
        <v xml:space="preserve"> </v>
      </c>
      <c r="DQ44" s="21">
        <v>0</v>
      </c>
      <c r="DR44" s="21">
        <v>0</v>
      </c>
      <c r="DS44" s="21">
        <v>13286.87</v>
      </c>
      <c r="DT44" s="16" t="str">
        <f t="shared" si="48"/>
        <v xml:space="preserve"> </v>
      </c>
      <c r="DU44" s="16">
        <f t="shared" si="149"/>
        <v>0</v>
      </c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</row>
    <row r="45" spans="1:144" s="8" customFormat="1" ht="15.75" customHeight="1" outlineLevel="1" x14ac:dyDescent="0.25">
      <c r="A45" s="7">
        <f t="shared" ref="A45:A47" si="204">A44+1</f>
        <v>34</v>
      </c>
      <c r="B45" s="75" t="s">
        <v>17</v>
      </c>
      <c r="C45" s="15">
        <v>929499.95</v>
      </c>
      <c r="D45" s="15">
        <v>132740.18</v>
      </c>
      <c r="E45" s="15">
        <v>142094.63</v>
      </c>
      <c r="F45" s="16">
        <f t="shared" si="3"/>
        <v>0.14280816260398937</v>
      </c>
      <c r="G45" s="16">
        <f t="shared" si="4"/>
        <v>0.93416746290834485</v>
      </c>
      <c r="H45" s="6">
        <v>637000</v>
      </c>
      <c r="I45" s="13">
        <v>57004.070000000007</v>
      </c>
      <c r="J45" s="13">
        <v>75184.63</v>
      </c>
      <c r="K45" s="16">
        <f t="shared" si="6"/>
        <v>8.9488335949764533E-2</v>
      </c>
      <c r="L45" s="16">
        <f t="shared" si="49"/>
        <v>0.75818781046072847</v>
      </c>
      <c r="M45" s="21">
        <v>91000</v>
      </c>
      <c r="N45" s="21">
        <v>12569.91</v>
      </c>
      <c r="O45" s="21">
        <v>13475.99</v>
      </c>
      <c r="P45" s="16">
        <f t="shared" si="8"/>
        <v>0.13813087912087912</v>
      </c>
      <c r="Q45" s="16">
        <f t="shared" si="50"/>
        <v>0.9327633813916455</v>
      </c>
      <c r="R45" s="21">
        <v>0</v>
      </c>
      <c r="S45" s="21">
        <v>0</v>
      </c>
      <c r="T45" s="21">
        <v>0</v>
      </c>
      <c r="U45" s="16" t="str">
        <f t="shared" si="10"/>
        <v xml:space="preserve"> </v>
      </c>
      <c r="V45" s="16" t="str">
        <f t="shared" si="202"/>
        <v xml:space="preserve"> </v>
      </c>
      <c r="W45" s="21">
        <v>0</v>
      </c>
      <c r="X45" s="21">
        <v>0</v>
      </c>
      <c r="Y45" s="21">
        <v>0</v>
      </c>
      <c r="Z45" s="16" t="str">
        <f t="shared" si="12"/>
        <v xml:space="preserve"> </v>
      </c>
      <c r="AA45" s="16" t="str">
        <f t="shared" si="52"/>
        <v xml:space="preserve"> </v>
      </c>
      <c r="AB45" s="21">
        <v>39000</v>
      </c>
      <c r="AC45" s="21">
        <v>9992.4500000000007</v>
      </c>
      <c r="AD45" s="21">
        <v>2643.27</v>
      </c>
      <c r="AE45" s="16">
        <f t="shared" si="14"/>
        <v>0.2562166666666667</v>
      </c>
      <c r="AF45" s="16" t="str">
        <f t="shared" si="53"/>
        <v>св.200</v>
      </c>
      <c r="AG45" s="21">
        <v>506000</v>
      </c>
      <c r="AH45" s="21">
        <v>34441.71</v>
      </c>
      <c r="AI45" s="21">
        <v>58765.37</v>
      </c>
      <c r="AJ45" s="16">
        <f t="shared" si="16"/>
        <v>6.8066620553359686E-2</v>
      </c>
      <c r="AK45" s="16">
        <f t="shared" si="54"/>
        <v>0.58608854160196722</v>
      </c>
      <c r="AL45" s="21">
        <v>1000</v>
      </c>
      <c r="AM45" s="21">
        <v>0</v>
      </c>
      <c r="AN45" s="21">
        <v>300</v>
      </c>
      <c r="AO45" s="16" t="str">
        <f t="shared" si="123"/>
        <v xml:space="preserve"> </v>
      </c>
      <c r="AP45" s="16">
        <f t="shared" si="55"/>
        <v>0</v>
      </c>
      <c r="AQ45" s="33">
        <v>292499.95</v>
      </c>
      <c r="AR45" s="33">
        <v>75736.11</v>
      </c>
      <c r="AS45" s="33">
        <v>66910</v>
      </c>
      <c r="AT45" s="16">
        <f t="shared" si="19"/>
        <v>0.25892691605588308</v>
      </c>
      <c r="AU45" s="16">
        <f t="shared" si="56"/>
        <v>1.1319101778508445</v>
      </c>
      <c r="AV45" s="21">
        <v>0</v>
      </c>
      <c r="AW45" s="21">
        <v>0</v>
      </c>
      <c r="AX45" s="21">
        <v>0</v>
      </c>
      <c r="AY45" s="16" t="str">
        <f t="shared" si="21"/>
        <v xml:space="preserve"> </v>
      </c>
      <c r="AZ45" s="16" t="str">
        <f t="shared" si="57"/>
        <v xml:space="preserve"> </v>
      </c>
      <c r="BA45" s="21">
        <v>40000</v>
      </c>
      <c r="BB45" s="21">
        <v>40536.11</v>
      </c>
      <c r="BC45" s="21">
        <v>0</v>
      </c>
      <c r="BD45" s="16">
        <f t="shared" si="23"/>
        <v>1.01340275</v>
      </c>
      <c r="BE45" s="16" t="str">
        <f t="shared" si="24"/>
        <v xml:space="preserve"> </v>
      </c>
      <c r="BF45" s="21">
        <v>86400</v>
      </c>
      <c r="BG45" s="21">
        <v>21600</v>
      </c>
      <c r="BH45" s="21">
        <v>21600</v>
      </c>
      <c r="BI45" s="16">
        <f t="shared" si="26"/>
        <v>0.25</v>
      </c>
      <c r="BJ45" s="16">
        <f t="shared" si="27"/>
        <v>1</v>
      </c>
      <c r="BK45" s="21">
        <v>0</v>
      </c>
      <c r="BL45" s="21">
        <v>0</v>
      </c>
      <c r="BM45" s="21">
        <v>0</v>
      </c>
      <c r="BN45" s="16"/>
      <c r="BO45" s="16" t="str">
        <f t="shared" si="58"/>
        <v xml:space="preserve"> </v>
      </c>
      <c r="BP45" s="21">
        <v>0</v>
      </c>
      <c r="BQ45" s="21">
        <v>0</v>
      </c>
      <c r="BR45" s="21">
        <v>0</v>
      </c>
      <c r="BS45" s="16" t="str">
        <f t="shared" si="31"/>
        <v xml:space="preserve"> </v>
      </c>
      <c r="BT45" s="16" t="str">
        <f t="shared" si="32"/>
        <v xml:space="preserve"> </v>
      </c>
      <c r="BU45" s="21">
        <v>20000</v>
      </c>
      <c r="BV45" s="21">
        <v>13600</v>
      </c>
      <c r="BW45" s="21">
        <v>13710</v>
      </c>
      <c r="BX45" s="16">
        <f t="shared" si="34"/>
        <v>0.68</v>
      </c>
      <c r="BY45" s="16"/>
      <c r="BZ45" s="21">
        <v>0</v>
      </c>
      <c r="CA45" s="21">
        <v>0</v>
      </c>
      <c r="CB45" s="21">
        <v>0</v>
      </c>
      <c r="CC45" s="16" t="str">
        <f>IF(CA45&lt;=0," ",IF(BZ45&lt;=0," ",IF(CA45/BZ45*100&gt;200,"св.200",CA45/BZ45)))</f>
        <v xml:space="preserve"> </v>
      </c>
      <c r="CD45" s="16" t="str">
        <f t="shared" si="60"/>
        <v xml:space="preserve"> </v>
      </c>
      <c r="CE45" s="15">
        <v>0</v>
      </c>
      <c r="CF45" s="15">
        <v>0</v>
      </c>
      <c r="CG45" s="15">
        <v>0</v>
      </c>
      <c r="CH45" s="22" t="str">
        <f t="shared" si="61"/>
        <v xml:space="preserve"> </v>
      </c>
      <c r="CI45" s="16" t="str">
        <f t="shared" si="73"/>
        <v xml:space="preserve"> </v>
      </c>
      <c r="CJ45" s="21">
        <v>0</v>
      </c>
      <c r="CK45" s="21">
        <v>0</v>
      </c>
      <c r="CL45" s="21">
        <v>0</v>
      </c>
      <c r="CM45" s="16" t="str">
        <f t="shared" si="62"/>
        <v xml:space="preserve"> </v>
      </c>
      <c r="CN45" s="16" t="str">
        <f t="shared" si="63"/>
        <v xml:space="preserve"> </v>
      </c>
      <c r="CO45" s="21">
        <v>0</v>
      </c>
      <c r="CP45" s="21">
        <v>0</v>
      </c>
      <c r="CQ45" s="21">
        <v>0</v>
      </c>
      <c r="CR45" s="16" t="str">
        <f t="shared" si="64"/>
        <v xml:space="preserve"> </v>
      </c>
      <c r="CS45" s="16" t="str">
        <f t="shared" si="65"/>
        <v xml:space="preserve"> </v>
      </c>
      <c r="CT45" s="21">
        <v>0</v>
      </c>
      <c r="CU45" s="21">
        <v>0</v>
      </c>
      <c r="CV45" s="21">
        <v>0</v>
      </c>
      <c r="CW45" s="16" t="str">
        <f t="shared" si="66"/>
        <v xml:space="preserve"> </v>
      </c>
      <c r="CX45" s="16" t="str">
        <f t="shared" si="67"/>
        <v xml:space="preserve"> </v>
      </c>
      <c r="CY45" s="21">
        <v>0</v>
      </c>
      <c r="CZ45" s="21">
        <v>0</v>
      </c>
      <c r="DA45" s="21">
        <v>0</v>
      </c>
      <c r="DB45" s="16" t="str">
        <f t="shared" si="42"/>
        <v xml:space="preserve"> </v>
      </c>
      <c r="DC45" s="16" t="str">
        <f t="shared" si="68"/>
        <v xml:space="preserve"> </v>
      </c>
      <c r="DD45" s="21">
        <v>0</v>
      </c>
      <c r="DE45" s="21">
        <v>0</v>
      </c>
      <c r="DF45" s="21">
        <v>0</v>
      </c>
      <c r="DG45" s="16" t="str">
        <f t="shared" si="44"/>
        <v xml:space="preserve"> </v>
      </c>
      <c r="DH45" s="16" t="str">
        <f t="shared" si="69"/>
        <v xml:space="preserve"> </v>
      </c>
      <c r="DI45" s="21">
        <v>0</v>
      </c>
      <c r="DJ45" s="21">
        <v>0</v>
      </c>
      <c r="DK45" s="16" t="str">
        <f t="shared" si="70"/>
        <v xml:space="preserve"> </v>
      </c>
      <c r="DL45" s="21">
        <v>0</v>
      </c>
      <c r="DM45" s="21">
        <v>0</v>
      </c>
      <c r="DN45" s="21">
        <v>0</v>
      </c>
      <c r="DO45" s="16" t="str">
        <f t="shared" si="46"/>
        <v xml:space="preserve"> </v>
      </c>
      <c r="DP45" s="59" t="str">
        <f t="shared" si="71"/>
        <v xml:space="preserve"> </v>
      </c>
      <c r="DQ45" s="21">
        <v>146099.95000000001</v>
      </c>
      <c r="DR45" s="21">
        <v>0</v>
      </c>
      <c r="DS45" s="21">
        <v>31600</v>
      </c>
      <c r="DT45" s="16" t="str">
        <f t="shared" si="48"/>
        <v xml:space="preserve"> </v>
      </c>
      <c r="DU45" s="16">
        <f t="shared" si="149"/>
        <v>0</v>
      </c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</row>
    <row r="46" spans="1:144" s="8" customFormat="1" ht="15.75" customHeight="1" outlineLevel="1" x14ac:dyDescent="0.25">
      <c r="A46" s="7">
        <f t="shared" si="204"/>
        <v>35</v>
      </c>
      <c r="B46" s="75" t="s">
        <v>5</v>
      </c>
      <c r="C46" s="15">
        <v>559130</v>
      </c>
      <c r="D46" s="15">
        <v>83336.53</v>
      </c>
      <c r="E46" s="15">
        <v>57122.13</v>
      </c>
      <c r="F46" s="16">
        <f t="shared" si="3"/>
        <v>0.14904678697261817</v>
      </c>
      <c r="G46" s="16">
        <f t="shared" si="4"/>
        <v>1.4589184611988384</v>
      </c>
      <c r="H46" s="6">
        <v>537240</v>
      </c>
      <c r="I46" s="13">
        <v>67185.210000000006</v>
      </c>
      <c r="J46" s="13">
        <v>53899.56</v>
      </c>
      <c r="K46" s="16">
        <f t="shared" si="6"/>
        <v>0.12505623185168641</v>
      </c>
      <c r="L46" s="16">
        <f t="shared" si="49"/>
        <v>1.2464890251423204</v>
      </c>
      <c r="M46" s="21">
        <v>21240</v>
      </c>
      <c r="N46" s="21">
        <v>6930.85</v>
      </c>
      <c r="O46" s="21">
        <v>4726.63</v>
      </c>
      <c r="P46" s="16">
        <f t="shared" si="8"/>
        <v>0.32631120527306967</v>
      </c>
      <c r="Q46" s="16">
        <f t="shared" si="50"/>
        <v>1.4663407120929712</v>
      </c>
      <c r="R46" s="21">
        <v>0</v>
      </c>
      <c r="S46" s="21">
        <v>0</v>
      </c>
      <c r="T46" s="21">
        <v>0</v>
      </c>
      <c r="U46" s="16" t="str">
        <f t="shared" si="10"/>
        <v xml:space="preserve"> </v>
      </c>
      <c r="V46" s="16" t="str">
        <f t="shared" si="202"/>
        <v xml:space="preserve"> </v>
      </c>
      <c r="W46" s="21">
        <v>0</v>
      </c>
      <c r="X46" s="21">
        <v>0</v>
      </c>
      <c r="Y46" s="21">
        <v>0</v>
      </c>
      <c r="Z46" s="16" t="str">
        <f t="shared" si="12"/>
        <v xml:space="preserve"> </v>
      </c>
      <c r="AA46" s="16" t="str">
        <f t="shared" si="52"/>
        <v xml:space="preserve"> </v>
      </c>
      <c r="AB46" s="21">
        <v>92000</v>
      </c>
      <c r="AC46" s="21">
        <v>2897.03</v>
      </c>
      <c r="AD46" s="21">
        <v>494.05</v>
      </c>
      <c r="AE46" s="16">
        <f t="shared" si="14"/>
        <v>3.148945652173913E-2</v>
      </c>
      <c r="AF46" s="16" t="str">
        <f t="shared" si="53"/>
        <v>св.200</v>
      </c>
      <c r="AG46" s="21">
        <v>423000</v>
      </c>
      <c r="AH46" s="21">
        <v>57157.33</v>
      </c>
      <c r="AI46" s="21">
        <v>48678.879999999997</v>
      </c>
      <c r="AJ46" s="16">
        <f t="shared" si="16"/>
        <v>0.13512371158392436</v>
      </c>
      <c r="AK46" s="16">
        <f t="shared" si="54"/>
        <v>1.1741710162600292</v>
      </c>
      <c r="AL46" s="21">
        <v>1000</v>
      </c>
      <c r="AM46" s="21">
        <v>200</v>
      </c>
      <c r="AN46" s="21">
        <v>0</v>
      </c>
      <c r="AO46" s="16">
        <f t="shared" si="123"/>
        <v>0.2</v>
      </c>
      <c r="AP46" s="16" t="str">
        <f t="shared" si="55"/>
        <v xml:space="preserve"> </v>
      </c>
      <c r="AQ46" s="33">
        <v>21890</v>
      </c>
      <c r="AR46" s="33">
        <v>16151.32</v>
      </c>
      <c r="AS46" s="33">
        <v>3222.57</v>
      </c>
      <c r="AT46" s="16">
        <f t="shared" si="19"/>
        <v>0.73784010963910462</v>
      </c>
      <c r="AU46" s="16" t="str">
        <f t="shared" si="56"/>
        <v>св.200</v>
      </c>
      <c r="AV46" s="21">
        <v>0</v>
      </c>
      <c r="AW46" s="21">
        <v>0</v>
      </c>
      <c r="AX46" s="21">
        <v>0</v>
      </c>
      <c r="AY46" s="16" t="str">
        <f t="shared" si="21"/>
        <v xml:space="preserve"> </v>
      </c>
      <c r="AZ46" s="16" t="str">
        <f t="shared" si="57"/>
        <v xml:space="preserve"> </v>
      </c>
      <c r="BA46" s="21">
        <v>0</v>
      </c>
      <c r="BB46" s="21">
        <v>0</v>
      </c>
      <c r="BC46" s="21">
        <v>0</v>
      </c>
      <c r="BD46" s="16" t="str">
        <f t="shared" si="23"/>
        <v xml:space="preserve"> </v>
      </c>
      <c r="BE46" s="16" t="str">
        <f t="shared" si="24"/>
        <v xml:space="preserve"> </v>
      </c>
      <c r="BF46" s="21">
        <v>0</v>
      </c>
      <c r="BG46" s="21">
        <v>0</v>
      </c>
      <c r="BH46" s="21">
        <v>0</v>
      </c>
      <c r="BI46" s="16" t="str">
        <f t="shared" si="26"/>
        <v xml:space="preserve"> </v>
      </c>
      <c r="BJ46" s="16" t="str">
        <f t="shared" si="27"/>
        <v xml:space="preserve"> </v>
      </c>
      <c r="BK46" s="21">
        <v>0</v>
      </c>
      <c r="BL46" s="21">
        <v>0</v>
      </c>
      <c r="BM46" s="21">
        <v>0</v>
      </c>
      <c r="BN46" s="16"/>
      <c r="BO46" s="16" t="str">
        <f t="shared" si="58"/>
        <v xml:space="preserve"> </v>
      </c>
      <c r="BP46" s="21">
        <v>0</v>
      </c>
      <c r="BQ46" s="21">
        <v>0</v>
      </c>
      <c r="BR46" s="21">
        <v>0</v>
      </c>
      <c r="BS46" s="16" t="str">
        <f t="shared" si="31"/>
        <v xml:space="preserve"> </v>
      </c>
      <c r="BT46" s="16" t="str">
        <f t="shared" si="32"/>
        <v xml:space="preserve"> </v>
      </c>
      <c r="BU46" s="21">
        <v>21890</v>
      </c>
      <c r="BV46" s="21">
        <v>16151.32</v>
      </c>
      <c r="BW46" s="21">
        <v>3222.57</v>
      </c>
      <c r="BX46" s="16">
        <f t="shared" si="34"/>
        <v>0.73784010963910462</v>
      </c>
      <c r="BY46" s="16" t="str">
        <f>IF(BV46=0," ",IF(BV46/BW46*100&gt;200,"св.200",BV46/BW46))</f>
        <v>св.200</v>
      </c>
      <c r="BZ46" s="21">
        <v>0</v>
      </c>
      <c r="CA46" s="21">
        <v>0</v>
      </c>
      <c r="CB46" s="21">
        <v>0</v>
      </c>
      <c r="CC46" s="16" t="str">
        <f t="shared" si="36"/>
        <v xml:space="preserve"> </v>
      </c>
      <c r="CD46" s="16" t="str">
        <f t="shared" si="60"/>
        <v xml:space="preserve"> </v>
      </c>
      <c r="CE46" s="15">
        <v>0</v>
      </c>
      <c r="CF46" s="15">
        <v>0</v>
      </c>
      <c r="CG46" s="15">
        <v>0</v>
      </c>
      <c r="CH46" s="22" t="str">
        <f t="shared" si="61"/>
        <v xml:space="preserve"> </v>
      </c>
      <c r="CI46" s="16" t="str">
        <f t="shared" si="73"/>
        <v xml:space="preserve"> </v>
      </c>
      <c r="CJ46" s="21">
        <v>0</v>
      </c>
      <c r="CK46" s="21">
        <v>0</v>
      </c>
      <c r="CL46" s="21">
        <v>0</v>
      </c>
      <c r="CM46" s="16" t="str">
        <f t="shared" si="62"/>
        <v xml:space="preserve"> </v>
      </c>
      <c r="CN46" s="16" t="str">
        <f t="shared" si="63"/>
        <v xml:space="preserve"> </v>
      </c>
      <c r="CO46" s="21">
        <v>0</v>
      </c>
      <c r="CP46" s="21">
        <v>0</v>
      </c>
      <c r="CQ46" s="21">
        <v>0</v>
      </c>
      <c r="CR46" s="16" t="str">
        <f t="shared" si="64"/>
        <v xml:space="preserve"> </v>
      </c>
      <c r="CS46" s="16" t="str">
        <f t="shared" si="65"/>
        <v xml:space="preserve"> </v>
      </c>
      <c r="CT46" s="21">
        <v>0</v>
      </c>
      <c r="CU46" s="21">
        <v>0</v>
      </c>
      <c r="CV46" s="21">
        <v>0</v>
      </c>
      <c r="CW46" s="16" t="str">
        <f t="shared" si="66"/>
        <v xml:space="preserve"> </v>
      </c>
      <c r="CX46" s="16" t="str">
        <f t="shared" si="67"/>
        <v xml:space="preserve"> </v>
      </c>
      <c r="CY46" s="21">
        <v>0</v>
      </c>
      <c r="CZ46" s="21">
        <v>0</v>
      </c>
      <c r="DA46" s="21">
        <v>0</v>
      </c>
      <c r="DB46" s="16" t="str">
        <f t="shared" si="42"/>
        <v xml:space="preserve"> </v>
      </c>
      <c r="DC46" s="16" t="str">
        <f t="shared" si="68"/>
        <v xml:space="preserve"> </v>
      </c>
      <c r="DD46" s="21">
        <v>0</v>
      </c>
      <c r="DE46" s="21">
        <v>0</v>
      </c>
      <c r="DF46" s="21">
        <v>0</v>
      </c>
      <c r="DG46" s="16" t="str">
        <f t="shared" si="44"/>
        <v xml:space="preserve"> </v>
      </c>
      <c r="DH46" s="16" t="str">
        <f t="shared" si="69"/>
        <v xml:space="preserve"> </v>
      </c>
      <c r="DI46" s="21">
        <v>0</v>
      </c>
      <c r="DJ46" s="21">
        <v>0</v>
      </c>
      <c r="DK46" s="16" t="str">
        <f t="shared" si="70"/>
        <v xml:space="preserve"> </v>
      </c>
      <c r="DL46" s="21">
        <v>0</v>
      </c>
      <c r="DM46" s="21">
        <v>0</v>
      </c>
      <c r="DN46" s="21">
        <v>0</v>
      </c>
      <c r="DO46" s="16" t="str">
        <f t="shared" si="46"/>
        <v xml:space="preserve"> </v>
      </c>
      <c r="DP46" s="59" t="str">
        <f t="shared" si="71"/>
        <v xml:space="preserve"> </v>
      </c>
      <c r="DQ46" s="21">
        <v>0</v>
      </c>
      <c r="DR46" s="21">
        <v>0</v>
      </c>
      <c r="DS46" s="21">
        <v>0</v>
      </c>
      <c r="DT46" s="16" t="str">
        <f t="shared" si="48"/>
        <v xml:space="preserve"> </v>
      </c>
      <c r="DU46" s="16" t="str">
        <f t="shared" si="149"/>
        <v xml:space="preserve"> </v>
      </c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</row>
    <row r="47" spans="1:144" s="8" customFormat="1" ht="15.75" customHeight="1" outlineLevel="1" x14ac:dyDescent="0.25">
      <c r="A47" s="7">
        <f t="shared" si="204"/>
        <v>36</v>
      </c>
      <c r="B47" s="75" t="s">
        <v>66</v>
      </c>
      <c r="C47" s="15">
        <v>861000</v>
      </c>
      <c r="D47" s="15">
        <v>56512.44</v>
      </c>
      <c r="E47" s="15">
        <v>620236.47</v>
      </c>
      <c r="F47" s="16">
        <f t="shared" si="3"/>
        <v>6.563581881533101E-2</v>
      </c>
      <c r="G47" s="16">
        <f t="shared" si="4"/>
        <v>9.1114345468914462E-2</v>
      </c>
      <c r="H47" s="6">
        <v>761000</v>
      </c>
      <c r="I47" s="13">
        <v>32012.440000000002</v>
      </c>
      <c r="J47" s="13">
        <v>59394.47</v>
      </c>
      <c r="K47" s="16">
        <f t="shared" si="6"/>
        <v>4.2066281208935616E-2</v>
      </c>
      <c r="L47" s="16">
        <f t="shared" si="49"/>
        <v>0.53898014411105954</v>
      </c>
      <c r="M47" s="21">
        <v>38000</v>
      </c>
      <c r="N47" s="21">
        <v>10891.35</v>
      </c>
      <c r="O47" s="21">
        <v>8832.56</v>
      </c>
      <c r="P47" s="16">
        <f t="shared" si="8"/>
        <v>0.28661447368421056</v>
      </c>
      <c r="Q47" s="16">
        <f t="shared" si="50"/>
        <v>1.2330909724926862</v>
      </c>
      <c r="R47" s="21">
        <v>0</v>
      </c>
      <c r="S47" s="21">
        <v>0</v>
      </c>
      <c r="T47" s="21">
        <v>0</v>
      </c>
      <c r="U47" s="16" t="str">
        <f t="shared" si="10"/>
        <v xml:space="preserve"> </v>
      </c>
      <c r="V47" s="16" t="str">
        <f t="shared" si="202"/>
        <v xml:space="preserve"> </v>
      </c>
      <c r="W47" s="21">
        <v>0</v>
      </c>
      <c r="X47" s="21">
        <v>0</v>
      </c>
      <c r="Y47" s="21">
        <v>0</v>
      </c>
      <c r="Z47" s="16" t="str">
        <f t="shared" si="12"/>
        <v xml:space="preserve"> </v>
      </c>
      <c r="AA47" s="16" t="str">
        <f t="shared" si="52"/>
        <v xml:space="preserve"> </v>
      </c>
      <c r="AB47" s="21">
        <v>50000</v>
      </c>
      <c r="AC47" s="21">
        <v>12230.25</v>
      </c>
      <c r="AD47" s="21">
        <v>738.94</v>
      </c>
      <c r="AE47" s="16">
        <f t="shared" si="14"/>
        <v>0.24460499999999999</v>
      </c>
      <c r="AF47" s="16" t="str">
        <f t="shared" si="53"/>
        <v>св.200</v>
      </c>
      <c r="AG47" s="21">
        <v>672000</v>
      </c>
      <c r="AH47" s="21">
        <v>8890.84</v>
      </c>
      <c r="AI47" s="21">
        <v>49822.97</v>
      </c>
      <c r="AJ47" s="16">
        <f t="shared" si="16"/>
        <v>1.3230416666666666E-2</v>
      </c>
      <c r="AK47" s="16">
        <f t="shared" si="54"/>
        <v>0.17844861516685978</v>
      </c>
      <c r="AL47" s="21">
        <v>1000</v>
      </c>
      <c r="AM47" s="21">
        <v>0</v>
      </c>
      <c r="AN47" s="21">
        <v>0</v>
      </c>
      <c r="AO47" s="16" t="str">
        <f t="shared" si="123"/>
        <v xml:space="preserve"> </v>
      </c>
      <c r="AP47" s="16" t="str">
        <f t="shared" si="55"/>
        <v xml:space="preserve"> </v>
      </c>
      <c r="AQ47" s="33">
        <v>100000</v>
      </c>
      <c r="AR47" s="33">
        <v>24500</v>
      </c>
      <c r="AS47" s="33">
        <v>560842</v>
      </c>
      <c r="AT47" s="16">
        <f t="shared" si="19"/>
        <v>0.245</v>
      </c>
      <c r="AU47" s="16">
        <f t="shared" si="56"/>
        <v>4.3684317508317853E-2</v>
      </c>
      <c r="AV47" s="21">
        <v>0</v>
      </c>
      <c r="AW47" s="21">
        <v>0</v>
      </c>
      <c r="AX47" s="21">
        <v>0</v>
      </c>
      <c r="AY47" s="16" t="str">
        <f t="shared" si="21"/>
        <v xml:space="preserve"> </v>
      </c>
      <c r="AZ47" s="16" t="str">
        <f t="shared" si="57"/>
        <v xml:space="preserve"> </v>
      </c>
      <c r="BA47" s="21">
        <v>0</v>
      </c>
      <c r="BB47" s="21">
        <v>0</v>
      </c>
      <c r="BC47" s="21">
        <v>0</v>
      </c>
      <c r="BD47" s="16" t="str">
        <f t="shared" si="23"/>
        <v xml:space="preserve"> </v>
      </c>
      <c r="BE47" s="16" t="str">
        <f t="shared" si="24"/>
        <v xml:space="preserve"> </v>
      </c>
      <c r="BF47" s="21">
        <v>0</v>
      </c>
      <c r="BG47" s="21">
        <v>0</v>
      </c>
      <c r="BH47" s="21">
        <v>0</v>
      </c>
      <c r="BI47" s="16" t="str">
        <f t="shared" si="26"/>
        <v xml:space="preserve"> </v>
      </c>
      <c r="BJ47" s="16" t="str">
        <f t="shared" si="27"/>
        <v xml:space="preserve"> </v>
      </c>
      <c r="BK47" s="21">
        <v>0</v>
      </c>
      <c r="BL47" s="21">
        <v>0</v>
      </c>
      <c r="BM47" s="21">
        <v>0</v>
      </c>
      <c r="BN47" s="16"/>
      <c r="BO47" s="16" t="str">
        <f t="shared" si="58"/>
        <v xml:space="preserve"> </v>
      </c>
      <c r="BP47" s="21">
        <v>0</v>
      </c>
      <c r="BQ47" s="21">
        <v>0</v>
      </c>
      <c r="BR47" s="21">
        <v>0</v>
      </c>
      <c r="BS47" s="16" t="str">
        <f t="shared" si="31"/>
        <v xml:space="preserve"> </v>
      </c>
      <c r="BT47" s="16" t="str">
        <f t="shared" si="32"/>
        <v xml:space="preserve"> </v>
      </c>
      <c r="BU47" s="21">
        <v>40000</v>
      </c>
      <c r="BV47" s="21">
        <v>24500</v>
      </c>
      <c r="BW47" s="21">
        <v>8450</v>
      </c>
      <c r="BX47" s="16">
        <f t="shared" si="34"/>
        <v>0.61250000000000004</v>
      </c>
      <c r="BY47" s="16" t="str">
        <f>IF(BV47=0," ",IF(BV47/BW47*100&gt;200,"св.200",BV47/BW47))</f>
        <v>св.200</v>
      </c>
      <c r="BZ47" s="21">
        <v>0</v>
      </c>
      <c r="CA47" s="21">
        <v>0</v>
      </c>
      <c r="CB47" s="21">
        <v>0</v>
      </c>
      <c r="CC47" s="16" t="str">
        <f t="shared" si="36"/>
        <v xml:space="preserve"> </v>
      </c>
      <c r="CD47" s="16" t="str">
        <f t="shared" si="60"/>
        <v xml:space="preserve"> </v>
      </c>
      <c r="CE47" s="15">
        <v>0</v>
      </c>
      <c r="CF47" s="15">
        <v>0</v>
      </c>
      <c r="CG47" s="15">
        <v>513592</v>
      </c>
      <c r="CH47" s="22" t="str">
        <f t="shared" si="61"/>
        <v xml:space="preserve"> </v>
      </c>
      <c r="CI47" s="16">
        <f t="shared" si="73"/>
        <v>0</v>
      </c>
      <c r="CJ47" s="21">
        <v>0</v>
      </c>
      <c r="CK47" s="21">
        <v>0</v>
      </c>
      <c r="CL47" s="21">
        <v>0</v>
      </c>
      <c r="CM47" s="16" t="str">
        <f t="shared" si="62"/>
        <v xml:space="preserve"> </v>
      </c>
      <c r="CN47" s="16" t="str">
        <f t="shared" si="63"/>
        <v xml:space="preserve"> </v>
      </c>
      <c r="CO47" s="21">
        <v>0</v>
      </c>
      <c r="CP47" s="21">
        <v>0</v>
      </c>
      <c r="CQ47" s="21">
        <v>513592</v>
      </c>
      <c r="CR47" s="16" t="str">
        <f t="shared" si="64"/>
        <v xml:space="preserve"> </v>
      </c>
      <c r="CS47" s="16">
        <f t="shared" si="65"/>
        <v>0</v>
      </c>
      <c r="CT47" s="21">
        <v>0</v>
      </c>
      <c r="CU47" s="21">
        <v>0</v>
      </c>
      <c r="CV47" s="21">
        <v>0</v>
      </c>
      <c r="CW47" s="16" t="str">
        <f t="shared" si="66"/>
        <v xml:space="preserve"> </v>
      </c>
      <c r="CX47" s="16" t="str">
        <f t="shared" si="67"/>
        <v xml:space="preserve"> </v>
      </c>
      <c r="CY47" s="21">
        <v>0</v>
      </c>
      <c r="CZ47" s="21">
        <v>0</v>
      </c>
      <c r="DA47" s="21">
        <v>0</v>
      </c>
      <c r="DB47" s="16" t="str">
        <f t="shared" si="42"/>
        <v xml:space="preserve"> </v>
      </c>
      <c r="DC47" s="16" t="str">
        <f t="shared" si="68"/>
        <v xml:space="preserve"> </v>
      </c>
      <c r="DD47" s="21">
        <v>0</v>
      </c>
      <c r="DE47" s="21">
        <v>0</v>
      </c>
      <c r="DF47" s="21">
        <v>0</v>
      </c>
      <c r="DG47" s="16" t="str">
        <f t="shared" si="44"/>
        <v xml:space="preserve"> </v>
      </c>
      <c r="DH47" s="16" t="str">
        <f t="shared" si="69"/>
        <v xml:space="preserve"> </v>
      </c>
      <c r="DI47" s="21">
        <v>0</v>
      </c>
      <c r="DJ47" s="21">
        <v>0</v>
      </c>
      <c r="DK47" s="16" t="str">
        <f t="shared" si="70"/>
        <v xml:space="preserve"> </v>
      </c>
      <c r="DL47" s="21">
        <v>0</v>
      </c>
      <c r="DM47" s="21">
        <v>0</v>
      </c>
      <c r="DN47" s="21">
        <v>0</v>
      </c>
      <c r="DO47" s="16" t="str">
        <f t="shared" si="46"/>
        <v xml:space="preserve"> </v>
      </c>
      <c r="DP47" s="59" t="str">
        <f t="shared" si="71"/>
        <v xml:space="preserve"> </v>
      </c>
      <c r="DQ47" s="21">
        <v>60000</v>
      </c>
      <c r="DR47" s="21">
        <v>0</v>
      </c>
      <c r="DS47" s="21">
        <v>38800</v>
      </c>
      <c r="DT47" s="16" t="str">
        <f t="shared" si="48"/>
        <v xml:space="preserve"> </v>
      </c>
      <c r="DU47" s="16">
        <f t="shared" si="149"/>
        <v>0</v>
      </c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</row>
    <row r="48" spans="1:144" s="10" customFormat="1" ht="15.75" x14ac:dyDescent="0.25">
      <c r="A48" s="9"/>
      <c r="B48" s="74" t="s">
        <v>128</v>
      </c>
      <c r="C48" s="76">
        <v>124459941.39</v>
      </c>
      <c r="D48" s="76">
        <v>33291646.57</v>
      </c>
      <c r="E48" s="76">
        <f>SUM(E49:E55)</f>
        <v>31826616.66</v>
      </c>
      <c r="F48" s="14">
        <f t="shared" si="3"/>
        <v>0.26748884981135695</v>
      </c>
      <c r="G48" s="14">
        <f t="shared" si="4"/>
        <v>1.0460315944245895</v>
      </c>
      <c r="H48" s="36">
        <v>106793650</v>
      </c>
      <c r="I48" s="26">
        <v>26522000.399999995</v>
      </c>
      <c r="J48" s="36">
        <f t="shared" ref="J48" si="205">J49+J50+J51+J52+J53+J54+J55</f>
        <v>16343978.079999998</v>
      </c>
      <c r="K48" s="14">
        <f t="shared" si="6"/>
        <v>0.2483481030941446</v>
      </c>
      <c r="L48" s="14">
        <f t="shared" si="49"/>
        <v>1.6227383731292913</v>
      </c>
      <c r="M48" s="36">
        <v>88128750</v>
      </c>
      <c r="N48" s="36">
        <v>19591505.689999998</v>
      </c>
      <c r="O48" s="36">
        <f t="shared" ref="O48" si="206">O49+O50+O51+O52+O53+O54+O55</f>
        <v>14415847.42</v>
      </c>
      <c r="P48" s="14">
        <f t="shared" si="8"/>
        <v>0.22230549837595562</v>
      </c>
      <c r="Q48" s="14">
        <f t="shared" si="50"/>
        <v>1.3590256000364909</v>
      </c>
      <c r="R48" s="36">
        <v>2420500</v>
      </c>
      <c r="S48" s="36">
        <v>615548.41</v>
      </c>
      <c r="T48" s="36">
        <f t="shared" ref="T48" si="207">T49+T50+T51+T52+T53+T54+T55</f>
        <v>593183.04</v>
      </c>
      <c r="U48" s="14">
        <f t="shared" si="10"/>
        <v>0.25430630448254493</v>
      </c>
      <c r="V48" s="14">
        <f t="shared" si="51"/>
        <v>1.0377039943690904</v>
      </c>
      <c r="W48" s="36">
        <v>1445700</v>
      </c>
      <c r="X48" s="36">
        <v>4747796.0999999996</v>
      </c>
      <c r="Y48" s="36">
        <f t="shared" ref="Y48" si="208">Y49+Y50+Y51+Y52+Y53+Y54+Y55</f>
        <v>38288.31</v>
      </c>
      <c r="Z48" s="14" t="str">
        <f t="shared" si="12"/>
        <v>СВ.200</v>
      </c>
      <c r="AA48" s="14" t="str">
        <f t="shared" si="52"/>
        <v>св.200</v>
      </c>
      <c r="AB48" s="36">
        <v>1874000</v>
      </c>
      <c r="AC48" s="36">
        <v>150397.13</v>
      </c>
      <c r="AD48" s="36">
        <f t="shared" ref="AD48" si="209">AD49+AD50+AD51+AD52+AD53+AD54+AD55</f>
        <v>111723.52</v>
      </c>
      <c r="AE48" s="14">
        <f t="shared" si="14"/>
        <v>8.0254605122732123E-2</v>
      </c>
      <c r="AF48" s="14">
        <f t="shared" si="53"/>
        <v>1.3461545966328308</v>
      </c>
      <c r="AG48" s="36">
        <v>12914000</v>
      </c>
      <c r="AH48" s="36">
        <v>1414053.0699999998</v>
      </c>
      <c r="AI48" s="36">
        <f t="shared" ref="AI48" si="210">AI49+AI50+AI51+AI52+AI53+AI54+AI55</f>
        <v>1180935.79</v>
      </c>
      <c r="AJ48" s="14">
        <f t="shared" si="16"/>
        <v>0.10949768236022919</v>
      </c>
      <c r="AK48" s="14">
        <f t="shared" si="54"/>
        <v>1.1974004700120062</v>
      </c>
      <c r="AL48" s="36">
        <v>10700</v>
      </c>
      <c r="AM48" s="36">
        <v>2700</v>
      </c>
      <c r="AN48" s="36">
        <f t="shared" ref="AN48" si="211">AN49+AN50+AN51+AN52+AN53+AN54+AN55</f>
        <v>4000</v>
      </c>
      <c r="AO48" s="14">
        <f t="shared" si="123"/>
        <v>0.25233644859813081</v>
      </c>
      <c r="AP48" s="14">
        <f t="shared" si="55"/>
        <v>0.67500000000000004</v>
      </c>
      <c r="AQ48" s="36">
        <v>17666291.390000001</v>
      </c>
      <c r="AR48" s="36">
        <v>6769646.1699999999</v>
      </c>
      <c r="AS48" s="36">
        <f t="shared" ref="AS48" si="212">AS49+AS50+AS51+AS52+AS53+AS54+AS55</f>
        <v>15482638.580000002</v>
      </c>
      <c r="AT48" s="14">
        <f t="shared" si="19"/>
        <v>0.38319565892771112</v>
      </c>
      <c r="AU48" s="14">
        <f t="shared" si="56"/>
        <v>0.43724111591320236</v>
      </c>
      <c r="AV48" s="36">
        <v>550000</v>
      </c>
      <c r="AW48" s="36">
        <v>6738.09</v>
      </c>
      <c r="AX48" s="36">
        <f t="shared" ref="AX48" si="213">AX49+AX50+AX51+AX52+AX53+AX54+AX55</f>
        <v>34500.67</v>
      </c>
      <c r="AY48" s="14">
        <f t="shared" si="21"/>
        <v>1.2251072727272728E-2</v>
      </c>
      <c r="AZ48" s="14">
        <f t="shared" si="57"/>
        <v>0.19530316367769091</v>
      </c>
      <c r="BA48" s="36">
        <v>15528351.01</v>
      </c>
      <c r="BB48" s="36">
        <v>6291190.0199999996</v>
      </c>
      <c r="BC48" s="36">
        <f t="shared" ref="BC48" si="214">BC49+BC50+BC51+BC52+BC53+BC54+BC55</f>
        <v>14532068.640000001</v>
      </c>
      <c r="BD48" s="14">
        <f t="shared" si="23"/>
        <v>0.40514218257615237</v>
      </c>
      <c r="BE48" s="14">
        <f t="shared" si="24"/>
        <v>0.43291771982712018</v>
      </c>
      <c r="BF48" s="36">
        <v>64800</v>
      </c>
      <c r="BG48" s="36">
        <v>17612.330000000002</v>
      </c>
      <c r="BH48" s="36">
        <f t="shared" ref="BH48" si="215">BH49+BH50+BH51+BH52+BH53+BH54+BH55</f>
        <v>17612.330000000002</v>
      </c>
      <c r="BI48" s="14">
        <f t="shared" si="26"/>
        <v>0.27179521604938273</v>
      </c>
      <c r="BJ48" s="14">
        <f t="shared" si="27"/>
        <v>1</v>
      </c>
      <c r="BK48" s="36">
        <v>138636.29999999999</v>
      </c>
      <c r="BL48" s="36">
        <v>55647.99</v>
      </c>
      <c r="BM48" s="36">
        <f t="shared" ref="BM48" si="216">BM49+BM50+BM51+BM52+BM53+BM54+BM55</f>
        <v>26035.760000000002</v>
      </c>
      <c r="BN48" s="14">
        <f t="shared" ref="BN48:BN63" si="217">IF(BL48&lt;=0," ",IF(BK48&lt;=0," ",IF(BL48/BK48*100&gt;200,"СВ.200",BL48/BK48)))</f>
        <v>0.40139552195204287</v>
      </c>
      <c r="BO48" s="14" t="str">
        <f t="shared" si="58"/>
        <v>св.200</v>
      </c>
      <c r="BP48" s="36">
        <v>910901.16</v>
      </c>
      <c r="BQ48" s="36">
        <v>234080.83000000002</v>
      </c>
      <c r="BR48" s="36">
        <f t="shared" ref="BR48" si="218">BR49+BR50+BR51+BR52+BR53+BR54+BR55</f>
        <v>220460.28</v>
      </c>
      <c r="BS48" s="14">
        <f t="shared" si="31"/>
        <v>0.25697720046816058</v>
      </c>
      <c r="BT48" s="14">
        <f t="shared" si="32"/>
        <v>1.0617823310394054</v>
      </c>
      <c r="BU48" s="36">
        <v>36000</v>
      </c>
      <c r="BV48" s="36">
        <v>32387.86</v>
      </c>
      <c r="BW48" s="36">
        <f t="shared" ref="BW48" si="219">BW49+BW50+BW51+BW52+BW53+BW54+BW55</f>
        <v>22901.97</v>
      </c>
      <c r="BX48" s="14">
        <f t="shared" si="34"/>
        <v>0.89966277777777781</v>
      </c>
      <c r="BY48" s="14">
        <f t="shared" si="59"/>
        <v>1.4141953727124783</v>
      </c>
      <c r="BZ48" s="36">
        <v>0</v>
      </c>
      <c r="CA48" s="36">
        <v>0</v>
      </c>
      <c r="CB48" s="36">
        <f t="shared" ref="CB48" si="220">CB49+CB50+CB51+CB52+CB53+CB54+CB55</f>
        <v>276900</v>
      </c>
      <c r="CC48" s="14" t="str">
        <f t="shared" si="36"/>
        <v xml:space="preserve"> </v>
      </c>
      <c r="CD48" s="14">
        <f t="shared" si="60"/>
        <v>0</v>
      </c>
      <c r="CE48" s="76">
        <v>200000</v>
      </c>
      <c r="CF48" s="76">
        <v>123567.88</v>
      </c>
      <c r="CG48" s="36">
        <f t="shared" ref="CG48" si="221">CG49+CG50+CG51+CG52+CG53+CG54+CG55</f>
        <v>426067.08999999997</v>
      </c>
      <c r="CH48" s="14">
        <f t="shared" si="61"/>
        <v>0.61783940000000004</v>
      </c>
      <c r="CI48" s="14">
        <f t="shared" si="73"/>
        <v>0.29001977129939799</v>
      </c>
      <c r="CJ48" s="36">
        <v>200000</v>
      </c>
      <c r="CK48" s="36">
        <v>123567.88</v>
      </c>
      <c r="CL48" s="36">
        <f t="shared" ref="CL48" si="222">CL49+CL50+CL51+CL52+CL53+CL54+CL55</f>
        <v>79567.09</v>
      </c>
      <c r="CM48" s="14">
        <f t="shared" si="62"/>
        <v>0.61783940000000004</v>
      </c>
      <c r="CN48" s="14">
        <f t="shared" si="63"/>
        <v>1.5530023782445734</v>
      </c>
      <c r="CO48" s="36">
        <v>0</v>
      </c>
      <c r="CP48" s="36">
        <v>0</v>
      </c>
      <c r="CQ48" s="36">
        <f t="shared" ref="CQ48" si="223">CQ49+CQ50+CQ51+CQ52+CQ53+CQ54+CQ55</f>
        <v>346500</v>
      </c>
      <c r="CR48" s="14" t="str">
        <f t="shared" si="64"/>
        <v xml:space="preserve"> </v>
      </c>
      <c r="CS48" s="14">
        <f t="shared" si="65"/>
        <v>0</v>
      </c>
      <c r="CT48" s="36">
        <v>0</v>
      </c>
      <c r="CU48" s="36">
        <v>0</v>
      </c>
      <c r="CV48" s="36">
        <f t="shared" ref="CV48" si="224">CV49+CV50+CV51+CV52+CV53+CV54+CV55</f>
        <v>0</v>
      </c>
      <c r="CW48" s="28" t="str">
        <f t="shared" si="66"/>
        <v xml:space="preserve"> </v>
      </c>
      <c r="CX48" s="28" t="str">
        <f t="shared" si="67"/>
        <v xml:space="preserve"> </v>
      </c>
      <c r="CY48" s="36">
        <v>0</v>
      </c>
      <c r="CZ48" s="36">
        <v>0</v>
      </c>
      <c r="DA48" s="36">
        <f t="shared" ref="DA48" si="225">DA49+DA50+DA51+DA52+DA53+DA54+DA55</f>
        <v>0</v>
      </c>
      <c r="DB48" s="14" t="str">
        <f t="shared" si="42"/>
        <v xml:space="preserve"> </v>
      </c>
      <c r="DC48" s="14" t="str">
        <f t="shared" si="68"/>
        <v xml:space="preserve"> </v>
      </c>
      <c r="DD48" s="36">
        <v>0</v>
      </c>
      <c r="DE48" s="36">
        <v>8421.9699999999993</v>
      </c>
      <c r="DF48" s="36">
        <f t="shared" ref="DF48" si="226">DF49+DF50+DF51+DF52+DF53+DF54+DF55</f>
        <v>0</v>
      </c>
      <c r="DG48" s="14" t="str">
        <f t="shared" si="44"/>
        <v xml:space="preserve"> </v>
      </c>
      <c r="DH48" s="14" t="str">
        <f t="shared" si="69"/>
        <v xml:space="preserve"> </v>
      </c>
      <c r="DI48" s="36">
        <v>-0.8</v>
      </c>
      <c r="DJ48" s="36">
        <v>-146800</v>
      </c>
      <c r="DK48" s="14">
        <f>IF(DI48=0," ",IF(DI48/DJ48*100&gt;200,"св.200",DI48/DJ48))</f>
        <v>5.449591280653951E-6</v>
      </c>
      <c r="DL48" s="36">
        <v>0</v>
      </c>
      <c r="DM48" s="36">
        <v>0</v>
      </c>
      <c r="DN48" s="36">
        <f t="shared" ref="DN48" si="227">DN49+DN50+DN51+DN52+DN53+DN54+DN55</f>
        <v>0</v>
      </c>
      <c r="DO48" s="14" t="str">
        <f t="shared" si="46"/>
        <v xml:space="preserve"> </v>
      </c>
      <c r="DP48" s="58" t="str">
        <f t="shared" si="71"/>
        <v xml:space="preserve"> </v>
      </c>
      <c r="DQ48" s="36">
        <v>236700</v>
      </c>
      <c r="DR48" s="36">
        <v>0</v>
      </c>
      <c r="DS48" s="36">
        <f t="shared" ref="DS48" si="228">DS49+DS50+DS51+DS52+DS53+DS54+DS55</f>
        <v>72891.839999999997</v>
      </c>
      <c r="DT48" s="14" t="str">
        <f t="shared" si="48"/>
        <v xml:space="preserve"> </v>
      </c>
      <c r="DU48" s="14">
        <f t="shared" si="149"/>
        <v>0</v>
      </c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1:144" s="8" customFormat="1" ht="15" customHeight="1" outlineLevel="1" x14ac:dyDescent="0.25">
      <c r="A49" s="7">
        <v>37</v>
      </c>
      <c r="B49" s="75" t="s">
        <v>1</v>
      </c>
      <c r="C49" s="15">
        <v>91584600</v>
      </c>
      <c r="D49" s="15">
        <v>19091081.850000001</v>
      </c>
      <c r="E49" s="15">
        <v>15527269.949999999</v>
      </c>
      <c r="F49" s="16">
        <f t="shared" si="3"/>
        <v>0.20845296971324875</v>
      </c>
      <c r="G49" s="16">
        <f t="shared" si="4"/>
        <v>1.2295195428092627</v>
      </c>
      <c r="H49" s="6">
        <v>89981100</v>
      </c>
      <c r="I49" s="13">
        <v>18736949.669999998</v>
      </c>
      <c r="J49" s="13">
        <v>15077994.049999999</v>
      </c>
      <c r="K49" s="16">
        <f t="shared" si="6"/>
        <v>0.20823205839893041</v>
      </c>
      <c r="L49" s="16">
        <f t="shared" si="49"/>
        <v>1.2426685942351861</v>
      </c>
      <c r="M49" s="21">
        <v>84145700</v>
      </c>
      <c r="N49" s="21">
        <v>17285829.809999999</v>
      </c>
      <c r="O49" s="21">
        <v>13840732.609999999</v>
      </c>
      <c r="P49" s="16">
        <f t="shared" si="8"/>
        <v>0.2054273695506722</v>
      </c>
      <c r="Q49" s="16">
        <f t="shared" si="50"/>
        <v>1.2489100322269717</v>
      </c>
      <c r="R49" s="21">
        <v>2420500</v>
      </c>
      <c r="S49" s="21">
        <v>615548.41</v>
      </c>
      <c r="T49" s="21">
        <v>593183.04</v>
      </c>
      <c r="U49" s="16">
        <f t="shared" si="10"/>
        <v>0.25430630448254493</v>
      </c>
      <c r="V49" s="16">
        <f t="shared" si="51"/>
        <v>1.0377039943690904</v>
      </c>
      <c r="W49" s="21">
        <v>2900</v>
      </c>
      <c r="X49" s="21">
        <v>0</v>
      </c>
      <c r="Y49" s="21">
        <v>0</v>
      </c>
      <c r="Z49" s="16" t="str">
        <f t="shared" si="12"/>
        <v xml:space="preserve"> </v>
      </c>
      <c r="AA49" s="16" t="str">
        <f t="shared" si="52"/>
        <v xml:space="preserve"> </v>
      </c>
      <c r="AB49" s="21">
        <v>1041000</v>
      </c>
      <c r="AC49" s="21">
        <v>93745.5</v>
      </c>
      <c r="AD49" s="21">
        <v>84968.83</v>
      </c>
      <c r="AE49" s="16">
        <f t="shared" si="14"/>
        <v>9.0053314121037467E-2</v>
      </c>
      <c r="AF49" s="16">
        <f t="shared" si="53"/>
        <v>1.1032928192608984</v>
      </c>
      <c r="AG49" s="21">
        <v>2371000</v>
      </c>
      <c r="AH49" s="21">
        <v>741825.95</v>
      </c>
      <c r="AI49" s="21">
        <v>559109.56999999995</v>
      </c>
      <c r="AJ49" s="16">
        <f t="shared" si="16"/>
        <v>0.31287471530999578</v>
      </c>
      <c r="AK49" s="16">
        <f t="shared" si="54"/>
        <v>1.3267988777226618</v>
      </c>
      <c r="AL49" s="21">
        <v>0</v>
      </c>
      <c r="AM49" s="21">
        <v>0</v>
      </c>
      <c r="AN49" s="21">
        <v>0</v>
      </c>
      <c r="AO49" s="16" t="str">
        <f t="shared" si="123"/>
        <v xml:space="preserve"> </v>
      </c>
      <c r="AP49" s="16" t="str">
        <f t="shared" si="55"/>
        <v xml:space="preserve"> </v>
      </c>
      <c r="AQ49" s="33">
        <v>1603500</v>
      </c>
      <c r="AR49" s="33">
        <v>354132.18</v>
      </c>
      <c r="AS49" s="33">
        <v>449275.9</v>
      </c>
      <c r="AT49" s="16">
        <f t="shared" si="19"/>
        <v>0.22084950420954164</v>
      </c>
      <c r="AU49" s="16">
        <f t="shared" si="56"/>
        <v>0.7882287476359181</v>
      </c>
      <c r="AV49" s="21">
        <v>550000</v>
      </c>
      <c r="AW49" s="21">
        <v>6738.09</v>
      </c>
      <c r="AX49" s="21">
        <v>34500.67</v>
      </c>
      <c r="AY49" s="16">
        <f t="shared" si="21"/>
        <v>1.2251072727272728E-2</v>
      </c>
      <c r="AZ49" s="16">
        <f t="shared" si="57"/>
        <v>0.19530316367769091</v>
      </c>
      <c r="BA49" s="21">
        <v>0</v>
      </c>
      <c r="BB49" s="21">
        <v>0</v>
      </c>
      <c r="BC49" s="21">
        <v>0</v>
      </c>
      <c r="BD49" s="16" t="str">
        <f t="shared" si="23"/>
        <v xml:space="preserve"> </v>
      </c>
      <c r="BE49" s="16" t="str">
        <f t="shared" si="24"/>
        <v xml:space="preserve"> </v>
      </c>
      <c r="BF49" s="21">
        <v>64800</v>
      </c>
      <c r="BG49" s="21">
        <v>17612.330000000002</v>
      </c>
      <c r="BH49" s="21">
        <v>17612.330000000002</v>
      </c>
      <c r="BI49" s="16">
        <f t="shared" si="26"/>
        <v>0.27179521604938273</v>
      </c>
      <c r="BJ49" s="16">
        <f t="shared" si="27"/>
        <v>1</v>
      </c>
      <c r="BK49" s="21">
        <v>0</v>
      </c>
      <c r="BL49" s="21">
        <v>0</v>
      </c>
      <c r="BM49" s="21">
        <v>0</v>
      </c>
      <c r="BN49" s="16" t="str">
        <f t="shared" si="217"/>
        <v xml:space="preserve"> </v>
      </c>
      <c r="BO49" s="16" t="str">
        <f t="shared" si="58"/>
        <v xml:space="preserve"> </v>
      </c>
      <c r="BP49" s="21">
        <v>680000</v>
      </c>
      <c r="BQ49" s="21">
        <v>185832.5</v>
      </c>
      <c r="BR49" s="21">
        <v>181063.81</v>
      </c>
      <c r="BS49" s="16">
        <f t="shared" si="31"/>
        <v>0.27328308823529412</v>
      </c>
      <c r="BT49" s="16">
        <f t="shared" si="32"/>
        <v>1.0263370686831343</v>
      </c>
      <c r="BU49" s="21">
        <v>0</v>
      </c>
      <c r="BV49" s="21">
        <v>11960.21</v>
      </c>
      <c r="BW49" s="21">
        <v>11432</v>
      </c>
      <c r="BX49" s="16" t="str">
        <f t="shared" si="34"/>
        <v xml:space="preserve"> </v>
      </c>
      <c r="BY49" s="16">
        <f t="shared" si="59"/>
        <v>1.0462045136459062</v>
      </c>
      <c r="BZ49" s="21">
        <v>0</v>
      </c>
      <c r="CA49" s="21">
        <v>0</v>
      </c>
      <c r="CB49" s="21">
        <v>125100</v>
      </c>
      <c r="CC49" s="16" t="str">
        <f t="shared" si="36"/>
        <v xml:space="preserve"> </v>
      </c>
      <c r="CD49" s="16">
        <f t="shared" si="60"/>
        <v>0</v>
      </c>
      <c r="CE49" s="15">
        <v>200000</v>
      </c>
      <c r="CF49" s="15">
        <v>123567.88</v>
      </c>
      <c r="CG49" s="15">
        <v>79567.09</v>
      </c>
      <c r="CH49" s="16">
        <f t="shared" si="61"/>
        <v>0.61783940000000004</v>
      </c>
      <c r="CI49" s="16">
        <f t="shared" si="73"/>
        <v>1.5530023782445734</v>
      </c>
      <c r="CJ49" s="21">
        <v>200000</v>
      </c>
      <c r="CK49" s="21">
        <v>123567.88</v>
      </c>
      <c r="CL49" s="21">
        <v>79567.09</v>
      </c>
      <c r="CM49" s="16">
        <f t="shared" si="62"/>
        <v>0.61783940000000004</v>
      </c>
      <c r="CN49" s="16">
        <f t="shared" si="63"/>
        <v>1.5530023782445734</v>
      </c>
      <c r="CO49" s="21">
        <v>0</v>
      </c>
      <c r="CP49" s="21">
        <v>0</v>
      </c>
      <c r="CQ49" s="21">
        <v>0</v>
      </c>
      <c r="CR49" s="16" t="str">
        <f t="shared" si="64"/>
        <v xml:space="preserve"> </v>
      </c>
      <c r="CS49" s="16" t="str">
        <f t="shared" si="65"/>
        <v xml:space="preserve"> </v>
      </c>
      <c r="CT49" s="21">
        <v>0</v>
      </c>
      <c r="CU49" s="21">
        <v>0</v>
      </c>
      <c r="CV49" s="21">
        <v>0</v>
      </c>
      <c r="CW49" s="16" t="str">
        <f t="shared" si="66"/>
        <v xml:space="preserve"> </v>
      </c>
      <c r="CX49" s="16" t="str">
        <f t="shared" si="67"/>
        <v xml:space="preserve"> </v>
      </c>
      <c r="CY49" s="21">
        <v>0</v>
      </c>
      <c r="CZ49" s="21">
        <v>0</v>
      </c>
      <c r="DA49" s="21">
        <v>0</v>
      </c>
      <c r="DB49" s="16" t="str">
        <f t="shared" si="42"/>
        <v xml:space="preserve"> </v>
      </c>
      <c r="DC49" s="16" t="str">
        <f t="shared" si="68"/>
        <v xml:space="preserve"> </v>
      </c>
      <c r="DD49" s="21">
        <v>0</v>
      </c>
      <c r="DE49" s="21">
        <v>8421.9699999999993</v>
      </c>
      <c r="DF49" s="21">
        <v>0</v>
      </c>
      <c r="DG49" s="16" t="str">
        <f t="shared" si="44"/>
        <v xml:space="preserve"> </v>
      </c>
      <c r="DH49" s="16"/>
      <c r="DI49" s="21">
        <v>-0.8</v>
      </c>
      <c r="DJ49" s="21">
        <v>0</v>
      </c>
      <c r="DK49" s="16" t="str">
        <f t="shared" si="70"/>
        <v xml:space="preserve"> </v>
      </c>
      <c r="DL49" s="21">
        <v>0</v>
      </c>
      <c r="DM49" s="21">
        <v>0</v>
      </c>
      <c r="DN49" s="21">
        <v>0</v>
      </c>
      <c r="DO49" s="16" t="str">
        <f t="shared" si="46"/>
        <v xml:space="preserve"> </v>
      </c>
      <c r="DP49" s="59" t="str">
        <f t="shared" si="71"/>
        <v xml:space="preserve"> </v>
      </c>
      <c r="DQ49" s="21">
        <v>108700</v>
      </c>
      <c r="DR49" s="21">
        <v>0</v>
      </c>
      <c r="DS49" s="21">
        <v>0</v>
      </c>
      <c r="DT49" s="16" t="str">
        <f t="shared" si="48"/>
        <v xml:space="preserve"> </v>
      </c>
      <c r="DU49" s="16" t="str">
        <f t="shared" si="149"/>
        <v xml:space="preserve"> </v>
      </c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</row>
    <row r="50" spans="1:144" s="8" customFormat="1" ht="15.75" customHeight="1" outlineLevel="1" x14ac:dyDescent="0.25">
      <c r="A50" s="7">
        <f>A49+1</f>
        <v>38</v>
      </c>
      <c r="B50" s="75" t="s">
        <v>71</v>
      </c>
      <c r="C50" s="15">
        <v>13542146.359999999</v>
      </c>
      <c r="D50" s="15">
        <v>6392117.4900000002</v>
      </c>
      <c r="E50" s="15">
        <v>14968007.369999999</v>
      </c>
      <c r="F50" s="16">
        <f t="shared" si="3"/>
        <v>0.47201657108659401</v>
      </c>
      <c r="G50" s="16">
        <f t="shared" si="4"/>
        <v>0.42705200044272829</v>
      </c>
      <c r="H50" s="6">
        <v>571000</v>
      </c>
      <c r="I50" s="13">
        <v>136179.54</v>
      </c>
      <c r="J50" s="13">
        <v>93532.72</v>
      </c>
      <c r="K50" s="16">
        <f t="shared" si="6"/>
        <v>0.23849306479859897</v>
      </c>
      <c r="L50" s="16">
        <f t="shared" si="49"/>
        <v>1.4559561616512382</v>
      </c>
      <c r="M50" s="21">
        <v>100000</v>
      </c>
      <c r="N50" s="29">
        <v>19717.23</v>
      </c>
      <c r="O50" s="29">
        <v>20962.189999999999</v>
      </c>
      <c r="P50" s="16">
        <f t="shared" si="8"/>
        <v>0.19717229999999999</v>
      </c>
      <c r="Q50" s="16">
        <f t="shared" si="50"/>
        <v>0.94060925886083468</v>
      </c>
      <c r="R50" s="21">
        <v>0</v>
      </c>
      <c r="S50" s="29">
        <v>0</v>
      </c>
      <c r="T50" s="29">
        <v>0</v>
      </c>
      <c r="U50" s="16" t="str">
        <f>IF(S50&lt;=0," ",IF(R50&lt;=0," ",IF(S50/R50*100&gt;200,"СВ.200",S50/R50)))</f>
        <v xml:space="preserve"> </v>
      </c>
      <c r="V50" s="16" t="str">
        <f t="shared" ref="V50:V55" si="229">IF(S50=0," ",IF(S50/T50*100&gt;200,"св.200",S50/T50))</f>
        <v xml:space="preserve"> </v>
      </c>
      <c r="W50" s="21">
        <v>20000</v>
      </c>
      <c r="X50" s="21">
        <v>0</v>
      </c>
      <c r="Y50" s="21">
        <v>9977.11</v>
      </c>
      <c r="Z50" s="16" t="str">
        <f t="shared" si="12"/>
        <v xml:space="preserve"> </v>
      </c>
      <c r="AA50" s="16">
        <f t="shared" si="52"/>
        <v>0</v>
      </c>
      <c r="AB50" s="21">
        <v>70000</v>
      </c>
      <c r="AC50" s="21">
        <v>3881.93</v>
      </c>
      <c r="AD50" s="21">
        <v>-164.27</v>
      </c>
      <c r="AE50" s="16">
        <f t="shared" si="14"/>
        <v>5.5456142857142857E-2</v>
      </c>
      <c r="AF50" s="16">
        <f t="shared" si="53"/>
        <v>-23.631399525171972</v>
      </c>
      <c r="AG50" s="21">
        <v>380000</v>
      </c>
      <c r="AH50" s="21">
        <v>111580.38</v>
      </c>
      <c r="AI50" s="21">
        <v>62757.69</v>
      </c>
      <c r="AJ50" s="16">
        <f t="shared" si="16"/>
        <v>0.29363257894736844</v>
      </c>
      <c r="AK50" s="16">
        <f t="shared" si="54"/>
        <v>1.7779554983620334</v>
      </c>
      <c r="AL50" s="21">
        <v>1000</v>
      </c>
      <c r="AM50" s="21">
        <v>1000</v>
      </c>
      <c r="AN50" s="21">
        <v>0</v>
      </c>
      <c r="AO50" s="16">
        <f t="shared" si="123"/>
        <v>1</v>
      </c>
      <c r="AP50" s="16" t="str">
        <f t="shared" si="55"/>
        <v xml:space="preserve"> </v>
      </c>
      <c r="AQ50" s="33">
        <v>12971146.359999999</v>
      </c>
      <c r="AR50" s="33">
        <v>6255937.9500000002</v>
      </c>
      <c r="AS50" s="33">
        <v>14874474.65</v>
      </c>
      <c r="AT50" s="16">
        <f t="shared" si="19"/>
        <v>0.48229645833708723</v>
      </c>
      <c r="AU50" s="16">
        <f t="shared" si="56"/>
        <v>0.4205821111134167</v>
      </c>
      <c r="AV50" s="21">
        <v>0</v>
      </c>
      <c r="AW50" s="29">
        <v>0</v>
      </c>
      <c r="AX50" s="29">
        <v>0</v>
      </c>
      <c r="AY50" s="16" t="str">
        <f t="shared" si="21"/>
        <v xml:space="preserve"> </v>
      </c>
      <c r="AZ50" s="16" t="str">
        <f t="shared" si="57"/>
        <v xml:space="preserve"> </v>
      </c>
      <c r="BA50" s="21">
        <v>12971146.359999999</v>
      </c>
      <c r="BB50" s="21">
        <v>6255937.9500000002</v>
      </c>
      <c r="BC50" s="21">
        <v>14527974.65</v>
      </c>
      <c r="BD50" s="16">
        <f t="shared" si="23"/>
        <v>0.48229645833708723</v>
      </c>
      <c r="BE50" s="16">
        <f t="shared" si="24"/>
        <v>0.43061322040508931</v>
      </c>
      <c r="BF50" s="21">
        <v>0</v>
      </c>
      <c r="BG50" s="21">
        <v>0</v>
      </c>
      <c r="BH50" s="21">
        <v>0</v>
      </c>
      <c r="BI50" s="16" t="str">
        <f t="shared" si="26"/>
        <v xml:space="preserve"> </v>
      </c>
      <c r="BJ50" s="16" t="str">
        <f t="shared" si="27"/>
        <v xml:space="preserve"> </v>
      </c>
      <c r="BK50" s="21">
        <v>0</v>
      </c>
      <c r="BL50" s="21">
        <v>0</v>
      </c>
      <c r="BM50" s="21">
        <v>0</v>
      </c>
      <c r="BN50" s="16" t="str">
        <f t="shared" si="217"/>
        <v xml:space="preserve"> </v>
      </c>
      <c r="BO50" s="16" t="str">
        <f t="shared" si="58"/>
        <v xml:space="preserve"> </v>
      </c>
      <c r="BP50" s="21">
        <v>0</v>
      </c>
      <c r="BQ50" s="21">
        <v>0</v>
      </c>
      <c r="BR50" s="21">
        <v>0</v>
      </c>
      <c r="BS50" s="16" t="str">
        <f t="shared" si="31"/>
        <v xml:space="preserve"> </v>
      </c>
      <c r="BT50" s="16" t="str">
        <f t="shared" si="32"/>
        <v xml:space="preserve"> </v>
      </c>
      <c r="BU50" s="21">
        <v>0</v>
      </c>
      <c r="BV50" s="21">
        <v>0</v>
      </c>
      <c r="BW50" s="21">
        <v>0</v>
      </c>
      <c r="BX50" s="16" t="str">
        <f t="shared" si="34"/>
        <v xml:space="preserve"> </v>
      </c>
      <c r="BY50" s="16" t="str">
        <f t="shared" si="59"/>
        <v xml:space="preserve"> </v>
      </c>
      <c r="BZ50" s="21">
        <v>0</v>
      </c>
      <c r="CA50" s="29">
        <v>0</v>
      </c>
      <c r="CB50" s="29">
        <v>0</v>
      </c>
      <c r="CC50" s="16" t="str">
        <f t="shared" si="36"/>
        <v xml:space="preserve"> </v>
      </c>
      <c r="CD50" s="16" t="str">
        <f t="shared" si="60"/>
        <v xml:space="preserve"> </v>
      </c>
      <c r="CE50" s="15">
        <v>0</v>
      </c>
      <c r="CF50" s="15">
        <v>0</v>
      </c>
      <c r="CG50" s="15">
        <v>346500</v>
      </c>
      <c r="CH50" s="16" t="str">
        <f t="shared" si="61"/>
        <v xml:space="preserve"> </v>
      </c>
      <c r="CI50" s="16">
        <f t="shared" si="73"/>
        <v>0</v>
      </c>
      <c r="CJ50" s="21">
        <v>0</v>
      </c>
      <c r="CK50" s="29">
        <v>0</v>
      </c>
      <c r="CL50" s="29">
        <v>0</v>
      </c>
      <c r="CM50" s="16" t="str">
        <f t="shared" si="62"/>
        <v xml:space="preserve"> </v>
      </c>
      <c r="CN50" s="16" t="str">
        <f t="shared" si="63"/>
        <v xml:space="preserve"> </v>
      </c>
      <c r="CO50" s="21">
        <v>0</v>
      </c>
      <c r="CP50" s="21">
        <v>0</v>
      </c>
      <c r="CQ50" s="21">
        <v>346500</v>
      </c>
      <c r="CR50" s="16" t="str">
        <f t="shared" si="64"/>
        <v xml:space="preserve"> </v>
      </c>
      <c r="CS50" s="16">
        <f t="shared" si="65"/>
        <v>0</v>
      </c>
      <c r="CT50" s="21">
        <v>0</v>
      </c>
      <c r="CU50" s="29">
        <v>0</v>
      </c>
      <c r="CV50" s="29">
        <v>0</v>
      </c>
      <c r="CW50" s="16" t="str">
        <f t="shared" si="66"/>
        <v xml:space="preserve"> </v>
      </c>
      <c r="CX50" s="16" t="str">
        <f t="shared" si="67"/>
        <v xml:space="preserve"> </v>
      </c>
      <c r="CY50" s="21">
        <v>0</v>
      </c>
      <c r="CZ50" s="29">
        <v>0</v>
      </c>
      <c r="DA50" s="29">
        <v>0</v>
      </c>
      <c r="DB50" s="16" t="str">
        <f t="shared" si="42"/>
        <v xml:space="preserve"> </v>
      </c>
      <c r="DC50" s="16" t="str">
        <f t="shared" si="68"/>
        <v xml:space="preserve"> </v>
      </c>
      <c r="DD50" s="21">
        <v>0</v>
      </c>
      <c r="DE50" s="29">
        <v>0</v>
      </c>
      <c r="DF50" s="29">
        <v>0</v>
      </c>
      <c r="DG50" s="16" t="str">
        <f t="shared" si="44"/>
        <v xml:space="preserve"> </v>
      </c>
      <c r="DH50" s="16" t="str">
        <f t="shared" si="69"/>
        <v xml:space="preserve"> </v>
      </c>
      <c r="DI50" s="21">
        <v>0</v>
      </c>
      <c r="DJ50" s="21">
        <v>0</v>
      </c>
      <c r="DK50" s="16" t="str">
        <f t="shared" si="70"/>
        <v xml:space="preserve"> </v>
      </c>
      <c r="DL50" s="21">
        <v>0</v>
      </c>
      <c r="DM50" s="21">
        <v>0</v>
      </c>
      <c r="DN50" s="21">
        <v>0</v>
      </c>
      <c r="DO50" s="16" t="str">
        <f t="shared" si="46"/>
        <v xml:space="preserve"> </v>
      </c>
      <c r="DP50" s="59" t="str">
        <f t="shared" si="71"/>
        <v xml:space="preserve"> </v>
      </c>
      <c r="DQ50" s="21">
        <v>0</v>
      </c>
      <c r="DR50" s="21">
        <v>0</v>
      </c>
      <c r="DS50" s="21">
        <v>0</v>
      </c>
      <c r="DT50" s="16" t="str">
        <f t="shared" si="48"/>
        <v xml:space="preserve"> </v>
      </c>
      <c r="DU50" s="16" t="str">
        <f t="shared" si="149"/>
        <v xml:space="preserve"> </v>
      </c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</row>
    <row r="51" spans="1:144" s="8" customFormat="1" ht="15.75" customHeight="1" outlineLevel="1" x14ac:dyDescent="0.25">
      <c r="A51" s="7">
        <f t="shared" ref="A51:A55" si="230">A50+1</f>
        <v>39</v>
      </c>
      <c r="B51" s="75" t="s">
        <v>82</v>
      </c>
      <c r="C51" s="15">
        <v>2699500</v>
      </c>
      <c r="D51" s="15">
        <v>313894.73</v>
      </c>
      <c r="E51" s="15">
        <v>414300.14</v>
      </c>
      <c r="F51" s="16">
        <f t="shared" si="3"/>
        <v>0.11627884052602333</v>
      </c>
      <c r="G51" s="16">
        <f t="shared" si="4"/>
        <v>0.75765055256800051</v>
      </c>
      <c r="H51" s="6">
        <v>2599500</v>
      </c>
      <c r="I51" s="13">
        <v>273974.18</v>
      </c>
      <c r="J51" s="13">
        <v>393689.92000000004</v>
      </c>
      <c r="K51" s="16">
        <f t="shared" si="6"/>
        <v>0.10539495287555299</v>
      </c>
      <c r="L51" s="16">
        <f t="shared" si="49"/>
        <v>0.69591362664301881</v>
      </c>
      <c r="M51" s="21">
        <v>551000</v>
      </c>
      <c r="N51" s="29">
        <v>99963.75</v>
      </c>
      <c r="O51" s="29">
        <v>95861.11</v>
      </c>
      <c r="P51" s="16">
        <f t="shared" si="8"/>
        <v>0.18142241379310345</v>
      </c>
      <c r="Q51" s="16">
        <f t="shared" si="50"/>
        <v>1.0427977518724747</v>
      </c>
      <c r="R51" s="21">
        <v>0</v>
      </c>
      <c r="S51" s="29">
        <v>0</v>
      </c>
      <c r="T51" s="29">
        <v>0</v>
      </c>
      <c r="U51" s="16" t="str">
        <f>IF(S51&lt;=0," ",IF(R51&lt;=0," ",IF(S51/R51*100&gt;200,"СВ.200",S51/R51)))</f>
        <v xml:space="preserve"> </v>
      </c>
      <c r="V51" s="16" t="str">
        <f t="shared" si="229"/>
        <v xml:space="preserve"> </v>
      </c>
      <c r="W51" s="21">
        <v>20000</v>
      </c>
      <c r="X51" s="21">
        <v>21452.7</v>
      </c>
      <c r="Y51" s="21">
        <v>18614.599999999999</v>
      </c>
      <c r="Z51" s="16">
        <f t="shared" si="12"/>
        <v>1.072635</v>
      </c>
      <c r="AA51" s="16">
        <f t="shared" si="52"/>
        <v>1.1524663436227478</v>
      </c>
      <c r="AB51" s="21">
        <v>147000</v>
      </c>
      <c r="AC51" s="21">
        <v>3873.74</v>
      </c>
      <c r="AD51" s="21">
        <v>16820.52</v>
      </c>
      <c r="AE51" s="16">
        <f t="shared" si="14"/>
        <v>2.6351972789115646E-2</v>
      </c>
      <c r="AF51" s="16">
        <f t="shared" si="53"/>
        <v>0.23029846877504379</v>
      </c>
      <c r="AG51" s="21">
        <v>1881000</v>
      </c>
      <c r="AH51" s="21">
        <v>148583.99</v>
      </c>
      <c r="AI51" s="21">
        <v>262193.69</v>
      </c>
      <c r="AJ51" s="16">
        <f t="shared" si="16"/>
        <v>7.8992020202020202E-2</v>
      </c>
      <c r="AK51" s="16">
        <f t="shared" si="54"/>
        <v>0.56669552192503181</v>
      </c>
      <c r="AL51" s="21">
        <v>500</v>
      </c>
      <c r="AM51" s="21">
        <v>100</v>
      </c>
      <c r="AN51" s="21">
        <v>200</v>
      </c>
      <c r="AO51" s="16">
        <f t="shared" si="123"/>
        <v>0.2</v>
      </c>
      <c r="AP51" s="16">
        <f t="shared" si="55"/>
        <v>0.5</v>
      </c>
      <c r="AQ51" s="33">
        <v>100000</v>
      </c>
      <c r="AR51" s="33">
        <v>39920.550000000003</v>
      </c>
      <c r="AS51" s="33">
        <v>20610.22</v>
      </c>
      <c r="AT51" s="16">
        <f t="shared" si="19"/>
        <v>0.39920550000000005</v>
      </c>
      <c r="AU51" s="16">
        <f t="shared" si="56"/>
        <v>1.9369298338397165</v>
      </c>
      <c r="AV51" s="21">
        <v>0</v>
      </c>
      <c r="AW51" s="29">
        <v>0</v>
      </c>
      <c r="AX51" s="29">
        <v>0</v>
      </c>
      <c r="AY51" s="16" t="str">
        <f t="shared" si="21"/>
        <v xml:space="preserve"> </v>
      </c>
      <c r="AZ51" s="16" t="str">
        <f t="shared" si="57"/>
        <v xml:space="preserve"> </v>
      </c>
      <c r="BA51" s="21">
        <v>15000</v>
      </c>
      <c r="BB51" s="21">
        <v>0</v>
      </c>
      <c r="BC51" s="21">
        <v>0</v>
      </c>
      <c r="BD51" s="16" t="str">
        <f t="shared" si="23"/>
        <v xml:space="preserve"> </v>
      </c>
      <c r="BE51" s="16" t="str">
        <f t="shared" si="24"/>
        <v xml:space="preserve"> </v>
      </c>
      <c r="BF51" s="21">
        <v>0</v>
      </c>
      <c r="BG51" s="21">
        <v>0</v>
      </c>
      <c r="BH51" s="21">
        <v>0</v>
      </c>
      <c r="BI51" s="16" t="str">
        <f t="shared" si="26"/>
        <v xml:space="preserve"> </v>
      </c>
      <c r="BJ51" s="16" t="str">
        <f t="shared" si="27"/>
        <v xml:space="preserve"> </v>
      </c>
      <c r="BK51" s="21">
        <v>75000</v>
      </c>
      <c r="BL51" s="21">
        <v>30881</v>
      </c>
      <c r="BM51" s="21">
        <v>18467.400000000001</v>
      </c>
      <c r="BN51" s="16">
        <f t="shared" si="217"/>
        <v>0.41174666666666665</v>
      </c>
      <c r="BO51" s="16">
        <f t="shared" si="58"/>
        <v>1.6721899130359443</v>
      </c>
      <c r="BP51" s="21">
        <v>0</v>
      </c>
      <c r="BQ51" s="21">
        <v>0</v>
      </c>
      <c r="BR51" s="21">
        <v>0</v>
      </c>
      <c r="BS51" s="16" t="str">
        <f t="shared" si="31"/>
        <v xml:space="preserve"> </v>
      </c>
      <c r="BT51" s="16" t="str">
        <f t="shared" si="32"/>
        <v xml:space="preserve"> </v>
      </c>
      <c r="BU51" s="21">
        <v>10000</v>
      </c>
      <c r="BV51" s="21">
        <v>9039.5499999999993</v>
      </c>
      <c r="BW51" s="21">
        <v>2142.8200000000002</v>
      </c>
      <c r="BX51" s="16">
        <f t="shared" si="34"/>
        <v>0.90395499999999995</v>
      </c>
      <c r="BY51" s="16" t="str">
        <f t="shared" si="59"/>
        <v>св.200</v>
      </c>
      <c r="BZ51" s="21">
        <v>0</v>
      </c>
      <c r="CA51" s="29">
        <v>0</v>
      </c>
      <c r="CB51" s="29">
        <v>0</v>
      </c>
      <c r="CC51" s="16" t="str">
        <f t="shared" si="36"/>
        <v xml:space="preserve"> </v>
      </c>
      <c r="CD51" s="16" t="str">
        <f t="shared" si="60"/>
        <v xml:space="preserve"> </v>
      </c>
      <c r="CE51" s="15">
        <v>0</v>
      </c>
      <c r="CF51" s="15">
        <v>0</v>
      </c>
      <c r="CG51" s="15">
        <v>0</v>
      </c>
      <c r="CH51" s="16" t="str">
        <f t="shared" si="61"/>
        <v xml:space="preserve"> </v>
      </c>
      <c r="CI51" s="16" t="str">
        <f t="shared" si="73"/>
        <v xml:space="preserve"> </v>
      </c>
      <c r="CJ51" s="21">
        <v>0</v>
      </c>
      <c r="CK51" s="29">
        <v>0</v>
      </c>
      <c r="CL51" s="29">
        <v>0</v>
      </c>
      <c r="CM51" s="16" t="str">
        <f t="shared" si="62"/>
        <v xml:space="preserve"> </v>
      </c>
      <c r="CN51" s="16" t="str">
        <f t="shared" si="63"/>
        <v xml:space="preserve"> </v>
      </c>
      <c r="CO51" s="21">
        <v>0</v>
      </c>
      <c r="CP51" s="21">
        <v>0</v>
      </c>
      <c r="CQ51" s="21">
        <v>0</v>
      </c>
      <c r="CR51" s="16" t="str">
        <f t="shared" si="64"/>
        <v xml:space="preserve"> </v>
      </c>
      <c r="CS51" s="16" t="str">
        <f t="shared" si="65"/>
        <v xml:space="preserve"> </v>
      </c>
      <c r="CT51" s="21">
        <v>0</v>
      </c>
      <c r="CU51" s="29">
        <v>0</v>
      </c>
      <c r="CV51" s="29">
        <v>0</v>
      </c>
      <c r="CW51" s="16" t="str">
        <f t="shared" si="66"/>
        <v xml:space="preserve"> </v>
      </c>
      <c r="CX51" s="16" t="str">
        <f t="shared" si="67"/>
        <v xml:space="preserve"> </v>
      </c>
      <c r="CY51" s="21">
        <v>0</v>
      </c>
      <c r="CZ51" s="29">
        <v>0</v>
      </c>
      <c r="DA51" s="29">
        <v>0</v>
      </c>
      <c r="DB51" s="16" t="str">
        <f t="shared" si="42"/>
        <v xml:space="preserve"> </v>
      </c>
      <c r="DC51" s="16" t="str">
        <f t="shared" si="68"/>
        <v xml:space="preserve"> </v>
      </c>
      <c r="DD51" s="21">
        <v>0</v>
      </c>
      <c r="DE51" s="29">
        <v>0</v>
      </c>
      <c r="DF51" s="29">
        <v>0</v>
      </c>
      <c r="DG51" s="16" t="str">
        <f t="shared" si="44"/>
        <v xml:space="preserve"> </v>
      </c>
      <c r="DH51" s="16" t="str">
        <f>IF(DE51=0," ",IF(DE51/DF51*100&gt;200,"св.200",DE51/DF51))</f>
        <v xml:space="preserve"> </v>
      </c>
      <c r="DI51" s="21">
        <v>0</v>
      </c>
      <c r="DJ51" s="21">
        <v>0</v>
      </c>
      <c r="DK51" s="16" t="str">
        <f t="shared" si="70"/>
        <v xml:space="preserve"> </v>
      </c>
      <c r="DL51" s="21">
        <v>0</v>
      </c>
      <c r="DM51" s="21">
        <v>0</v>
      </c>
      <c r="DN51" s="21">
        <v>0</v>
      </c>
      <c r="DO51" s="16" t="str">
        <f t="shared" si="46"/>
        <v xml:space="preserve"> </v>
      </c>
      <c r="DP51" s="59" t="str">
        <f t="shared" si="71"/>
        <v xml:space="preserve"> </v>
      </c>
      <c r="DQ51" s="21">
        <v>0</v>
      </c>
      <c r="DR51" s="21">
        <v>0</v>
      </c>
      <c r="DS51" s="21">
        <v>0</v>
      </c>
      <c r="DT51" s="16" t="str">
        <f t="shared" si="48"/>
        <v xml:space="preserve"> </v>
      </c>
      <c r="DU51" s="16" t="str">
        <f t="shared" si="149"/>
        <v xml:space="preserve"> </v>
      </c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</row>
    <row r="52" spans="1:144" s="8" customFormat="1" ht="15.75" customHeight="1" outlineLevel="1" x14ac:dyDescent="0.25">
      <c r="A52" s="7">
        <f t="shared" si="230"/>
        <v>40</v>
      </c>
      <c r="B52" s="75" t="s">
        <v>9</v>
      </c>
      <c r="C52" s="15">
        <v>1512018.06</v>
      </c>
      <c r="D52" s="15">
        <v>91828.32</v>
      </c>
      <c r="E52" s="15">
        <v>84770.44</v>
      </c>
      <c r="F52" s="16">
        <f t="shared" si="3"/>
        <v>6.0732290459546499E-2</v>
      </c>
      <c r="G52" s="16">
        <f t="shared" si="4"/>
        <v>1.0832587397210631</v>
      </c>
      <c r="H52" s="6">
        <v>372300</v>
      </c>
      <c r="I52" s="13">
        <v>91828.319999999992</v>
      </c>
      <c r="J52" s="13">
        <v>84770.44</v>
      </c>
      <c r="K52" s="16">
        <f t="shared" si="6"/>
        <v>0.24665141015310232</v>
      </c>
      <c r="L52" s="16">
        <f t="shared" si="49"/>
        <v>1.0832587397210631</v>
      </c>
      <c r="M52" s="21">
        <v>68500</v>
      </c>
      <c r="N52" s="29">
        <v>30601.23</v>
      </c>
      <c r="O52" s="29">
        <v>8007.66</v>
      </c>
      <c r="P52" s="16">
        <f t="shared" si="8"/>
        <v>0.44673328467153284</v>
      </c>
      <c r="Q52" s="16" t="str">
        <f t="shared" si="50"/>
        <v>св.200</v>
      </c>
      <c r="R52" s="21">
        <v>0</v>
      </c>
      <c r="S52" s="29">
        <v>0</v>
      </c>
      <c r="T52" s="29">
        <v>0</v>
      </c>
      <c r="U52" s="16" t="str">
        <f>IF(S52&lt;=0," ",IF(R52&lt;=0," ",IF(S52/R52*100&gt;200,"СВ.200",S52/R52)))</f>
        <v xml:space="preserve"> </v>
      </c>
      <c r="V52" s="16" t="str">
        <f t="shared" si="229"/>
        <v xml:space="preserve"> </v>
      </c>
      <c r="W52" s="21">
        <v>13800</v>
      </c>
      <c r="X52" s="21">
        <v>0</v>
      </c>
      <c r="Y52" s="21">
        <v>0</v>
      </c>
      <c r="Z52" s="16" t="str">
        <f t="shared" si="12"/>
        <v xml:space="preserve"> </v>
      </c>
      <c r="AA52" s="16" t="str">
        <f t="shared" si="52"/>
        <v xml:space="preserve"> </v>
      </c>
      <c r="AB52" s="21">
        <v>29000</v>
      </c>
      <c r="AC52" s="21">
        <v>18271.310000000001</v>
      </c>
      <c r="AD52" s="21">
        <v>826.9</v>
      </c>
      <c r="AE52" s="16">
        <f t="shared" si="14"/>
        <v>0.6300451724137931</v>
      </c>
      <c r="AF52" s="16" t="str">
        <f t="shared" si="53"/>
        <v>св.200</v>
      </c>
      <c r="AG52" s="21">
        <v>261000</v>
      </c>
      <c r="AH52" s="21">
        <v>42705.78</v>
      </c>
      <c r="AI52" s="21">
        <v>74685.88</v>
      </c>
      <c r="AJ52" s="16">
        <f t="shared" si="16"/>
        <v>0.16362367816091952</v>
      </c>
      <c r="AK52" s="16">
        <f t="shared" si="54"/>
        <v>0.57180527296458172</v>
      </c>
      <c r="AL52" s="21">
        <v>0</v>
      </c>
      <c r="AM52" s="21">
        <v>250</v>
      </c>
      <c r="AN52" s="21">
        <v>1250</v>
      </c>
      <c r="AO52" s="16" t="str">
        <f t="shared" si="123"/>
        <v xml:space="preserve"> </v>
      </c>
      <c r="AP52" s="16">
        <f t="shared" si="55"/>
        <v>0.2</v>
      </c>
      <c r="AQ52" s="33">
        <v>1139718.06</v>
      </c>
      <c r="AR52" s="33">
        <v>0</v>
      </c>
      <c r="AS52" s="33">
        <v>0</v>
      </c>
      <c r="AT52" s="16" t="str">
        <f t="shared" si="19"/>
        <v xml:space="preserve"> </v>
      </c>
      <c r="AU52" s="16" t="str">
        <f t="shared" si="56"/>
        <v xml:space="preserve"> </v>
      </c>
      <c r="AV52" s="21">
        <v>0</v>
      </c>
      <c r="AW52" s="29">
        <v>0</v>
      </c>
      <c r="AX52" s="29">
        <v>0</v>
      </c>
      <c r="AY52" s="16" t="str">
        <f t="shared" si="21"/>
        <v xml:space="preserve"> </v>
      </c>
      <c r="AZ52" s="16" t="str">
        <f t="shared" si="57"/>
        <v xml:space="preserve"> </v>
      </c>
      <c r="BA52" s="21">
        <v>1139718.06</v>
      </c>
      <c r="BB52" s="21">
        <v>0</v>
      </c>
      <c r="BC52" s="21">
        <v>0</v>
      </c>
      <c r="BD52" s="16" t="str">
        <f t="shared" si="23"/>
        <v xml:space="preserve"> </v>
      </c>
      <c r="BE52" s="16" t="str">
        <f t="shared" si="24"/>
        <v xml:space="preserve"> </v>
      </c>
      <c r="BF52" s="21">
        <v>0</v>
      </c>
      <c r="BG52" s="21">
        <v>0</v>
      </c>
      <c r="BH52" s="21">
        <v>0</v>
      </c>
      <c r="BI52" s="16" t="str">
        <f t="shared" si="26"/>
        <v xml:space="preserve"> </v>
      </c>
      <c r="BJ52" s="16" t="str">
        <f t="shared" si="27"/>
        <v xml:space="preserve"> </v>
      </c>
      <c r="BK52" s="21">
        <v>0</v>
      </c>
      <c r="BL52" s="21">
        <v>0</v>
      </c>
      <c r="BM52" s="21">
        <v>0</v>
      </c>
      <c r="BN52" s="16" t="str">
        <f t="shared" si="217"/>
        <v xml:space="preserve"> </v>
      </c>
      <c r="BO52" s="16" t="str">
        <f t="shared" si="58"/>
        <v xml:space="preserve"> </v>
      </c>
      <c r="BP52" s="21">
        <v>0</v>
      </c>
      <c r="BQ52" s="21">
        <v>0</v>
      </c>
      <c r="BR52" s="21">
        <v>0</v>
      </c>
      <c r="BS52" s="16" t="str">
        <f t="shared" si="31"/>
        <v xml:space="preserve"> </v>
      </c>
      <c r="BT52" s="16" t="str">
        <f t="shared" si="32"/>
        <v xml:space="preserve"> </v>
      </c>
      <c r="BU52" s="21">
        <v>0</v>
      </c>
      <c r="BV52" s="21">
        <v>0</v>
      </c>
      <c r="BW52" s="21">
        <v>0</v>
      </c>
      <c r="BX52" s="16" t="str">
        <f t="shared" si="34"/>
        <v xml:space="preserve"> </v>
      </c>
      <c r="BY52" s="16" t="str">
        <f t="shared" si="59"/>
        <v xml:space="preserve"> </v>
      </c>
      <c r="BZ52" s="21">
        <v>0</v>
      </c>
      <c r="CA52" s="29">
        <v>0</v>
      </c>
      <c r="CB52" s="29">
        <v>151800</v>
      </c>
      <c r="CC52" s="16" t="str">
        <f t="shared" si="36"/>
        <v xml:space="preserve"> </v>
      </c>
      <c r="CD52" s="16">
        <f t="shared" si="60"/>
        <v>0</v>
      </c>
      <c r="CE52" s="15">
        <v>0</v>
      </c>
      <c r="CF52" s="15">
        <v>0</v>
      </c>
      <c r="CG52" s="15">
        <v>0</v>
      </c>
      <c r="CH52" s="16" t="str">
        <f t="shared" si="61"/>
        <v xml:space="preserve"> </v>
      </c>
      <c r="CI52" s="16" t="str">
        <f t="shared" si="73"/>
        <v xml:space="preserve"> </v>
      </c>
      <c r="CJ52" s="21">
        <v>0</v>
      </c>
      <c r="CK52" s="29">
        <v>0</v>
      </c>
      <c r="CL52" s="29">
        <v>0</v>
      </c>
      <c r="CM52" s="16" t="str">
        <f t="shared" si="62"/>
        <v xml:space="preserve"> </v>
      </c>
      <c r="CN52" s="16" t="str">
        <f t="shared" si="63"/>
        <v xml:space="preserve"> </v>
      </c>
      <c r="CO52" s="21">
        <v>0</v>
      </c>
      <c r="CP52" s="21">
        <v>0</v>
      </c>
      <c r="CQ52" s="21">
        <v>0</v>
      </c>
      <c r="CR52" s="16" t="str">
        <f t="shared" si="64"/>
        <v xml:space="preserve"> </v>
      </c>
      <c r="CS52" s="16" t="str">
        <f t="shared" si="65"/>
        <v xml:space="preserve"> </v>
      </c>
      <c r="CT52" s="21">
        <v>0</v>
      </c>
      <c r="CU52" s="29">
        <v>0</v>
      </c>
      <c r="CV52" s="29">
        <v>0</v>
      </c>
      <c r="CW52" s="16" t="str">
        <f t="shared" si="66"/>
        <v xml:space="preserve"> </v>
      </c>
      <c r="CX52" s="16" t="str">
        <f t="shared" si="67"/>
        <v xml:space="preserve"> </v>
      </c>
      <c r="CY52" s="21">
        <v>0</v>
      </c>
      <c r="CZ52" s="29">
        <v>0</v>
      </c>
      <c r="DA52" s="29">
        <v>0</v>
      </c>
      <c r="DB52" s="16" t="str">
        <f t="shared" si="42"/>
        <v xml:space="preserve"> </v>
      </c>
      <c r="DC52" s="16" t="str">
        <f t="shared" si="68"/>
        <v xml:space="preserve"> </v>
      </c>
      <c r="DD52" s="21">
        <v>0</v>
      </c>
      <c r="DE52" s="29">
        <v>0</v>
      </c>
      <c r="DF52" s="29">
        <v>0</v>
      </c>
      <c r="DG52" s="16" t="str">
        <f t="shared" si="44"/>
        <v xml:space="preserve"> </v>
      </c>
      <c r="DH52" s="16" t="str">
        <f t="shared" si="69"/>
        <v xml:space="preserve"> </v>
      </c>
      <c r="DI52" s="21">
        <v>0</v>
      </c>
      <c r="DJ52" s="21">
        <v>-151800</v>
      </c>
      <c r="DK52" s="16">
        <f t="shared" si="70"/>
        <v>0</v>
      </c>
      <c r="DL52" s="21">
        <v>0</v>
      </c>
      <c r="DM52" s="21">
        <v>0</v>
      </c>
      <c r="DN52" s="21">
        <v>0</v>
      </c>
      <c r="DO52" s="16" t="str">
        <f t="shared" si="46"/>
        <v xml:space="preserve"> </v>
      </c>
      <c r="DP52" s="59" t="str">
        <f t="shared" si="71"/>
        <v xml:space="preserve"> </v>
      </c>
      <c r="DQ52" s="21">
        <v>0</v>
      </c>
      <c r="DR52" s="21">
        <v>0</v>
      </c>
      <c r="DS52" s="21">
        <v>0</v>
      </c>
      <c r="DT52" s="16" t="str">
        <f t="shared" si="48"/>
        <v xml:space="preserve"> </v>
      </c>
      <c r="DU52" s="16" t="str">
        <f t="shared" si="149"/>
        <v xml:space="preserve"> </v>
      </c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</row>
    <row r="53" spans="1:144" s="8" customFormat="1" ht="15.75" customHeight="1" outlineLevel="1" x14ac:dyDescent="0.25">
      <c r="A53" s="7">
        <f t="shared" si="230"/>
        <v>41</v>
      </c>
      <c r="B53" s="75" t="s">
        <v>43</v>
      </c>
      <c r="C53" s="15">
        <v>3318308.71</v>
      </c>
      <c r="D53" s="15">
        <v>6572291.7699999996</v>
      </c>
      <c r="E53" s="15">
        <v>380713.93</v>
      </c>
      <c r="F53" s="16">
        <f t="shared" si="3"/>
        <v>1.9806149289829034</v>
      </c>
      <c r="G53" s="16" t="str">
        <f t="shared" si="4"/>
        <v>св.200</v>
      </c>
      <c r="H53" s="6">
        <v>3144200</v>
      </c>
      <c r="I53" s="13">
        <v>6514612.3900000006</v>
      </c>
      <c r="J53" s="13">
        <v>357771.69999999995</v>
      </c>
      <c r="K53" s="16" t="str">
        <f t="shared" si="6"/>
        <v>СВ.200</v>
      </c>
      <c r="L53" s="16" t="str">
        <f t="shared" si="49"/>
        <v>св.200</v>
      </c>
      <c r="M53" s="21">
        <v>850000</v>
      </c>
      <c r="N53" s="29">
        <v>1706811.99</v>
      </c>
      <c r="O53" s="29">
        <v>121383.9</v>
      </c>
      <c r="P53" s="16" t="str">
        <f t="shared" si="8"/>
        <v>СВ.200</v>
      </c>
      <c r="Q53" s="16" t="str">
        <f t="shared" si="50"/>
        <v>св.200</v>
      </c>
      <c r="R53" s="21">
        <v>0</v>
      </c>
      <c r="S53" s="29">
        <v>0</v>
      </c>
      <c r="T53" s="29">
        <v>0</v>
      </c>
      <c r="U53" s="16" t="str">
        <f>IF(S53&lt;=0," ",IF(R53&lt;=0," ",IF(S53/R53*100&gt;200,"СВ.200",S53/R53)))</f>
        <v xml:space="preserve"> </v>
      </c>
      <c r="V53" s="16" t="str">
        <f t="shared" si="229"/>
        <v xml:space="preserve"> </v>
      </c>
      <c r="W53" s="21">
        <v>1335000</v>
      </c>
      <c r="X53" s="21">
        <v>4696881</v>
      </c>
      <c r="Y53" s="21">
        <v>0</v>
      </c>
      <c r="Z53" s="16" t="str">
        <f t="shared" si="12"/>
        <v>СВ.200</v>
      </c>
      <c r="AA53" s="16" t="str">
        <f t="shared" si="52"/>
        <v xml:space="preserve"> </v>
      </c>
      <c r="AB53" s="21">
        <v>205000</v>
      </c>
      <c r="AC53" s="21">
        <v>13591.76</v>
      </c>
      <c r="AD53" s="21">
        <v>8716.4599999999991</v>
      </c>
      <c r="AE53" s="16">
        <f t="shared" si="14"/>
        <v>6.630126829268293E-2</v>
      </c>
      <c r="AF53" s="16">
        <f t="shared" si="53"/>
        <v>1.5593211005385215</v>
      </c>
      <c r="AG53" s="21">
        <v>750000</v>
      </c>
      <c r="AH53" s="21">
        <v>96377.64</v>
      </c>
      <c r="AI53" s="21">
        <v>226471.34</v>
      </c>
      <c r="AJ53" s="16">
        <f t="shared" si="16"/>
        <v>0.12850352000000001</v>
      </c>
      <c r="AK53" s="16">
        <f t="shared" si="54"/>
        <v>0.4255621925493972</v>
      </c>
      <c r="AL53" s="21">
        <v>4200</v>
      </c>
      <c r="AM53" s="21">
        <v>950</v>
      </c>
      <c r="AN53" s="21">
        <v>1200</v>
      </c>
      <c r="AO53" s="16">
        <f t="shared" si="123"/>
        <v>0.22619047619047619</v>
      </c>
      <c r="AP53" s="16">
        <f t="shared" si="55"/>
        <v>0.79166666666666663</v>
      </c>
      <c r="AQ53" s="33">
        <v>174108.71</v>
      </c>
      <c r="AR53" s="33">
        <v>57679.38</v>
      </c>
      <c r="AS53" s="33">
        <v>22942.23</v>
      </c>
      <c r="AT53" s="16">
        <f t="shared" si="19"/>
        <v>0.33128371349141578</v>
      </c>
      <c r="AU53" s="16" t="str">
        <f t="shared" si="56"/>
        <v>св.200</v>
      </c>
      <c r="AV53" s="21">
        <v>0</v>
      </c>
      <c r="AW53" s="29">
        <v>0</v>
      </c>
      <c r="AX53" s="29">
        <v>0</v>
      </c>
      <c r="AY53" s="16" t="str">
        <f t="shared" si="21"/>
        <v xml:space="preserve"> </v>
      </c>
      <c r="AZ53" s="16" t="str">
        <f t="shared" si="57"/>
        <v xml:space="preserve"> </v>
      </c>
      <c r="BA53" s="21">
        <v>7476.49</v>
      </c>
      <c r="BB53" s="21">
        <v>0</v>
      </c>
      <c r="BC53" s="21">
        <v>2993.99</v>
      </c>
      <c r="BD53" s="16" t="str">
        <f t="shared" si="23"/>
        <v xml:space="preserve"> </v>
      </c>
      <c r="BE53" s="16">
        <f t="shared" si="24"/>
        <v>0</v>
      </c>
      <c r="BF53" s="21">
        <v>0</v>
      </c>
      <c r="BG53" s="21">
        <v>0</v>
      </c>
      <c r="BH53" s="21">
        <v>0</v>
      </c>
      <c r="BI53" s="16" t="str">
        <f t="shared" si="26"/>
        <v xml:space="preserve"> </v>
      </c>
      <c r="BJ53" s="16" t="str">
        <f t="shared" si="27"/>
        <v xml:space="preserve"> </v>
      </c>
      <c r="BK53" s="21">
        <v>63636.3</v>
      </c>
      <c r="BL53" s="21">
        <v>24766.99</v>
      </c>
      <c r="BM53" s="21">
        <v>7568.36</v>
      </c>
      <c r="BN53" s="16">
        <f t="shared" si="217"/>
        <v>0.3891959463388035</v>
      </c>
      <c r="BO53" s="16" t="str">
        <f t="shared" si="58"/>
        <v>св.200</v>
      </c>
      <c r="BP53" s="21">
        <v>96093</v>
      </c>
      <c r="BQ53" s="21">
        <v>24024.29</v>
      </c>
      <c r="BR53" s="21">
        <v>12379.88</v>
      </c>
      <c r="BS53" s="16">
        <f t="shared" si="31"/>
        <v>0.25001082284869869</v>
      </c>
      <c r="BT53" s="16">
        <f t="shared" si="32"/>
        <v>1.9405915081567837</v>
      </c>
      <c r="BU53" s="21">
        <v>6000</v>
      </c>
      <c r="BV53" s="21">
        <v>8888.1</v>
      </c>
      <c r="BW53" s="21">
        <v>0</v>
      </c>
      <c r="BX53" s="16">
        <f t="shared" si="34"/>
        <v>1.4813500000000002</v>
      </c>
      <c r="BY53" s="16" t="str">
        <f t="shared" si="59"/>
        <v xml:space="preserve"> </v>
      </c>
      <c r="BZ53" s="21">
        <v>0</v>
      </c>
      <c r="CA53" s="29">
        <v>0</v>
      </c>
      <c r="CB53" s="29">
        <v>0</v>
      </c>
      <c r="CC53" s="16" t="str">
        <f t="shared" si="36"/>
        <v xml:space="preserve"> </v>
      </c>
      <c r="CD53" s="16" t="str">
        <f t="shared" si="60"/>
        <v xml:space="preserve"> </v>
      </c>
      <c r="CE53" s="15">
        <v>0</v>
      </c>
      <c r="CF53" s="15">
        <v>0</v>
      </c>
      <c r="CG53" s="15">
        <v>0</v>
      </c>
      <c r="CH53" s="16" t="str">
        <f t="shared" si="61"/>
        <v xml:space="preserve"> </v>
      </c>
      <c r="CI53" s="16" t="str">
        <f t="shared" si="73"/>
        <v xml:space="preserve"> </v>
      </c>
      <c r="CJ53" s="21">
        <v>0</v>
      </c>
      <c r="CK53" s="29">
        <v>0</v>
      </c>
      <c r="CL53" s="29">
        <v>0</v>
      </c>
      <c r="CM53" s="16" t="str">
        <f t="shared" si="62"/>
        <v xml:space="preserve"> </v>
      </c>
      <c r="CN53" s="16" t="str">
        <f t="shared" si="63"/>
        <v xml:space="preserve"> </v>
      </c>
      <c r="CO53" s="21">
        <v>0</v>
      </c>
      <c r="CP53" s="21">
        <v>0</v>
      </c>
      <c r="CQ53" s="21">
        <v>0</v>
      </c>
      <c r="CR53" s="16" t="str">
        <f t="shared" si="64"/>
        <v xml:space="preserve"> </v>
      </c>
      <c r="CS53" s="16" t="str">
        <f t="shared" si="65"/>
        <v xml:space="preserve"> </v>
      </c>
      <c r="CT53" s="21">
        <v>0</v>
      </c>
      <c r="CU53" s="29">
        <v>0</v>
      </c>
      <c r="CV53" s="29">
        <v>0</v>
      </c>
      <c r="CW53" s="16" t="str">
        <f t="shared" si="66"/>
        <v xml:space="preserve"> </v>
      </c>
      <c r="CX53" s="16" t="str">
        <f t="shared" si="67"/>
        <v xml:space="preserve"> </v>
      </c>
      <c r="CY53" s="21">
        <v>0</v>
      </c>
      <c r="CZ53" s="29">
        <v>0</v>
      </c>
      <c r="DA53" s="29">
        <v>0</v>
      </c>
      <c r="DB53" s="16" t="str">
        <f t="shared" si="42"/>
        <v xml:space="preserve"> </v>
      </c>
      <c r="DC53" s="16" t="str">
        <f t="shared" si="68"/>
        <v xml:space="preserve"> </v>
      </c>
      <c r="DD53" s="21">
        <v>0</v>
      </c>
      <c r="DE53" s="29">
        <v>0</v>
      </c>
      <c r="DF53" s="29">
        <v>0</v>
      </c>
      <c r="DG53" s="16" t="str">
        <f t="shared" si="44"/>
        <v xml:space="preserve"> </v>
      </c>
      <c r="DH53" s="16" t="str">
        <f t="shared" si="69"/>
        <v xml:space="preserve"> </v>
      </c>
      <c r="DI53" s="21">
        <v>0</v>
      </c>
      <c r="DJ53" s="21">
        <v>0</v>
      </c>
      <c r="DK53" s="16" t="str">
        <f>IF(DI53=0," ",IF(DI53/DJ53*100&gt;200,"св.200",DI53/DJ53))</f>
        <v xml:space="preserve"> </v>
      </c>
      <c r="DL53" s="21">
        <v>0</v>
      </c>
      <c r="DM53" s="21">
        <v>0</v>
      </c>
      <c r="DN53" s="21">
        <v>0</v>
      </c>
      <c r="DO53" s="16" t="str">
        <f t="shared" si="46"/>
        <v xml:space="preserve"> </v>
      </c>
      <c r="DP53" s="59" t="str">
        <f t="shared" si="71"/>
        <v xml:space="preserve"> </v>
      </c>
      <c r="DQ53" s="21">
        <v>0</v>
      </c>
      <c r="DR53" s="21">
        <v>0</v>
      </c>
      <c r="DS53" s="21">
        <v>0</v>
      </c>
      <c r="DT53" s="16" t="str">
        <f t="shared" si="48"/>
        <v xml:space="preserve"> </v>
      </c>
      <c r="DU53" s="16" t="str">
        <f t="shared" si="149"/>
        <v xml:space="preserve"> </v>
      </c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</row>
    <row r="54" spans="1:144" s="8" customFormat="1" ht="15.75" customHeight="1" outlineLevel="1" x14ac:dyDescent="0.25">
      <c r="A54" s="7">
        <f t="shared" si="230"/>
        <v>42</v>
      </c>
      <c r="B54" s="75" t="s">
        <v>110</v>
      </c>
      <c r="C54" s="15">
        <v>9893800</v>
      </c>
      <c r="D54" s="15">
        <v>738033.63</v>
      </c>
      <c r="E54" s="15">
        <v>404554.86</v>
      </c>
      <c r="F54" s="16">
        <f t="shared" si="3"/>
        <v>7.4595567931431808E-2</v>
      </c>
      <c r="G54" s="16">
        <f t="shared" si="4"/>
        <v>1.8243103790670072</v>
      </c>
      <c r="H54" s="6">
        <v>9635000</v>
      </c>
      <c r="I54" s="13">
        <v>680511.60000000009</v>
      </c>
      <c r="J54" s="13">
        <v>301046.52999999997</v>
      </c>
      <c r="K54" s="16">
        <f t="shared" si="6"/>
        <v>7.0629122989102247E-2</v>
      </c>
      <c r="L54" s="16" t="str">
        <f t="shared" si="49"/>
        <v>св.200</v>
      </c>
      <c r="M54" s="21">
        <v>2056000</v>
      </c>
      <c r="N54" s="29">
        <v>388144.45</v>
      </c>
      <c r="O54" s="29">
        <v>304514.24</v>
      </c>
      <c r="P54" s="16">
        <f t="shared" si="8"/>
        <v>0.18878621108949417</v>
      </c>
      <c r="Q54" s="16">
        <f t="shared" si="50"/>
        <v>1.2746348085396599</v>
      </c>
      <c r="R54" s="21">
        <v>0</v>
      </c>
      <c r="S54" s="29">
        <v>0</v>
      </c>
      <c r="T54" s="29">
        <v>0</v>
      </c>
      <c r="U54" s="16" t="str">
        <f t="shared" si="10"/>
        <v xml:space="preserve"> </v>
      </c>
      <c r="V54" s="16" t="str">
        <f t="shared" si="229"/>
        <v xml:space="preserve"> </v>
      </c>
      <c r="W54" s="21">
        <v>54000</v>
      </c>
      <c r="X54" s="21">
        <v>29462.400000000001</v>
      </c>
      <c r="Y54" s="21">
        <v>9696.6</v>
      </c>
      <c r="Z54" s="16">
        <f t="shared" si="12"/>
        <v>0.54559999999999997</v>
      </c>
      <c r="AA54" s="16" t="str">
        <f t="shared" si="52"/>
        <v>св.200</v>
      </c>
      <c r="AB54" s="21">
        <v>370000</v>
      </c>
      <c r="AC54" s="21">
        <v>14544.49</v>
      </c>
      <c r="AD54" s="21">
        <v>462.35</v>
      </c>
      <c r="AE54" s="16">
        <f t="shared" si="14"/>
        <v>3.9309432432432428E-2</v>
      </c>
      <c r="AF54" s="16" t="str">
        <f t="shared" si="53"/>
        <v>св.200</v>
      </c>
      <c r="AG54" s="21">
        <v>7150000</v>
      </c>
      <c r="AH54" s="21">
        <v>247960.26</v>
      </c>
      <c r="AI54" s="21">
        <v>-14776.66</v>
      </c>
      <c r="AJ54" s="16">
        <f t="shared" si="16"/>
        <v>3.4679756643356645E-2</v>
      </c>
      <c r="AK54" s="16">
        <f t="shared" si="54"/>
        <v>-16.780534978811179</v>
      </c>
      <c r="AL54" s="21">
        <v>5000</v>
      </c>
      <c r="AM54" s="21">
        <v>400</v>
      </c>
      <c r="AN54" s="21">
        <v>1150</v>
      </c>
      <c r="AO54" s="16">
        <f t="shared" si="123"/>
        <v>0.08</v>
      </c>
      <c r="AP54" s="16">
        <f t="shared" si="55"/>
        <v>0.34782608695652173</v>
      </c>
      <c r="AQ54" s="33">
        <v>258800</v>
      </c>
      <c r="AR54" s="33">
        <v>57522.03</v>
      </c>
      <c r="AS54" s="33">
        <v>103508.33</v>
      </c>
      <c r="AT54" s="16">
        <f t="shared" si="19"/>
        <v>0.22226441267387945</v>
      </c>
      <c r="AU54" s="16">
        <f t="shared" si="56"/>
        <v>0.5557236794372008</v>
      </c>
      <c r="AV54" s="21">
        <v>0</v>
      </c>
      <c r="AW54" s="29">
        <v>0</v>
      </c>
      <c r="AX54" s="29">
        <v>0</v>
      </c>
      <c r="AY54" s="16" t="str">
        <f t="shared" si="21"/>
        <v xml:space="preserve"> </v>
      </c>
      <c r="AZ54" s="16" t="str">
        <f t="shared" si="57"/>
        <v xml:space="preserve"> </v>
      </c>
      <c r="BA54" s="21">
        <v>800</v>
      </c>
      <c r="BB54" s="21">
        <v>35252.07</v>
      </c>
      <c r="BC54" s="21">
        <v>1100</v>
      </c>
      <c r="BD54" s="16" t="str">
        <f t="shared" si="23"/>
        <v>СВ.200</v>
      </c>
      <c r="BE54" s="16" t="str">
        <f t="shared" si="24"/>
        <v>св.200</v>
      </c>
      <c r="BF54" s="21">
        <v>0</v>
      </c>
      <c r="BG54" s="21">
        <v>0</v>
      </c>
      <c r="BH54" s="21">
        <v>0</v>
      </c>
      <c r="BI54" s="16" t="str">
        <f t="shared" si="26"/>
        <v xml:space="preserve"> </v>
      </c>
      <c r="BJ54" s="16"/>
      <c r="BK54" s="21">
        <v>0</v>
      </c>
      <c r="BL54" s="21">
        <v>0</v>
      </c>
      <c r="BM54" s="21">
        <v>0</v>
      </c>
      <c r="BN54" s="16" t="str">
        <f t="shared" si="217"/>
        <v xml:space="preserve"> </v>
      </c>
      <c r="BO54" s="16" t="str">
        <f t="shared" si="58"/>
        <v xml:space="preserve"> </v>
      </c>
      <c r="BP54" s="21">
        <v>130000</v>
      </c>
      <c r="BQ54" s="21">
        <v>22269.96</v>
      </c>
      <c r="BR54" s="21">
        <v>24516.49</v>
      </c>
      <c r="BS54" s="16">
        <f t="shared" si="31"/>
        <v>0.17130738461538461</v>
      </c>
      <c r="BT54" s="16">
        <f t="shared" si="32"/>
        <v>0.90836657286585465</v>
      </c>
      <c r="BU54" s="21">
        <v>0</v>
      </c>
      <c r="BV54" s="21">
        <v>0</v>
      </c>
      <c r="BW54" s="21">
        <v>0</v>
      </c>
      <c r="BX54" s="16" t="str">
        <f t="shared" si="34"/>
        <v xml:space="preserve"> </v>
      </c>
      <c r="BY54" s="16" t="str">
        <f t="shared" si="59"/>
        <v xml:space="preserve"> </v>
      </c>
      <c r="BZ54" s="21">
        <v>0</v>
      </c>
      <c r="CA54" s="29">
        <v>0</v>
      </c>
      <c r="CB54" s="29">
        <v>0</v>
      </c>
      <c r="CC54" s="16" t="str">
        <f t="shared" si="36"/>
        <v xml:space="preserve"> </v>
      </c>
      <c r="CD54" s="16" t="str">
        <f t="shared" si="60"/>
        <v xml:space="preserve"> </v>
      </c>
      <c r="CE54" s="15">
        <v>0</v>
      </c>
      <c r="CF54" s="15">
        <v>0</v>
      </c>
      <c r="CG54" s="15">
        <v>0</v>
      </c>
      <c r="CH54" s="16" t="str">
        <f t="shared" si="61"/>
        <v xml:space="preserve"> </v>
      </c>
      <c r="CI54" s="16" t="str">
        <f t="shared" si="73"/>
        <v xml:space="preserve"> </v>
      </c>
      <c r="CJ54" s="21">
        <v>0</v>
      </c>
      <c r="CK54" s="29">
        <v>0</v>
      </c>
      <c r="CL54" s="29">
        <v>0</v>
      </c>
      <c r="CM54" s="16" t="str">
        <f t="shared" si="62"/>
        <v xml:space="preserve"> </v>
      </c>
      <c r="CN54" s="16" t="str">
        <f t="shared" si="63"/>
        <v xml:space="preserve"> </v>
      </c>
      <c r="CO54" s="21">
        <v>0</v>
      </c>
      <c r="CP54" s="21">
        <v>0</v>
      </c>
      <c r="CQ54" s="21">
        <v>0</v>
      </c>
      <c r="CR54" s="16" t="str">
        <f t="shared" si="64"/>
        <v xml:space="preserve"> </v>
      </c>
      <c r="CS54" s="16" t="str">
        <f t="shared" si="65"/>
        <v xml:space="preserve"> </v>
      </c>
      <c r="CT54" s="21">
        <v>0</v>
      </c>
      <c r="CU54" s="29">
        <v>0</v>
      </c>
      <c r="CV54" s="29">
        <v>0</v>
      </c>
      <c r="CW54" s="16" t="str">
        <f t="shared" si="66"/>
        <v xml:space="preserve"> </v>
      </c>
      <c r="CX54" s="16" t="str">
        <f t="shared" si="67"/>
        <v xml:space="preserve"> </v>
      </c>
      <c r="CY54" s="21">
        <v>0</v>
      </c>
      <c r="CZ54" s="29">
        <v>0</v>
      </c>
      <c r="DA54" s="29">
        <v>0</v>
      </c>
      <c r="DB54" s="16" t="str">
        <f t="shared" si="42"/>
        <v xml:space="preserve"> </v>
      </c>
      <c r="DC54" s="16" t="str">
        <f t="shared" si="68"/>
        <v xml:space="preserve"> </v>
      </c>
      <c r="DD54" s="21">
        <v>0</v>
      </c>
      <c r="DE54" s="29">
        <v>0</v>
      </c>
      <c r="DF54" s="29">
        <v>0</v>
      </c>
      <c r="DG54" s="16" t="str">
        <f t="shared" si="44"/>
        <v xml:space="preserve"> </v>
      </c>
      <c r="DH54" s="16" t="str">
        <f t="shared" si="69"/>
        <v xml:space="preserve"> </v>
      </c>
      <c r="DI54" s="21">
        <v>0</v>
      </c>
      <c r="DJ54" s="21">
        <v>5000</v>
      </c>
      <c r="DK54" s="16">
        <f t="shared" si="70"/>
        <v>0</v>
      </c>
      <c r="DL54" s="21">
        <v>0</v>
      </c>
      <c r="DM54" s="21">
        <v>0</v>
      </c>
      <c r="DN54" s="21">
        <v>0</v>
      </c>
      <c r="DO54" s="16" t="str">
        <f t="shared" si="46"/>
        <v xml:space="preserve"> </v>
      </c>
      <c r="DP54" s="59" t="str">
        <f t="shared" si="71"/>
        <v xml:space="preserve"> </v>
      </c>
      <c r="DQ54" s="21">
        <v>128000</v>
      </c>
      <c r="DR54" s="21">
        <v>0</v>
      </c>
      <c r="DS54" s="21">
        <v>72891.839999999997</v>
      </c>
      <c r="DT54" s="16" t="str">
        <f t="shared" si="48"/>
        <v xml:space="preserve"> </v>
      </c>
      <c r="DU54" s="16">
        <f t="shared" si="149"/>
        <v>0</v>
      </c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</row>
    <row r="55" spans="1:144" s="8" customFormat="1" ht="15.75" customHeight="1" outlineLevel="1" x14ac:dyDescent="0.25">
      <c r="A55" s="7">
        <f t="shared" si="230"/>
        <v>43</v>
      </c>
      <c r="B55" s="75" t="s">
        <v>45</v>
      </c>
      <c r="C55" s="15">
        <v>1909568.26</v>
      </c>
      <c r="D55" s="15">
        <v>92398.78</v>
      </c>
      <c r="E55" s="15">
        <v>46999.97</v>
      </c>
      <c r="F55" s="16">
        <f t="shared" si="3"/>
        <v>4.8387262155268541E-2</v>
      </c>
      <c r="G55" s="16">
        <f t="shared" si="4"/>
        <v>1.9659327442123899</v>
      </c>
      <c r="H55" s="6">
        <v>490550</v>
      </c>
      <c r="I55" s="13">
        <v>87944.700000000012</v>
      </c>
      <c r="J55" s="13">
        <v>35172.720000000001</v>
      </c>
      <c r="K55" s="16">
        <f t="shared" si="6"/>
        <v>0.17927774946488637</v>
      </c>
      <c r="L55" s="16" t="str">
        <f t="shared" si="49"/>
        <v>св.200</v>
      </c>
      <c r="M55" s="21">
        <v>357550</v>
      </c>
      <c r="N55" s="29">
        <v>60437.23</v>
      </c>
      <c r="O55" s="29">
        <v>24385.71</v>
      </c>
      <c r="P55" s="16">
        <f t="shared" si="8"/>
        <v>0.16903154803523984</v>
      </c>
      <c r="Q55" s="16" t="str">
        <f t="shared" si="50"/>
        <v>св.200</v>
      </c>
      <c r="R55" s="21">
        <v>0</v>
      </c>
      <c r="S55" s="29">
        <v>0</v>
      </c>
      <c r="T55" s="29">
        <v>0</v>
      </c>
      <c r="U55" s="16" t="str">
        <f t="shared" si="10"/>
        <v xml:space="preserve"> </v>
      </c>
      <c r="V55" s="16" t="str">
        <f t="shared" si="229"/>
        <v xml:space="preserve"> </v>
      </c>
      <c r="W55" s="21">
        <v>0</v>
      </c>
      <c r="X55" s="21">
        <v>0</v>
      </c>
      <c r="Y55" s="21">
        <v>0</v>
      </c>
      <c r="Z55" s="16" t="str">
        <f t="shared" si="12"/>
        <v xml:space="preserve"> </v>
      </c>
      <c r="AA55" s="16" t="str">
        <f t="shared" si="52"/>
        <v xml:space="preserve"> </v>
      </c>
      <c r="AB55" s="21">
        <v>12000</v>
      </c>
      <c r="AC55" s="21">
        <v>2488.4</v>
      </c>
      <c r="AD55" s="21">
        <v>92.73</v>
      </c>
      <c r="AE55" s="16">
        <f t="shared" si="14"/>
        <v>0.20736666666666667</v>
      </c>
      <c r="AF55" s="16" t="str">
        <f t="shared" si="53"/>
        <v>св.200</v>
      </c>
      <c r="AG55" s="21">
        <v>121000</v>
      </c>
      <c r="AH55" s="21">
        <v>25019.07</v>
      </c>
      <c r="AI55" s="21">
        <v>10494.28</v>
      </c>
      <c r="AJ55" s="16">
        <f t="shared" si="16"/>
        <v>0.20676917355371902</v>
      </c>
      <c r="AK55" s="16" t="str">
        <f t="shared" si="54"/>
        <v>св.200</v>
      </c>
      <c r="AL55" s="21">
        <v>0</v>
      </c>
      <c r="AM55" s="21">
        <v>0</v>
      </c>
      <c r="AN55" s="21">
        <v>200</v>
      </c>
      <c r="AO55" s="16" t="str">
        <f t="shared" si="123"/>
        <v xml:space="preserve"> </v>
      </c>
      <c r="AP55" s="16">
        <f t="shared" si="55"/>
        <v>0</v>
      </c>
      <c r="AQ55" s="33">
        <v>1419018.26</v>
      </c>
      <c r="AR55" s="33">
        <v>4454.08</v>
      </c>
      <c r="AS55" s="33">
        <v>11827.25</v>
      </c>
      <c r="AT55" s="16">
        <f t="shared" si="19"/>
        <v>3.1388461484632342E-3</v>
      </c>
      <c r="AU55" s="16">
        <f t="shared" si="56"/>
        <v>0.37659472827580376</v>
      </c>
      <c r="AV55" s="21">
        <v>0</v>
      </c>
      <c r="AW55" s="29">
        <v>0</v>
      </c>
      <c r="AX55" s="29">
        <v>0</v>
      </c>
      <c r="AY55" s="16" t="str">
        <f t="shared" si="21"/>
        <v xml:space="preserve"> </v>
      </c>
      <c r="AZ55" s="16" t="str">
        <f t="shared" si="57"/>
        <v xml:space="preserve"> </v>
      </c>
      <c r="BA55" s="21">
        <v>1394210.1</v>
      </c>
      <c r="BB55" s="21">
        <v>0</v>
      </c>
      <c r="BC55" s="21">
        <v>0</v>
      </c>
      <c r="BD55" s="16" t="str">
        <f t="shared" si="23"/>
        <v xml:space="preserve"> </v>
      </c>
      <c r="BE55" s="16" t="str">
        <f t="shared" si="24"/>
        <v xml:space="preserve"> </v>
      </c>
      <c r="BF55" s="21">
        <v>0</v>
      </c>
      <c r="BG55" s="21">
        <v>0</v>
      </c>
      <c r="BH55" s="21">
        <v>0</v>
      </c>
      <c r="BI55" s="16" t="str">
        <f t="shared" si="26"/>
        <v xml:space="preserve"> </v>
      </c>
      <c r="BJ55" s="16" t="str">
        <f t="shared" si="27"/>
        <v xml:space="preserve"> </v>
      </c>
      <c r="BK55" s="21">
        <v>0</v>
      </c>
      <c r="BL55" s="21">
        <v>0</v>
      </c>
      <c r="BM55" s="21">
        <v>0</v>
      </c>
      <c r="BN55" s="16" t="str">
        <f t="shared" si="217"/>
        <v xml:space="preserve"> </v>
      </c>
      <c r="BO55" s="16" t="str">
        <f t="shared" si="58"/>
        <v xml:space="preserve"> </v>
      </c>
      <c r="BP55" s="21">
        <v>4808.16</v>
      </c>
      <c r="BQ55" s="21">
        <v>1954.08</v>
      </c>
      <c r="BR55" s="21">
        <v>2500.1</v>
      </c>
      <c r="BS55" s="16">
        <f t="shared" si="31"/>
        <v>0.40640910452231205</v>
      </c>
      <c r="BT55" s="16">
        <f t="shared" si="32"/>
        <v>0.78160073597056112</v>
      </c>
      <c r="BU55" s="21">
        <v>20000</v>
      </c>
      <c r="BV55" s="21">
        <v>2500</v>
      </c>
      <c r="BW55" s="21">
        <v>9327.15</v>
      </c>
      <c r="BX55" s="16">
        <f t="shared" si="34"/>
        <v>0.125</v>
      </c>
      <c r="BY55" s="16">
        <f t="shared" si="59"/>
        <v>0.26803471585639771</v>
      </c>
      <c r="BZ55" s="21">
        <v>0</v>
      </c>
      <c r="CA55" s="29">
        <v>0</v>
      </c>
      <c r="CB55" s="29">
        <v>0</v>
      </c>
      <c r="CC55" s="16" t="str">
        <f t="shared" si="36"/>
        <v xml:space="preserve"> </v>
      </c>
      <c r="CD55" s="16" t="str">
        <f t="shared" si="60"/>
        <v xml:space="preserve"> </v>
      </c>
      <c r="CE55" s="15">
        <v>0</v>
      </c>
      <c r="CF55" s="15">
        <v>0</v>
      </c>
      <c r="CG55" s="15">
        <v>0</v>
      </c>
      <c r="CH55" s="16" t="str">
        <f t="shared" si="61"/>
        <v xml:space="preserve"> </v>
      </c>
      <c r="CI55" s="16" t="str">
        <f t="shared" si="73"/>
        <v xml:space="preserve"> </v>
      </c>
      <c r="CJ55" s="21">
        <v>0</v>
      </c>
      <c r="CK55" s="29">
        <v>0</v>
      </c>
      <c r="CL55" s="29">
        <v>0</v>
      </c>
      <c r="CM55" s="16" t="str">
        <f t="shared" si="62"/>
        <v xml:space="preserve"> </v>
      </c>
      <c r="CN55" s="16" t="str">
        <f t="shared" si="63"/>
        <v xml:space="preserve"> </v>
      </c>
      <c r="CO55" s="21">
        <v>0</v>
      </c>
      <c r="CP55" s="21">
        <v>0</v>
      </c>
      <c r="CQ55" s="21">
        <v>0</v>
      </c>
      <c r="CR55" s="16" t="str">
        <f t="shared" si="64"/>
        <v xml:space="preserve"> </v>
      </c>
      <c r="CS55" s="16" t="str">
        <f t="shared" si="65"/>
        <v xml:space="preserve"> </v>
      </c>
      <c r="CT55" s="21">
        <v>0</v>
      </c>
      <c r="CU55" s="29">
        <v>0</v>
      </c>
      <c r="CV55" s="29">
        <v>0</v>
      </c>
      <c r="CW55" s="16" t="str">
        <f t="shared" si="66"/>
        <v xml:space="preserve"> </v>
      </c>
      <c r="CX55" s="16" t="str">
        <f t="shared" si="67"/>
        <v xml:space="preserve"> </v>
      </c>
      <c r="CY55" s="21">
        <v>0</v>
      </c>
      <c r="CZ55" s="29">
        <v>0</v>
      </c>
      <c r="DA55" s="29">
        <v>0</v>
      </c>
      <c r="DB55" s="16" t="str">
        <f t="shared" si="42"/>
        <v xml:space="preserve"> </v>
      </c>
      <c r="DC55" s="16" t="str">
        <f t="shared" si="68"/>
        <v xml:space="preserve"> </v>
      </c>
      <c r="DD55" s="21">
        <v>0</v>
      </c>
      <c r="DE55" s="29">
        <v>0</v>
      </c>
      <c r="DF55" s="29">
        <v>0</v>
      </c>
      <c r="DG55" s="16" t="str">
        <f t="shared" si="44"/>
        <v xml:space="preserve"> </v>
      </c>
      <c r="DH55" s="16" t="str">
        <f t="shared" si="69"/>
        <v xml:space="preserve"> </v>
      </c>
      <c r="DI55" s="21">
        <v>0</v>
      </c>
      <c r="DJ55" s="21">
        <v>0</v>
      </c>
      <c r="DK55" s="16" t="str">
        <f t="shared" si="70"/>
        <v xml:space="preserve"> </v>
      </c>
      <c r="DL55" s="21">
        <v>0</v>
      </c>
      <c r="DM55" s="21">
        <v>0</v>
      </c>
      <c r="DN55" s="21">
        <v>0</v>
      </c>
      <c r="DO55" s="16" t="str">
        <f t="shared" si="46"/>
        <v xml:space="preserve"> </v>
      </c>
      <c r="DP55" s="59" t="str">
        <f t="shared" si="71"/>
        <v xml:space="preserve"> </v>
      </c>
      <c r="DQ55" s="21">
        <v>0</v>
      </c>
      <c r="DR55" s="21">
        <v>0</v>
      </c>
      <c r="DS55" s="21">
        <v>0</v>
      </c>
      <c r="DT55" s="16" t="str">
        <f t="shared" si="48"/>
        <v xml:space="preserve"> </v>
      </c>
      <c r="DU55" s="16" t="str">
        <f t="shared" si="149"/>
        <v xml:space="preserve"> </v>
      </c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</row>
    <row r="56" spans="1:144" s="10" customFormat="1" ht="15.75" x14ac:dyDescent="0.25">
      <c r="A56" s="9"/>
      <c r="B56" s="74" t="s">
        <v>129</v>
      </c>
      <c r="C56" s="76">
        <v>69932874.620000005</v>
      </c>
      <c r="D56" s="76">
        <v>15169675.09</v>
      </c>
      <c r="E56" s="76">
        <f>SUM(E57:E62)</f>
        <v>14127706.299999999</v>
      </c>
      <c r="F56" s="14">
        <f t="shared" si="3"/>
        <v>0.21691765385634021</v>
      </c>
      <c r="G56" s="14">
        <f t="shared" si="4"/>
        <v>1.0737535710237691</v>
      </c>
      <c r="H56" s="36">
        <v>63723210</v>
      </c>
      <c r="I56" s="26">
        <v>14494802.570000002</v>
      </c>
      <c r="J56" s="36">
        <f t="shared" ref="J56" si="231">J57+J58+J59+J60+J61+J62</f>
        <v>13019446.460000003</v>
      </c>
      <c r="K56" s="14">
        <f t="shared" si="6"/>
        <v>0.22746504091680256</v>
      </c>
      <c r="L56" s="14">
        <f t="shared" si="49"/>
        <v>1.1133194191114635</v>
      </c>
      <c r="M56" s="36">
        <v>53335080</v>
      </c>
      <c r="N56" s="36">
        <v>13304421.350000001</v>
      </c>
      <c r="O56" s="36">
        <f t="shared" ref="O56" si="232">O57+O58+O59+O60+O61+O62</f>
        <v>12052437.049999999</v>
      </c>
      <c r="P56" s="14">
        <f t="shared" si="8"/>
        <v>0.24944973083381522</v>
      </c>
      <c r="Q56" s="14">
        <f t="shared" si="50"/>
        <v>1.1038781032256046</v>
      </c>
      <c r="R56" s="36">
        <v>1225730</v>
      </c>
      <c r="S56" s="36">
        <v>362972.81</v>
      </c>
      <c r="T56" s="36">
        <f t="shared" ref="T56" si="233">T57+T58+T59+T60+T61+T62</f>
        <v>329546.14</v>
      </c>
      <c r="U56" s="14">
        <f t="shared" si="10"/>
        <v>0.29612786665905216</v>
      </c>
      <c r="V56" s="14">
        <f t="shared" si="51"/>
        <v>1.1014324428136224</v>
      </c>
      <c r="W56" s="36">
        <v>62400</v>
      </c>
      <c r="X56" s="36">
        <v>46221</v>
      </c>
      <c r="Y56" s="36">
        <f t="shared" ref="Y56" si="234">Y57+Y58+Y59+Y60+Y61+Y62</f>
        <v>36489.97</v>
      </c>
      <c r="Z56" s="14">
        <f t="shared" si="12"/>
        <v>0.74072115384615389</v>
      </c>
      <c r="AA56" s="14">
        <f t="shared" si="52"/>
        <v>1.2666768429790431</v>
      </c>
      <c r="AB56" s="36">
        <v>2650000</v>
      </c>
      <c r="AC56" s="36">
        <v>247134.56</v>
      </c>
      <c r="AD56" s="36">
        <f t="shared" ref="AD56" si="235">AD57+AD58+AD59+AD60+AD61+AD62</f>
        <v>165457.03999999998</v>
      </c>
      <c r="AE56" s="14">
        <f t="shared" si="14"/>
        <v>9.3258324528301892E-2</v>
      </c>
      <c r="AF56" s="14">
        <f t="shared" si="53"/>
        <v>1.4936478979679562</v>
      </c>
      <c r="AG56" s="36">
        <v>6380000</v>
      </c>
      <c r="AH56" s="36">
        <v>529052.85</v>
      </c>
      <c r="AI56" s="36">
        <f t="shared" ref="AI56" si="236">AI57+AI58+AI59+AI60+AI61+AI62</f>
        <v>421716.26</v>
      </c>
      <c r="AJ56" s="14">
        <f t="shared" si="16"/>
        <v>8.292364420062695E-2</v>
      </c>
      <c r="AK56" s="14">
        <f t="shared" si="54"/>
        <v>1.2545232427130033</v>
      </c>
      <c r="AL56" s="36">
        <v>70000</v>
      </c>
      <c r="AM56" s="36">
        <v>5000</v>
      </c>
      <c r="AN56" s="36">
        <f t="shared" ref="AN56" si="237">AN57+AN58+AN59+AN60+AN61+AN62</f>
        <v>13600</v>
      </c>
      <c r="AO56" s="14">
        <f t="shared" si="123"/>
        <v>7.1428571428571425E-2</v>
      </c>
      <c r="AP56" s="14">
        <f t="shared" si="55"/>
        <v>0.36764705882352944</v>
      </c>
      <c r="AQ56" s="36">
        <v>6209664.6200000001</v>
      </c>
      <c r="AR56" s="36">
        <v>674872.5199999999</v>
      </c>
      <c r="AS56" s="36">
        <f t="shared" ref="AS56" si="238">AS57+AS58+AS59+AS60+AS61+AS62</f>
        <v>1108259.8399999999</v>
      </c>
      <c r="AT56" s="14">
        <f t="shared" si="19"/>
        <v>0.10868099346724459</v>
      </c>
      <c r="AU56" s="14">
        <f t="shared" si="56"/>
        <v>0.60894791604106124</v>
      </c>
      <c r="AV56" s="36">
        <v>1400000</v>
      </c>
      <c r="AW56" s="36">
        <v>303184.52</v>
      </c>
      <c r="AX56" s="36">
        <f t="shared" ref="AX56" si="239">AX57+AX58+AX59+AX60+AX61+AX62</f>
        <v>541733.88</v>
      </c>
      <c r="AY56" s="14">
        <f t="shared" si="21"/>
        <v>0.21656037142857143</v>
      </c>
      <c r="AZ56" s="14">
        <f t="shared" si="57"/>
        <v>0.55965582215385901</v>
      </c>
      <c r="BA56" s="36">
        <v>292944</v>
      </c>
      <c r="BB56" s="36">
        <v>11949.67</v>
      </c>
      <c r="BC56" s="36">
        <f t="shared" ref="BC56" si="240">BC57+BC58+BC59+BC60+BC61+BC62</f>
        <v>14017.759999999998</v>
      </c>
      <c r="BD56" s="14">
        <f t="shared" si="23"/>
        <v>4.0791653012179803E-2</v>
      </c>
      <c r="BE56" s="14">
        <f t="shared" si="24"/>
        <v>0.85246644256999704</v>
      </c>
      <c r="BF56" s="36">
        <v>651000</v>
      </c>
      <c r="BG56" s="36">
        <v>91314.41</v>
      </c>
      <c r="BH56" s="36">
        <f t="shared" ref="BH56" si="241">BH57+BH58+BH59+BH60+BH61+BH62</f>
        <v>181059.74</v>
      </c>
      <c r="BI56" s="14">
        <f t="shared" si="26"/>
        <v>0.140267910906298</v>
      </c>
      <c r="BJ56" s="14">
        <f t="shared" si="27"/>
        <v>0.50433304499387888</v>
      </c>
      <c r="BK56" s="36">
        <v>262955</v>
      </c>
      <c r="BL56" s="36">
        <v>25437.87</v>
      </c>
      <c r="BM56" s="36">
        <f t="shared" ref="BM56" si="242">BM57+BM58+BM59+BM60+BM61+BM62</f>
        <v>25437.87</v>
      </c>
      <c r="BN56" s="14">
        <f t="shared" si="217"/>
        <v>9.6738491376851546E-2</v>
      </c>
      <c r="BO56" s="14">
        <f t="shared" si="58"/>
        <v>1</v>
      </c>
      <c r="BP56" s="36">
        <v>494000</v>
      </c>
      <c r="BQ56" s="36">
        <v>131086.79</v>
      </c>
      <c r="BR56" s="36">
        <f t="shared" ref="BR56" si="243">BR57+BR58+BR59+BR60+BR61+BR62</f>
        <v>95682.09</v>
      </c>
      <c r="BS56" s="14">
        <f t="shared" si="31"/>
        <v>0.26535787449392712</v>
      </c>
      <c r="BT56" s="14">
        <f t="shared" si="32"/>
        <v>1.3700243169855508</v>
      </c>
      <c r="BU56" s="36">
        <v>71427.240000000005</v>
      </c>
      <c r="BV56" s="36">
        <v>42774.74</v>
      </c>
      <c r="BW56" s="36">
        <f t="shared" ref="BW56" si="244">BW57+BW58+BW59+BW60+BW61+BW62</f>
        <v>24942.32</v>
      </c>
      <c r="BX56" s="14">
        <f t="shared" si="34"/>
        <v>0.5988575227042231</v>
      </c>
      <c r="BY56" s="14">
        <f t="shared" si="59"/>
        <v>1.7149463241590999</v>
      </c>
      <c r="BZ56" s="36">
        <v>299572.76</v>
      </c>
      <c r="CA56" s="36">
        <v>0</v>
      </c>
      <c r="CB56" s="36">
        <f t="shared" ref="CB56" si="245">CB57+CB58+CB59+CB60+CB61+CB62</f>
        <v>154700</v>
      </c>
      <c r="CC56" s="14" t="str">
        <f t="shared" si="36"/>
        <v xml:space="preserve"> </v>
      </c>
      <c r="CD56" s="14">
        <f t="shared" si="60"/>
        <v>0</v>
      </c>
      <c r="CE56" s="76">
        <v>1784462.95</v>
      </c>
      <c r="CF56" s="76">
        <v>65062.83</v>
      </c>
      <c r="CG56" s="36">
        <f t="shared" ref="CG56" si="246">CG57+CG58+CG59+CG60+CG61+CG62</f>
        <v>5307.36</v>
      </c>
      <c r="CH56" s="14">
        <f t="shared" si="61"/>
        <v>3.6460734586840259E-2</v>
      </c>
      <c r="CI56" s="14" t="str">
        <f t="shared" si="73"/>
        <v>св.200</v>
      </c>
      <c r="CJ56" s="36">
        <v>0</v>
      </c>
      <c r="CK56" s="36">
        <v>65062.83</v>
      </c>
      <c r="CL56" s="36">
        <f t="shared" ref="CL56" si="247">CL57+CL58+CL59+CL60+CL61+CL62</f>
        <v>5307.36</v>
      </c>
      <c r="CM56" s="14" t="str">
        <f t="shared" si="62"/>
        <v xml:space="preserve"> </v>
      </c>
      <c r="CN56" s="14" t="str">
        <f t="shared" si="63"/>
        <v>св.200</v>
      </c>
      <c r="CO56" s="36">
        <v>1784462.95</v>
      </c>
      <c r="CP56" s="36">
        <v>0</v>
      </c>
      <c r="CQ56" s="36">
        <f t="shared" ref="CQ56" si="248">CQ57+CQ58+CQ59+CQ60+CQ61+CQ62</f>
        <v>0</v>
      </c>
      <c r="CR56" s="14" t="str">
        <f t="shared" si="64"/>
        <v xml:space="preserve"> </v>
      </c>
      <c r="CS56" s="14" t="str">
        <f t="shared" si="65"/>
        <v xml:space="preserve"> </v>
      </c>
      <c r="CT56" s="36">
        <v>0</v>
      </c>
      <c r="CU56" s="36">
        <v>0</v>
      </c>
      <c r="CV56" s="36">
        <f t="shared" ref="CV56" si="249">CV57+CV58+CV59+CV60+CV61+CV62</f>
        <v>0</v>
      </c>
      <c r="CW56" s="28" t="str">
        <f t="shared" si="66"/>
        <v xml:space="preserve"> </v>
      </c>
      <c r="CX56" s="28" t="str">
        <f t="shared" si="67"/>
        <v xml:space="preserve"> </v>
      </c>
      <c r="CY56" s="36">
        <v>0</v>
      </c>
      <c r="CZ56" s="36">
        <v>0</v>
      </c>
      <c r="DA56" s="36">
        <f t="shared" ref="DA56" si="250">DA57+DA58+DA59+DA60+DA61+DA62</f>
        <v>0</v>
      </c>
      <c r="DB56" s="14" t="str">
        <f t="shared" si="42"/>
        <v xml:space="preserve"> </v>
      </c>
      <c r="DC56" s="14" t="str">
        <f t="shared" si="68"/>
        <v xml:space="preserve"> </v>
      </c>
      <c r="DD56" s="36">
        <v>4061.69</v>
      </c>
      <c r="DE56" s="36">
        <v>4061.69</v>
      </c>
      <c r="DF56" s="36">
        <f t="shared" ref="DF56" si="251">DF57+DF58+DF59+DF60+DF61+DF62</f>
        <v>4104.03</v>
      </c>
      <c r="DG56" s="14">
        <f t="shared" si="44"/>
        <v>1</v>
      </c>
      <c r="DH56" s="14">
        <f t="shared" si="69"/>
        <v>0.98968331128183773</v>
      </c>
      <c r="DI56" s="36">
        <v>0</v>
      </c>
      <c r="DJ56" s="36">
        <v>61274.79</v>
      </c>
      <c r="DK56" s="14" t="str">
        <f>IF(DI56=0," ",IF(DI56/DJ56*100&gt;200,"св.200",DI56/DJ56))</f>
        <v xml:space="preserve"> </v>
      </c>
      <c r="DL56" s="36">
        <v>0</v>
      </c>
      <c r="DM56" s="36">
        <v>0</v>
      </c>
      <c r="DN56" s="36">
        <f t="shared" ref="DN56" si="252">DN57+DN58+DN59+DN60+DN61+DN62</f>
        <v>0</v>
      </c>
      <c r="DO56" s="14" t="str">
        <f t="shared" si="46"/>
        <v xml:space="preserve"> </v>
      </c>
      <c r="DP56" s="58" t="str">
        <f t="shared" ref="DP56:DP62" si="253">IF(DM56=0," ",IF(DM56/DN56*100&gt;200,"св.200",DM56/DN56))</f>
        <v xml:space="preserve"> </v>
      </c>
      <c r="DQ56" s="36">
        <v>949240.98</v>
      </c>
      <c r="DR56" s="36">
        <v>0</v>
      </c>
      <c r="DS56" s="36">
        <f t="shared" ref="DS56" si="254">DS57+DS58+DS59+DS60+DS61+DS62</f>
        <v>0</v>
      </c>
      <c r="DT56" s="14" t="str">
        <f t="shared" si="48"/>
        <v xml:space="preserve"> </v>
      </c>
      <c r="DU56" s="14" t="str">
        <f t="shared" ref="DU56:DU62" si="255">IF(DR56=0," ",IF(DR56/DS56*100&gt;200,"св.200",DR56/DS56))</f>
        <v xml:space="preserve"> </v>
      </c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1:144" s="8" customFormat="1" ht="16.5" customHeight="1" outlineLevel="1" x14ac:dyDescent="0.25">
      <c r="A57" s="7">
        <v>44</v>
      </c>
      <c r="B57" s="75" t="s">
        <v>76</v>
      </c>
      <c r="C57" s="15">
        <v>58505969.710000001</v>
      </c>
      <c r="D57" s="15">
        <v>13942142.439999999</v>
      </c>
      <c r="E57" s="15">
        <v>13090607.539999999</v>
      </c>
      <c r="F57" s="16">
        <f t="shared" si="3"/>
        <v>0.23830290326111747</v>
      </c>
      <c r="G57" s="16">
        <f t="shared" si="4"/>
        <v>1.0650493032808468</v>
      </c>
      <c r="H57" s="6">
        <v>56522160</v>
      </c>
      <c r="I57" s="13">
        <v>13486442.000000002</v>
      </c>
      <c r="J57" s="13">
        <v>12400553.920000002</v>
      </c>
      <c r="K57" s="16">
        <f t="shared" si="6"/>
        <v>0.23860450485261006</v>
      </c>
      <c r="L57" s="16">
        <f t="shared" si="49"/>
        <v>1.0875677076205963</v>
      </c>
      <c r="M57" s="21">
        <v>51807430</v>
      </c>
      <c r="N57" s="21">
        <v>12938610.550000001</v>
      </c>
      <c r="O57" s="21">
        <v>11838515.810000001</v>
      </c>
      <c r="P57" s="16">
        <f t="shared" si="8"/>
        <v>0.24974430405059661</v>
      </c>
      <c r="Q57" s="16">
        <f t="shared" si="50"/>
        <v>1.0929250556113419</v>
      </c>
      <c r="R57" s="21">
        <v>1225730</v>
      </c>
      <c r="S57" s="21">
        <v>362972.81</v>
      </c>
      <c r="T57" s="21">
        <v>329546.14</v>
      </c>
      <c r="U57" s="16">
        <f t="shared" si="10"/>
        <v>0.29612786665905216</v>
      </c>
      <c r="V57" s="16">
        <f t="shared" si="51"/>
        <v>1.1014324428136224</v>
      </c>
      <c r="W57" s="21">
        <v>0</v>
      </c>
      <c r="X57" s="21">
        <v>0</v>
      </c>
      <c r="Y57" s="21">
        <v>0</v>
      </c>
      <c r="Z57" s="16" t="str">
        <f t="shared" si="12"/>
        <v xml:space="preserve"> </v>
      </c>
      <c r="AA57" s="16" t="str">
        <f t="shared" si="52"/>
        <v xml:space="preserve"> </v>
      </c>
      <c r="AB57" s="21">
        <v>1486000</v>
      </c>
      <c r="AC57" s="21">
        <v>100592.02</v>
      </c>
      <c r="AD57" s="21">
        <v>46188.959999999999</v>
      </c>
      <c r="AE57" s="16">
        <f t="shared" si="14"/>
        <v>6.7693149394347243E-2</v>
      </c>
      <c r="AF57" s="16" t="str">
        <f t="shared" si="53"/>
        <v>св.200</v>
      </c>
      <c r="AG57" s="21">
        <v>2003000</v>
      </c>
      <c r="AH57" s="21">
        <v>84266.62</v>
      </c>
      <c r="AI57" s="21">
        <v>186303.01</v>
      </c>
      <c r="AJ57" s="16">
        <f t="shared" si="16"/>
        <v>4.2070204692960557E-2</v>
      </c>
      <c r="AK57" s="16">
        <f t="shared" si="54"/>
        <v>0.45230949301355888</v>
      </c>
      <c r="AL57" s="21">
        <v>0</v>
      </c>
      <c r="AM57" s="21">
        <v>0</v>
      </c>
      <c r="AN57" s="21">
        <v>0</v>
      </c>
      <c r="AO57" s="16" t="str">
        <f t="shared" si="123"/>
        <v xml:space="preserve"> </v>
      </c>
      <c r="AP57" s="16" t="str">
        <f t="shared" si="55"/>
        <v xml:space="preserve"> </v>
      </c>
      <c r="AQ57" s="33">
        <v>1983809.71</v>
      </c>
      <c r="AR57" s="33">
        <v>455700.44</v>
      </c>
      <c r="AS57" s="33">
        <v>690053.61999999988</v>
      </c>
      <c r="AT57" s="16">
        <f t="shared" si="19"/>
        <v>0.22970975376463906</v>
      </c>
      <c r="AU57" s="16">
        <f t="shared" si="56"/>
        <v>0.66038410174560069</v>
      </c>
      <c r="AV57" s="21">
        <v>1400000</v>
      </c>
      <c r="AW57" s="21">
        <v>303184.52</v>
      </c>
      <c r="AX57" s="21">
        <v>541733.88</v>
      </c>
      <c r="AY57" s="16">
        <f t="shared" si="21"/>
        <v>0.21656037142857143</v>
      </c>
      <c r="AZ57" s="16">
        <f t="shared" si="57"/>
        <v>0.55965582215385901</v>
      </c>
      <c r="BA57" s="21">
        <v>18800</v>
      </c>
      <c r="BB57" s="21">
        <v>11533.54</v>
      </c>
      <c r="BC57" s="21">
        <v>13692.13</v>
      </c>
      <c r="BD57" s="16">
        <f t="shared" si="23"/>
        <v>0.61348617021276597</v>
      </c>
      <c r="BE57" s="16">
        <f t="shared" si="24"/>
        <v>0.84234812260765868</v>
      </c>
      <c r="BF57" s="21">
        <v>0</v>
      </c>
      <c r="BG57" s="21">
        <v>0</v>
      </c>
      <c r="BH57" s="21">
        <v>0</v>
      </c>
      <c r="BI57" s="16" t="str">
        <f t="shared" si="26"/>
        <v xml:space="preserve"> </v>
      </c>
      <c r="BJ57" s="16" t="str">
        <f t="shared" si="27"/>
        <v xml:space="preserve"> </v>
      </c>
      <c r="BK57" s="21">
        <v>0</v>
      </c>
      <c r="BL57" s="21">
        <v>0</v>
      </c>
      <c r="BM57" s="21">
        <v>0</v>
      </c>
      <c r="BN57" s="16" t="str">
        <f t="shared" si="217"/>
        <v xml:space="preserve"> </v>
      </c>
      <c r="BO57" s="16" t="str">
        <f t="shared" si="58"/>
        <v xml:space="preserve"> </v>
      </c>
      <c r="BP57" s="21">
        <v>284000</v>
      </c>
      <c r="BQ57" s="21">
        <v>70307.86</v>
      </c>
      <c r="BR57" s="21">
        <v>61040.43</v>
      </c>
      <c r="BS57" s="16">
        <f t="shared" si="31"/>
        <v>0.24756288732394366</v>
      </c>
      <c r="BT57" s="16">
        <f t="shared" si="32"/>
        <v>1.1518244547097718</v>
      </c>
      <c r="BU57" s="21">
        <v>5000</v>
      </c>
      <c r="BV57" s="21">
        <v>1550</v>
      </c>
      <c r="BW57" s="21">
        <v>2901</v>
      </c>
      <c r="BX57" s="16">
        <f t="shared" si="34"/>
        <v>0.31</v>
      </c>
      <c r="BY57" s="16">
        <f t="shared" si="59"/>
        <v>0.53429851775249915</v>
      </c>
      <c r="BZ57" s="21">
        <v>0</v>
      </c>
      <c r="CA57" s="21">
        <v>0</v>
      </c>
      <c r="CB57" s="21">
        <v>0</v>
      </c>
      <c r="CC57" s="16" t="str">
        <f t="shared" si="36"/>
        <v xml:space="preserve"> </v>
      </c>
      <c r="CD57" s="16" t="str">
        <f t="shared" si="60"/>
        <v xml:space="preserve"> </v>
      </c>
      <c r="CE57" s="15">
        <v>0</v>
      </c>
      <c r="CF57" s="15">
        <v>65062.83</v>
      </c>
      <c r="CG57" s="15">
        <v>5307.36</v>
      </c>
      <c r="CH57" s="22" t="str">
        <f t="shared" si="61"/>
        <v xml:space="preserve"> </v>
      </c>
      <c r="CI57" s="16" t="str">
        <f t="shared" si="73"/>
        <v>св.200</v>
      </c>
      <c r="CJ57" s="21">
        <v>0</v>
      </c>
      <c r="CK57" s="21">
        <v>65062.83</v>
      </c>
      <c r="CL57" s="21">
        <v>5307.36</v>
      </c>
      <c r="CM57" s="16" t="str">
        <f t="shared" si="62"/>
        <v xml:space="preserve"> </v>
      </c>
      <c r="CN57" s="16" t="str">
        <f t="shared" si="63"/>
        <v>св.200</v>
      </c>
      <c r="CO57" s="21">
        <v>0</v>
      </c>
      <c r="CP57" s="21">
        <v>0</v>
      </c>
      <c r="CQ57" s="21">
        <v>0</v>
      </c>
      <c r="CR57" s="16" t="str">
        <f t="shared" si="64"/>
        <v xml:space="preserve"> </v>
      </c>
      <c r="CS57" s="16" t="str">
        <f t="shared" si="65"/>
        <v xml:space="preserve"> </v>
      </c>
      <c r="CT57" s="21">
        <v>0</v>
      </c>
      <c r="CU57" s="21">
        <v>0</v>
      </c>
      <c r="CV57" s="21">
        <v>0</v>
      </c>
      <c r="CW57" s="16" t="str">
        <f t="shared" si="66"/>
        <v xml:space="preserve"> </v>
      </c>
      <c r="CX57" s="16" t="str">
        <f t="shared" si="67"/>
        <v xml:space="preserve"> </v>
      </c>
      <c r="CY57" s="21">
        <v>0</v>
      </c>
      <c r="CZ57" s="21">
        <v>0</v>
      </c>
      <c r="DA57" s="21">
        <v>0</v>
      </c>
      <c r="DB57" s="16" t="str">
        <f t="shared" si="42"/>
        <v xml:space="preserve"> </v>
      </c>
      <c r="DC57" s="16" t="str">
        <f t="shared" si="68"/>
        <v xml:space="preserve"> </v>
      </c>
      <c r="DD57" s="21">
        <v>4061.69</v>
      </c>
      <c r="DE57" s="21">
        <v>4061.69</v>
      </c>
      <c r="DF57" s="21">
        <v>4104.03</v>
      </c>
      <c r="DG57" s="16">
        <f t="shared" si="44"/>
        <v>1</v>
      </c>
      <c r="DH57" s="16">
        <f t="shared" si="69"/>
        <v>0.98968331128183773</v>
      </c>
      <c r="DI57" s="21">
        <v>0</v>
      </c>
      <c r="DJ57" s="21">
        <v>61274.79</v>
      </c>
      <c r="DK57" s="16">
        <f t="shared" si="70"/>
        <v>0</v>
      </c>
      <c r="DL57" s="21">
        <v>0</v>
      </c>
      <c r="DM57" s="21">
        <v>0</v>
      </c>
      <c r="DN57" s="21">
        <v>0</v>
      </c>
      <c r="DO57" s="16" t="str">
        <f t="shared" si="46"/>
        <v xml:space="preserve"> </v>
      </c>
      <c r="DP57" s="59" t="str">
        <f t="shared" si="253"/>
        <v xml:space="preserve"> </v>
      </c>
      <c r="DQ57" s="21">
        <v>271948.02</v>
      </c>
      <c r="DR57" s="21">
        <v>0</v>
      </c>
      <c r="DS57" s="21">
        <v>0</v>
      </c>
      <c r="DT57" s="16" t="str">
        <f t="shared" si="48"/>
        <v xml:space="preserve"> </v>
      </c>
      <c r="DU57" s="16" t="str">
        <f t="shared" si="255"/>
        <v xml:space="preserve"> </v>
      </c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</row>
    <row r="58" spans="1:144" s="8" customFormat="1" ht="15.75" customHeight="1" outlineLevel="1" x14ac:dyDescent="0.25">
      <c r="A58" s="7">
        <f>A57+1</f>
        <v>45</v>
      </c>
      <c r="B58" s="75" t="s">
        <v>58</v>
      </c>
      <c r="C58" s="15">
        <v>714086.09</v>
      </c>
      <c r="D58" s="15">
        <v>203419.11</v>
      </c>
      <c r="E58" s="15">
        <v>85978.15</v>
      </c>
      <c r="F58" s="16">
        <f t="shared" si="3"/>
        <v>0.2848663667429791</v>
      </c>
      <c r="G58" s="16" t="str">
        <f t="shared" si="4"/>
        <v>св.200</v>
      </c>
      <c r="H58" s="6">
        <v>389500</v>
      </c>
      <c r="I58" s="13">
        <v>139546.43</v>
      </c>
      <c r="J58" s="13">
        <v>17189.89</v>
      </c>
      <c r="K58" s="16">
        <f t="shared" si="6"/>
        <v>0.35827068035943516</v>
      </c>
      <c r="L58" s="16" t="str">
        <f t="shared" si="49"/>
        <v>св.200</v>
      </c>
      <c r="M58" s="21">
        <v>87500</v>
      </c>
      <c r="N58" s="21">
        <v>16962.16</v>
      </c>
      <c r="O58" s="21">
        <v>16502.45</v>
      </c>
      <c r="P58" s="16">
        <f t="shared" si="8"/>
        <v>0.19385325714285714</v>
      </c>
      <c r="Q58" s="16">
        <f t="shared" si="50"/>
        <v>1.0278570757675376</v>
      </c>
      <c r="R58" s="21">
        <v>0</v>
      </c>
      <c r="S58" s="21">
        <v>0</v>
      </c>
      <c r="T58" s="21">
        <v>0</v>
      </c>
      <c r="U58" s="16" t="str">
        <f t="shared" si="10"/>
        <v xml:space="preserve"> </v>
      </c>
      <c r="V58" s="16" t="str">
        <f t="shared" ref="V58:V62" si="256">IF(S58=0," ",IF(S58/T58*100&gt;200,"св.200",S58/T58))</f>
        <v xml:space="preserve"> </v>
      </c>
      <c r="W58" s="21">
        <v>0</v>
      </c>
      <c r="X58" s="21">
        <v>0</v>
      </c>
      <c r="Y58" s="21">
        <v>0</v>
      </c>
      <c r="Z58" s="16" t="str">
        <f t="shared" si="12"/>
        <v xml:space="preserve"> </v>
      </c>
      <c r="AA58" s="16" t="str">
        <f t="shared" si="52"/>
        <v xml:space="preserve"> </v>
      </c>
      <c r="AB58" s="21">
        <v>55000</v>
      </c>
      <c r="AC58" s="21">
        <v>62949.31</v>
      </c>
      <c r="AD58" s="21">
        <v>668.11</v>
      </c>
      <c r="AE58" s="16">
        <f t="shared" si="14"/>
        <v>1.1445329090909091</v>
      </c>
      <c r="AF58" s="16" t="str">
        <f t="shared" si="53"/>
        <v>св.200</v>
      </c>
      <c r="AG58" s="21">
        <v>237000</v>
      </c>
      <c r="AH58" s="21">
        <v>59034.96</v>
      </c>
      <c r="AI58" s="21">
        <v>-780.67</v>
      </c>
      <c r="AJ58" s="16">
        <f t="shared" si="16"/>
        <v>0.2490926582278481</v>
      </c>
      <c r="AK58" s="16">
        <f t="shared" si="54"/>
        <v>-75.620889748549331</v>
      </c>
      <c r="AL58" s="21">
        <v>10000</v>
      </c>
      <c r="AM58" s="21">
        <v>600</v>
      </c>
      <c r="AN58" s="21">
        <v>800</v>
      </c>
      <c r="AO58" s="16">
        <f t="shared" si="123"/>
        <v>0.06</v>
      </c>
      <c r="AP58" s="16">
        <f t="shared" si="55"/>
        <v>0.75</v>
      </c>
      <c r="AQ58" s="33">
        <v>324586.08999999997</v>
      </c>
      <c r="AR58" s="33">
        <v>63872.68</v>
      </c>
      <c r="AS58" s="33">
        <v>68788.259999999995</v>
      </c>
      <c r="AT58" s="16">
        <f t="shared" si="19"/>
        <v>0.1967819384989665</v>
      </c>
      <c r="AU58" s="16">
        <f t="shared" si="56"/>
        <v>0.92854042244999369</v>
      </c>
      <c r="AV58" s="21">
        <v>0</v>
      </c>
      <c r="AW58" s="21">
        <v>0</v>
      </c>
      <c r="AX58" s="21">
        <v>0</v>
      </c>
      <c r="AY58" s="16" t="str">
        <f t="shared" si="21"/>
        <v xml:space="preserve"> </v>
      </c>
      <c r="AZ58" s="16" t="str">
        <f t="shared" si="57"/>
        <v xml:space="preserve"> </v>
      </c>
      <c r="BA58" s="21">
        <v>0</v>
      </c>
      <c r="BB58" s="21">
        <v>0</v>
      </c>
      <c r="BC58" s="21">
        <v>0</v>
      </c>
      <c r="BD58" s="16" t="str">
        <f t="shared" si="23"/>
        <v xml:space="preserve"> </v>
      </c>
      <c r="BE58" s="16" t="str">
        <f t="shared" si="24"/>
        <v xml:space="preserve"> </v>
      </c>
      <c r="BF58" s="21">
        <v>20000</v>
      </c>
      <c r="BG58" s="21">
        <v>3093.75</v>
      </c>
      <c r="BH58" s="21">
        <v>34146.6</v>
      </c>
      <c r="BI58" s="16">
        <f t="shared" si="26"/>
        <v>0.15468750000000001</v>
      </c>
      <c r="BJ58" s="16">
        <f t="shared" si="27"/>
        <v>9.0601992584913291E-2</v>
      </c>
      <c r="BK58" s="21">
        <v>0</v>
      </c>
      <c r="BL58" s="21">
        <v>0</v>
      </c>
      <c r="BM58" s="21">
        <v>0</v>
      </c>
      <c r="BN58" s="16" t="str">
        <f t="shared" si="217"/>
        <v xml:space="preserve"> </v>
      </c>
      <c r="BO58" s="16" t="str">
        <f t="shared" si="58"/>
        <v xml:space="preserve"> </v>
      </c>
      <c r="BP58" s="21">
        <v>210000</v>
      </c>
      <c r="BQ58" s="21">
        <v>60778.93</v>
      </c>
      <c r="BR58" s="21">
        <v>34641.660000000003</v>
      </c>
      <c r="BS58" s="16">
        <f t="shared" si="31"/>
        <v>0.2894234761904762</v>
      </c>
      <c r="BT58" s="16">
        <f t="shared" si="32"/>
        <v>1.7545039700753369</v>
      </c>
      <c r="BU58" s="21">
        <v>0</v>
      </c>
      <c r="BV58" s="21">
        <v>0</v>
      </c>
      <c r="BW58" s="21">
        <v>0</v>
      </c>
      <c r="BX58" s="16" t="str">
        <f t="shared" si="34"/>
        <v xml:space="preserve"> </v>
      </c>
      <c r="BY58" s="16" t="str">
        <f t="shared" si="59"/>
        <v xml:space="preserve"> </v>
      </c>
      <c r="BZ58" s="21">
        <v>0</v>
      </c>
      <c r="CA58" s="21">
        <v>0</v>
      </c>
      <c r="CB58" s="21">
        <v>0</v>
      </c>
      <c r="CC58" s="16" t="str">
        <f t="shared" si="36"/>
        <v xml:space="preserve"> </v>
      </c>
      <c r="CD58" s="16" t="str">
        <f t="shared" si="60"/>
        <v xml:space="preserve"> </v>
      </c>
      <c r="CE58" s="15">
        <v>0</v>
      </c>
      <c r="CF58" s="15">
        <v>0</v>
      </c>
      <c r="CG58" s="15">
        <v>0</v>
      </c>
      <c r="CH58" s="22" t="str">
        <f t="shared" si="61"/>
        <v xml:space="preserve"> </v>
      </c>
      <c r="CI58" s="16" t="str">
        <f t="shared" si="73"/>
        <v xml:space="preserve"> </v>
      </c>
      <c r="CJ58" s="21">
        <v>0</v>
      </c>
      <c r="CK58" s="21">
        <v>0</v>
      </c>
      <c r="CL58" s="21">
        <v>0</v>
      </c>
      <c r="CM58" s="16" t="str">
        <f t="shared" si="62"/>
        <v xml:space="preserve"> </v>
      </c>
      <c r="CN58" s="16" t="str">
        <f t="shared" si="63"/>
        <v xml:space="preserve"> </v>
      </c>
      <c r="CO58" s="21">
        <v>0</v>
      </c>
      <c r="CP58" s="21">
        <v>0</v>
      </c>
      <c r="CQ58" s="21">
        <v>0</v>
      </c>
      <c r="CR58" s="16" t="str">
        <f t="shared" si="64"/>
        <v xml:space="preserve"> </v>
      </c>
      <c r="CS58" s="16" t="str">
        <f t="shared" si="65"/>
        <v xml:space="preserve"> </v>
      </c>
      <c r="CT58" s="21">
        <v>0</v>
      </c>
      <c r="CU58" s="21">
        <v>0</v>
      </c>
      <c r="CV58" s="21">
        <v>0</v>
      </c>
      <c r="CW58" s="16" t="str">
        <f t="shared" si="66"/>
        <v xml:space="preserve"> </v>
      </c>
      <c r="CX58" s="16" t="str">
        <f t="shared" si="67"/>
        <v xml:space="preserve"> </v>
      </c>
      <c r="CY58" s="21">
        <v>0</v>
      </c>
      <c r="CZ58" s="21">
        <v>0</v>
      </c>
      <c r="DA58" s="21">
        <v>0</v>
      </c>
      <c r="DB58" s="16" t="str">
        <f t="shared" si="42"/>
        <v xml:space="preserve"> </v>
      </c>
      <c r="DC58" s="16" t="str">
        <f t="shared" si="68"/>
        <v xml:space="preserve"> </v>
      </c>
      <c r="DD58" s="21">
        <v>0</v>
      </c>
      <c r="DE58" s="21">
        <v>0</v>
      </c>
      <c r="DF58" s="21">
        <v>0</v>
      </c>
      <c r="DG58" s="16" t="str">
        <f t="shared" si="44"/>
        <v xml:space="preserve"> </v>
      </c>
      <c r="DH58" s="16" t="str">
        <f t="shared" si="69"/>
        <v xml:space="preserve"> </v>
      </c>
      <c r="DI58" s="21">
        <v>0</v>
      </c>
      <c r="DJ58" s="21">
        <v>0</v>
      </c>
      <c r="DK58" s="16" t="str">
        <f t="shared" si="70"/>
        <v xml:space="preserve"> </v>
      </c>
      <c r="DL58" s="21">
        <v>0</v>
      </c>
      <c r="DM58" s="21">
        <v>0</v>
      </c>
      <c r="DN58" s="21">
        <v>0</v>
      </c>
      <c r="DO58" s="16" t="str">
        <f t="shared" si="46"/>
        <v xml:space="preserve"> </v>
      </c>
      <c r="DP58" s="59" t="str">
        <f t="shared" si="253"/>
        <v xml:space="preserve"> </v>
      </c>
      <c r="DQ58" s="21">
        <v>94586.09</v>
      </c>
      <c r="DR58" s="21">
        <v>0</v>
      </c>
      <c r="DS58" s="21">
        <v>0</v>
      </c>
      <c r="DT58" s="16" t="str">
        <f t="shared" si="48"/>
        <v xml:space="preserve"> </v>
      </c>
      <c r="DU58" s="16" t="str">
        <f t="shared" si="255"/>
        <v xml:space="preserve"> </v>
      </c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</row>
    <row r="59" spans="1:144" s="8" customFormat="1" ht="16.5" customHeight="1" outlineLevel="1" x14ac:dyDescent="0.25">
      <c r="A59" s="7">
        <f t="shared" ref="A59:A62" si="257">A58+1</f>
        <v>46</v>
      </c>
      <c r="B59" s="75" t="s">
        <v>62</v>
      </c>
      <c r="C59" s="15">
        <v>1435540</v>
      </c>
      <c r="D59" s="15">
        <v>191740.66</v>
      </c>
      <c r="E59" s="15">
        <v>227159.27</v>
      </c>
      <c r="F59" s="16">
        <f t="shared" si="3"/>
        <v>0.13356692255179237</v>
      </c>
      <c r="G59" s="16">
        <f t="shared" si="4"/>
        <v>0.84408027900424232</v>
      </c>
      <c r="H59" s="6">
        <v>925500</v>
      </c>
      <c r="I59" s="13">
        <v>112208.12</v>
      </c>
      <c r="J59" s="13">
        <v>92448.75</v>
      </c>
      <c r="K59" s="16">
        <f t="shared" si="6"/>
        <v>0.12124054024851431</v>
      </c>
      <c r="L59" s="16">
        <f t="shared" si="49"/>
        <v>1.2137332305736961</v>
      </c>
      <c r="M59" s="21">
        <v>135900</v>
      </c>
      <c r="N59" s="21">
        <v>33666.269999999997</v>
      </c>
      <c r="O59" s="21">
        <v>7136.34</v>
      </c>
      <c r="P59" s="16">
        <f t="shared" si="8"/>
        <v>0.24772825607064014</v>
      </c>
      <c r="Q59" s="16" t="str">
        <f t="shared" si="50"/>
        <v>св.200</v>
      </c>
      <c r="R59" s="21">
        <v>0</v>
      </c>
      <c r="S59" s="21">
        <v>0</v>
      </c>
      <c r="T59" s="21">
        <v>0</v>
      </c>
      <c r="U59" s="16" t="str">
        <f t="shared" si="10"/>
        <v xml:space="preserve"> </v>
      </c>
      <c r="V59" s="16" t="str">
        <f t="shared" si="256"/>
        <v xml:space="preserve"> </v>
      </c>
      <c r="W59" s="21">
        <v>12600</v>
      </c>
      <c r="X59" s="21">
        <v>22328.400000000001</v>
      </c>
      <c r="Y59" s="21">
        <v>5946.6</v>
      </c>
      <c r="Z59" s="16">
        <f t="shared" si="12"/>
        <v>1.7720952380952382</v>
      </c>
      <c r="AA59" s="16" t="str">
        <f t="shared" si="52"/>
        <v>св.200</v>
      </c>
      <c r="AB59" s="21">
        <v>147000</v>
      </c>
      <c r="AC59" s="21">
        <v>9586.33</v>
      </c>
      <c r="AD59" s="21">
        <v>46872.45</v>
      </c>
      <c r="AE59" s="16">
        <f t="shared" si="14"/>
        <v>6.5213129251700683E-2</v>
      </c>
      <c r="AF59" s="16">
        <f t="shared" si="53"/>
        <v>0.20451949919408952</v>
      </c>
      <c r="AG59" s="21">
        <v>608000</v>
      </c>
      <c r="AH59" s="21">
        <v>44427.12</v>
      </c>
      <c r="AI59" s="21">
        <v>22693.360000000001</v>
      </c>
      <c r="AJ59" s="16">
        <f t="shared" si="16"/>
        <v>7.3070921052631577E-2</v>
      </c>
      <c r="AK59" s="16">
        <f t="shared" si="54"/>
        <v>1.9577145032732042</v>
      </c>
      <c r="AL59" s="21">
        <v>22000</v>
      </c>
      <c r="AM59" s="21">
        <v>2200</v>
      </c>
      <c r="AN59" s="21">
        <v>9800</v>
      </c>
      <c r="AO59" s="16">
        <f t="shared" si="123"/>
        <v>0.1</v>
      </c>
      <c r="AP59" s="16">
        <f t="shared" si="55"/>
        <v>0.22448979591836735</v>
      </c>
      <c r="AQ59" s="33">
        <v>510040</v>
      </c>
      <c r="AR59" s="33">
        <v>79532.539999999994</v>
      </c>
      <c r="AS59" s="33">
        <v>134710.51999999999</v>
      </c>
      <c r="AT59" s="16">
        <f t="shared" si="19"/>
        <v>0.15593392675084305</v>
      </c>
      <c r="AU59" s="16">
        <f t="shared" si="56"/>
        <v>0.59039590968841926</v>
      </c>
      <c r="AV59" s="21">
        <v>0</v>
      </c>
      <c r="AW59" s="21">
        <v>0</v>
      </c>
      <c r="AX59" s="21">
        <v>0</v>
      </c>
      <c r="AY59" s="16" t="str">
        <f t="shared" si="21"/>
        <v xml:space="preserve"> </v>
      </c>
      <c r="AZ59" s="16" t="str">
        <f t="shared" si="57"/>
        <v xml:space="preserve"> </v>
      </c>
      <c r="BA59" s="21">
        <v>40</v>
      </c>
      <c r="BB59" s="21">
        <v>0</v>
      </c>
      <c r="BC59" s="21">
        <v>0</v>
      </c>
      <c r="BD59" s="16" t="str">
        <f t="shared" si="23"/>
        <v xml:space="preserve"> </v>
      </c>
      <c r="BE59" s="16" t="str">
        <f t="shared" si="24"/>
        <v xml:space="preserve"> </v>
      </c>
      <c r="BF59" s="21">
        <v>290000</v>
      </c>
      <c r="BG59" s="21">
        <v>79532.539999999994</v>
      </c>
      <c r="BH59" s="21">
        <v>134710.51999999999</v>
      </c>
      <c r="BI59" s="16">
        <f t="shared" si="26"/>
        <v>0.27425013793103448</v>
      </c>
      <c r="BJ59" s="16">
        <f t="shared" si="27"/>
        <v>0.59039590968841926</v>
      </c>
      <c r="BK59" s="21">
        <v>0</v>
      </c>
      <c r="BL59" s="21">
        <v>0</v>
      </c>
      <c r="BM59" s="21">
        <v>0</v>
      </c>
      <c r="BN59" s="16" t="str">
        <f t="shared" si="217"/>
        <v xml:space="preserve"> </v>
      </c>
      <c r="BO59" s="16" t="str">
        <f t="shared" si="58"/>
        <v xml:space="preserve"> </v>
      </c>
      <c r="BP59" s="21">
        <v>0</v>
      </c>
      <c r="BQ59" s="21">
        <v>0</v>
      </c>
      <c r="BR59" s="21">
        <v>0</v>
      </c>
      <c r="BS59" s="16" t="str">
        <f t="shared" si="31"/>
        <v xml:space="preserve"> </v>
      </c>
      <c r="BT59" s="16" t="str">
        <f t="shared" si="32"/>
        <v xml:space="preserve"> </v>
      </c>
      <c r="BU59" s="21">
        <v>0</v>
      </c>
      <c r="BV59" s="21">
        <v>0</v>
      </c>
      <c r="BW59" s="21">
        <v>0</v>
      </c>
      <c r="BX59" s="16" t="str">
        <f t="shared" si="34"/>
        <v xml:space="preserve"> </v>
      </c>
      <c r="BY59" s="16" t="str">
        <f t="shared" si="59"/>
        <v xml:space="preserve"> </v>
      </c>
      <c r="BZ59" s="21">
        <v>0</v>
      </c>
      <c r="CA59" s="21">
        <v>0</v>
      </c>
      <c r="CB59" s="21">
        <v>0</v>
      </c>
      <c r="CC59" s="16" t="str">
        <f t="shared" si="36"/>
        <v xml:space="preserve"> </v>
      </c>
      <c r="CD59" s="16" t="str">
        <f t="shared" si="60"/>
        <v xml:space="preserve"> </v>
      </c>
      <c r="CE59" s="15">
        <v>0</v>
      </c>
      <c r="CF59" s="15">
        <v>0</v>
      </c>
      <c r="CG59" s="15">
        <v>0</v>
      </c>
      <c r="CH59" s="22" t="str">
        <f t="shared" si="61"/>
        <v xml:space="preserve"> </v>
      </c>
      <c r="CI59" s="16" t="str">
        <f t="shared" si="73"/>
        <v xml:space="preserve"> </v>
      </c>
      <c r="CJ59" s="21">
        <v>0</v>
      </c>
      <c r="CK59" s="21">
        <v>0</v>
      </c>
      <c r="CL59" s="21">
        <v>0</v>
      </c>
      <c r="CM59" s="16" t="str">
        <f t="shared" si="62"/>
        <v xml:space="preserve"> </v>
      </c>
      <c r="CN59" s="16" t="str">
        <f t="shared" si="63"/>
        <v xml:space="preserve"> </v>
      </c>
      <c r="CO59" s="21">
        <v>0</v>
      </c>
      <c r="CP59" s="21">
        <v>0</v>
      </c>
      <c r="CQ59" s="21">
        <v>0</v>
      </c>
      <c r="CR59" s="16" t="str">
        <f t="shared" si="64"/>
        <v xml:space="preserve"> </v>
      </c>
      <c r="CS59" s="16" t="str">
        <f t="shared" si="65"/>
        <v xml:space="preserve"> </v>
      </c>
      <c r="CT59" s="21">
        <v>0</v>
      </c>
      <c r="CU59" s="21">
        <v>0</v>
      </c>
      <c r="CV59" s="21">
        <v>0</v>
      </c>
      <c r="CW59" s="16" t="str">
        <f t="shared" si="66"/>
        <v xml:space="preserve"> </v>
      </c>
      <c r="CX59" s="16" t="str">
        <f t="shared" si="67"/>
        <v xml:space="preserve"> </v>
      </c>
      <c r="CY59" s="21">
        <v>0</v>
      </c>
      <c r="CZ59" s="21">
        <v>0</v>
      </c>
      <c r="DA59" s="21">
        <v>0</v>
      </c>
      <c r="DB59" s="16" t="str">
        <f t="shared" si="42"/>
        <v xml:space="preserve"> </v>
      </c>
      <c r="DC59" s="16" t="str">
        <f t="shared" si="68"/>
        <v xml:space="preserve"> </v>
      </c>
      <c r="DD59" s="21">
        <v>0</v>
      </c>
      <c r="DE59" s="21">
        <v>0</v>
      </c>
      <c r="DF59" s="21">
        <v>0</v>
      </c>
      <c r="DG59" s="16" t="str">
        <f t="shared" si="44"/>
        <v xml:space="preserve"> </v>
      </c>
      <c r="DH59" s="16" t="str">
        <f t="shared" si="69"/>
        <v xml:space="preserve"> </v>
      </c>
      <c r="DI59" s="21">
        <v>0</v>
      </c>
      <c r="DJ59" s="21">
        <v>0</v>
      </c>
      <c r="DK59" s="16" t="str">
        <f t="shared" si="70"/>
        <v xml:space="preserve"> </v>
      </c>
      <c r="DL59" s="21">
        <v>0</v>
      </c>
      <c r="DM59" s="21">
        <v>0</v>
      </c>
      <c r="DN59" s="21">
        <v>0</v>
      </c>
      <c r="DO59" s="16" t="str">
        <f t="shared" si="46"/>
        <v xml:space="preserve"> </v>
      </c>
      <c r="DP59" s="59" t="str">
        <f t="shared" si="253"/>
        <v xml:space="preserve"> </v>
      </c>
      <c r="DQ59" s="21">
        <v>220000</v>
      </c>
      <c r="DR59" s="21">
        <v>0</v>
      </c>
      <c r="DS59" s="21">
        <v>0</v>
      </c>
      <c r="DT59" s="16" t="str">
        <f t="shared" si="48"/>
        <v xml:space="preserve"> </v>
      </c>
      <c r="DU59" s="16" t="str">
        <f t="shared" si="255"/>
        <v xml:space="preserve"> </v>
      </c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</row>
    <row r="60" spans="1:144" s="8" customFormat="1" ht="15.75" customHeight="1" outlineLevel="1" x14ac:dyDescent="0.25">
      <c r="A60" s="7">
        <f t="shared" si="257"/>
        <v>47</v>
      </c>
      <c r="B60" s="75" t="s">
        <v>24</v>
      </c>
      <c r="C60" s="15">
        <v>905000</v>
      </c>
      <c r="D60" s="15">
        <v>117040.07</v>
      </c>
      <c r="E60" s="15">
        <v>112936.99</v>
      </c>
      <c r="F60" s="16">
        <f t="shared" si="3"/>
        <v>0.12932604419889504</v>
      </c>
      <c r="G60" s="16">
        <f t="shared" si="4"/>
        <v>1.0363307008624898</v>
      </c>
      <c r="H60" s="6">
        <v>833000</v>
      </c>
      <c r="I60" s="13">
        <v>117040.06999999999</v>
      </c>
      <c r="J60" s="13">
        <v>109422.48999999999</v>
      </c>
      <c r="K60" s="16">
        <f t="shared" si="6"/>
        <v>0.14050428571428569</v>
      </c>
      <c r="L60" s="16">
        <f t="shared" si="49"/>
        <v>1.0696162187499114</v>
      </c>
      <c r="M60" s="21">
        <v>114000</v>
      </c>
      <c r="N60" s="21">
        <v>34420.699999999997</v>
      </c>
      <c r="O60" s="21">
        <v>21875.1</v>
      </c>
      <c r="P60" s="16">
        <f t="shared" si="8"/>
        <v>0.3019359649122807</v>
      </c>
      <c r="Q60" s="16">
        <f t="shared" si="50"/>
        <v>1.5735105210947606</v>
      </c>
      <c r="R60" s="21">
        <v>0</v>
      </c>
      <c r="S60" s="21">
        <v>0</v>
      </c>
      <c r="T60" s="21">
        <v>0</v>
      </c>
      <c r="U60" s="16" t="str">
        <f t="shared" si="10"/>
        <v xml:space="preserve"> </v>
      </c>
      <c r="V60" s="16" t="str">
        <f t="shared" si="256"/>
        <v xml:space="preserve"> </v>
      </c>
      <c r="W60" s="21">
        <v>0</v>
      </c>
      <c r="X60" s="21">
        <v>0</v>
      </c>
      <c r="Y60" s="21">
        <v>0</v>
      </c>
      <c r="Z60" s="16" t="str">
        <f t="shared" si="12"/>
        <v xml:space="preserve"> </v>
      </c>
      <c r="AA60" s="16" t="str">
        <f t="shared" si="52"/>
        <v xml:space="preserve"> </v>
      </c>
      <c r="AB60" s="21">
        <v>138000</v>
      </c>
      <c r="AC60" s="21">
        <v>15969.06</v>
      </c>
      <c r="AD60" s="21">
        <v>2409.2199999999998</v>
      </c>
      <c r="AE60" s="16">
        <f t="shared" si="14"/>
        <v>0.11571782608695652</v>
      </c>
      <c r="AF60" s="16" t="str">
        <f t="shared" si="53"/>
        <v>св.200</v>
      </c>
      <c r="AG60" s="21">
        <v>575000</v>
      </c>
      <c r="AH60" s="21">
        <v>66650.31</v>
      </c>
      <c r="AI60" s="21">
        <v>85138.17</v>
      </c>
      <c r="AJ60" s="16">
        <f t="shared" si="16"/>
        <v>0.11591358260869565</v>
      </c>
      <c r="AK60" s="16">
        <f t="shared" si="54"/>
        <v>0.78284875044882918</v>
      </c>
      <c r="AL60" s="21">
        <v>6000</v>
      </c>
      <c r="AM60" s="21">
        <v>0</v>
      </c>
      <c r="AN60" s="21">
        <v>0</v>
      </c>
      <c r="AO60" s="16" t="str">
        <f t="shared" si="123"/>
        <v xml:space="preserve"> </v>
      </c>
      <c r="AP60" s="16" t="str">
        <f t="shared" si="55"/>
        <v xml:space="preserve"> </v>
      </c>
      <c r="AQ60" s="33">
        <v>72000</v>
      </c>
      <c r="AR60" s="33">
        <v>0</v>
      </c>
      <c r="AS60" s="33">
        <v>3514.5</v>
      </c>
      <c r="AT60" s="16" t="str">
        <f t="shared" si="19"/>
        <v xml:space="preserve"> </v>
      </c>
      <c r="AU60" s="16">
        <f t="shared" si="56"/>
        <v>0</v>
      </c>
      <c r="AV60" s="21">
        <v>0</v>
      </c>
      <c r="AW60" s="21">
        <v>0</v>
      </c>
      <c r="AX60" s="21">
        <v>0</v>
      </c>
      <c r="AY60" s="16" t="str">
        <f t="shared" si="21"/>
        <v xml:space="preserve"> </v>
      </c>
      <c r="AZ60" s="16" t="str">
        <f t="shared" si="57"/>
        <v xml:space="preserve"> </v>
      </c>
      <c r="BA60" s="21">
        <v>0</v>
      </c>
      <c r="BB60" s="21">
        <v>0</v>
      </c>
      <c r="BC60" s="21">
        <v>0</v>
      </c>
      <c r="BD60" s="16" t="str">
        <f t="shared" si="23"/>
        <v xml:space="preserve"> </v>
      </c>
      <c r="BE60" s="16" t="str">
        <f t="shared" si="24"/>
        <v xml:space="preserve"> </v>
      </c>
      <c r="BF60" s="21">
        <v>72000</v>
      </c>
      <c r="BG60" s="21">
        <v>0</v>
      </c>
      <c r="BH60" s="21">
        <v>3514.5</v>
      </c>
      <c r="BI60" s="16" t="str">
        <f t="shared" si="26"/>
        <v xml:space="preserve"> </v>
      </c>
      <c r="BJ60" s="16">
        <f t="shared" si="27"/>
        <v>0</v>
      </c>
      <c r="BK60" s="21">
        <v>0</v>
      </c>
      <c r="BL60" s="21">
        <v>0</v>
      </c>
      <c r="BM60" s="21">
        <v>0</v>
      </c>
      <c r="BN60" s="16" t="str">
        <f t="shared" si="217"/>
        <v xml:space="preserve"> </v>
      </c>
      <c r="BO60" s="16" t="str">
        <f t="shared" si="58"/>
        <v xml:space="preserve"> </v>
      </c>
      <c r="BP60" s="21">
        <v>0</v>
      </c>
      <c r="BQ60" s="21">
        <v>0</v>
      </c>
      <c r="BR60" s="21">
        <v>0</v>
      </c>
      <c r="BS60" s="16" t="str">
        <f t="shared" si="31"/>
        <v xml:space="preserve"> </v>
      </c>
      <c r="BT60" s="16" t="str">
        <f t="shared" si="32"/>
        <v xml:space="preserve"> </v>
      </c>
      <c r="BU60" s="21">
        <v>0</v>
      </c>
      <c r="BV60" s="21">
        <v>0</v>
      </c>
      <c r="BW60" s="21">
        <v>0</v>
      </c>
      <c r="BX60" s="16" t="str">
        <f t="shared" si="34"/>
        <v xml:space="preserve"> </v>
      </c>
      <c r="BY60" s="16" t="str">
        <f t="shared" si="59"/>
        <v xml:space="preserve"> </v>
      </c>
      <c r="BZ60" s="21">
        <v>0</v>
      </c>
      <c r="CA60" s="21">
        <v>0</v>
      </c>
      <c r="CB60" s="21">
        <v>0</v>
      </c>
      <c r="CC60" s="16" t="str">
        <f t="shared" si="36"/>
        <v xml:space="preserve"> </v>
      </c>
      <c r="CD60" s="16" t="str">
        <f t="shared" si="60"/>
        <v xml:space="preserve"> </v>
      </c>
      <c r="CE60" s="15">
        <v>0</v>
      </c>
      <c r="CF60" s="15">
        <v>0</v>
      </c>
      <c r="CG60" s="15">
        <v>0</v>
      </c>
      <c r="CH60" s="22" t="str">
        <f t="shared" si="61"/>
        <v xml:space="preserve"> </v>
      </c>
      <c r="CI60" s="16" t="str">
        <f t="shared" si="73"/>
        <v xml:space="preserve"> </v>
      </c>
      <c r="CJ60" s="21">
        <v>0</v>
      </c>
      <c r="CK60" s="21">
        <v>0</v>
      </c>
      <c r="CL60" s="21">
        <v>0</v>
      </c>
      <c r="CM60" s="16" t="str">
        <f t="shared" si="62"/>
        <v xml:space="preserve"> </v>
      </c>
      <c r="CN60" s="16" t="str">
        <f t="shared" si="63"/>
        <v xml:space="preserve"> </v>
      </c>
      <c r="CO60" s="21">
        <v>0</v>
      </c>
      <c r="CP60" s="21">
        <v>0</v>
      </c>
      <c r="CQ60" s="21">
        <v>0</v>
      </c>
      <c r="CR60" s="16" t="str">
        <f t="shared" si="64"/>
        <v xml:space="preserve"> </v>
      </c>
      <c r="CS60" s="16" t="str">
        <f t="shared" si="65"/>
        <v xml:space="preserve"> </v>
      </c>
      <c r="CT60" s="21">
        <v>0</v>
      </c>
      <c r="CU60" s="21">
        <v>0</v>
      </c>
      <c r="CV60" s="21">
        <v>0</v>
      </c>
      <c r="CW60" s="16" t="str">
        <f t="shared" si="66"/>
        <v xml:space="preserve"> </v>
      </c>
      <c r="CX60" s="16" t="str">
        <f t="shared" si="67"/>
        <v xml:space="preserve"> </v>
      </c>
      <c r="CY60" s="21">
        <v>0</v>
      </c>
      <c r="CZ60" s="21">
        <v>0</v>
      </c>
      <c r="DA60" s="21">
        <v>0</v>
      </c>
      <c r="DB60" s="16" t="str">
        <f t="shared" si="42"/>
        <v xml:space="preserve"> </v>
      </c>
      <c r="DC60" s="16" t="str">
        <f t="shared" si="68"/>
        <v xml:space="preserve"> </v>
      </c>
      <c r="DD60" s="21">
        <v>0</v>
      </c>
      <c r="DE60" s="21">
        <v>0</v>
      </c>
      <c r="DF60" s="21">
        <v>0</v>
      </c>
      <c r="DG60" s="16" t="str">
        <f t="shared" si="44"/>
        <v xml:space="preserve"> </v>
      </c>
      <c r="DH60" s="16" t="str">
        <f t="shared" si="69"/>
        <v xml:space="preserve"> </v>
      </c>
      <c r="DI60" s="21">
        <v>0</v>
      </c>
      <c r="DJ60" s="21">
        <v>0</v>
      </c>
      <c r="DK60" s="16" t="str">
        <f t="shared" si="70"/>
        <v xml:space="preserve"> </v>
      </c>
      <c r="DL60" s="21">
        <v>0</v>
      </c>
      <c r="DM60" s="21">
        <v>0</v>
      </c>
      <c r="DN60" s="21">
        <v>0</v>
      </c>
      <c r="DO60" s="16" t="str">
        <f t="shared" si="46"/>
        <v xml:space="preserve"> </v>
      </c>
      <c r="DP60" s="59" t="str">
        <f t="shared" si="253"/>
        <v xml:space="preserve"> </v>
      </c>
      <c r="DQ60" s="21">
        <v>0</v>
      </c>
      <c r="DR60" s="21">
        <v>0</v>
      </c>
      <c r="DS60" s="21">
        <v>0</v>
      </c>
      <c r="DT60" s="16" t="str">
        <f t="shared" si="48"/>
        <v xml:space="preserve"> </v>
      </c>
      <c r="DU60" s="16" t="str">
        <f t="shared" si="255"/>
        <v xml:space="preserve"> </v>
      </c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</row>
    <row r="61" spans="1:144" s="8" customFormat="1" ht="15.75" customHeight="1" outlineLevel="1" x14ac:dyDescent="0.25">
      <c r="A61" s="7">
        <f t="shared" si="257"/>
        <v>48</v>
      </c>
      <c r="B61" s="75" t="s">
        <v>77</v>
      </c>
      <c r="C61" s="15">
        <v>6644170.8200000003</v>
      </c>
      <c r="D61" s="15">
        <v>574994.1</v>
      </c>
      <c r="E61" s="15">
        <v>381412.76</v>
      </c>
      <c r="F61" s="16">
        <f t="shared" si="3"/>
        <v>8.6541137423676279E-2</v>
      </c>
      <c r="G61" s="16">
        <f t="shared" si="4"/>
        <v>1.507537660774642</v>
      </c>
      <c r="H61" s="6">
        <v>4106700</v>
      </c>
      <c r="I61" s="13">
        <v>508342.6</v>
      </c>
      <c r="J61" s="13">
        <v>333607.94000000006</v>
      </c>
      <c r="K61" s="16">
        <f t="shared" si="6"/>
        <v>0.12378371928799278</v>
      </c>
      <c r="L61" s="16">
        <f t="shared" si="49"/>
        <v>1.5237724857507884</v>
      </c>
      <c r="M61" s="21">
        <v>803400</v>
      </c>
      <c r="N61" s="21">
        <v>200495.5</v>
      </c>
      <c r="O61" s="21">
        <v>135338.01</v>
      </c>
      <c r="P61" s="16">
        <f t="shared" si="8"/>
        <v>0.2495587503111775</v>
      </c>
      <c r="Q61" s="16">
        <f t="shared" si="50"/>
        <v>1.4814426486690619</v>
      </c>
      <c r="R61" s="21">
        <v>0</v>
      </c>
      <c r="S61" s="21">
        <v>0</v>
      </c>
      <c r="T61" s="21">
        <v>0</v>
      </c>
      <c r="U61" s="16" t="str">
        <f t="shared" si="10"/>
        <v xml:space="preserve"> </v>
      </c>
      <c r="V61" s="16" t="str">
        <f t="shared" si="256"/>
        <v xml:space="preserve"> </v>
      </c>
      <c r="W61" s="21">
        <v>42300</v>
      </c>
      <c r="X61" s="21">
        <v>23082.6</v>
      </c>
      <c r="Y61" s="21">
        <v>23064.79</v>
      </c>
      <c r="Z61" s="16">
        <f t="shared" si="12"/>
        <v>0.54568794326241132</v>
      </c>
      <c r="AA61" s="16">
        <f t="shared" si="52"/>
        <v>1.0007721726493064</v>
      </c>
      <c r="AB61" s="21">
        <v>583000</v>
      </c>
      <c r="AC61" s="21">
        <v>43195.75</v>
      </c>
      <c r="AD61" s="21">
        <v>51144.5</v>
      </c>
      <c r="AE61" s="16">
        <f t="shared" si="14"/>
        <v>7.4092195540308742E-2</v>
      </c>
      <c r="AF61" s="16">
        <f t="shared" si="53"/>
        <v>0.84458250642786614</v>
      </c>
      <c r="AG61" s="21">
        <v>2648000</v>
      </c>
      <c r="AH61" s="21">
        <v>239668.75</v>
      </c>
      <c r="AI61" s="21">
        <v>121060.64</v>
      </c>
      <c r="AJ61" s="16">
        <f t="shared" si="16"/>
        <v>9.0509346676737157E-2</v>
      </c>
      <c r="AK61" s="16">
        <f t="shared" si="54"/>
        <v>1.9797413098096954</v>
      </c>
      <c r="AL61" s="21">
        <v>30000</v>
      </c>
      <c r="AM61" s="21">
        <v>1900</v>
      </c>
      <c r="AN61" s="21">
        <v>2800</v>
      </c>
      <c r="AO61" s="16">
        <f t="shared" si="123"/>
        <v>6.3333333333333339E-2</v>
      </c>
      <c r="AP61" s="16">
        <f t="shared" si="55"/>
        <v>0.6785714285714286</v>
      </c>
      <c r="AQ61" s="33">
        <v>2537470.8200000003</v>
      </c>
      <c r="AR61" s="33">
        <v>66651.5</v>
      </c>
      <c r="AS61" s="33">
        <v>47804.82</v>
      </c>
      <c r="AT61" s="16">
        <f t="shared" si="19"/>
        <v>2.6266903041667289E-2</v>
      </c>
      <c r="AU61" s="16">
        <f t="shared" si="56"/>
        <v>1.3942422542329413</v>
      </c>
      <c r="AV61" s="21">
        <v>0</v>
      </c>
      <c r="AW61" s="21">
        <v>0</v>
      </c>
      <c r="AX61" s="21">
        <v>0</v>
      </c>
      <c r="AY61" s="16" t="str">
        <f t="shared" si="21"/>
        <v xml:space="preserve"> </v>
      </c>
      <c r="AZ61" s="16" t="str">
        <f t="shared" si="57"/>
        <v xml:space="preserve"> </v>
      </c>
      <c r="BA61" s="21">
        <v>61346</v>
      </c>
      <c r="BB61" s="21">
        <v>416.13</v>
      </c>
      <c r="BC61" s="21">
        <v>325.63</v>
      </c>
      <c r="BD61" s="16">
        <f t="shared" si="23"/>
        <v>6.7833273563068499E-3</v>
      </c>
      <c r="BE61" s="16">
        <f t="shared" si="24"/>
        <v>1.2779227958111967</v>
      </c>
      <c r="BF61" s="21">
        <v>0</v>
      </c>
      <c r="BG61" s="21">
        <v>0</v>
      </c>
      <c r="BH61" s="21">
        <v>0</v>
      </c>
      <c r="BI61" s="16" t="str">
        <f t="shared" si="26"/>
        <v xml:space="preserve"> </v>
      </c>
      <c r="BJ61" s="16" t="str">
        <f t="shared" si="27"/>
        <v xml:space="preserve"> </v>
      </c>
      <c r="BK61" s="21">
        <v>262955</v>
      </c>
      <c r="BL61" s="21">
        <v>25437.87</v>
      </c>
      <c r="BM61" s="21">
        <v>25437.87</v>
      </c>
      <c r="BN61" s="16">
        <f t="shared" si="217"/>
        <v>9.6738491376851546E-2</v>
      </c>
      <c r="BO61" s="16">
        <f t="shared" si="58"/>
        <v>1</v>
      </c>
      <c r="BP61" s="21">
        <v>0</v>
      </c>
      <c r="BQ61" s="21">
        <v>0</v>
      </c>
      <c r="BR61" s="21">
        <v>0</v>
      </c>
      <c r="BS61" s="16" t="str">
        <f t="shared" si="31"/>
        <v xml:space="preserve"> </v>
      </c>
      <c r="BT61" s="16" t="str">
        <f t="shared" si="32"/>
        <v xml:space="preserve"> </v>
      </c>
      <c r="BU61" s="21">
        <v>66000</v>
      </c>
      <c r="BV61" s="21">
        <v>40797.5</v>
      </c>
      <c r="BW61" s="21">
        <v>22041.32</v>
      </c>
      <c r="BX61" s="16">
        <f t="shared" si="34"/>
        <v>0.61814393939393941</v>
      </c>
      <c r="BY61" s="16">
        <f t="shared" si="59"/>
        <v>1.8509553874268874</v>
      </c>
      <c r="BZ61" s="21">
        <v>0</v>
      </c>
      <c r="CA61" s="21">
        <v>0</v>
      </c>
      <c r="CB61" s="21">
        <v>0</v>
      </c>
      <c r="CC61" s="16" t="str">
        <f t="shared" si="36"/>
        <v xml:space="preserve"> </v>
      </c>
      <c r="CD61" s="16" t="str">
        <f t="shared" si="60"/>
        <v xml:space="preserve"> </v>
      </c>
      <c r="CE61" s="15">
        <v>1784462.95</v>
      </c>
      <c r="CF61" s="15">
        <v>0</v>
      </c>
      <c r="CG61" s="15">
        <v>0</v>
      </c>
      <c r="CH61" s="22" t="str">
        <f t="shared" si="61"/>
        <v xml:space="preserve"> </v>
      </c>
      <c r="CI61" s="16" t="str">
        <f t="shared" si="73"/>
        <v xml:space="preserve"> </v>
      </c>
      <c r="CJ61" s="21">
        <v>0</v>
      </c>
      <c r="CK61" s="21">
        <v>0</v>
      </c>
      <c r="CL61" s="21">
        <v>0</v>
      </c>
      <c r="CM61" s="16" t="str">
        <f t="shared" si="62"/>
        <v xml:space="preserve"> </v>
      </c>
      <c r="CN61" s="16" t="str">
        <f t="shared" si="63"/>
        <v xml:space="preserve"> </v>
      </c>
      <c r="CO61" s="21">
        <v>1784462.95</v>
      </c>
      <c r="CP61" s="21">
        <v>0</v>
      </c>
      <c r="CQ61" s="21">
        <v>0</v>
      </c>
      <c r="CR61" s="16" t="str">
        <f t="shared" si="64"/>
        <v xml:space="preserve"> </v>
      </c>
      <c r="CS61" s="16" t="str">
        <f t="shared" si="65"/>
        <v xml:space="preserve"> </v>
      </c>
      <c r="CT61" s="21">
        <v>0</v>
      </c>
      <c r="CU61" s="21">
        <v>0</v>
      </c>
      <c r="CV61" s="21">
        <v>0</v>
      </c>
      <c r="CW61" s="16" t="str">
        <f t="shared" si="66"/>
        <v xml:space="preserve"> </v>
      </c>
      <c r="CX61" s="16" t="str">
        <f t="shared" si="67"/>
        <v xml:space="preserve"> </v>
      </c>
      <c r="CY61" s="21">
        <v>0</v>
      </c>
      <c r="CZ61" s="21">
        <v>0</v>
      </c>
      <c r="DA61" s="21">
        <v>0</v>
      </c>
      <c r="DB61" s="16" t="str">
        <f t="shared" si="42"/>
        <v xml:space="preserve"> </v>
      </c>
      <c r="DC61" s="16" t="str">
        <f t="shared" si="68"/>
        <v xml:space="preserve"> </v>
      </c>
      <c r="DD61" s="21">
        <v>0</v>
      </c>
      <c r="DE61" s="21">
        <v>0</v>
      </c>
      <c r="DF61" s="21">
        <v>0</v>
      </c>
      <c r="DG61" s="16" t="str">
        <f t="shared" si="44"/>
        <v xml:space="preserve"> </v>
      </c>
      <c r="DH61" s="16" t="str">
        <f t="shared" si="69"/>
        <v xml:space="preserve"> </v>
      </c>
      <c r="DI61" s="21">
        <v>0</v>
      </c>
      <c r="DJ61" s="21">
        <v>0</v>
      </c>
      <c r="DK61" s="16" t="str">
        <f t="shared" si="70"/>
        <v xml:space="preserve"> </v>
      </c>
      <c r="DL61" s="21">
        <v>0</v>
      </c>
      <c r="DM61" s="21">
        <v>0</v>
      </c>
      <c r="DN61" s="21">
        <v>0</v>
      </c>
      <c r="DO61" s="16" t="str">
        <f t="shared" si="46"/>
        <v xml:space="preserve"> </v>
      </c>
      <c r="DP61" s="59" t="str">
        <f t="shared" si="253"/>
        <v xml:space="preserve"> </v>
      </c>
      <c r="DQ61" s="21">
        <v>362706.87</v>
      </c>
      <c r="DR61" s="21">
        <v>0</v>
      </c>
      <c r="DS61" s="21">
        <v>0</v>
      </c>
      <c r="DT61" s="16" t="str">
        <f t="shared" si="48"/>
        <v xml:space="preserve"> </v>
      </c>
      <c r="DU61" s="16" t="str">
        <f t="shared" si="255"/>
        <v xml:space="preserve"> </v>
      </c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1:144" s="8" customFormat="1" ht="15.75" customHeight="1" outlineLevel="1" x14ac:dyDescent="0.25">
      <c r="A62" s="7">
        <f t="shared" si="257"/>
        <v>49</v>
      </c>
      <c r="B62" s="75" t="s">
        <v>78</v>
      </c>
      <c r="C62" s="15">
        <v>1728108</v>
      </c>
      <c r="D62" s="15">
        <v>140338.71</v>
      </c>
      <c r="E62" s="15">
        <v>229611.59</v>
      </c>
      <c r="F62" s="16">
        <f t="shared" si="3"/>
        <v>8.120945565902131E-2</v>
      </c>
      <c r="G62" s="16">
        <f t="shared" si="4"/>
        <v>0.61120046248536497</v>
      </c>
      <c r="H62" s="6">
        <v>946350</v>
      </c>
      <c r="I62" s="13">
        <v>131223.35</v>
      </c>
      <c r="J62" s="13">
        <v>66223.47</v>
      </c>
      <c r="K62" s="16">
        <f t="shared" si="6"/>
        <v>0.13866259840439585</v>
      </c>
      <c r="L62" s="16">
        <f t="shared" si="49"/>
        <v>1.9815233179415093</v>
      </c>
      <c r="M62" s="21">
        <v>386850</v>
      </c>
      <c r="N62" s="21">
        <v>80266.17</v>
      </c>
      <c r="O62" s="21">
        <v>33069.339999999997</v>
      </c>
      <c r="P62" s="16">
        <f t="shared" si="8"/>
        <v>0.2074865451725475</v>
      </c>
      <c r="Q62" s="16" t="str">
        <f t="shared" si="50"/>
        <v>св.200</v>
      </c>
      <c r="R62" s="21">
        <v>0</v>
      </c>
      <c r="S62" s="21">
        <v>0</v>
      </c>
      <c r="T62" s="21">
        <v>0</v>
      </c>
      <c r="U62" s="16" t="str">
        <f t="shared" si="10"/>
        <v xml:space="preserve"> </v>
      </c>
      <c r="V62" s="16" t="str">
        <f t="shared" si="256"/>
        <v xml:space="preserve"> </v>
      </c>
      <c r="W62" s="21">
        <v>7500</v>
      </c>
      <c r="X62" s="21">
        <v>810</v>
      </c>
      <c r="Y62" s="21">
        <v>7478.58</v>
      </c>
      <c r="Z62" s="16">
        <f t="shared" si="12"/>
        <v>0.108</v>
      </c>
      <c r="AA62" s="16">
        <f t="shared" si="52"/>
        <v>0.10830933145062298</v>
      </c>
      <c r="AB62" s="21">
        <v>241000</v>
      </c>
      <c r="AC62" s="21">
        <v>14842.09</v>
      </c>
      <c r="AD62" s="21">
        <v>18173.8</v>
      </c>
      <c r="AE62" s="16">
        <f t="shared" si="14"/>
        <v>6.1585435684647305E-2</v>
      </c>
      <c r="AF62" s="16">
        <f t="shared" si="53"/>
        <v>0.81667510372074092</v>
      </c>
      <c r="AG62" s="21">
        <v>309000</v>
      </c>
      <c r="AH62" s="21">
        <v>35005.089999999997</v>
      </c>
      <c r="AI62" s="21">
        <v>7301.75</v>
      </c>
      <c r="AJ62" s="16">
        <f t="shared" si="16"/>
        <v>0.11328508090614886</v>
      </c>
      <c r="AK62" s="16" t="str">
        <f t="shared" si="54"/>
        <v>св.200</v>
      </c>
      <c r="AL62" s="21">
        <v>2000</v>
      </c>
      <c r="AM62" s="21">
        <v>300</v>
      </c>
      <c r="AN62" s="21">
        <v>200</v>
      </c>
      <c r="AO62" s="16">
        <f t="shared" si="123"/>
        <v>0.15</v>
      </c>
      <c r="AP62" s="16">
        <f t="shared" si="55"/>
        <v>1.5</v>
      </c>
      <c r="AQ62" s="33">
        <v>781758</v>
      </c>
      <c r="AR62" s="33">
        <v>9115.36</v>
      </c>
      <c r="AS62" s="33">
        <v>163388.12</v>
      </c>
      <c r="AT62" s="16">
        <f t="shared" si="19"/>
        <v>1.1660078950263381E-2</v>
      </c>
      <c r="AU62" s="16">
        <f t="shared" si="56"/>
        <v>5.5789613100389435E-2</v>
      </c>
      <c r="AV62" s="21">
        <v>0</v>
      </c>
      <c r="AW62" s="21">
        <v>0</v>
      </c>
      <c r="AX62" s="21">
        <v>0</v>
      </c>
      <c r="AY62" s="16" t="str">
        <f t="shared" si="21"/>
        <v xml:space="preserve"> </v>
      </c>
      <c r="AZ62" s="16" t="str">
        <f t="shared" si="57"/>
        <v xml:space="preserve"> </v>
      </c>
      <c r="BA62" s="21">
        <v>212758</v>
      </c>
      <c r="BB62" s="21">
        <v>0</v>
      </c>
      <c r="BC62" s="21">
        <v>0</v>
      </c>
      <c r="BD62" s="16" t="str">
        <f t="shared" si="23"/>
        <v xml:space="preserve"> </v>
      </c>
      <c r="BE62" s="16" t="str">
        <f t="shared" si="24"/>
        <v xml:space="preserve"> </v>
      </c>
      <c r="BF62" s="21">
        <v>269000</v>
      </c>
      <c r="BG62" s="21">
        <v>8688.1200000000008</v>
      </c>
      <c r="BH62" s="21">
        <v>8688.1200000000008</v>
      </c>
      <c r="BI62" s="16">
        <f t="shared" si="26"/>
        <v>3.229784386617101E-2</v>
      </c>
      <c r="BJ62" s="16">
        <f t="shared" si="27"/>
        <v>1</v>
      </c>
      <c r="BK62" s="21">
        <v>0</v>
      </c>
      <c r="BL62" s="21">
        <v>0</v>
      </c>
      <c r="BM62" s="21">
        <v>0</v>
      </c>
      <c r="BN62" s="16" t="str">
        <f t="shared" si="217"/>
        <v xml:space="preserve"> </v>
      </c>
      <c r="BO62" s="16" t="str">
        <f t="shared" si="58"/>
        <v xml:space="preserve"> </v>
      </c>
      <c r="BP62" s="21">
        <v>0</v>
      </c>
      <c r="BQ62" s="21">
        <v>0</v>
      </c>
      <c r="BR62" s="21">
        <v>0</v>
      </c>
      <c r="BS62" s="16" t="str">
        <f t="shared" si="31"/>
        <v xml:space="preserve"> </v>
      </c>
      <c r="BT62" s="16" t="str">
        <f t="shared" si="32"/>
        <v xml:space="preserve"> </v>
      </c>
      <c r="BU62" s="21">
        <v>427.24</v>
      </c>
      <c r="BV62" s="21">
        <v>427.24</v>
      </c>
      <c r="BW62" s="21">
        <v>0</v>
      </c>
      <c r="BX62" s="16">
        <f t="shared" si="34"/>
        <v>1</v>
      </c>
      <c r="BY62" s="16" t="e">
        <f>IF(BV62=0," ",IF(BV62/BW62*100&gt;200,"св.200",BV62/BW62))</f>
        <v>#DIV/0!</v>
      </c>
      <c r="BZ62" s="21">
        <v>299572.76</v>
      </c>
      <c r="CA62" s="21">
        <v>0</v>
      </c>
      <c r="CB62" s="21">
        <v>154700</v>
      </c>
      <c r="CC62" s="16" t="str">
        <f t="shared" si="36"/>
        <v xml:space="preserve"> </v>
      </c>
      <c r="CD62" s="16">
        <f t="shared" si="60"/>
        <v>0</v>
      </c>
      <c r="CE62" s="15">
        <v>0</v>
      </c>
      <c r="CF62" s="15">
        <v>0</v>
      </c>
      <c r="CG62" s="15">
        <v>0</v>
      </c>
      <c r="CH62" s="22" t="str">
        <f t="shared" si="61"/>
        <v xml:space="preserve"> </v>
      </c>
      <c r="CI62" s="16" t="str">
        <f t="shared" si="73"/>
        <v xml:space="preserve"> </v>
      </c>
      <c r="CJ62" s="21">
        <v>0</v>
      </c>
      <c r="CK62" s="21">
        <v>0</v>
      </c>
      <c r="CL62" s="21">
        <v>0</v>
      </c>
      <c r="CM62" s="16" t="str">
        <f t="shared" si="62"/>
        <v xml:space="preserve"> </v>
      </c>
      <c r="CN62" s="16" t="str">
        <f t="shared" si="63"/>
        <v xml:space="preserve"> </v>
      </c>
      <c r="CO62" s="21">
        <v>0</v>
      </c>
      <c r="CP62" s="21">
        <v>0</v>
      </c>
      <c r="CQ62" s="21">
        <v>0</v>
      </c>
      <c r="CR62" s="16" t="str">
        <f t="shared" si="64"/>
        <v xml:space="preserve"> </v>
      </c>
      <c r="CS62" s="16" t="str">
        <f t="shared" si="65"/>
        <v xml:space="preserve"> </v>
      </c>
      <c r="CT62" s="21">
        <v>0</v>
      </c>
      <c r="CU62" s="21">
        <v>0</v>
      </c>
      <c r="CV62" s="21">
        <v>0</v>
      </c>
      <c r="CW62" s="16" t="str">
        <f t="shared" si="66"/>
        <v xml:space="preserve"> </v>
      </c>
      <c r="CX62" s="16" t="str">
        <f t="shared" si="67"/>
        <v xml:space="preserve"> </v>
      </c>
      <c r="CY62" s="21">
        <v>0</v>
      </c>
      <c r="CZ62" s="21">
        <v>0</v>
      </c>
      <c r="DA62" s="21">
        <v>0</v>
      </c>
      <c r="DB62" s="16" t="str">
        <f t="shared" si="42"/>
        <v xml:space="preserve"> </v>
      </c>
      <c r="DC62" s="16" t="str">
        <f t="shared" si="68"/>
        <v xml:space="preserve"> </v>
      </c>
      <c r="DD62" s="21">
        <v>0</v>
      </c>
      <c r="DE62" s="21">
        <v>0</v>
      </c>
      <c r="DF62" s="21">
        <v>0</v>
      </c>
      <c r="DG62" s="16" t="str">
        <f t="shared" si="44"/>
        <v xml:space="preserve"> </v>
      </c>
      <c r="DH62" s="16" t="str">
        <f t="shared" si="69"/>
        <v xml:space="preserve"> </v>
      </c>
      <c r="DI62" s="21">
        <v>0</v>
      </c>
      <c r="DJ62" s="21">
        <v>0</v>
      </c>
      <c r="DK62" s="16" t="str">
        <f>IF(DI62=0," ",IF(DI62/DJ62*100&gt;200,"св.200",DI62/DJ62))</f>
        <v xml:space="preserve"> </v>
      </c>
      <c r="DL62" s="21">
        <v>0</v>
      </c>
      <c r="DM62" s="21">
        <v>0</v>
      </c>
      <c r="DN62" s="21">
        <v>0</v>
      </c>
      <c r="DO62" s="16" t="str">
        <f t="shared" si="46"/>
        <v xml:space="preserve"> </v>
      </c>
      <c r="DP62" s="59" t="str">
        <f t="shared" si="253"/>
        <v xml:space="preserve"> </v>
      </c>
      <c r="DQ62" s="21">
        <v>0</v>
      </c>
      <c r="DR62" s="21">
        <v>0</v>
      </c>
      <c r="DS62" s="21">
        <v>0</v>
      </c>
      <c r="DT62" s="16" t="str">
        <f t="shared" si="48"/>
        <v xml:space="preserve"> </v>
      </c>
      <c r="DU62" s="16" t="str">
        <f t="shared" si="255"/>
        <v xml:space="preserve"> </v>
      </c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s="10" customFormat="1" ht="15.75" x14ac:dyDescent="0.25">
      <c r="A63" s="9"/>
      <c r="B63" s="74" t="s">
        <v>130</v>
      </c>
      <c r="C63" s="76">
        <v>55761084.049999997</v>
      </c>
      <c r="D63" s="76">
        <v>11607950.369999999</v>
      </c>
      <c r="E63" s="76">
        <f>SUM(E64:E68)</f>
        <v>7183955.5200000005</v>
      </c>
      <c r="F63" s="14">
        <f t="shared" si="3"/>
        <v>0.20817296807915986</v>
      </c>
      <c r="G63" s="14">
        <f t="shared" si="4"/>
        <v>1.6158160135713087</v>
      </c>
      <c r="H63" s="36">
        <v>53996897</v>
      </c>
      <c r="I63" s="36">
        <v>11146984.16</v>
      </c>
      <c r="J63" s="36">
        <f t="shared" ref="J63" si="258">J64+J65+J66+J67+J68</f>
        <v>6783944.5000000009</v>
      </c>
      <c r="K63" s="14">
        <f t="shared" si="6"/>
        <v>0.20643749510272785</v>
      </c>
      <c r="L63" s="14">
        <f t="shared" si="49"/>
        <v>1.6431420038887403</v>
      </c>
      <c r="M63" s="36">
        <v>38163811</v>
      </c>
      <c r="N63" s="36">
        <v>8564040.1099999994</v>
      </c>
      <c r="O63" s="36">
        <f t="shared" ref="O63" si="259">O64+O65+O66+O67+O68</f>
        <v>5429388.120000001</v>
      </c>
      <c r="P63" s="14">
        <f t="shared" si="8"/>
        <v>0.22440212037524238</v>
      </c>
      <c r="Q63" s="14">
        <f t="shared" si="50"/>
        <v>1.5773490346827512</v>
      </c>
      <c r="R63" s="36">
        <v>1834600</v>
      </c>
      <c r="S63" s="36">
        <v>465843.03</v>
      </c>
      <c r="T63" s="36">
        <f t="shared" ref="T63" si="260">T64+T65+T66+T67+T68</f>
        <v>469697.91</v>
      </c>
      <c r="U63" s="14">
        <f t="shared" si="10"/>
        <v>0.25392076201896874</v>
      </c>
      <c r="V63" s="14">
        <f t="shared" si="51"/>
        <v>0.99179285255921201</v>
      </c>
      <c r="W63" s="36">
        <v>163000</v>
      </c>
      <c r="X63" s="36">
        <v>3017.91</v>
      </c>
      <c r="Y63" s="36">
        <f t="shared" ref="Y63" si="261">Y64+Y65+Y66+Y67+Y68</f>
        <v>13643.86</v>
      </c>
      <c r="Z63" s="14">
        <f t="shared" si="12"/>
        <v>1.8514785276073618E-2</v>
      </c>
      <c r="AA63" s="14">
        <f t="shared" si="52"/>
        <v>0.22119180349256001</v>
      </c>
      <c r="AB63" s="36">
        <v>2644833</v>
      </c>
      <c r="AC63" s="36">
        <v>594874.79</v>
      </c>
      <c r="AD63" s="36">
        <f t="shared" ref="AD63" si="262">AD64+AD65+AD66+AD67+AD68</f>
        <v>343758.70999999996</v>
      </c>
      <c r="AE63" s="14">
        <f t="shared" si="14"/>
        <v>0.22491960361958582</v>
      </c>
      <c r="AF63" s="14">
        <f>IF(AC63&lt;=0," ",IF(AC63/AD63*100&gt;200,"св.200",AC63/AD63))</f>
        <v>1.7305009958874935</v>
      </c>
      <c r="AG63" s="36">
        <v>11187653</v>
      </c>
      <c r="AH63" s="36">
        <v>1519208.32</v>
      </c>
      <c r="AI63" s="36">
        <f t="shared" ref="AI63" si="263">AI64+AI65+AI66+AI67+AI68</f>
        <v>527360.69999999995</v>
      </c>
      <c r="AJ63" s="14">
        <f t="shared" si="16"/>
        <v>0.13579329998883591</v>
      </c>
      <c r="AK63" s="14" t="str">
        <f t="shared" si="54"/>
        <v>св.200</v>
      </c>
      <c r="AL63" s="36">
        <v>3000</v>
      </c>
      <c r="AM63" s="36">
        <v>0</v>
      </c>
      <c r="AN63" s="36">
        <f t="shared" ref="AN63" si="264">AN64+AN65+AN66+AN67+AN68</f>
        <v>0</v>
      </c>
      <c r="AO63" s="14" t="str">
        <f t="shared" si="123"/>
        <v xml:space="preserve"> </v>
      </c>
      <c r="AP63" s="14" t="str">
        <f t="shared" si="55"/>
        <v xml:space="preserve"> </v>
      </c>
      <c r="AQ63" s="35">
        <v>1764187.0499999998</v>
      </c>
      <c r="AR63" s="35">
        <v>460966.20999999996</v>
      </c>
      <c r="AS63" s="36">
        <f t="shared" ref="AS63" si="265">AS64+AS65+AS66+AS67+AS68</f>
        <v>400011.02</v>
      </c>
      <c r="AT63" s="14">
        <f t="shared" si="19"/>
        <v>0.26129100652904125</v>
      </c>
      <c r="AU63" s="14">
        <f t="shared" si="56"/>
        <v>1.1523837768269483</v>
      </c>
      <c r="AV63" s="36">
        <v>200000</v>
      </c>
      <c r="AW63" s="36">
        <v>7387.09</v>
      </c>
      <c r="AX63" s="36">
        <f t="shared" ref="AX63" si="266">AX64+AX65+AX66+AX67+AX68</f>
        <v>22247.439999999999</v>
      </c>
      <c r="AY63" s="14">
        <f t="shared" si="21"/>
        <v>3.6935450000000002E-2</v>
      </c>
      <c r="AZ63" s="14">
        <f t="shared" si="57"/>
        <v>0.33204224845645164</v>
      </c>
      <c r="BA63" s="36">
        <v>307606.44</v>
      </c>
      <c r="BB63" s="36">
        <v>71028.73</v>
      </c>
      <c r="BC63" s="36">
        <f t="shared" ref="BC63" si="267">BC64+BC65+BC66+BC67+BC68</f>
        <v>4000</v>
      </c>
      <c r="BD63" s="14">
        <f t="shared" si="23"/>
        <v>0.23090781194307894</v>
      </c>
      <c r="BE63" s="14" t="str">
        <f t="shared" si="24"/>
        <v>св.200</v>
      </c>
      <c r="BF63" s="36">
        <v>390949.8</v>
      </c>
      <c r="BG63" s="36">
        <v>77976.960000000006</v>
      </c>
      <c r="BH63" s="36">
        <f t="shared" ref="BH63" si="268">BH64+BH65+BH66+BH67+BH68</f>
        <v>149431.76</v>
      </c>
      <c r="BI63" s="14">
        <f t="shared" si="26"/>
        <v>0.19945517301709839</v>
      </c>
      <c r="BJ63" s="14">
        <f t="shared" si="27"/>
        <v>0.52182320545511884</v>
      </c>
      <c r="BK63" s="36">
        <v>0</v>
      </c>
      <c r="BL63" s="36">
        <v>0</v>
      </c>
      <c r="BM63" s="36">
        <f t="shared" ref="BM63" si="269">BM64+BM65+BM66+BM67+BM68</f>
        <v>0</v>
      </c>
      <c r="BN63" s="14" t="str">
        <f t="shared" si="217"/>
        <v xml:space="preserve"> </v>
      </c>
      <c r="BO63" s="14" t="str">
        <f t="shared" si="58"/>
        <v xml:space="preserve"> </v>
      </c>
      <c r="BP63" s="36">
        <v>0</v>
      </c>
      <c r="BQ63" s="36">
        <v>0</v>
      </c>
      <c r="BR63" s="36">
        <f t="shared" ref="BR63" si="270">BR64+BR65+BR66+BR67+BR68</f>
        <v>0</v>
      </c>
      <c r="BS63" s="14" t="str">
        <f t="shared" si="31"/>
        <v xml:space="preserve"> </v>
      </c>
      <c r="BT63" s="14" t="str">
        <f t="shared" si="32"/>
        <v xml:space="preserve"> </v>
      </c>
      <c r="BU63" s="36">
        <v>25836.95</v>
      </c>
      <c r="BV63" s="36">
        <v>1004.49</v>
      </c>
      <c r="BW63" s="36">
        <f t="shared" ref="BW63" si="271">BW64+BW65+BW66+BW67+BW68</f>
        <v>22729.22</v>
      </c>
      <c r="BX63" s="14">
        <f t="shared" si="34"/>
        <v>3.8878040945235406E-2</v>
      </c>
      <c r="BY63" s="14">
        <f t="shared" si="59"/>
        <v>4.419377347748845E-2</v>
      </c>
      <c r="BZ63" s="36">
        <v>55168.86</v>
      </c>
      <c r="CA63" s="36">
        <v>0</v>
      </c>
      <c r="CB63" s="36">
        <f t="shared" ref="CB63" si="272">CB64+CB65+CB66+CB67+CB68</f>
        <v>0</v>
      </c>
      <c r="CC63" s="14" t="str">
        <f t="shared" si="36"/>
        <v xml:space="preserve"> </v>
      </c>
      <c r="CD63" s="14" t="str">
        <f t="shared" si="60"/>
        <v xml:space="preserve"> </v>
      </c>
      <c r="CE63" s="76">
        <v>601000</v>
      </c>
      <c r="CF63" s="76">
        <v>7151.15</v>
      </c>
      <c r="CG63" s="36">
        <f t="shared" ref="CG63" si="273">CG64+CG65+CG66+CG67+CG68</f>
        <v>200597.6</v>
      </c>
      <c r="CH63" s="14">
        <f t="shared" si="61"/>
        <v>1.1898752079866888E-2</v>
      </c>
      <c r="CI63" s="14">
        <f t="shared" si="73"/>
        <v>3.5649230100459825E-2</v>
      </c>
      <c r="CJ63" s="36">
        <v>250000</v>
      </c>
      <c r="CK63" s="36">
        <v>7151.15</v>
      </c>
      <c r="CL63" s="36">
        <f t="shared" ref="CL63" si="274">CL64+CL65+CL66+CL67+CL68</f>
        <v>200597.6</v>
      </c>
      <c r="CM63" s="14">
        <f t="shared" si="62"/>
        <v>2.8604599999999997E-2</v>
      </c>
      <c r="CN63" s="14">
        <f t="shared" si="63"/>
        <v>3.5649230100459825E-2</v>
      </c>
      <c r="CO63" s="36">
        <v>351000</v>
      </c>
      <c r="CP63" s="36">
        <v>0</v>
      </c>
      <c r="CQ63" s="36">
        <f t="shared" ref="CQ63" si="275">CQ64+CQ65+CQ66+CQ67+CQ68</f>
        <v>0</v>
      </c>
      <c r="CR63" s="14" t="str">
        <f t="shared" si="64"/>
        <v xml:space="preserve"> </v>
      </c>
      <c r="CS63" s="14" t="str">
        <f t="shared" si="65"/>
        <v xml:space="preserve"> </v>
      </c>
      <c r="CT63" s="36">
        <v>0</v>
      </c>
      <c r="CU63" s="36">
        <v>0</v>
      </c>
      <c r="CV63" s="36">
        <f t="shared" ref="CV63" si="276">CV64+CV65+CV66+CV67+CV68</f>
        <v>0</v>
      </c>
      <c r="CW63" s="28" t="str">
        <f t="shared" si="66"/>
        <v xml:space="preserve"> </v>
      </c>
      <c r="CX63" s="28" t="str">
        <f t="shared" si="67"/>
        <v xml:space="preserve"> </v>
      </c>
      <c r="CY63" s="36">
        <v>0</v>
      </c>
      <c r="CZ63" s="36">
        <v>0</v>
      </c>
      <c r="DA63" s="36">
        <f t="shared" ref="DA63" si="277">DA64+DA65+DA66+DA67+DA68</f>
        <v>0</v>
      </c>
      <c r="DB63" s="14" t="str">
        <f t="shared" si="42"/>
        <v xml:space="preserve"> </v>
      </c>
      <c r="DC63" s="14" t="str">
        <f t="shared" si="68"/>
        <v xml:space="preserve"> </v>
      </c>
      <c r="DD63" s="36">
        <v>0</v>
      </c>
      <c r="DE63" s="36">
        <v>15493.18</v>
      </c>
      <c r="DF63" s="36">
        <f t="shared" ref="DF63" si="278">DF64+DF65+DF66+DF67+DF68</f>
        <v>0</v>
      </c>
      <c r="DG63" s="14" t="str">
        <f t="shared" si="44"/>
        <v xml:space="preserve"> </v>
      </c>
      <c r="DH63" s="14" t="str">
        <f t="shared" si="69"/>
        <v xml:space="preserve"> </v>
      </c>
      <c r="DI63" s="36">
        <v>0</v>
      </c>
      <c r="DJ63" s="36">
        <v>0</v>
      </c>
      <c r="DK63" s="14"/>
      <c r="DL63" s="36">
        <v>1000</v>
      </c>
      <c r="DM63" s="36">
        <v>99299.61</v>
      </c>
      <c r="DN63" s="36">
        <f t="shared" ref="DN63" si="279">DN64+DN65+DN66+DN67+DN68</f>
        <v>0</v>
      </c>
      <c r="DO63" s="14" t="str">
        <f t="shared" si="46"/>
        <v>СВ.200</v>
      </c>
      <c r="DP63" s="58" t="str">
        <f t="shared" si="71"/>
        <v xml:space="preserve"> </v>
      </c>
      <c r="DQ63" s="36">
        <v>0</v>
      </c>
      <c r="DR63" s="36">
        <v>0</v>
      </c>
      <c r="DS63" s="36">
        <f t="shared" ref="DS63" si="280">DS64+DS65+DS66+DS67+DS68</f>
        <v>0</v>
      </c>
      <c r="DT63" s="14" t="str">
        <f t="shared" si="48"/>
        <v xml:space="preserve"> </v>
      </c>
      <c r="DU63" s="14" t="str">
        <f t="shared" ref="DU63:DU66" si="281">IF(DS63=0," ",IF(DR63/DS63*100&gt;200,"св.200",DR63/DS63))</f>
        <v xml:space="preserve"> </v>
      </c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s="8" customFormat="1" ht="17.25" customHeight="1" outlineLevel="1" x14ac:dyDescent="0.25">
      <c r="A64" s="7">
        <v>50</v>
      </c>
      <c r="B64" s="75" t="s">
        <v>60</v>
      </c>
      <c r="C64" s="15">
        <v>38184600</v>
      </c>
      <c r="D64" s="15">
        <v>8496101.5099999998</v>
      </c>
      <c r="E64" s="15">
        <v>5965187.9100000001</v>
      </c>
      <c r="F64" s="16">
        <f t="shared" si="3"/>
        <v>0.22250073354179434</v>
      </c>
      <c r="G64" s="16">
        <f t="shared" si="4"/>
        <v>1.4242806158305916</v>
      </c>
      <c r="H64" s="6">
        <v>37734600</v>
      </c>
      <c r="I64" s="13">
        <v>8481563.2699999996</v>
      </c>
      <c r="J64" s="13">
        <v>5742342.870000001</v>
      </c>
      <c r="K64" s="16">
        <f t="shared" si="6"/>
        <v>0.22476886650448127</v>
      </c>
      <c r="L64" s="16">
        <f t="shared" si="49"/>
        <v>1.4770213938827372</v>
      </c>
      <c r="M64" s="21">
        <v>33000000</v>
      </c>
      <c r="N64" s="21">
        <v>7674429.5999999996</v>
      </c>
      <c r="O64" s="21">
        <v>4832265.9800000004</v>
      </c>
      <c r="P64" s="16">
        <f t="shared" si="8"/>
        <v>0.2325584727272727</v>
      </c>
      <c r="Q64" s="16">
        <f t="shared" si="50"/>
        <v>1.5881637376260482</v>
      </c>
      <c r="R64" s="21">
        <v>1834600</v>
      </c>
      <c r="S64" s="21">
        <v>465843.03</v>
      </c>
      <c r="T64" s="21">
        <v>469697.91</v>
      </c>
      <c r="U64" s="16">
        <f t="shared" si="10"/>
        <v>0.25392076201896874</v>
      </c>
      <c r="V64" s="16">
        <f t="shared" si="51"/>
        <v>0.99179285255921201</v>
      </c>
      <c r="W64" s="21">
        <v>0</v>
      </c>
      <c r="X64" s="21">
        <v>0</v>
      </c>
      <c r="Y64" s="21">
        <v>0</v>
      </c>
      <c r="Z64" s="16" t="str">
        <f t="shared" si="12"/>
        <v xml:space="preserve"> </v>
      </c>
      <c r="AA64" s="16" t="str">
        <f t="shared" si="52"/>
        <v xml:space="preserve"> </v>
      </c>
      <c r="AB64" s="21">
        <v>900000</v>
      </c>
      <c r="AC64" s="21">
        <v>73395.08</v>
      </c>
      <c r="AD64" s="21">
        <v>119467.71</v>
      </c>
      <c r="AE64" s="16">
        <f t="shared" si="14"/>
        <v>8.1550088888888886E-2</v>
      </c>
      <c r="AF64" s="16">
        <f>IF(AC64&lt;=0," ",IF(AC64/AD64*100&gt;200,"св.200",AC64/AD64))</f>
        <v>0.61435077310848263</v>
      </c>
      <c r="AG64" s="21">
        <v>2000000</v>
      </c>
      <c r="AH64" s="21">
        <v>267895.56</v>
      </c>
      <c r="AI64" s="21">
        <v>320816.07</v>
      </c>
      <c r="AJ64" s="16">
        <f t="shared" si="16"/>
        <v>0.13394777999999999</v>
      </c>
      <c r="AK64" s="16">
        <f t="shared" si="54"/>
        <v>0.83504407993028529</v>
      </c>
      <c r="AL64" s="21">
        <v>0</v>
      </c>
      <c r="AM64" s="21">
        <v>0</v>
      </c>
      <c r="AN64" s="21">
        <v>0</v>
      </c>
      <c r="AO64" s="16" t="str">
        <f t="shared" si="123"/>
        <v xml:space="preserve"> </v>
      </c>
      <c r="AP64" s="16" t="str">
        <f t="shared" si="55"/>
        <v xml:space="preserve"> </v>
      </c>
      <c r="AQ64" s="33">
        <v>450000</v>
      </c>
      <c r="AR64" s="33">
        <v>14538.24</v>
      </c>
      <c r="AS64" s="33">
        <v>222845.04</v>
      </c>
      <c r="AT64" s="16">
        <f t="shared" si="19"/>
        <v>3.2307200000000001E-2</v>
      </c>
      <c r="AU64" s="16">
        <f t="shared" si="56"/>
        <v>6.5239235300009371E-2</v>
      </c>
      <c r="AV64" s="21">
        <v>200000</v>
      </c>
      <c r="AW64" s="21">
        <v>7387.09</v>
      </c>
      <c r="AX64" s="21">
        <v>22247.439999999999</v>
      </c>
      <c r="AY64" s="16">
        <f t="shared" si="21"/>
        <v>3.6935450000000002E-2</v>
      </c>
      <c r="AZ64" s="16">
        <f t="shared" si="57"/>
        <v>0.33204224845645164</v>
      </c>
      <c r="BA64" s="21">
        <v>0</v>
      </c>
      <c r="BB64" s="21">
        <v>0</v>
      </c>
      <c r="BC64" s="21">
        <v>0</v>
      </c>
      <c r="BD64" s="16" t="str">
        <f t="shared" si="23"/>
        <v xml:space="preserve"> </v>
      </c>
      <c r="BE64" s="16" t="str">
        <f t="shared" si="24"/>
        <v xml:space="preserve"> </v>
      </c>
      <c r="BF64" s="21">
        <v>0</v>
      </c>
      <c r="BG64" s="21">
        <v>0</v>
      </c>
      <c r="BH64" s="21">
        <v>0</v>
      </c>
      <c r="BI64" s="16" t="str">
        <f t="shared" si="26"/>
        <v xml:space="preserve"> </v>
      </c>
      <c r="BJ64" s="16" t="str">
        <f t="shared" si="27"/>
        <v xml:space="preserve"> </v>
      </c>
      <c r="BK64" s="21">
        <v>0</v>
      </c>
      <c r="BL64" s="21">
        <v>0</v>
      </c>
      <c r="BM64" s="21">
        <v>0</v>
      </c>
      <c r="BN64" s="16"/>
      <c r="BO64" s="16" t="str">
        <f t="shared" si="58"/>
        <v xml:space="preserve"> </v>
      </c>
      <c r="BP64" s="21">
        <v>0</v>
      </c>
      <c r="BQ64" s="21">
        <v>0</v>
      </c>
      <c r="BR64" s="21">
        <v>0</v>
      </c>
      <c r="BS64" s="16" t="str">
        <f t="shared" si="31"/>
        <v xml:space="preserve"> </v>
      </c>
      <c r="BT64" s="16" t="str">
        <f t="shared" si="32"/>
        <v xml:space="preserve"> </v>
      </c>
      <c r="BU64" s="21">
        <v>0</v>
      </c>
      <c r="BV64" s="21">
        <v>0</v>
      </c>
      <c r="BW64" s="21">
        <v>0</v>
      </c>
      <c r="BX64" s="16" t="str">
        <f>IF(BV65&lt;=0," ",IF(BU65&lt;=0," ",IF(BV65/BU65*100&gt;200,"СВ.200",BV65/BU65)))</f>
        <v xml:space="preserve"> </v>
      </c>
      <c r="BY64" s="16" t="str">
        <f t="shared" si="59"/>
        <v xml:space="preserve"> </v>
      </c>
      <c r="BZ64" s="21">
        <v>0</v>
      </c>
      <c r="CA64" s="21">
        <v>0</v>
      </c>
      <c r="CB64" s="21">
        <v>0</v>
      </c>
      <c r="CC64" s="16" t="str">
        <f t="shared" si="36"/>
        <v xml:space="preserve"> </v>
      </c>
      <c r="CD64" s="16" t="str">
        <f t="shared" si="60"/>
        <v xml:space="preserve"> </v>
      </c>
      <c r="CE64" s="15">
        <v>250000</v>
      </c>
      <c r="CF64" s="15">
        <v>7151.15</v>
      </c>
      <c r="CG64" s="15">
        <v>200597.6</v>
      </c>
      <c r="CH64" s="22">
        <f t="shared" si="61"/>
        <v>2.8604599999999997E-2</v>
      </c>
      <c r="CI64" s="16">
        <f t="shared" si="73"/>
        <v>3.5649230100459825E-2</v>
      </c>
      <c r="CJ64" s="21">
        <v>250000</v>
      </c>
      <c r="CK64" s="21">
        <v>7151.15</v>
      </c>
      <c r="CL64" s="21">
        <v>200597.6</v>
      </c>
      <c r="CM64" s="16">
        <f t="shared" si="62"/>
        <v>2.8604599999999997E-2</v>
      </c>
      <c r="CN64" s="16">
        <f t="shared" si="63"/>
        <v>3.5649230100459825E-2</v>
      </c>
      <c r="CO64" s="21">
        <v>0</v>
      </c>
      <c r="CP64" s="21">
        <v>0</v>
      </c>
      <c r="CQ64" s="21">
        <v>0</v>
      </c>
      <c r="CR64" s="16" t="str">
        <f>IF(CP64&lt;=0," ",IF(CO64&lt;=0," ",IF(CP64/CO64*100&gt;200,"СВ.200",CP64/CO64)))</f>
        <v xml:space="preserve"> </v>
      </c>
      <c r="CS64" s="16" t="str">
        <f>IF(CQ64=0," ",IF(CP64/CQ64*100&gt;200,"св.200",CP64/CQ64))</f>
        <v xml:space="preserve"> </v>
      </c>
      <c r="CT64" s="21">
        <v>0</v>
      </c>
      <c r="CU64" s="21">
        <v>0</v>
      </c>
      <c r="CV64" s="21">
        <v>0</v>
      </c>
      <c r="CW64" s="16" t="str">
        <f t="shared" si="66"/>
        <v xml:space="preserve"> </v>
      </c>
      <c r="CX64" s="16" t="str">
        <f t="shared" si="67"/>
        <v xml:space="preserve"> </v>
      </c>
      <c r="CY64" s="21">
        <v>0</v>
      </c>
      <c r="CZ64" s="21">
        <v>0</v>
      </c>
      <c r="DA64" s="21">
        <v>0</v>
      </c>
      <c r="DB64" s="16" t="str">
        <f t="shared" si="42"/>
        <v xml:space="preserve"> </v>
      </c>
      <c r="DC64" s="16" t="str">
        <f t="shared" si="68"/>
        <v xml:space="preserve"> </v>
      </c>
      <c r="DD64" s="21">
        <v>0</v>
      </c>
      <c r="DE64" s="21">
        <v>0</v>
      </c>
      <c r="DF64" s="21">
        <v>0</v>
      </c>
      <c r="DG64" s="16" t="str">
        <f t="shared" si="44"/>
        <v xml:space="preserve"> </v>
      </c>
      <c r="DH64" s="16" t="str">
        <f t="shared" si="69"/>
        <v xml:space="preserve"> </v>
      </c>
      <c r="DI64" s="21">
        <v>0</v>
      </c>
      <c r="DJ64" s="21">
        <v>0</v>
      </c>
      <c r="DK64" s="16" t="str">
        <f t="shared" si="70"/>
        <v xml:space="preserve"> </v>
      </c>
      <c r="DL64" s="21">
        <v>0</v>
      </c>
      <c r="DM64" s="21">
        <v>0</v>
      </c>
      <c r="DN64" s="21">
        <v>0</v>
      </c>
      <c r="DO64" s="16" t="str">
        <f t="shared" si="46"/>
        <v xml:space="preserve"> </v>
      </c>
      <c r="DP64" s="59" t="str">
        <f t="shared" si="71"/>
        <v xml:space="preserve"> </v>
      </c>
      <c r="DQ64" s="21">
        <v>0</v>
      </c>
      <c r="DR64" s="21">
        <v>0</v>
      </c>
      <c r="DS64" s="21">
        <v>0</v>
      </c>
      <c r="DT64" s="16" t="str">
        <f t="shared" si="48"/>
        <v xml:space="preserve"> </v>
      </c>
      <c r="DU64" s="16" t="str">
        <f t="shared" si="281"/>
        <v xml:space="preserve"> </v>
      </c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1:144" s="8" customFormat="1" ht="17.25" customHeight="1" outlineLevel="1" x14ac:dyDescent="0.25">
      <c r="A65" s="7">
        <v>51</v>
      </c>
      <c r="B65" s="75" t="s">
        <v>51</v>
      </c>
      <c r="C65" s="15">
        <v>7979349.54</v>
      </c>
      <c r="D65" s="15">
        <v>1487122.27</v>
      </c>
      <c r="E65" s="15">
        <v>144891.35999999999</v>
      </c>
      <c r="F65" s="16">
        <f t="shared" si="3"/>
        <v>0.18637136555368897</v>
      </c>
      <c r="G65" s="16" t="str">
        <f t="shared" si="4"/>
        <v>св.200</v>
      </c>
      <c r="H65" s="6">
        <v>7774947</v>
      </c>
      <c r="I65" s="13">
        <v>1301300.75</v>
      </c>
      <c r="J65" s="13">
        <v>144891.35999999999</v>
      </c>
      <c r="K65" s="16">
        <f t="shared" si="6"/>
        <v>0.16737101230400669</v>
      </c>
      <c r="L65" s="16" t="str">
        <f t="shared" si="49"/>
        <v>св.200</v>
      </c>
      <c r="M65" s="21">
        <v>1751461</v>
      </c>
      <c r="N65" s="21">
        <v>159789.07</v>
      </c>
      <c r="O65" s="21">
        <v>68043.61</v>
      </c>
      <c r="P65" s="16">
        <f t="shared" si="8"/>
        <v>9.12318744179859E-2</v>
      </c>
      <c r="Q65" s="16" t="str">
        <f t="shared" si="50"/>
        <v>св.200</v>
      </c>
      <c r="R65" s="21">
        <v>0</v>
      </c>
      <c r="S65" s="21">
        <v>0</v>
      </c>
      <c r="T65" s="21">
        <v>0</v>
      </c>
      <c r="U65" s="16" t="str">
        <f t="shared" si="10"/>
        <v xml:space="preserve"> </v>
      </c>
      <c r="V65" s="16" t="str">
        <f t="shared" ref="V65:V68" si="282">IF(S65=0," ",IF(S65/T65*100&gt;200,"св.200",S65/T65))</f>
        <v xml:space="preserve"> </v>
      </c>
      <c r="W65" s="21">
        <v>5000</v>
      </c>
      <c r="X65" s="21">
        <v>824.7</v>
      </c>
      <c r="Y65" s="21">
        <v>648</v>
      </c>
      <c r="Z65" s="16">
        <f t="shared" si="12"/>
        <v>0.16494</v>
      </c>
      <c r="AA65" s="16">
        <f t="shared" si="52"/>
        <v>1.2726851851851853</v>
      </c>
      <c r="AB65" s="21">
        <v>681833</v>
      </c>
      <c r="AC65" s="21">
        <v>329806.89</v>
      </c>
      <c r="AD65" s="21">
        <v>22584.43</v>
      </c>
      <c r="AE65" s="16">
        <f t="shared" si="14"/>
        <v>0.48370625945062795</v>
      </c>
      <c r="AF65" s="16" t="str">
        <f t="shared" ref="AF65:AF128" si="283">IF(AD65=0," ",IF(AC65/AD65*100&gt;200,"св.200",AC65/AD65))</f>
        <v>св.200</v>
      </c>
      <c r="AG65" s="21">
        <v>5336653</v>
      </c>
      <c r="AH65" s="21">
        <v>810880.09</v>
      </c>
      <c r="AI65" s="21">
        <v>53615.32</v>
      </c>
      <c r="AJ65" s="16">
        <f t="shared" si="16"/>
        <v>0.1519454403349815</v>
      </c>
      <c r="AK65" s="16" t="str">
        <f t="shared" si="54"/>
        <v>св.200</v>
      </c>
      <c r="AL65" s="21">
        <v>0</v>
      </c>
      <c r="AM65" s="21">
        <v>0</v>
      </c>
      <c r="AN65" s="21">
        <v>0</v>
      </c>
      <c r="AO65" s="16" t="str">
        <f t="shared" si="123"/>
        <v xml:space="preserve"> </v>
      </c>
      <c r="AP65" s="16" t="str">
        <f t="shared" si="55"/>
        <v xml:space="preserve"> </v>
      </c>
      <c r="AQ65" s="33">
        <v>204402.53999999998</v>
      </c>
      <c r="AR65" s="33">
        <v>185821.52000000002</v>
      </c>
      <c r="AS65" s="33">
        <v>0</v>
      </c>
      <c r="AT65" s="16">
        <f t="shared" si="19"/>
        <v>0.90909594371968194</v>
      </c>
      <c r="AU65" s="16" t="str">
        <f t="shared" si="56"/>
        <v xml:space="preserve"> </v>
      </c>
      <c r="AV65" s="21">
        <v>0</v>
      </c>
      <c r="AW65" s="21">
        <v>0</v>
      </c>
      <c r="AX65" s="21">
        <v>0</v>
      </c>
      <c r="AY65" s="16" t="str">
        <f t="shared" si="21"/>
        <v xml:space="preserve"> </v>
      </c>
      <c r="AZ65" s="16" t="str">
        <f t="shared" si="57"/>
        <v xml:space="preserve"> </v>
      </c>
      <c r="BA65" s="21">
        <v>144233.68</v>
      </c>
      <c r="BB65" s="21">
        <v>71028.73</v>
      </c>
      <c r="BC65" s="21">
        <v>0</v>
      </c>
      <c r="BD65" s="16">
        <f t="shared" si="23"/>
        <v>0.49245592291620099</v>
      </c>
      <c r="BE65" s="16" t="str">
        <f t="shared" si="24"/>
        <v xml:space="preserve"> </v>
      </c>
      <c r="BF65" s="21">
        <v>1000</v>
      </c>
      <c r="BG65" s="21">
        <v>0</v>
      </c>
      <c r="BH65" s="21">
        <v>0</v>
      </c>
      <c r="BI65" s="16" t="str">
        <f t="shared" si="26"/>
        <v xml:space="preserve"> </v>
      </c>
      <c r="BJ65" s="16" t="str">
        <f t="shared" si="27"/>
        <v xml:space="preserve"> </v>
      </c>
      <c r="BK65" s="21">
        <v>0</v>
      </c>
      <c r="BL65" s="21">
        <v>0</v>
      </c>
      <c r="BM65" s="21">
        <v>0</v>
      </c>
      <c r="BN65" s="16"/>
      <c r="BO65" s="16" t="str">
        <f t="shared" si="58"/>
        <v xml:space="preserve"> </v>
      </c>
      <c r="BP65" s="21">
        <v>0</v>
      </c>
      <c r="BQ65" s="21">
        <v>0</v>
      </c>
      <c r="BR65" s="21">
        <v>0</v>
      </c>
      <c r="BS65" s="16" t="str">
        <f t="shared" si="31"/>
        <v xml:space="preserve"> </v>
      </c>
      <c r="BT65" s="16" t="str">
        <f t="shared" si="32"/>
        <v xml:space="preserve"> </v>
      </c>
      <c r="BU65" s="21">
        <v>1000</v>
      </c>
      <c r="BV65" s="21">
        <v>0</v>
      </c>
      <c r="BW65" s="21">
        <v>0</v>
      </c>
      <c r="BX65" s="16" t="str">
        <f t="shared" si="34"/>
        <v xml:space="preserve"> </v>
      </c>
      <c r="BY65" s="16" t="str">
        <f t="shared" si="59"/>
        <v xml:space="preserve"> </v>
      </c>
      <c r="BZ65" s="21">
        <v>55168.86</v>
      </c>
      <c r="CA65" s="21">
        <v>0</v>
      </c>
      <c r="CB65" s="21">
        <v>0</v>
      </c>
      <c r="CC65" s="16" t="str">
        <f t="shared" si="36"/>
        <v xml:space="preserve"> </v>
      </c>
      <c r="CD65" s="16" t="str">
        <f t="shared" si="60"/>
        <v xml:space="preserve"> </v>
      </c>
      <c r="CE65" s="15">
        <v>1000</v>
      </c>
      <c r="CF65" s="15">
        <v>0</v>
      </c>
      <c r="CG65" s="15">
        <v>0</v>
      </c>
      <c r="CH65" s="22" t="str">
        <f t="shared" si="61"/>
        <v xml:space="preserve"> </v>
      </c>
      <c r="CI65" s="16" t="str">
        <f t="shared" si="73"/>
        <v xml:space="preserve"> </v>
      </c>
      <c r="CJ65" s="21">
        <v>0</v>
      </c>
      <c r="CK65" s="21">
        <v>0</v>
      </c>
      <c r="CL65" s="21">
        <v>0</v>
      </c>
      <c r="CM65" s="16" t="str">
        <f t="shared" si="62"/>
        <v xml:space="preserve"> </v>
      </c>
      <c r="CN65" s="16" t="str">
        <f t="shared" si="63"/>
        <v xml:space="preserve"> </v>
      </c>
      <c r="CO65" s="21">
        <v>1000</v>
      </c>
      <c r="CP65" s="21">
        <v>0</v>
      </c>
      <c r="CQ65" s="21">
        <v>0</v>
      </c>
      <c r="CR65" s="16" t="str">
        <f t="shared" ref="CR65:CR128" si="284">IF(CP65&lt;=0," ",IF(CO65&lt;=0," ",IF(CP65/CO65*100&gt;200,"СВ.200",CP65/CO65)))</f>
        <v xml:space="preserve"> </v>
      </c>
      <c r="CS65" s="16" t="str">
        <f t="shared" ref="CS65:CS128" si="285">IF(CQ65=0," ",IF(CP65/CQ65*100&gt;200,"св.200",CP65/CQ65))</f>
        <v xml:space="preserve"> </v>
      </c>
      <c r="CT65" s="21">
        <v>0</v>
      </c>
      <c r="CU65" s="21">
        <v>0</v>
      </c>
      <c r="CV65" s="21">
        <v>0</v>
      </c>
      <c r="CW65" s="16" t="str">
        <f t="shared" si="66"/>
        <v xml:space="preserve"> </v>
      </c>
      <c r="CX65" s="16" t="str">
        <f t="shared" si="67"/>
        <v xml:space="preserve"> </v>
      </c>
      <c r="CY65" s="21">
        <v>0</v>
      </c>
      <c r="CZ65" s="21">
        <v>0</v>
      </c>
      <c r="DA65" s="21">
        <v>0</v>
      </c>
      <c r="DB65" s="16" t="str">
        <f t="shared" si="42"/>
        <v xml:space="preserve"> </v>
      </c>
      <c r="DC65" s="16" t="str">
        <f t="shared" si="68"/>
        <v xml:space="preserve"> </v>
      </c>
      <c r="DD65" s="21">
        <v>0</v>
      </c>
      <c r="DE65" s="21">
        <v>15493.18</v>
      </c>
      <c r="DF65" s="21">
        <v>0</v>
      </c>
      <c r="DG65" s="16" t="str">
        <f t="shared" si="44"/>
        <v xml:space="preserve"> </v>
      </c>
      <c r="DH65" s="16" t="str">
        <f t="shared" si="69"/>
        <v xml:space="preserve"> </v>
      </c>
      <c r="DI65" s="21">
        <v>0</v>
      </c>
      <c r="DJ65" s="21">
        <v>0</v>
      </c>
      <c r="DK65" s="16" t="str">
        <f t="shared" si="70"/>
        <v xml:space="preserve"> </v>
      </c>
      <c r="DL65" s="21">
        <v>1000</v>
      </c>
      <c r="DM65" s="21">
        <v>99299.61</v>
      </c>
      <c r="DN65" s="21">
        <v>0</v>
      </c>
      <c r="DO65" s="16" t="str">
        <f t="shared" si="46"/>
        <v>СВ.200</v>
      </c>
      <c r="DP65" s="59" t="str">
        <f t="shared" si="71"/>
        <v xml:space="preserve"> </v>
      </c>
      <c r="DQ65" s="21">
        <v>0</v>
      </c>
      <c r="DR65" s="21">
        <v>0</v>
      </c>
      <c r="DS65" s="21">
        <v>0</v>
      </c>
      <c r="DT65" s="16" t="str">
        <f t="shared" si="48"/>
        <v xml:space="preserve"> </v>
      </c>
      <c r="DU65" s="16" t="str">
        <f t="shared" si="281"/>
        <v xml:space="preserve"> </v>
      </c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1:144" s="8" customFormat="1" ht="16.5" customHeight="1" outlineLevel="1" x14ac:dyDescent="0.25">
      <c r="A66" s="7">
        <v>52</v>
      </c>
      <c r="B66" s="75" t="s">
        <v>48</v>
      </c>
      <c r="C66" s="15">
        <v>1427727.72</v>
      </c>
      <c r="D66" s="15">
        <v>553648.02</v>
      </c>
      <c r="E66" s="15">
        <v>194145.09</v>
      </c>
      <c r="F66" s="16">
        <f t="shared" si="3"/>
        <v>0.38778263687420739</v>
      </c>
      <c r="G66" s="16" t="str">
        <f t="shared" si="4"/>
        <v>св.200</v>
      </c>
      <c r="H66" s="6">
        <v>1061400</v>
      </c>
      <c r="I66" s="13">
        <v>333946.44</v>
      </c>
      <c r="J66" s="13">
        <v>90050.549999999988</v>
      </c>
      <c r="K66" s="16">
        <f t="shared" si="6"/>
        <v>0.31462826455624648</v>
      </c>
      <c r="L66" s="16" t="str">
        <f t="shared" si="49"/>
        <v>св.200</v>
      </c>
      <c r="M66" s="21">
        <v>311400</v>
      </c>
      <c r="N66" s="21">
        <v>76019.16</v>
      </c>
      <c r="O66" s="21">
        <v>42280.2</v>
      </c>
      <c r="P66" s="16">
        <f t="shared" si="8"/>
        <v>0.24412061657032758</v>
      </c>
      <c r="Q66" s="16">
        <f t="shared" si="50"/>
        <v>1.7979848723515974</v>
      </c>
      <c r="R66" s="21">
        <v>0</v>
      </c>
      <c r="S66" s="21">
        <v>0</v>
      </c>
      <c r="T66" s="21">
        <v>0</v>
      </c>
      <c r="U66" s="16" t="str">
        <f t="shared" si="10"/>
        <v xml:space="preserve"> </v>
      </c>
      <c r="V66" s="16" t="str">
        <f t="shared" si="282"/>
        <v xml:space="preserve"> </v>
      </c>
      <c r="W66" s="21">
        <v>0</v>
      </c>
      <c r="X66" s="21">
        <v>0</v>
      </c>
      <c r="Y66" s="21">
        <v>0</v>
      </c>
      <c r="Z66" s="16" t="str">
        <f t="shared" si="12"/>
        <v xml:space="preserve"> </v>
      </c>
      <c r="AA66" s="16" t="str">
        <f t="shared" si="52"/>
        <v xml:space="preserve"> </v>
      </c>
      <c r="AB66" s="21">
        <v>120000</v>
      </c>
      <c r="AC66" s="21">
        <v>147160.54</v>
      </c>
      <c r="AD66" s="21">
        <v>-3277.7</v>
      </c>
      <c r="AE66" s="16">
        <f t="shared" si="14"/>
        <v>1.2263378333333335</v>
      </c>
      <c r="AF66" s="16">
        <f t="shared" si="283"/>
        <v>-44.897501296640939</v>
      </c>
      <c r="AG66" s="21">
        <v>630000</v>
      </c>
      <c r="AH66" s="21">
        <v>110766.74</v>
      </c>
      <c r="AI66" s="21">
        <v>51048.05</v>
      </c>
      <c r="AJ66" s="16">
        <f t="shared" si="16"/>
        <v>0.17582022222222224</v>
      </c>
      <c r="AK66" s="16" t="str">
        <f t="shared" si="54"/>
        <v>св.200</v>
      </c>
      <c r="AL66" s="21">
        <v>0</v>
      </c>
      <c r="AM66" s="21">
        <v>0</v>
      </c>
      <c r="AN66" s="21">
        <v>0</v>
      </c>
      <c r="AO66" s="16" t="str">
        <f t="shared" si="123"/>
        <v xml:space="preserve"> </v>
      </c>
      <c r="AP66" s="16" t="str">
        <f>IF(AM66=0," ",IF(AM66/AN66*100&gt;200,"св.200",AM66/AN66))</f>
        <v xml:space="preserve"> </v>
      </c>
      <c r="AQ66" s="33">
        <v>366327.72</v>
      </c>
      <c r="AR66" s="33">
        <v>219701.58000000002</v>
      </c>
      <c r="AS66" s="33">
        <v>104094.54</v>
      </c>
      <c r="AT66" s="16">
        <f t="shared" si="19"/>
        <v>0.59974052741627093</v>
      </c>
      <c r="AU66" s="16" t="str">
        <f t="shared" si="56"/>
        <v>св.200</v>
      </c>
      <c r="AV66" s="21">
        <v>0</v>
      </c>
      <c r="AW66" s="21">
        <v>0</v>
      </c>
      <c r="AX66" s="21">
        <v>0</v>
      </c>
      <c r="AY66" s="16" t="str">
        <f t="shared" si="21"/>
        <v xml:space="preserve"> </v>
      </c>
      <c r="AZ66" s="16" t="str">
        <f t="shared" si="57"/>
        <v xml:space="preserve"> </v>
      </c>
      <c r="BA66" s="21">
        <v>0</v>
      </c>
      <c r="BB66" s="21">
        <v>0</v>
      </c>
      <c r="BC66" s="21">
        <v>0</v>
      </c>
      <c r="BD66" s="16" t="str">
        <f t="shared" si="23"/>
        <v xml:space="preserve"> </v>
      </c>
      <c r="BE66" s="16" t="str">
        <f t="shared" si="24"/>
        <v xml:space="preserve"> </v>
      </c>
      <c r="BF66" s="21">
        <v>184702.72</v>
      </c>
      <c r="BG66" s="21">
        <v>38076.58</v>
      </c>
      <c r="BH66" s="21">
        <v>95313.98</v>
      </c>
      <c r="BI66" s="16">
        <f t="shared" si="26"/>
        <v>0.20615061868065615</v>
      </c>
      <c r="BJ66" s="16">
        <f t="shared" si="27"/>
        <v>0.39948578372238785</v>
      </c>
      <c r="BK66" s="21">
        <v>0</v>
      </c>
      <c r="BL66" s="21">
        <v>0</v>
      </c>
      <c r="BM66" s="21">
        <v>0</v>
      </c>
      <c r="BN66" s="16"/>
      <c r="BO66" s="16" t="str">
        <f t="shared" si="58"/>
        <v xml:space="preserve"> </v>
      </c>
      <c r="BP66" s="21">
        <v>0</v>
      </c>
      <c r="BQ66" s="21">
        <v>0</v>
      </c>
      <c r="BR66" s="21">
        <v>0</v>
      </c>
      <c r="BS66" s="16" t="str">
        <f t="shared" si="31"/>
        <v xml:space="preserve"> </v>
      </c>
      <c r="BT66" s="16" t="str">
        <f t="shared" si="32"/>
        <v xml:space="preserve"> </v>
      </c>
      <c r="BU66" s="21">
        <v>0</v>
      </c>
      <c r="BV66" s="21">
        <v>0</v>
      </c>
      <c r="BW66" s="21">
        <v>7775.56</v>
      </c>
      <c r="BX66" s="16" t="str">
        <f t="shared" si="34"/>
        <v xml:space="preserve"> </v>
      </c>
      <c r="BY66" s="16">
        <f t="shared" si="59"/>
        <v>0</v>
      </c>
      <c r="BZ66" s="21">
        <v>0</v>
      </c>
      <c r="CA66" s="21">
        <v>0</v>
      </c>
      <c r="CB66" s="21">
        <v>0</v>
      </c>
      <c r="CC66" s="16" t="str">
        <f t="shared" si="36"/>
        <v xml:space="preserve"> </v>
      </c>
      <c r="CD66" s="16" t="str">
        <f t="shared" si="60"/>
        <v xml:space="preserve"> </v>
      </c>
      <c r="CE66" s="15">
        <v>0</v>
      </c>
      <c r="CF66" s="15">
        <v>0</v>
      </c>
      <c r="CG66" s="15">
        <v>0</v>
      </c>
      <c r="CH66" s="22" t="str">
        <f t="shared" si="61"/>
        <v xml:space="preserve"> </v>
      </c>
      <c r="CI66" s="16" t="str">
        <f t="shared" si="73"/>
        <v xml:space="preserve"> </v>
      </c>
      <c r="CJ66" s="21">
        <v>0</v>
      </c>
      <c r="CK66" s="21">
        <v>0</v>
      </c>
      <c r="CL66" s="21">
        <v>0</v>
      </c>
      <c r="CM66" s="16" t="str">
        <f t="shared" si="62"/>
        <v xml:space="preserve"> </v>
      </c>
      <c r="CN66" s="16" t="str">
        <f t="shared" si="63"/>
        <v xml:space="preserve"> </v>
      </c>
      <c r="CO66" s="21">
        <v>0</v>
      </c>
      <c r="CP66" s="21">
        <v>0</v>
      </c>
      <c r="CQ66" s="21">
        <v>0</v>
      </c>
      <c r="CR66" s="16" t="str">
        <f t="shared" si="284"/>
        <v xml:space="preserve"> </v>
      </c>
      <c r="CS66" s="16" t="str">
        <f t="shared" si="285"/>
        <v xml:space="preserve"> </v>
      </c>
      <c r="CT66" s="21">
        <v>0</v>
      </c>
      <c r="CU66" s="21">
        <v>0</v>
      </c>
      <c r="CV66" s="21">
        <v>0</v>
      </c>
      <c r="CW66" s="16" t="str">
        <f t="shared" si="66"/>
        <v xml:space="preserve"> </v>
      </c>
      <c r="CX66" s="16" t="str">
        <f t="shared" si="67"/>
        <v xml:space="preserve"> </v>
      </c>
      <c r="CY66" s="21">
        <v>0</v>
      </c>
      <c r="CZ66" s="21">
        <v>0</v>
      </c>
      <c r="DA66" s="21">
        <v>0</v>
      </c>
      <c r="DB66" s="16" t="str">
        <f t="shared" si="42"/>
        <v xml:space="preserve"> </v>
      </c>
      <c r="DC66" s="16" t="str">
        <f t="shared" si="68"/>
        <v xml:space="preserve"> </v>
      </c>
      <c r="DD66" s="21">
        <v>0</v>
      </c>
      <c r="DE66" s="21">
        <v>0</v>
      </c>
      <c r="DF66" s="21">
        <v>0</v>
      </c>
      <c r="DG66" s="16" t="str">
        <f t="shared" si="44"/>
        <v xml:space="preserve"> </v>
      </c>
      <c r="DH66" s="16" t="str">
        <f t="shared" si="69"/>
        <v xml:space="preserve"> </v>
      </c>
      <c r="DI66" s="21">
        <v>0</v>
      </c>
      <c r="DJ66" s="21">
        <v>0</v>
      </c>
      <c r="DK66" s="16" t="str">
        <f t="shared" si="70"/>
        <v xml:space="preserve"> </v>
      </c>
      <c r="DL66" s="21">
        <v>0</v>
      </c>
      <c r="DM66" s="21">
        <v>0</v>
      </c>
      <c r="DN66" s="21">
        <v>0</v>
      </c>
      <c r="DO66" s="16" t="str">
        <f t="shared" si="46"/>
        <v xml:space="preserve"> </v>
      </c>
      <c r="DP66" s="59" t="str">
        <f t="shared" si="71"/>
        <v xml:space="preserve"> </v>
      </c>
      <c r="DQ66" s="21">
        <v>0</v>
      </c>
      <c r="DR66" s="21">
        <v>0</v>
      </c>
      <c r="DS66" s="21">
        <v>0</v>
      </c>
      <c r="DT66" s="16" t="str">
        <f t="shared" si="48"/>
        <v xml:space="preserve"> </v>
      </c>
      <c r="DU66" s="16" t="str">
        <f t="shared" si="281"/>
        <v xml:space="preserve"> </v>
      </c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1:144" s="8" customFormat="1" ht="16.5" customHeight="1" outlineLevel="1" x14ac:dyDescent="0.25">
      <c r="A67" s="7">
        <v>53</v>
      </c>
      <c r="B67" s="75" t="s">
        <v>91</v>
      </c>
      <c r="C67" s="15">
        <v>3976210.28</v>
      </c>
      <c r="D67" s="15">
        <v>570844.41</v>
      </c>
      <c r="E67" s="15">
        <v>652639.56999999995</v>
      </c>
      <c r="F67" s="16">
        <f t="shared" si="3"/>
        <v>0.14356494496060707</v>
      </c>
      <c r="G67" s="16">
        <f t="shared" si="4"/>
        <v>0.87467024103365365</v>
      </c>
      <c r="H67" s="6">
        <v>3750750</v>
      </c>
      <c r="I67" s="13">
        <v>540807.32000000007</v>
      </c>
      <c r="J67" s="13">
        <v>600419.87</v>
      </c>
      <c r="K67" s="16">
        <f t="shared" si="6"/>
        <v>0.1441864480437246</v>
      </c>
      <c r="L67" s="16">
        <f t="shared" si="49"/>
        <v>0.9007152278288193</v>
      </c>
      <c r="M67" s="21">
        <v>2237750</v>
      </c>
      <c r="N67" s="21">
        <v>454565.63</v>
      </c>
      <c r="O67" s="21">
        <v>483976.61</v>
      </c>
      <c r="P67" s="16">
        <f t="shared" si="8"/>
        <v>0.20313512680147469</v>
      </c>
      <c r="Q67" s="16">
        <f t="shared" si="50"/>
        <v>0.93923057562637169</v>
      </c>
      <c r="R67" s="21">
        <v>0</v>
      </c>
      <c r="S67" s="21">
        <v>0</v>
      </c>
      <c r="T67" s="21">
        <v>0</v>
      </c>
      <c r="U67" s="16" t="str">
        <f t="shared" si="10"/>
        <v xml:space="preserve"> </v>
      </c>
      <c r="V67" s="16" t="str">
        <f t="shared" si="282"/>
        <v xml:space="preserve"> </v>
      </c>
      <c r="W67" s="21">
        <v>157000</v>
      </c>
      <c r="X67" s="21">
        <v>2193.21</v>
      </c>
      <c r="Y67" s="21">
        <v>12995.86</v>
      </c>
      <c r="Z67" s="16">
        <f t="shared" si="12"/>
        <v>1.3969490445859873E-2</v>
      </c>
      <c r="AA67" s="16">
        <f t="shared" si="52"/>
        <v>0.16876220581015799</v>
      </c>
      <c r="AB67" s="21">
        <v>233000</v>
      </c>
      <c r="AC67" s="21">
        <v>7803.83</v>
      </c>
      <c r="AD67" s="21">
        <v>71936.78</v>
      </c>
      <c r="AE67" s="16">
        <f t="shared" si="14"/>
        <v>3.3492832618025749E-2</v>
      </c>
      <c r="AF67" s="16">
        <f t="shared" si="283"/>
        <v>0.10848178080809288</v>
      </c>
      <c r="AG67" s="21">
        <v>1121000</v>
      </c>
      <c r="AH67" s="21">
        <v>76244.649999999994</v>
      </c>
      <c r="AI67" s="21">
        <v>31510.62</v>
      </c>
      <c r="AJ67" s="16">
        <f t="shared" si="16"/>
        <v>6.8014852809991075E-2</v>
      </c>
      <c r="AK67" s="16" t="str">
        <f t="shared" si="54"/>
        <v>св.200</v>
      </c>
      <c r="AL67" s="21">
        <v>2000</v>
      </c>
      <c r="AM67" s="21">
        <v>0</v>
      </c>
      <c r="AN67" s="21">
        <v>0</v>
      </c>
      <c r="AO67" s="16" t="str">
        <f t="shared" si="123"/>
        <v xml:space="preserve"> </v>
      </c>
      <c r="AP67" s="16" t="str">
        <f t="shared" si="55"/>
        <v xml:space="preserve"> </v>
      </c>
      <c r="AQ67" s="33">
        <v>225460.28</v>
      </c>
      <c r="AR67" s="33">
        <v>30037.09</v>
      </c>
      <c r="AS67" s="33">
        <v>52219.700000000004</v>
      </c>
      <c r="AT67" s="16">
        <f t="shared" si="19"/>
        <v>0.13322563956720004</v>
      </c>
      <c r="AU67" s="16">
        <f t="shared" si="56"/>
        <v>0.57520610037974174</v>
      </c>
      <c r="AV67" s="21">
        <v>0</v>
      </c>
      <c r="AW67" s="21">
        <v>0</v>
      </c>
      <c r="AX67" s="21">
        <v>0</v>
      </c>
      <c r="AY67" s="16" t="str">
        <f t="shared" si="21"/>
        <v xml:space="preserve"> </v>
      </c>
      <c r="AZ67" s="16" t="str">
        <f t="shared" si="57"/>
        <v xml:space="preserve"> </v>
      </c>
      <c r="BA67" s="21">
        <v>108529.88</v>
      </c>
      <c r="BB67" s="21">
        <v>0</v>
      </c>
      <c r="BC67" s="21">
        <v>4000</v>
      </c>
      <c r="BD67" s="16" t="str">
        <f t="shared" si="23"/>
        <v xml:space="preserve"> </v>
      </c>
      <c r="BE67" s="16">
        <f t="shared" si="24"/>
        <v>0</v>
      </c>
      <c r="BF67" s="21">
        <v>116930.4</v>
      </c>
      <c r="BG67" s="21">
        <v>29232.6</v>
      </c>
      <c r="BH67" s="21">
        <v>38976.800000000003</v>
      </c>
      <c r="BI67" s="16">
        <f t="shared" si="26"/>
        <v>0.25</v>
      </c>
      <c r="BJ67" s="16">
        <f t="shared" si="27"/>
        <v>0.74999999999999989</v>
      </c>
      <c r="BK67" s="21">
        <v>0</v>
      </c>
      <c r="BL67" s="21">
        <v>0</v>
      </c>
      <c r="BM67" s="21">
        <v>0</v>
      </c>
      <c r="BN67" s="16"/>
      <c r="BO67" s="16" t="str">
        <f t="shared" si="58"/>
        <v xml:space="preserve"> </v>
      </c>
      <c r="BP67" s="21">
        <v>0</v>
      </c>
      <c r="BQ67" s="21">
        <v>0</v>
      </c>
      <c r="BR67" s="21">
        <v>0</v>
      </c>
      <c r="BS67" s="16" t="str">
        <f t="shared" si="31"/>
        <v xml:space="preserve"> </v>
      </c>
      <c r="BT67" s="16" t="str">
        <f t="shared" si="32"/>
        <v xml:space="preserve"> </v>
      </c>
      <c r="BU67" s="21">
        <v>0</v>
      </c>
      <c r="BV67" s="21">
        <v>804.49</v>
      </c>
      <c r="BW67" s="21">
        <v>9242.9</v>
      </c>
      <c r="BX67" s="16" t="str">
        <f t="shared" si="34"/>
        <v xml:space="preserve"> </v>
      </c>
      <c r="BY67" s="16">
        <f t="shared" si="59"/>
        <v>8.7038699975116041E-2</v>
      </c>
      <c r="BZ67" s="21">
        <v>0</v>
      </c>
      <c r="CA67" s="21">
        <v>0</v>
      </c>
      <c r="CB67" s="21">
        <v>0</v>
      </c>
      <c r="CC67" s="16" t="str">
        <f t="shared" si="36"/>
        <v xml:space="preserve"> </v>
      </c>
      <c r="CD67" s="16" t="str">
        <f t="shared" si="60"/>
        <v xml:space="preserve"> </v>
      </c>
      <c r="CE67" s="15">
        <v>0</v>
      </c>
      <c r="CF67" s="15">
        <v>0</v>
      </c>
      <c r="CG67" s="15">
        <v>0</v>
      </c>
      <c r="CH67" s="22" t="str">
        <f t="shared" si="61"/>
        <v xml:space="preserve"> </v>
      </c>
      <c r="CI67" s="16" t="str">
        <f t="shared" si="73"/>
        <v xml:space="preserve"> </v>
      </c>
      <c r="CJ67" s="21">
        <v>0</v>
      </c>
      <c r="CK67" s="21">
        <v>0</v>
      </c>
      <c r="CL67" s="21">
        <v>0</v>
      </c>
      <c r="CM67" s="16" t="str">
        <f t="shared" si="62"/>
        <v xml:space="preserve"> </v>
      </c>
      <c r="CN67" s="16" t="str">
        <f t="shared" si="63"/>
        <v xml:space="preserve"> </v>
      </c>
      <c r="CO67" s="21">
        <v>0</v>
      </c>
      <c r="CP67" s="21">
        <v>0</v>
      </c>
      <c r="CQ67" s="21">
        <v>0</v>
      </c>
      <c r="CR67" s="16" t="str">
        <f t="shared" si="284"/>
        <v xml:space="preserve"> </v>
      </c>
      <c r="CS67" s="16" t="str">
        <f t="shared" si="285"/>
        <v xml:space="preserve"> </v>
      </c>
      <c r="CT67" s="21">
        <v>0</v>
      </c>
      <c r="CU67" s="21">
        <v>0</v>
      </c>
      <c r="CV67" s="21">
        <v>0</v>
      </c>
      <c r="CW67" s="16" t="str">
        <f t="shared" si="66"/>
        <v xml:space="preserve"> </v>
      </c>
      <c r="CX67" s="16" t="str">
        <f t="shared" si="67"/>
        <v xml:space="preserve"> </v>
      </c>
      <c r="CY67" s="21">
        <v>0</v>
      </c>
      <c r="CZ67" s="21">
        <v>0</v>
      </c>
      <c r="DA67" s="21">
        <v>0</v>
      </c>
      <c r="DB67" s="16" t="str">
        <f t="shared" si="42"/>
        <v xml:space="preserve"> </v>
      </c>
      <c r="DC67" s="16" t="str">
        <f t="shared" si="68"/>
        <v xml:space="preserve"> </v>
      </c>
      <c r="DD67" s="21">
        <v>0</v>
      </c>
      <c r="DE67" s="21">
        <v>0</v>
      </c>
      <c r="DF67" s="21">
        <v>0</v>
      </c>
      <c r="DG67" s="16" t="str">
        <f t="shared" si="44"/>
        <v xml:space="preserve"> </v>
      </c>
      <c r="DH67" s="16" t="str">
        <f t="shared" si="69"/>
        <v xml:space="preserve"> </v>
      </c>
      <c r="DI67" s="21">
        <v>0</v>
      </c>
      <c r="DJ67" s="21">
        <v>0</v>
      </c>
      <c r="DK67" s="16" t="str">
        <f>IF(DI67=0," ",IF(DI67/DJ67*100&gt;200,"св.200",DI67/DJ67))</f>
        <v xml:space="preserve"> </v>
      </c>
      <c r="DL67" s="21">
        <v>0</v>
      </c>
      <c r="DM67" s="21">
        <v>0</v>
      </c>
      <c r="DN67" s="21">
        <v>0</v>
      </c>
      <c r="DO67" s="16" t="str">
        <f t="shared" si="46"/>
        <v xml:space="preserve"> </v>
      </c>
      <c r="DP67" s="59" t="str">
        <f>IF(DM67=0," ",IF(DM67/DN67*100&gt;200,"св.200",DM67/DN67))</f>
        <v xml:space="preserve"> </v>
      </c>
      <c r="DQ67" s="21">
        <v>0</v>
      </c>
      <c r="DR67" s="21">
        <v>0</v>
      </c>
      <c r="DS67" s="21">
        <v>0</v>
      </c>
      <c r="DT67" s="16" t="str">
        <f t="shared" si="48"/>
        <v xml:space="preserve"> </v>
      </c>
      <c r="DU67" s="16" t="str">
        <f>IF(DR67=0," ",IF(DR67/DS67*100&gt;200,"св.200",DR67/DS67))</f>
        <v xml:space="preserve"> </v>
      </c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1:144" s="8" customFormat="1" ht="15.75" customHeight="1" outlineLevel="1" x14ac:dyDescent="0.25">
      <c r="A68" s="7">
        <v>54</v>
      </c>
      <c r="B68" s="75" t="s">
        <v>94</v>
      </c>
      <c r="C68" s="15">
        <v>4193196.51</v>
      </c>
      <c r="D68" s="15">
        <v>500234.16</v>
      </c>
      <c r="E68" s="15">
        <v>227091.59</v>
      </c>
      <c r="F68" s="16">
        <f t="shared" si="3"/>
        <v>0.1192966174628434</v>
      </c>
      <c r="G68" s="16" t="str">
        <f t="shared" si="4"/>
        <v>св.200</v>
      </c>
      <c r="H68" s="6">
        <v>3675200</v>
      </c>
      <c r="I68" s="13">
        <v>489366.38</v>
      </c>
      <c r="J68" s="13">
        <v>206239.85</v>
      </c>
      <c r="K68" s="16">
        <f t="shared" si="6"/>
        <v>0.13315367326948194</v>
      </c>
      <c r="L68" s="16" t="str">
        <f t="shared" si="49"/>
        <v>св.200</v>
      </c>
      <c r="M68" s="21">
        <v>863200</v>
      </c>
      <c r="N68" s="21">
        <v>199236.65</v>
      </c>
      <c r="O68" s="21">
        <v>2821.72</v>
      </c>
      <c r="P68" s="16">
        <f>IF(N68&lt;=0," ",IF(M68&lt;=0," ",IF(N68/M68*100&gt;200,"СВ.200",N68/M68)))</f>
        <v>0.23081168906394808</v>
      </c>
      <c r="Q68" s="16" t="str">
        <f>IF(O68=0," ",IF(N68/O68*100&gt;200,"св.200",N68/O68))</f>
        <v>св.200</v>
      </c>
      <c r="R68" s="21">
        <v>0</v>
      </c>
      <c r="S68" s="21">
        <v>0</v>
      </c>
      <c r="T68" s="21">
        <v>0</v>
      </c>
      <c r="U68" s="16" t="str">
        <f t="shared" si="10"/>
        <v xml:space="preserve"> </v>
      </c>
      <c r="V68" s="16" t="str">
        <f t="shared" si="282"/>
        <v xml:space="preserve"> </v>
      </c>
      <c r="W68" s="21">
        <v>1000</v>
      </c>
      <c r="X68" s="21">
        <v>0</v>
      </c>
      <c r="Y68" s="21">
        <v>0</v>
      </c>
      <c r="Z68" s="16" t="str">
        <f t="shared" si="12"/>
        <v xml:space="preserve"> </v>
      </c>
      <c r="AA68" s="16" t="str">
        <f t="shared" si="52"/>
        <v xml:space="preserve"> </v>
      </c>
      <c r="AB68" s="21">
        <v>710000</v>
      </c>
      <c r="AC68" s="21">
        <v>36708.449999999997</v>
      </c>
      <c r="AD68" s="21">
        <v>133047.49</v>
      </c>
      <c r="AE68" s="16">
        <f t="shared" si="14"/>
        <v>5.1702042253521124E-2</v>
      </c>
      <c r="AF68" s="16">
        <f t="shared" si="283"/>
        <v>0.27590486675096237</v>
      </c>
      <c r="AG68" s="21">
        <v>2100000</v>
      </c>
      <c r="AH68" s="21">
        <v>253421.28</v>
      </c>
      <c r="AI68" s="21">
        <v>70370.64</v>
      </c>
      <c r="AJ68" s="16">
        <f t="shared" si="16"/>
        <v>0.1206768</v>
      </c>
      <c r="AK68" s="16" t="str">
        <f t="shared" si="54"/>
        <v>св.200</v>
      </c>
      <c r="AL68" s="21">
        <v>1000</v>
      </c>
      <c r="AM68" s="21">
        <v>0</v>
      </c>
      <c r="AN68" s="21">
        <v>0</v>
      </c>
      <c r="AO68" s="16" t="str">
        <f t="shared" si="123"/>
        <v xml:space="preserve"> </v>
      </c>
      <c r="AP68" s="16" t="str">
        <f t="shared" si="55"/>
        <v xml:space="preserve"> </v>
      </c>
      <c r="AQ68" s="33">
        <v>517996.51</v>
      </c>
      <c r="AR68" s="33">
        <v>10867.78</v>
      </c>
      <c r="AS68" s="33">
        <v>20851.739999999998</v>
      </c>
      <c r="AT68" s="16">
        <f t="shared" si="19"/>
        <v>2.0980411624781026E-2</v>
      </c>
      <c r="AU68" s="16">
        <f t="shared" si="56"/>
        <v>0.52119295559986845</v>
      </c>
      <c r="AV68" s="21">
        <v>0</v>
      </c>
      <c r="AW68" s="21">
        <v>0</v>
      </c>
      <c r="AX68" s="21">
        <v>0</v>
      </c>
      <c r="AY68" s="16" t="str">
        <f t="shared" si="21"/>
        <v xml:space="preserve"> </v>
      </c>
      <c r="AZ68" s="16" t="str">
        <f t="shared" si="57"/>
        <v xml:space="preserve"> </v>
      </c>
      <c r="BA68" s="21">
        <v>54842.879999999997</v>
      </c>
      <c r="BB68" s="21">
        <v>0</v>
      </c>
      <c r="BC68" s="21">
        <v>0</v>
      </c>
      <c r="BD68" s="16" t="str">
        <f t="shared" si="23"/>
        <v xml:space="preserve"> </v>
      </c>
      <c r="BE68" s="16" t="str">
        <f t="shared" si="24"/>
        <v xml:space="preserve"> </v>
      </c>
      <c r="BF68" s="21">
        <v>88316.68</v>
      </c>
      <c r="BG68" s="21">
        <v>10667.78</v>
      </c>
      <c r="BH68" s="21">
        <v>15140.98</v>
      </c>
      <c r="BI68" s="16">
        <f t="shared" si="26"/>
        <v>0.12079009310585499</v>
      </c>
      <c r="BJ68" s="16">
        <f t="shared" si="27"/>
        <v>0.70456337700730076</v>
      </c>
      <c r="BK68" s="21">
        <v>0</v>
      </c>
      <c r="BL68" s="21">
        <v>0</v>
      </c>
      <c r="BM68" s="21">
        <v>0</v>
      </c>
      <c r="BN68" s="16"/>
      <c r="BO68" s="16" t="str">
        <f t="shared" si="58"/>
        <v xml:space="preserve"> </v>
      </c>
      <c r="BP68" s="21">
        <v>0</v>
      </c>
      <c r="BQ68" s="21">
        <v>0</v>
      </c>
      <c r="BR68" s="21">
        <v>0</v>
      </c>
      <c r="BS68" s="16" t="str">
        <f t="shared" si="31"/>
        <v xml:space="preserve"> </v>
      </c>
      <c r="BT68" s="16" t="str">
        <f t="shared" si="32"/>
        <v xml:space="preserve"> </v>
      </c>
      <c r="BU68" s="21">
        <v>24836.95</v>
      </c>
      <c r="BV68" s="21">
        <v>200</v>
      </c>
      <c r="BW68" s="21">
        <v>5710.76</v>
      </c>
      <c r="BX68" s="16">
        <f t="shared" si="34"/>
        <v>8.0525185258254334E-3</v>
      </c>
      <c r="BY68" s="16">
        <f t="shared" si="59"/>
        <v>3.5021608332341053E-2</v>
      </c>
      <c r="BZ68" s="21">
        <v>0</v>
      </c>
      <c r="CA68" s="21">
        <v>0</v>
      </c>
      <c r="CB68" s="21">
        <v>0</v>
      </c>
      <c r="CC68" s="16" t="str">
        <f t="shared" si="36"/>
        <v xml:space="preserve"> </v>
      </c>
      <c r="CD68" s="16" t="str">
        <f t="shared" si="60"/>
        <v xml:space="preserve"> </v>
      </c>
      <c r="CE68" s="15">
        <v>350000</v>
      </c>
      <c r="CF68" s="15">
        <v>0</v>
      </c>
      <c r="CG68" s="15">
        <v>0</v>
      </c>
      <c r="CH68" s="22" t="str">
        <f t="shared" si="61"/>
        <v xml:space="preserve"> </v>
      </c>
      <c r="CI68" s="16" t="str">
        <f t="shared" si="73"/>
        <v xml:space="preserve"> </v>
      </c>
      <c r="CJ68" s="21">
        <v>0</v>
      </c>
      <c r="CK68" s="21">
        <v>0</v>
      </c>
      <c r="CL68" s="21">
        <v>0</v>
      </c>
      <c r="CM68" s="16" t="str">
        <f t="shared" si="62"/>
        <v xml:space="preserve"> </v>
      </c>
      <c r="CN68" s="16" t="str">
        <f t="shared" si="63"/>
        <v xml:space="preserve"> </v>
      </c>
      <c r="CO68" s="21">
        <v>350000</v>
      </c>
      <c r="CP68" s="21">
        <v>0</v>
      </c>
      <c r="CQ68" s="21">
        <v>0</v>
      </c>
      <c r="CR68" s="16" t="str">
        <f t="shared" si="284"/>
        <v xml:space="preserve"> </v>
      </c>
      <c r="CS68" s="16" t="str">
        <f t="shared" si="285"/>
        <v xml:space="preserve"> </v>
      </c>
      <c r="CT68" s="21">
        <v>0</v>
      </c>
      <c r="CU68" s="21">
        <v>0</v>
      </c>
      <c r="CV68" s="21">
        <v>0</v>
      </c>
      <c r="CW68" s="16" t="str">
        <f t="shared" si="66"/>
        <v xml:space="preserve"> </v>
      </c>
      <c r="CX68" s="16" t="str">
        <f t="shared" si="67"/>
        <v xml:space="preserve"> </v>
      </c>
      <c r="CY68" s="21">
        <v>0</v>
      </c>
      <c r="CZ68" s="21">
        <v>0</v>
      </c>
      <c r="DA68" s="21">
        <v>0</v>
      </c>
      <c r="DB68" s="16" t="str">
        <f t="shared" si="42"/>
        <v xml:space="preserve"> </v>
      </c>
      <c r="DC68" s="16" t="str">
        <f t="shared" si="68"/>
        <v xml:space="preserve"> </v>
      </c>
      <c r="DD68" s="21">
        <v>0</v>
      </c>
      <c r="DE68" s="21">
        <v>0</v>
      </c>
      <c r="DF68" s="21">
        <v>0</v>
      </c>
      <c r="DG68" s="16" t="str">
        <f t="shared" si="44"/>
        <v xml:space="preserve"> </v>
      </c>
      <c r="DH68" s="16" t="str">
        <f t="shared" si="69"/>
        <v xml:space="preserve"> </v>
      </c>
      <c r="DI68" s="21">
        <v>0</v>
      </c>
      <c r="DJ68" s="21">
        <v>0</v>
      </c>
      <c r="DK68" s="16" t="str">
        <f t="shared" si="70"/>
        <v xml:space="preserve"> </v>
      </c>
      <c r="DL68" s="21">
        <v>0</v>
      </c>
      <c r="DM68" s="21">
        <v>0</v>
      </c>
      <c r="DN68" s="21">
        <v>0</v>
      </c>
      <c r="DO68" s="16" t="str">
        <f t="shared" si="46"/>
        <v xml:space="preserve"> </v>
      </c>
      <c r="DP68" s="59" t="str">
        <f t="shared" si="71"/>
        <v xml:space="preserve"> </v>
      </c>
      <c r="DQ68" s="21">
        <v>0</v>
      </c>
      <c r="DR68" s="21">
        <v>0</v>
      </c>
      <c r="DS68" s="21">
        <v>0</v>
      </c>
      <c r="DT68" s="16" t="str">
        <f t="shared" si="48"/>
        <v xml:space="preserve"> </v>
      </c>
      <c r="DU68" s="16" t="str">
        <f t="shared" ref="DU68:DU81" si="286">IF(DS68=0," ",IF(DR68/DS68*100&gt;200,"св.200",DR68/DS68))</f>
        <v xml:space="preserve"> </v>
      </c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1:144" s="10" customFormat="1" ht="15.75" x14ac:dyDescent="0.25">
      <c r="A69" s="9"/>
      <c r="B69" s="74" t="s">
        <v>131</v>
      </c>
      <c r="C69" s="76">
        <v>15119369.82</v>
      </c>
      <c r="D69" s="76">
        <v>3118600.46</v>
      </c>
      <c r="E69" s="76">
        <f>SUM(E70:E74)</f>
        <v>2807023.01</v>
      </c>
      <c r="F69" s="14">
        <f t="shared" si="3"/>
        <v>0.20626524102047528</v>
      </c>
      <c r="G69" s="14">
        <f t="shared" si="4"/>
        <v>1.1109992504122723</v>
      </c>
      <c r="H69" s="36">
        <v>14863948</v>
      </c>
      <c r="I69" s="26">
        <v>3051220.52</v>
      </c>
      <c r="J69" s="36">
        <f t="shared" ref="J69" si="287">J70+J71+J72+J73+J74</f>
        <v>2802223.9299999997</v>
      </c>
      <c r="K69" s="14">
        <f t="shared" si="6"/>
        <v>0.20527658735081689</v>
      </c>
      <c r="L69" s="14">
        <f t="shared" si="49"/>
        <v>1.0888567781233673</v>
      </c>
      <c r="M69" s="36">
        <v>13015300</v>
      </c>
      <c r="N69" s="36">
        <v>2590505.35</v>
      </c>
      <c r="O69" s="36">
        <f t="shared" ref="O69" si="288">O70+O71+O72+O73+O74</f>
        <v>2500885.15</v>
      </c>
      <c r="P69" s="14">
        <f t="shared" ref="P69:P132" si="289">IF(N69&lt;=0," ",IF(M69&lt;=0," ",IF(N69/M69*100&gt;200,"СВ.200",N69/M69)))</f>
        <v>0.19903539296059253</v>
      </c>
      <c r="Q69" s="14">
        <f t="shared" ref="Q69:Q132" si="290">IF(O69=0," ",IF(N69/O69*100&gt;200,"св.200",N69/O69))</f>
        <v>1.0358353921210657</v>
      </c>
      <c r="R69" s="36">
        <v>502663</v>
      </c>
      <c r="S69" s="36">
        <v>142178.29999999999</v>
      </c>
      <c r="T69" s="36">
        <f t="shared" ref="T69" si="291">T70+T71+T72+T73+T74</f>
        <v>129545.71</v>
      </c>
      <c r="U69" s="14">
        <f t="shared" si="10"/>
        <v>0.28285014015354221</v>
      </c>
      <c r="V69" s="14">
        <f t="shared" ref="V69:V123" si="292">IF(T69=0," ",IF(S69/T69*100&gt;200,"св.200",S69/T69))</f>
        <v>1.0975145375327364</v>
      </c>
      <c r="W69" s="36">
        <v>88500</v>
      </c>
      <c r="X69" s="36">
        <v>-1831.6</v>
      </c>
      <c r="Y69" s="36">
        <f t="shared" ref="Y69" si="293">Y70+Y71+Y72+Y73+Y74</f>
        <v>78908.459999999992</v>
      </c>
      <c r="Z69" s="14" t="str">
        <f t="shared" si="12"/>
        <v xml:space="preserve"> </v>
      </c>
      <c r="AA69" s="14">
        <f t="shared" si="52"/>
        <v>-2.3211706324011393E-2</v>
      </c>
      <c r="AB69" s="36">
        <v>195000</v>
      </c>
      <c r="AC69" s="36">
        <v>115187.19</v>
      </c>
      <c r="AD69" s="36">
        <f t="shared" ref="AD69" si="294">AD70+AD71+AD72+AD73+AD74</f>
        <v>6727.2899999999991</v>
      </c>
      <c r="AE69" s="14">
        <f t="shared" si="14"/>
        <v>0.59070353846153845</v>
      </c>
      <c r="AF69" s="14" t="str">
        <f t="shared" si="283"/>
        <v>св.200</v>
      </c>
      <c r="AG69" s="36">
        <v>1062485</v>
      </c>
      <c r="AH69" s="36">
        <v>205181.28000000003</v>
      </c>
      <c r="AI69" s="36">
        <f t="shared" ref="AI69" si="295">AI70+AI71+AI72+AI73+AI74</f>
        <v>86157.32</v>
      </c>
      <c r="AJ69" s="14">
        <f t="shared" si="16"/>
        <v>0.19311451926380141</v>
      </c>
      <c r="AK69" s="14" t="str">
        <f t="shared" si="54"/>
        <v>св.200</v>
      </c>
      <c r="AL69" s="36">
        <v>0</v>
      </c>
      <c r="AM69" s="36">
        <v>0</v>
      </c>
      <c r="AN69" s="36">
        <f t="shared" ref="AN69" si="296">AN70+AN71+AN72+AN73+AN74</f>
        <v>0</v>
      </c>
      <c r="AO69" s="14" t="str">
        <f t="shared" si="123"/>
        <v xml:space="preserve"> </v>
      </c>
      <c r="AP69" s="14" t="str">
        <f t="shared" si="55"/>
        <v xml:space="preserve"> </v>
      </c>
      <c r="AQ69" s="36">
        <v>255421.82</v>
      </c>
      <c r="AR69" s="36">
        <v>67379.94</v>
      </c>
      <c r="AS69" s="36">
        <f t="shared" ref="AS69" si="297">AS70+AS71+AS72+AS73+AS74</f>
        <v>4799.08</v>
      </c>
      <c r="AT69" s="14">
        <f t="shared" si="19"/>
        <v>0.26379868407483748</v>
      </c>
      <c r="AU69" s="14" t="str">
        <f t="shared" si="56"/>
        <v>св.200</v>
      </c>
      <c r="AV69" s="36">
        <v>85000</v>
      </c>
      <c r="AW69" s="36">
        <v>72.959999999999994</v>
      </c>
      <c r="AX69" s="36">
        <f t="shared" ref="AX69" si="298">AX70+AX71+AX72+AX73+AX74</f>
        <v>411.45</v>
      </c>
      <c r="AY69" s="14">
        <f t="shared" si="21"/>
        <v>8.5835294117647047E-4</v>
      </c>
      <c r="AZ69" s="14">
        <f t="shared" si="57"/>
        <v>0.17732409770324462</v>
      </c>
      <c r="BA69" s="36">
        <v>74421.820000000007</v>
      </c>
      <c r="BB69" s="36">
        <v>42119.27</v>
      </c>
      <c r="BC69" s="36">
        <f t="shared" ref="BC69" si="299">BC70+BC71+BC72+BC73+BC74</f>
        <v>0</v>
      </c>
      <c r="BD69" s="14">
        <f t="shared" si="23"/>
        <v>0.56595323790791452</v>
      </c>
      <c r="BE69" s="14" t="str">
        <f t="shared" si="24"/>
        <v xml:space="preserve"> </v>
      </c>
      <c r="BF69" s="36">
        <v>0</v>
      </c>
      <c r="BG69" s="36">
        <v>0</v>
      </c>
      <c r="BH69" s="36">
        <f t="shared" ref="BH69" si="300">BH70+BH71+BH72+BH73+BH74</f>
        <v>0</v>
      </c>
      <c r="BI69" s="14" t="str">
        <f t="shared" si="26"/>
        <v xml:space="preserve"> </v>
      </c>
      <c r="BJ69" s="14" t="str">
        <f t="shared" si="27"/>
        <v xml:space="preserve"> </v>
      </c>
      <c r="BK69" s="36">
        <v>0</v>
      </c>
      <c r="BL69" s="36">
        <v>0</v>
      </c>
      <c r="BM69" s="36">
        <f t="shared" ref="BM69" si="301">BM70+BM71+BM72+BM73+BM74</f>
        <v>0</v>
      </c>
      <c r="BN69" s="14" t="str">
        <f t="shared" ref="BN69:BN80" si="302">IF(BL69&lt;=0," ",IF(BK69&lt;=0," ",IF(BL69/BK69*100&gt;200,"СВ.200",BL69/BK69)))</f>
        <v xml:space="preserve"> </v>
      </c>
      <c r="BO69" s="14" t="str">
        <f t="shared" si="58"/>
        <v xml:space="preserve"> </v>
      </c>
      <c r="BP69" s="36">
        <v>10000</v>
      </c>
      <c r="BQ69" s="36">
        <v>868.51</v>
      </c>
      <c r="BR69" s="36">
        <f t="shared" ref="BR69" si="303">BR70+BR71+BR72+BR73+BR74</f>
        <v>637.63</v>
      </c>
      <c r="BS69" s="14">
        <f t="shared" si="31"/>
        <v>8.6850999999999998E-2</v>
      </c>
      <c r="BT69" s="14">
        <f t="shared" si="32"/>
        <v>1.3620908677446169</v>
      </c>
      <c r="BU69" s="36">
        <v>51000</v>
      </c>
      <c r="BV69" s="36">
        <v>0</v>
      </c>
      <c r="BW69" s="36">
        <f t="shared" ref="BW69" si="304">BW70+BW71+BW72+BW73+BW74</f>
        <v>3750</v>
      </c>
      <c r="BX69" s="14" t="str">
        <f t="shared" si="34"/>
        <v xml:space="preserve"> </v>
      </c>
      <c r="BY69" s="14">
        <f t="shared" si="59"/>
        <v>0</v>
      </c>
      <c r="BZ69" s="36">
        <v>0</v>
      </c>
      <c r="CA69" s="36">
        <v>0</v>
      </c>
      <c r="CB69" s="36">
        <f t="shared" ref="CB69" si="305">CB70+CB71+CB72+CB73+CB74</f>
        <v>0</v>
      </c>
      <c r="CC69" s="14" t="str">
        <f t="shared" si="36"/>
        <v xml:space="preserve"> </v>
      </c>
      <c r="CD69" s="14" t="str">
        <f t="shared" si="60"/>
        <v xml:space="preserve"> </v>
      </c>
      <c r="CE69" s="76">
        <v>35000</v>
      </c>
      <c r="CF69" s="76">
        <v>24319.200000000001</v>
      </c>
      <c r="CG69" s="36">
        <f t="shared" ref="CG69" si="306">CG70+CG71+CG72+CG73+CG74</f>
        <v>0</v>
      </c>
      <c r="CH69" s="14">
        <f t="shared" si="61"/>
        <v>0.69483428571428574</v>
      </c>
      <c r="CI69" s="14" t="e">
        <f>IF(CF69=0," ",IF(CF69/CG69*100&gt;200,"св.200",CF69/CG69))</f>
        <v>#DIV/0!</v>
      </c>
      <c r="CJ69" s="36">
        <v>35000</v>
      </c>
      <c r="CK69" s="36">
        <v>24319.200000000001</v>
      </c>
      <c r="CL69" s="36">
        <f t="shared" ref="CL69" si="307">CL70+CL71+CL72+CL73+CL74</f>
        <v>0</v>
      </c>
      <c r="CM69" s="14">
        <f t="shared" si="62"/>
        <v>0.69483428571428574</v>
      </c>
      <c r="CN69" s="14" t="e">
        <f>IF(CK69=0," ",IF(CK69/CL69*100&gt;200,"св.200",CK69/CL69))</f>
        <v>#DIV/0!</v>
      </c>
      <c r="CO69" s="36">
        <v>0</v>
      </c>
      <c r="CP69" s="36">
        <v>0</v>
      </c>
      <c r="CQ69" s="36">
        <f t="shared" ref="CQ69" si="308">CQ70+CQ71+CQ72+CQ73+CQ74</f>
        <v>0</v>
      </c>
      <c r="CR69" s="14" t="str">
        <f t="shared" si="284"/>
        <v xml:space="preserve"> </v>
      </c>
      <c r="CS69" s="14" t="str">
        <f t="shared" si="285"/>
        <v xml:space="preserve"> </v>
      </c>
      <c r="CT69" s="36">
        <v>0</v>
      </c>
      <c r="CU69" s="36">
        <v>0</v>
      </c>
      <c r="CV69" s="36">
        <f t="shared" ref="CV69" si="309">CV70+CV71+CV72+CV73+CV74</f>
        <v>0</v>
      </c>
      <c r="CW69" s="28" t="str">
        <f t="shared" si="66"/>
        <v xml:space="preserve"> </v>
      </c>
      <c r="CX69" s="28" t="str">
        <f t="shared" si="67"/>
        <v xml:space="preserve"> </v>
      </c>
      <c r="CY69" s="36">
        <v>0</v>
      </c>
      <c r="CZ69" s="36">
        <v>0</v>
      </c>
      <c r="DA69" s="36">
        <f t="shared" ref="DA69" si="310">DA70+DA71+DA72+DA73+DA74</f>
        <v>0</v>
      </c>
      <c r="DB69" s="14" t="str">
        <f t="shared" si="42"/>
        <v xml:space="preserve"> </v>
      </c>
      <c r="DC69" s="14" t="str">
        <f t="shared" si="68"/>
        <v xml:space="preserve"> </v>
      </c>
      <c r="DD69" s="36">
        <v>0</v>
      </c>
      <c r="DE69" s="36">
        <v>0</v>
      </c>
      <c r="DF69" s="36">
        <f t="shared" ref="DF69" si="311">DF70+DF71+DF72+DF73+DF74</f>
        <v>0</v>
      </c>
      <c r="DG69" s="14" t="str">
        <f t="shared" si="44"/>
        <v xml:space="preserve"> </v>
      </c>
      <c r="DH69" s="14" t="str">
        <f t="shared" si="69"/>
        <v xml:space="preserve"> </v>
      </c>
      <c r="DI69" s="36">
        <v>0</v>
      </c>
      <c r="DJ69" s="36">
        <v>0</v>
      </c>
      <c r="DK69" s="14" t="str">
        <f t="shared" si="70"/>
        <v xml:space="preserve"> </v>
      </c>
      <c r="DL69" s="36">
        <v>0</v>
      </c>
      <c r="DM69" s="36">
        <v>0</v>
      </c>
      <c r="DN69" s="36">
        <f t="shared" ref="DN69" si="312">DN70+DN71+DN72+DN73+DN74</f>
        <v>0</v>
      </c>
      <c r="DO69" s="14" t="str">
        <f t="shared" si="46"/>
        <v xml:space="preserve"> </v>
      </c>
      <c r="DP69" s="58" t="str">
        <f t="shared" si="71"/>
        <v xml:space="preserve"> </v>
      </c>
      <c r="DQ69" s="36">
        <v>0</v>
      </c>
      <c r="DR69" s="36">
        <v>0</v>
      </c>
      <c r="DS69" s="36">
        <f t="shared" ref="DS69" si="313">DS70+DS71+DS72+DS73+DS74</f>
        <v>0</v>
      </c>
      <c r="DT69" s="14" t="str">
        <f t="shared" si="48"/>
        <v xml:space="preserve"> </v>
      </c>
      <c r="DU69" s="14" t="str">
        <f t="shared" si="286"/>
        <v xml:space="preserve"> </v>
      </c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1:144" s="8" customFormat="1" ht="15.75" customHeight="1" outlineLevel="1" x14ac:dyDescent="0.25">
      <c r="A70" s="7">
        <v>55</v>
      </c>
      <c r="B70" s="75" t="s">
        <v>108</v>
      </c>
      <c r="C70" s="15">
        <v>13897848</v>
      </c>
      <c r="D70" s="15">
        <v>2844396.61</v>
      </c>
      <c r="E70" s="15">
        <v>2596264.46</v>
      </c>
      <c r="F70" s="16">
        <f t="shared" ref="F70:F133" si="314">IF(D70&lt;=0," ",IF(D70/C70*100&gt;200,"СВ.200",D70/C70))</f>
        <v>0.20466453583317359</v>
      </c>
      <c r="G70" s="16">
        <f t="shared" ref="G70:G133" si="315">IF(E70=0," ",IF(D70/E70*100&gt;200,"св.200",D70/E70))</f>
        <v>1.0955727560974278</v>
      </c>
      <c r="H70" s="6">
        <v>13716848</v>
      </c>
      <c r="I70" s="13">
        <v>2819135.94</v>
      </c>
      <c r="J70" s="13">
        <v>2591465.38</v>
      </c>
      <c r="K70" s="16">
        <f t="shared" ref="K70:K133" si="316">IF(I70&lt;=0," ",IF(I70/H70*100&gt;200,"СВ.200",I70/H70))</f>
        <v>0.20552359696630013</v>
      </c>
      <c r="L70" s="16">
        <f t="shared" si="49"/>
        <v>1.0878539847597732</v>
      </c>
      <c r="M70" s="21">
        <v>12637200</v>
      </c>
      <c r="N70" s="21">
        <v>2506331.31</v>
      </c>
      <c r="O70" s="21">
        <v>2431250.3199999998</v>
      </c>
      <c r="P70" s="16">
        <f t="shared" si="289"/>
        <v>0.19832963868578482</v>
      </c>
      <c r="Q70" s="16">
        <f t="shared" si="290"/>
        <v>1.0308816370664786</v>
      </c>
      <c r="R70" s="21">
        <v>502663</v>
      </c>
      <c r="S70" s="21">
        <v>142178.29999999999</v>
      </c>
      <c r="T70" s="21">
        <v>129545.71</v>
      </c>
      <c r="U70" s="16">
        <f t="shared" ref="U70:U133" si="317">IF(S70&lt;=0," ",IF(R70&lt;=0," ",IF(S70/R70*100&gt;200,"СВ.200",S70/R70)))</f>
        <v>0.28285014015354221</v>
      </c>
      <c r="V70" s="16">
        <f t="shared" si="292"/>
        <v>1.0975145375327364</v>
      </c>
      <c r="W70" s="21">
        <v>22000</v>
      </c>
      <c r="X70" s="21">
        <v>0</v>
      </c>
      <c r="Y70" s="21">
        <v>0</v>
      </c>
      <c r="Z70" s="16" t="str">
        <f t="shared" ref="Z70:Z92" si="318">IF(X70&lt;=0," ",IF(W70&lt;=0," ",IF(X70/W70*100&gt;200,"СВ.200",X70/W70)))</f>
        <v xml:space="preserve"> </v>
      </c>
      <c r="AA70" s="16" t="str">
        <f t="shared" si="52"/>
        <v xml:space="preserve"> </v>
      </c>
      <c r="AB70" s="21">
        <v>55000</v>
      </c>
      <c r="AC70" s="21">
        <v>19363.16</v>
      </c>
      <c r="AD70" s="21">
        <v>1421.71</v>
      </c>
      <c r="AE70" s="16">
        <f t="shared" ref="AE70:AE133" si="319">IF(AC70&lt;=0," ",IF(AB70&lt;=0," ",IF(AC70/AB70*100&gt;200,"СВ.200",AC70/AB70)))</f>
        <v>0.35205745454545456</v>
      </c>
      <c r="AF70" s="16" t="str">
        <f t="shared" si="283"/>
        <v>св.200</v>
      </c>
      <c r="AG70" s="21">
        <v>499985</v>
      </c>
      <c r="AH70" s="21">
        <v>151263.17000000001</v>
      </c>
      <c r="AI70" s="21">
        <v>29247.64</v>
      </c>
      <c r="AJ70" s="16">
        <f t="shared" ref="AJ70:AJ133" si="320">IF(AH70&lt;=0," ",IF(AG70&lt;=0," ",IF(AH70/AG70*100&gt;200,"СВ.200",AH70/AG70)))</f>
        <v>0.30253541606248191</v>
      </c>
      <c r="AK70" s="16" t="str">
        <f t="shared" si="54"/>
        <v>св.200</v>
      </c>
      <c r="AL70" s="21">
        <v>0</v>
      </c>
      <c r="AM70" s="21">
        <v>0</v>
      </c>
      <c r="AN70" s="21">
        <v>0</v>
      </c>
      <c r="AO70" s="16" t="str">
        <f t="shared" si="123"/>
        <v xml:space="preserve"> </v>
      </c>
      <c r="AP70" s="16" t="str">
        <f t="shared" si="55"/>
        <v xml:space="preserve"> </v>
      </c>
      <c r="AQ70" s="33">
        <v>181000</v>
      </c>
      <c r="AR70" s="33">
        <v>25260.670000000002</v>
      </c>
      <c r="AS70" s="33">
        <v>4799.08</v>
      </c>
      <c r="AT70" s="16">
        <f t="shared" ref="AT70:AT133" si="321">IF(AR70&lt;=0," ",IF(AQ70&lt;=0," ",IF(AR70/AQ70*100&gt;200,"СВ.200",AR70/AQ70)))</f>
        <v>0.13956171270718232</v>
      </c>
      <c r="AU70" s="16" t="str">
        <f t="shared" si="56"/>
        <v>св.200</v>
      </c>
      <c r="AV70" s="21">
        <v>85000</v>
      </c>
      <c r="AW70" s="21">
        <v>72.959999999999994</v>
      </c>
      <c r="AX70" s="21">
        <v>411.45</v>
      </c>
      <c r="AY70" s="16">
        <f t="shared" ref="AY70:AY131" si="322">IF(AW70&lt;=0," ",IF(AV70&lt;=0," ",IF(AW70/AV70*100&gt;200,"СВ.200",AW70/AV70)))</f>
        <v>8.5835294117647047E-4</v>
      </c>
      <c r="AZ70" s="16">
        <f t="shared" si="57"/>
        <v>0.17732409770324462</v>
      </c>
      <c r="BA70" s="21">
        <v>0</v>
      </c>
      <c r="BB70" s="21">
        <v>0</v>
      </c>
      <c r="BC70" s="21">
        <v>0</v>
      </c>
      <c r="BD70" s="16" t="str">
        <f t="shared" ref="BD70:BD133" si="323">IF(BB70&lt;=0," ",IF(BA70&lt;=0," ",IF(BB70/BA70*100&gt;200,"СВ.200",BB70/BA70)))</f>
        <v xml:space="preserve"> </v>
      </c>
      <c r="BE70" s="16" t="str">
        <f t="shared" ref="BE70:BE133" si="324">IF(BC70=0," ",IF(BB70/BC70*100&gt;200,"св.200",BB70/BC70))</f>
        <v xml:space="preserve"> </v>
      </c>
      <c r="BF70" s="21">
        <v>0</v>
      </c>
      <c r="BG70" s="21">
        <v>0</v>
      </c>
      <c r="BH70" s="21">
        <v>0</v>
      </c>
      <c r="BI70" s="16" t="str">
        <f t="shared" ref="BI70:BI133" si="325">IF(BG70&lt;=0," ",IF(BF70&lt;=0," ",IF(BG70/BF70*100&gt;200,"СВ.200",BG70/BF70)))</f>
        <v xml:space="preserve"> </v>
      </c>
      <c r="BJ70" s="16" t="str">
        <f t="shared" ref="BJ70:BJ133" si="326">IF(BH70=0," ",IF(BG70/BH70*100&gt;200,"св.200",BG70/BH70))</f>
        <v xml:space="preserve"> </v>
      </c>
      <c r="BK70" s="21">
        <v>0</v>
      </c>
      <c r="BL70" s="21">
        <v>0</v>
      </c>
      <c r="BM70" s="21">
        <v>0</v>
      </c>
      <c r="BN70" s="16" t="str">
        <f t="shared" si="302"/>
        <v xml:space="preserve"> </v>
      </c>
      <c r="BO70" s="16" t="str">
        <f t="shared" si="58"/>
        <v xml:space="preserve"> </v>
      </c>
      <c r="BP70" s="21">
        <v>10000</v>
      </c>
      <c r="BQ70" s="21">
        <v>868.51</v>
      </c>
      <c r="BR70" s="21">
        <v>637.63</v>
      </c>
      <c r="BS70" s="16">
        <f t="shared" ref="BS70:BS133" si="327">IF(BQ70&lt;=0," ",IF(BP70&lt;=0," ",IF(BQ70/BP70*100&gt;200,"СВ.200",BQ70/BP70)))</f>
        <v>8.6850999999999998E-2</v>
      </c>
      <c r="BT70" s="16">
        <f t="shared" ref="BT70:BT133" si="328">IF(BR70=0," ",IF(BQ70/BR70*100&gt;200,"св.200",BQ70/BR70))</f>
        <v>1.3620908677446169</v>
      </c>
      <c r="BU70" s="21">
        <v>51000</v>
      </c>
      <c r="BV70" s="21">
        <v>0</v>
      </c>
      <c r="BW70" s="21">
        <v>3750</v>
      </c>
      <c r="BX70" s="16" t="str">
        <f t="shared" ref="BX70:BX133" si="329">IF(BV70&lt;=0," ",IF(BU70&lt;=0," ",IF(BV70/BU70*100&gt;200,"СВ.200",BV70/BU70)))</f>
        <v xml:space="preserve"> </v>
      </c>
      <c r="BY70" s="16">
        <f t="shared" si="59"/>
        <v>0</v>
      </c>
      <c r="BZ70" s="21">
        <v>0</v>
      </c>
      <c r="CA70" s="21">
        <v>0</v>
      </c>
      <c r="CB70" s="21">
        <v>0</v>
      </c>
      <c r="CC70" s="16" t="str">
        <f t="shared" ref="CC70:CC133" si="330">IF(CA70&lt;=0," ",IF(BZ70&lt;=0," ",IF(CA70/BZ70*100&gt;200,"СВ.200",CA70/BZ70)))</f>
        <v xml:space="preserve"> </v>
      </c>
      <c r="CD70" s="16" t="str">
        <f t="shared" si="60"/>
        <v xml:space="preserve"> </v>
      </c>
      <c r="CE70" s="15">
        <v>35000</v>
      </c>
      <c r="CF70" s="15">
        <v>24319.200000000001</v>
      </c>
      <c r="CG70" s="15">
        <v>0</v>
      </c>
      <c r="CH70" s="16">
        <f>IF(CF70&lt;=0," ",IF(CE70&lt;=0," ",IF(CF70/CE70*100&gt;200,"СВ.200",CF70/CE70)))</f>
        <v>0.69483428571428574</v>
      </c>
      <c r="CI70" s="16" t="e">
        <f>IF(CF70=0," ",IF(CF70/CG70*100&gt;200,"св.200",CF70/CG70))</f>
        <v>#DIV/0!</v>
      </c>
      <c r="CJ70" s="21">
        <v>35000</v>
      </c>
      <c r="CK70" s="21">
        <v>24319.200000000001</v>
      </c>
      <c r="CL70" s="21">
        <v>0</v>
      </c>
      <c r="CM70" s="16">
        <f t="shared" si="62"/>
        <v>0.69483428571428574</v>
      </c>
      <c r="CN70" s="16" t="e">
        <f>IF(CK70=0," ",IF(CK70/CL70*100&gt;200,"св.200",CK70/CL70))</f>
        <v>#DIV/0!</v>
      </c>
      <c r="CO70" s="21">
        <v>0</v>
      </c>
      <c r="CP70" s="21">
        <v>0</v>
      </c>
      <c r="CQ70" s="21">
        <v>0</v>
      </c>
      <c r="CR70" s="16" t="str">
        <f t="shared" si="284"/>
        <v xml:space="preserve"> </v>
      </c>
      <c r="CS70" s="16" t="str">
        <f t="shared" si="285"/>
        <v xml:space="preserve"> </v>
      </c>
      <c r="CT70" s="21">
        <v>0</v>
      </c>
      <c r="CU70" s="21">
        <v>0</v>
      </c>
      <c r="CV70" s="21">
        <v>0</v>
      </c>
      <c r="CW70" s="16" t="str">
        <f t="shared" si="66"/>
        <v xml:space="preserve"> </v>
      </c>
      <c r="CX70" s="16" t="str">
        <f t="shared" si="67"/>
        <v xml:space="preserve"> </v>
      </c>
      <c r="CY70" s="21">
        <v>0</v>
      </c>
      <c r="CZ70" s="21">
        <v>0</v>
      </c>
      <c r="DA70" s="21">
        <v>0</v>
      </c>
      <c r="DB70" s="16" t="str">
        <f t="shared" ref="DB70:DB133" si="331">IF(CZ70&lt;=0," ",IF(CY70&lt;=0," ",IF(CZ70/CY70*100&gt;200,"СВ.200",CZ70/CY70)))</f>
        <v xml:space="preserve"> </v>
      </c>
      <c r="DC70" s="16" t="str">
        <f t="shared" si="68"/>
        <v xml:space="preserve"> </v>
      </c>
      <c r="DD70" s="21">
        <v>0</v>
      </c>
      <c r="DE70" s="21">
        <v>0</v>
      </c>
      <c r="DF70" s="21">
        <v>0</v>
      </c>
      <c r="DG70" s="16" t="str">
        <f t="shared" ref="DG70:DG133" si="332">IF(DE70&lt;=0," ",IF(DD70&lt;=0," ",IF(DE70/DD70*100&gt;200,"СВ.200",DE70/DD70)))</f>
        <v xml:space="preserve"> </v>
      </c>
      <c r="DH70" s="16" t="str">
        <f t="shared" si="69"/>
        <v xml:space="preserve"> </v>
      </c>
      <c r="DI70" s="21">
        <v>0</v>
      </c>
      <c r="DJ70" s="21">
        <v>0</v>
      </c>
      <c r="DK70" s="16" t="str">
        <f t="shared" si="70"/>
        <v xml:space="preserve"> </v>
      </c>
      <c r="DL70" s="21">
        <v>0</v>
      </c>
      <c r="DM70" s="21">
        <v>0</v>
      </c>
      <c r="DN70" s="21">
        <v>0</v>
      </c>
      <c r="DO70" s="16" t="str">
        <f t="shared" ref="DO70:DO133" si="333">IF(DM70&lt;=0," ",IF(DL70&lt;=0," ",IF(DM70/DL70*100&gt;200,"СВ.200",DM70/DL70)))</f>
        <v xml:space="preserve"> </v>
      </c>
      <c r="DP70" s="59" t="str">
        <f t="shared" si="71"/>
        <v xml:space="preserve"> </v>
      </c>
      <c r="DQ70" s="21">
        <v>0</v>
      </c>
      <c r="DR70" s="21">
        <v>0</v>
      </c>
      <c r="DS70" s="21">
        <v>0</v>
      </c>
      <c r="DT70" s="16" t="str">
        <f t="shared" ref="DT70:DT81" si="334">IF(DR70&lt;=0," ",IF(DQ70&lt;=0," ",IF(DR70/DQ70*100&gt;200,"СВ.200",DR70/DQ70)))</f>
        <v xml:space="preserve"> </v>
      </c>
      <c r="DU70" s="16" t="str">
        <f t="shared" si="286"/>
        <v xml:space="preserve"> </v>
      </c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1:144" s="8" customFormat="1" ht="15" customHeight="1" outlineLevel="1" x14ac:dyDescent="0.25">
      <c r="A71" s="7">
        <f>A70+1</f>
        <v>56</v>
      </c>
      <c r="B71" s="75" t="s">
        <v>90</v>
      </c>
      <c r="C71" s="15">
        <v>120395.96</v>
      </c>
      <c r="D71" s="15">
        <v>24166.959999999999</v>
      </c>
      <c r="E71" s="15">
        <v>43324.4</v>
      </c>
      <c r="F71" s="16">
        <f t="shared" si="314"/>
        <v>0.20072899456094703</v>
      </c>
      <c r="G71" s="16">
        <f t="shared" si="315"/>
        <v>0.55781407243954906</v>
      </c>
      <c r="H71" s="6">
        <v>116000</v>
      </c>
      <c r="I71" s="13">
        <v>24166.959999999999</v>
      </c>
      <c r="J71" s="13">
        <v>43324.4</v>
      </c>
      <c r="K71" s="16">
        <f t="shared" si="316"/>
        <v>0.20833586206896551</v>
      </c>
      <c r="L71" s="16">
        <f t="shared" ref="L71:L134" si="335">IF(J71=0," ",IF(I71/J71*100&gt;200,"св.200",I71/J71))</f>
        <v>0.55781407243954906</v>
      </c>
      <c r="M71" s="21">
        <v>30000</v>
      </c>
      <c r="N71" s="21">
        <v>8502</v>
      </c>
      <c r="O71" s="21">
        <v>5559.08</v>
      </c>
      <c r="P71" s="16">
        <f t="shared" si="289"/>
        <v>0.28339999999999999</v>
      </c>
      <c r="Q71" s="16">
        <f t="shared" si="290"/>
        <v>1.5293897551393396</v>
      </c>
      <c r="R71" s="21">
        <v>0</v>
      </c>
      <c r="S71" s="21">
        <v>0</v>
      </c>
      <c r="T71" s="21">
        <v>0</v>
      </c>
      <c r="U71" s="16" t="str">
        <f t="shared" si="317"/>
        <v xml:space="preserve"> </v>
      </c>
      <c r="V71" s="16" t="str">
        <f t="shared" ref="V71:V74" si="336">IF(S71=0," ",IF(S71/T71*100&gt;200,"св.200",S71/T71))</f>
        <v xml:space="preserve"> </v>
      </c>
      <c r="W71" s="21">
        <v>1000</v>
      </c>
      <c r="X71" s="21">
        <v>0</v>
      </c>
      <c r="Y71" s="21">
        <v>33506.85</v>
      </c>
      <c r="Z71" s="16" t="str">
        <f t="shared" si="318"/>
        <v xml:space="preserve"> </v>
      </c>
      <c r="AA71" s="16">
        <f t="shared" ref="AA71:AA134" si="337">IF(Y71=0," ",IF(X71/Y71*100&gt;200,"св.200",X71/Y71))</f>
        <v>0</v>
      </c>
      <c r="AB71" s="21">
        <v>5000</v>
      </c>
      <c r="AC71" s="21">
        <v>452</v>
      </c>
      <c r="AD71" s="21">
        <v>215.03</v>
      </c>
      <c r="AE71" s="16">
        <f t="shared" si="319"/>
        <v>9.0399999999999994E-2</v>
      </c>
      <c r="AF71" s="16" t="str">
        <f t="shared" si="283"/>
        <v>св.200</v>
      </c>
      <c r="AG71" s="21">
        <v>80000</v>
      </c>
      <c r="AH71" s="21">
        <v>15212.96</v>
      </c>
      <c r="AI71" s="21">
        <v>4043.44</v>
      </c>
      <c r="AJ71" s="16">
        <f t="shared" si="320"/>
        <v>0.190162</v>
      </c>
      <c r="AK71" s="16" t="str">
        <f t="shared" ref="AK71:AK134" si="338">IF(AI71=0," ",IF(AH71/AI71*100&gt;200,"св.200",AH71/AI71))</f>
        <v>св.200</v>
      </c>
      <c r="AL71" s="21">
        <v>0</v>
      </c>
      <c r="AM71" s="21">
        <v>0</v>
      </c>
      <c r="AN71" s="21">
        <v>0</v>
      </c>
      <c r="AO71" s="16" t="str">
        <f t="shared" si="123"/>
        <v xml:space="preserve"> </v>
      </c>
      <c r="AP71" s="16" t="str">
        <f t="shared" ref="AP71:AP134" si="339">IF(AN71=0," ",IF(AM71/AN71*100&gt;200,"св.200",AM71/AN71))</f>
        <v xml:space="preserve"> </v>
      </c>
      <c r="AQ71" s="33">
        <v>4395.96</v>
      </c>
      <c r="AR71" s="33">
        <v>0</v>
      </c>
      <c r="AS71" s="33">
        <v>0</v>
      </c>
      <c r="AT71" s="16" t="str">
        <f t="shared" si="321"/>
        <v xml:space="preserve"> </v>
      </c>
      <c r="AU71" s="16" t="str">
        <f t="shared" ref="AU71:AU134" si="340">IF(AS71=0," ",IF(AR71/AS71*100&gt;200,"св.200",AR71/AS71))</f>
        <v xml:space="preserve"> </v>
      </c>
      <c r="AV71" s="21">
        <v>0</v>
      </c>
      <c r="AW71" s="21">
        <v>0</v>
      </c>
      <c r="AX71" s="21">
        <v>0</v>
      </c>
      <c r="AY71" s="16" t="str">
        <f t="shared" si="322"/>
        <v xml:space="preserve"> </v>
      </c>
      <c r="AZ71" s="16" t="str">
        <f t="shared" ref="AZ71:AZ134" si="341">IF(AX71=0," ",IF(AW71/AX71*100&gt;200,"св.200",AW71/AX71))</f>
        <v xml:space="preserve"> </v>
      </c>
      <c r="BA71" s="21">
        <v>4395.96</v>
      </c>
      <c r="BB71" s="21">
        <v>0</v>
      </c>
      <c r="BC71" s="21">
        <v>0</v>
      </c>
      <c r="BD71" s="16" t="str">
        <f t="shared" si="323"/>
        <v xml:space="preserve"> </v>
      </c>
      <c r="BE71" s="16" t="str">
        <f t="shared" si="324"/>
        <v xml:space="preserve"> </v>
      </c>
      <c r="BF71" s="21">
        <v>0</v>
      </c>
      <c r="BG71" s="21">
        <v>0</v>
      </c>
      <c r="BH71" s="21">
        <v>0</v>
      </c>
      <c r="BI71" s="16" t="str">
        <f t="shared" si="325"/>
        <v xml:space="preserve"> </v>
      </c>
      <c r="BJ71" s="16" t="str">
        <f t="shared" si="326"/>
        <v xml:space="preserve"> </v>
      </c>
      <c r="BK71" s="21">
        <v>0</v>
      </c>
      <c r="BL71" s="21">
        <v>0</v>
      </c>
      <c r="BM71" s="21">
        <v>0</v>
      </c>
      <c r="BN71" s="16" t="str">
        <f t="shared" si="302"/>
        <v xml:space="preserve"> </v>
      </c>
      <c r="BO71" s="16" t="str">
        <f t="shared" ref="BO71:BO131" si="342">IF(BM71=0," ",IF(BL71/BM71*100&gt;200,"св.200",BL71/BM71))</f>
        <v xml:space="preserve"> </v>
      </c>
      <c r="BP71" s="21">
        <v>0</v>
      </c>
      <c r="BQ71" s="21">
        <v>0</v>
      </c>
      <c r="BR71" s="21">
        <v>0</v>
      </c>
      <c r="BS71" s="16" t="str">
        <f t="shared" si="327"/>
        <v xml:space="preserve"> </v>
      </c>
      <c r="BT71" s="16" t="str">
        <f t="shared" si="328"/>
        <v xml:space="preserve"> </v>
      </c>
      <c r="BU71" s="21">
        <v>0</v>
      </c>
      <c r="BV71" s="21">
        <v>0</v>
      </c>
      <c r="BW71" s="21">
        <v>0</v>
      </c>
      <c r="BX71" s="16" t="str">
        <f t="shared" si="329"/>
        <v xml:space="preserve"> </v>
      </c>
      <c r="BY71" s="16" t="str">
        <f t="shared" ref="BY71:BY133" si="343">IF(BW71=0," ",IF(BV71/BW71*100&gt;200,"св.200",BV71/BW71))</f>
        <v xml:space="preserve"> </v>
      </c>
      <c r="BZ71" s="21">
        <v>0</v>
      </c>
      <c r="CA71" s="21">
        <v>0</v>
      </c>
      <c r="CB71" s="21">
        <v>0</v>
      </c>
      <c r="CC71" s="16" t="str">
        <f t="shared" si="330"/>
        <v xml:space="preserve"> </v>
      </c>
      <c r="CD71" s="16" t="str">
        <f t="shared" ref="CD71:CD134" si="344">IF(CB71=0," ",IF(CA71/CB71*100&gt;200,"св.200",CA71/CB71))</f>
        <v xml:space="preserve"> </v>
      </c>
      <c r="CE71" s="15">
        <v>0</v>
      </c>
      <c r="CF71" s="15">
        <v>0</v>
      </c>
      <c r="CG71" s="15">
        <v>0</v>
      </c>
      <c r="CH71" s="16" t="str">
        <f t="shared" ref="CH71:CH134" si="345">IF(CF71&lt;=0," ",IF(CE71&lt;=0," ",IF(CF71/CE71*100&gt;200,"СВ.200",CF71/CE71)))</f>
        <v xml:space="preserve"> </v>
      </c>
      <c r="CI71" s="16" t="str">
        <f t="shared" ref="CI71:CI134" si="346">IF(CG71=0," ",IF(CF71/CG71*100&gt;200,"св.200",CF71/CG71))</f>
        <v xml:space="preserve"> </v>
      </c>
      <c r="CJ71" s="21">
        <v>0</v>
      </c>
      <c r="CK71" s="21">
        <v>0</v>
      </c>
      <c r="CL71" s="21">
        <v>0</v>
      </c>
      <c r="CM71" s="16" t="str">
        <f t="shared" ref="CM71:CM134" si="347">IF(CK71&lt;=0," ",IF(CJ71&lt;=0," ",IF(CK71/CJ71*100&gt;200,"СВ.200",CK71/CJ71)))</f>
        <v xml:space="preserve"> </v>
      </c>
      <c r="CN71" s="16" t="str">
        <f t="shared" ref="CN71:CN134" si="348">IF(CL71=0," ",IF(CK71/CL71*100&gt;200,"св.200",CK71/CL71))</f>
        <v xml:space="preserve"> </v>
      </c>
      <c r="CO71" s="21">
        <v>0</v>
      </c>
      <c r="CP71" s="21">
        <v>0</v>
      </c>
      <c r="CQ71" s="21">
        <v>0</v>
      </c>
      <c r="CR71" s="16" t="str">
        <f t="shared" si="284"/>
        <v xml:space="preserve"> </v>
      </c>
      <c r="CS71" s="16" t="str">
        <f t="shared" si="285"/>
        <v xml:space="preserve"> </v>
      </c>
      <c r="CT71" s="21">
        <v>0</v>
      </c>
      <c r="CU71" s="21">
        <v>0</v>
      </c>
      <c r="CV71" s="21">
        <v>0</v>
      </c>
      <c r="CW71" s="16" t="str">
        <f t="shared" ref="CW71:CW134" si="349">IF(CU71&lt;=0," ",IF(CT71&lt;=0," ",IF(CU71/CT71*100&gt;200,"СВ.200",CU71/CT71)))</f>
        <v xml:space="preserve"> </v>
      </c>
      <c r="CX71" s="16" t="str">
        <f t="shared" ref="CX71:CX134" si="350">IF(CV71=0," ",IF(CU71/CV71*100&gt;200,"св.200",CU71/CV71))</f>
        <v xml:space="preserve"> </v>
      </c>
      <c r="CY71" s="21">
        <v>0</v>
      </c>
      <c r="CZ71" s="21">
        <v>0</v>
      </c>
      <c r="DA71" s="21">
        <v>0</v>
      </c>
      <c r="DB71" s="16" t="str">
        <f t="shared" si="331"/>
        <v xml:space="preserve"> </v>
      </c>
      <c r="DC71" s="16" t="str">
        <f t="shared" ref="DC71:DC134" si="351">IF(DA71=0," ",IF(CZ71/DA71*100&gt;200,"св.200",CZ71/DA71))</f>
        <v xml:space="preserve"> </v>
      </c>
      <c r="DD71" s="21">
        <v>0</v>
      </c>
      <c r="DE71" s="21">
        <v>0</v>
      </c>
      <c r="DF71" s="21">
        <v>0</v>
      </c>
      <c r="DG71" s="16" t="str">
        <f t="shared" si="332"/>
        <v xml:space="preserve"> </v>
      </c>
      <c r="DH71" s="16" t="str">
        <f t="shared" ref="DH71:DH128" si="352">IF(DF71=0," ",IF(DE71/DF71*100&gt;200,"св.200",DE71/DF71))</f>
        <v xml:space="preserve"> </v>
      </c>
      <c r="DI71" s="21">
        <v>0</v>
      </c>
      <c r="DJ71" s="21">
        <v>0</v>
      </c>
      <c r="DK71" s="16" t="str">
        <f t="shared" ref="DK71:DK121" si="353">IF(DJ71=0," ",IF(DI71/DJ71*100&gt;200,"св.200",DI71/DJ71))</f>
        <v xml:space="preserve"> </v>
      </c>
      <c r="DL71" s="21">
        <v>0</v>
      </c>
      <c r="DM71" s="21">
        <v>0</v>
      </c>
      <c r="DN71" s="21">
        <v>0</v>
      </c>
      <c r="DO71" s="16" t="str">
        <f t="shared" si="333"/>
        <v xml:space="preserve"> </v>
      </c>
      <c r="DP71" s="59" t="str">
        <f t="shared" ref="DP71:DP121" si="354">IF(DN71=0," ",IF(DM71/DN71*100&gt;200,"св.200",DM71/DN71))</f>
        <v xml:space="preserve"> </v>
      </c>
      <c r="DQ71" s="21">
        <v>0</v>
      </c>
      <c r="DR71" s="21">
        <v>0</v>
      </c>
      <c r="DS71" s="21">
        <v>0</v>
      </c>
      <c r="DT71" s="16" t="str">
        <f t="shared" si="334"/>
        <v xml:space="preserve"> </v>
      </c>
      <c r="DU71" s="16" t="str">
        <f t="shared" si="286"/>
        <v xml:space="preserve"> </v>
      </c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1:144" s="8" customFormat="1" ht="15.75" customHeight="1" outlineLevel="1" x14ac:dyDescent="0.25">
      <c r="A72" s="7">
        <f t="shared" ref="A72:A74" si="355">A71+1</f>
        <v>57</v>
      </c>
      <c r="B72" s="75" t="s">
        <v>101</v>
      </c>
      <c r="C72" s="15">
        <v>364470.72</v>
      </c>
      <c r="D72" s="15">
        <v>25765.9</v>
      </c>
      <c r="E72" s="15">
        <v>26298.32</v>
      </c>
      <c r="F72" s="16">
        <f t="shared" si="314"/>
        <v>7.0694018987313992E-2</v>
      </c>
      <c r="G72" s="16">
        <f t="shared" si="315"/>
        <v>0.97975460029385919</v>
      </c>
      <c r="H72" s="6">
        <v>340100</v>
      </c>
      <c r="I72" s="13">
        <v>25765.9</v>
      </c>
      <c r="J72" s="13">
        <v>26298.32</v>
      </c>
      <c r="K72" s="16">
        <f t="shared" si="316"/>
        <v>7.5759776536312856E-2</v>
      </c>
      <c r="L72" s="16">
        <f t="shared" si="335"/>
        <v>0.97975460029385919</v>
      </c>
      <c r="M72" s="21">
        <v>160100</v>
      </c>
      <c r="N72" s="21">
        <v>28342.32</v>
      </c>
      <c r="O72" s="21">
        <v>26286.69</v>
      </c>
      <c r="P72" s="16">
        <f t="shared" si="289"/>
        <v>0.17702885696439724</v>
      </c>
      <c r="Q72" s="16">
        <f t="shared" si="290"/>
        <v>1.0782004124520812</v>
      </c>
      <c r="R72" s="21">
        <v>0</v>
      </c>
      <c r="S72" s="21">
        <v>0</v>
      </c>
      <c r="T72" s="21">
        <v>0</v>
      </c>
      <c r="U72" s="16" t="str">
        <f t="shared" si="317"/>
        <v xml:space="preserve"> </v>
      </c>
      <c r="V72" s="16" t="str">
        <f t="shared" si="336"/>
        <v xml:space="preserve"> </v>
      </c>
      <c r="W72" s="21">
        <v>0</v>
      </c>
      <c r="X72" s="21">
        <v>0</v>
      </c>
      <c r="Y72" s="21">
        <v>0</v>
      </c>
      <c r="Z72" s="16" t="str">
        <f t="shared" si="318"/>
        <v xml:space="preserve"> </v>
      </c>
      <c r="AA72" s="16" t="str">
        <f t="shared" si="337"/>
        <v xml:space="preserve"> </v>
      </c>
      <c r="AB72" s="21">
        <v>20000</v>
      </c>
      <c r="AC72" s="21">
        <v>-21041.82</v>
      </c>
      <c r="AD72" s="21">
        <v>-3833.51</v>
      </c>
      <c r="AE72" s="16" t="str">
        <f t="shared" si="319"/>
        <v xml:space="preserve"> </v>
      </c>
      <c r="AF72" s="16" t="str">
        <f t="shared" si="283"/>
        <v>св.200</v>
      </c>
      <c r="AG72" s="21">
        <v>160000</v>
      </c>
      <c r="AH72" s="21">
        <v>18465.400000000001</v>
      </c>
      <c r="AI72" s="21">
        <v>3845.14</v>
      </c>
      <c r="AJ72" s="16">
        <f t="shared" si="320"/>
        <v>0.11540875</v>
      </c>
      <c r="AK72" s="16" t="str">
        <f t="shared" si="338"/>
        <v>св.200</v>
      </c>
      <c r="AL72" s="21">
        <v>0</v>
      </c>
      <c r="AM72" s="21">
        <v>0</v>
      </c>
      <c r="AN72" s="21">
        <v>0</v>
      </c>
      <c r="AO72" s="16" t="str">
        <f t="shared" si="123"/>
        <v xml:space="preserve"> </v>
      </c>
      <c r="AP72" s="16" t="str">
        <f t="shared" si="339"/>
        <v xml:space="preserve"> </v>
      </c>
      <c r="AQ72" s="33">
        <v>24370.720000000001</v>
      </c>
      <c r="AR72" s="33">
        <v>0</v>
      </c>
      <c r="AS72" s="33">
        <v>0</v>
      </c>
      <c r="AT72" s="16" t="str">
        <f t="shared" si="321"/>
        <v xml:space="preserve"> </v>
      </c>
      <c r="AU72" s="16" t="str">
        <f t="shared" si="340"/>
        <v xml:space="preserve"> </v>
      </c>
      <c r="AV72" s="21">
        <v>0</v>
      </c>
      <c r="AW72" s="21">
        <v>0</v>
      </c>
      <c r="AX72" s="21">
        <v>0</v>
      </c>
      <c r="AY72" s="16" t="str">
        <f t="shared" si="322"/>
        <v xml:space="preserve"> </v>
      </c>
      <c r="AZ72" s="16" t="str">
        <f t="shared" si="341"/>
        <v xml:space="preserve"> </v>
      </c>
      <c r="BA72" s="21">
        <v>24370.720000000001</v>
      </c>
      <c r="BB72" s="21">
        <v>0</v>
      </c>
      <c r="BC72" s="21">
        <v>0</v>
      </c>
      <c r="BD72" s="16" t="str">
        <f t="shared" si="323"/>
        <v xml:space="preserve"> </v>
      </c>
      <c r="BE72" s="16" t="str">
        <f t="shared" si="324"/>
        <v xml:space="preserve"> </v>
      </c>
      <c r="BF72" s="21">
        <v>0</v>
      </c>
      <c r="BG72" s="21">
        <v>0</v>
      </c>
      <c r="BH72" s="21">
        <v>0</v>
      </c>
      <c r="BI72" s="16" t="str">
        <f t="shared" si="325"/>
        <v xml:space="preserve"> </v>
      </c>
      <c r="BJ72" s="16" t="str">
        <f>IF(BG72=0," ",IF(BG72/BH72*100&gt;200,"св.200",BG72/BH72))</f>
        <v xml:space="preserve"> </v>
      </c>
      <c r="BK72" s="21">
        <v>0</v>
      </c>
      <c r="BL72" s="21">
        <v>0</v>
      </c>
      <c r="BM72" s="21">
        <v>0</v>
      </c>
      <c r="BN72" s="16" t="str">
        <f t="shared" si="302"/>
        <v xml:space="preserve"> </v>
      </c>
      <c r="BO72" s="16" t="str">
        <f t="shared" si="342"/>
        <v xml:space="preserve"> </v>
      </c>
      <c r="BP72" s="21">
        <v>0</v>
      </c>
      <c r="BQ72" s="21">
        <v>0</v>
      </c>
      <c r="BR72" s="21">
        <v>0</v>
      </c>
      <c r="BS72" s="16" t="str">
        <f t="shared" si="327"/>
        <v xml:space="preserve"> </v>
      </c>
      <c r="BT72" s="16" t="str">
        <f t="shared" si="328"/>
        <v xml:space="preserve"> </v>
      </c>
      <c r="BU72" s="21">
        <v>0</v>
      </c>
      <c r="BV72" s="21">
        <v>0</v>
      </c>
      <c r="BW72" s="21">
        <v>0</v>
      </c>
      <c r="BX72" s="16" t="str">
        <f t="shared" si="329"/>
        <v xml:space="preserve"> </v>
      </c>
      <c r="BY72" s="16" t="str">
        <f t="shared" si="343"/>
        <v xml:space="preserve"> </v>
      </c>
      <c r="BZ72" s="21">
        <v>0</v>
      </c>
      <c r="CA72" s="21">
        <v>0</v>
      </c>
      <c r="CB72" s="21">
        <v>0</v>
      </c>
      <c r="CC72" s="16" t="str">
        <f t="shared" si="330"/>
        <v xml:space="preserve"> </v>
      </c>
      <c r="CD72" s="16" t="str">
        <f t="shared" si="344"/>
        <v xml:space="preserve"> </v>
      </c>
      <c r="CE72" s="15">
        <v>0</v>
      </c>
      <c r="CF72" s="15">
        <v>0</v>
      </c>
      <c r="CG72" s="15">
        <v>0</v>
      </c>
      <c r="CH72" s="16" t="str">
        <f t="shared" si="345"/>
        <v xml:space="preserve"> </v>
      </c>
      <c r="CI72" s="16" t="str">
        <f t="shared" si="346"/>
        <v xml:space="preserve"> </v>
      </c>
      <c r="CJ72" s="21">
        <v>0</v>
      </c>
      <c r="CK72" s="21">
        <v>0</v>
      </c>
      <c r="CL72" s="21">
        <v>0</v>
      </c>
      <c r="CM72" s="16" t="str">
        <f t="shared" si="347"/>
        <v xml:space="preserve"> </v>
      </c>
      <c r="CN72" s="16" t="str">
        <f t="shared" si="348"/>
        <v xml:space="preserve"> </v>
      </c>
      <c r="CO72" s="21">
        <v>0</v>
      </c>
      <c r="CP72" s="21">
        <v>0</v>
      </c>
      <c r="CQ72" s="21">
        <v>0</v>
      </c>
      <c r="CR72" s="16" t="str">
        <f t="shared" si="284"/>
        <v xml:space="preserve"> </v>
      </c>
      <c r="CS72" s="16" t="str">
        <f t="shared" si="285"/>
        <v xml:space="preserve"> </v>
      </c>
      <c r="CT72" s="21">
        <v>0</v>
      </c>
      <c r="CU72" s="21">
        <v>0</v>
      </c>
      <c r="CV72" s="21">
        <v>0</v>
      </c>
      <c r="CW72" s="16" t="str">
        <f t="shared" si="349"/>
        <v xml:space="preserve"> </v>
      </c>
      <c r="CX72" s="16" t="str">
        <f t="shared" si="350"/>
        <v xml:space="preserve"> </v>
      </c>
      <c r="CY72" s="21">
        <v>0</v>
      </c>
      <c r="CZ72" s="21">
        <v>0</v>
      </c>
      <c r="DA72" s="21">
        <v>0</v>
      </c>
      <c r="DB72" s="16" t="str">
        <f t="shared" si="331"/>
        <v xml:space="preserve"> </v>
      </c>
      <c r="DC72" s="16" t="str">
        <f t="shared" si="351"/>
        <v xml:space="preserve"> </v>
      </c>
      <c r="DD72" s="21">
        <v>0</v>
      </c>
      <c r="DE72" s="21">
        <v>0</v>
      </c>
      <c r="DF72" s="21">
        <v>0</v>
      </c>
      <c r="DG72" s="16" t="str">
        <f t="shared" si="332"/>
        <v xml:space="preserve"> </v>
      </c>
      <c r="DH72" s="16" t="str">
        <f t="shared" si="352"/>
        <v xml:space="preserve"> </v>
      </c>
      <c r="DI72" s="21">
        <v>0</v>
      </c>
      <c r="DJ72" s="21">
        <v>0</v>
      </c>
      <c r="DK72" s="16" t="str">
        <f t="shared" si="353"/>
        <v xml:space="preserve"> </v>
      </c>
      <c r="DL72" s="21">
        <v>0</v>
      </c>
      <c r="DM72" s="21">
        <v>0</v>
      </c>
      <c r="DN72" s="21">
        <v>0</v>
      </c>
      <c r="DO72" s="16" t="str">
        <f t="shared" si="333"/>
        <v xml:space="preserve"> </v>
      </c>
      <c r="DP72" s="59" t="str">
        <f t="shared" si="354"/>
        <v xml:space="preserve"> </v>
      </c>
      <c r="DQ72" s="21">
        <v>0</v>
      </c>
      <c r="DR72" s="21">
        <v>0</v>
      </c>
      <c r="DS72" s="21">
        <v>0</v>
      </c>
      <c r="DT72" s="16" t="str">
        <f t="shared" si="334"/>
        <v xml:space="preserve"> </v>
      </c>
      <c r="DU72" s="16" t="str">
        <f t="shared" si="286"/>
        <v xml:space="preserve"> </v>
      </c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1:144" s="8" customFormat="1" ht="15.75" customHeight="1" outlineLevel="1" x14ac:dyDescent="0.25">
      <c r="A73" s="7">
        <f t="shared" si="355"/>
        <v>58</v>
      </c>
      <c r="B73" s="75" t="s">
        <v>19</v>
      </c>
      <c r="C73" s="15">
        <v>185000</v>
      </c>
      <c r="D73" s="15">
        <v>66437.22</v>
      </c>
      <c r="E73" s="15">
        <v>74371.199999999997</v>
      </c>
      <c r="F73" s="16">
        <f t="shared" si="314"/>
        <v>0.35912010810810813</v>
      </c>
      <c r="G73" s="16">
        <f t="shared" si="315"/>
        <v>0.89331918807280242</v>
      </c>
      <c r="H73" s="6">
        <v>185000</v>
      </c>
      <c r="I73" s="13">
        <v>24317.95</v>
      </c>
      <c r="J73" s="13">
        <v>74371.199999999997</v>
      </c>
      <c r="K73" s="16">
        <f t="shared" si="316"/>
        <v>0.13144837837837839</v>
      </c>
      <c r="L73" s="16">
        <f t="shared" si="335"/>
        <v>0.3269807398562885</v>
      </c>
      <c r="M73" s="21">
        <v>37000</v>
      </c>
      <c r="N73" s="21">
        <v>12377.7</v>
      </c>
      <c r="O73" s="21">
        <v>13474.9</v>
      </c>
      <c r="P73" s="16">
        <f t="shared" si="289"/>
        <v>0.33453243243243247</v>
      </c>
      <c r="Q73" s="16">
        <f t="shared" si="290"/>
        <v>0.91857453487595464</v>
      </c>
      <c r="R73" s="21">
        <v>0</v>
      </c>
      <c r="S73" s="21">
        <v>0</v>
      </c>
      <c r="T73" s="21">
        <v>0</v>
      </c>
      <c r="U73" s="16" t="str">
        <f t="shared" si="317"/>
        <v xml:space="preserve"> </v>
      </c>
      <c r="V73" s="16" t="str">
        <f t="shared" si="336"/>
        <v xml:space="preserve"> </v>
      </c>
      <c r="W73" s="21">
        <v>55500</v>
      </c>
      <c r="X73" s="21">
        <v>-2815.3</v>
      </c>
      <c r="Y73" s="21">
        <v>36649.199999999997</v>
      </c>
      <c r="Z73" s="16" t="str">
        <f t="shared" si="318"/>
        <v xml:space="preserve"> </v>
      </c>
      <c r="AA73" s="16">
        <f t="shared" si="337"/>
        <v>-7.6817502155572301E-2</v>
      </c>
      <c r="AB73" s="21">
        <v>5000</v>
      </c>
      <c r="AC73" s="21">
        <v>6840.56</v>
      </c>
      <c r="AD73" s="21">
        <v>3996.89</v>
      </c>
      <c r="AE73" s="16">
        <f t="shared" si="319"/>
        <v>1.368112</v>
      </c>
      <c r="AF73" s="16">
        <f t="shared" si="283"/>
        <v>1.7114706684447158</v>
      </c>
      <c r="AG73" s="21">
        <v>87500</v>
      </c>
      <c r="AH73" s="21">
        <v>7914.99</v>
      </c>
      <c r="AI73" s="21">
        <v>20250.21</v>
      </c>
      <c r="AJ73" s="16">
        <f t="shared" si="320"/>
        <v>9.0457028571428566E-2</v>
      </c>
      <c r="AK73" s="16">
        <f t="shared" si="338"/>
        <v>0.39085965034436682</v>
      </c>
      <c r="AL73" s="21">
        <v>0</v>
      </c>
      <c r="AM73" s="21">
        <v>0</v>
      </c>
      <c r="AN73" s="21">
        <v>0</v>
      </c>
      <c r="AO73" s="16" t="str">
        <f t="shared" si="123"/>
        <v xml:space="preserve"> </v>
      </c>
      <c r="AP73" s="16" t="str">
        <f t="shared" si="339"/>
        <v xml:space="preserve"> </v>
      </c>
      <c r="AQ73" s="33">
        <v>0</v>
      </c>
      <c r="AR73" s="33">
        <v>42119.27</v>
      </c>
      <c r="AS73" s="33">
        <v>0</v>
      </c>
      <c r="AT73" s="16" t="str">
        <f t="shared" si="321"/>
        <v xml:space="preserve"> </v>
      </c>
      <c r="AU73" s="16" t="str">
        <f t="shared" si="340"/>
        <v xml:space="preserve"> </v>
      </c>
      <c r="AV73" s="21">
        <v>0</v>
      </c>
      <c r="AW73" s="21">
        <v>0</v>
      </c>
      <c r="AX73" s="21">
        <v>0</v>
      </c>
      <c r="AY73" s="16" t="str">
        <f t="shared" si="322"/>
        <v xml:space="preserve"> </v>
      </c>
      <c r="AZ73" s="16" t="str">
        <f t="shared" si="341"/>
        <v xml:space="preserve"> </v>
      </c>
      <c r="BA73" s="21">
        <v>0</v>
      </c>
      <c r="BB73" s="21">
        <v>42119.27</v>
      </c>
      <c r="BC73" s="21">
        <v>0</v>
      </c>
      <c r="BD73" s="16" t="str">
        <f t="shared" si="323"/>
        <v xml:space="preserve"> </v>
      </c>
      <c r="BE73" s="16" t="str">
        <f t="shared" si="324"/>
        <v xml:space="preserve"> </v>
      </c>
      <c r="BF73" s="21">
        <v>0</v>
      </c>
      <c r="BG73" s="21">
        <v>0</v>
      </c>
      <c r="BH73" s="21">
        <v>0</v>
      </c>
      <c r="BI73" s="16" t="str">
        <f t="shared" si="325"/>
        <v xml:space="preserve"> </v>
      </c>
      <c r="BJ73" s="16" t="str">
        <f t="shared" si="326"/>
        <v xml:space="preserve"> </v>
      </c>
      <c r="BK73" s="21">
        <v>0</v>
      </c>
      <c r="BL73" s="21">
        <v>0</v>
      </c>
      <c r="BM73" s="21">
        <v>0</v>
      </c>
      <c r="BN73" s="16" t="str">
        <f t="shared" si="302"/>
        <v xml:space="preserve"> </v>
      </c>
      <c r="BO73" s="16" t="str">
        <f t="shared" si="342"/>
        <v xml:space="preserve"> </v>
      </c>
      <c r="BP73" s="21">
        <v>0</v>
      </c>
      <c r="BQ73" s="21">
        <v>0</v>
      </c>
      <c r="BR73" s="21">
        <v>0</v>
      </c>
      <c r="BS73" s="16" t="str">
        <f t="shared" si="327"/>
        <v xml:space="preserve"> </v>
      </c>
      <c r="BT73" s="16" t="str">
        <f t="shared" si="328"/>
        <v xml:space="preserve"> </v>
      </c>
      <c r="BU73" s="21">
        <v>0</v>
      </c>
      <c r="BV73" s="21">
        <v>0</v>
      </c>
      <c r="BW73" s="21">
        <v>0</v>
      </c>
      <c r="BX73" s="16" t="str">
        <f t="shared" si="329"/>
        <v xml:space="preserve"> </v>
      </c>
      <c r="BY73" s="16" t="str">
        <f t="shared" si="343"/>
        <v xml:space="preserve"> </v>
      </c>
      <c r="BZ73" s="21">
        <v>0</v>
      </c>
      <c r="CA73" s="21">
        <v>0</v>
      </c>
      <c r="CB73" s="21">
        <v>0</v>
      </c>
      <c r="CC73" s="16" t="str">
        <f t="shared" si="330"/>
        <v xml:space="preserve"> </v>
      </c>
      <c r="CD73" s="16" t="str">
        <f t="shared" si="344"/>
        <v xml:space="preserve"> </v>
      </c>
      <c r="CE73" s="15">
        <v>0</v>
      </c>
      <c r="CF73" s="15">
        <v>0</v>
      </c>
      <c r="CG73" s="15">
        <v>0</v>
      </c>
      <c r="CH73" s="16" t="str">
        <f t="shared" si="345"/>
        <v xml:space="preserve"> </v>
      </c>
      <c r="CI73" s="16" t="str">
        <f t="shared" si="346"/>
        <v xml:space="preserve"> </v>
      </c>
      <c r="CJ73" s="21">
        <v>0</v>
      </c>
      <c r="CK73" s="21">
        <v>0</v>
      </c>
      <c r="CL73" s="21">
        <v>0</v>
      </c>
      <c r="CM73" s="16" t="str">
        <f t="shared" si="347"/>
        <v xml:space="preserve"> </v>
      </c>
      <c r="CN73" s="16" t="str">
        <f t="shared" si="348"/>
        <v xml:space="preserve"> </v>
      </c>
      <c r="CO73" s="21">
        <v>0</v>
      </c>
      <c r="CP73" s="21">
        <v>0</v>
      </c>
      <c r="CQ73" s="21">
        <v>0</v>
      </c>
      <c r="CR73" s="16" t="str">
        <f t="shared" si="284"/>
        <v xml:space="preserve"> </v>
      </c>
      <c r="CS73" s="16" t="str">
        <f t="shared" si="285"/>
        <v xml:space="preserve"> </v>
      </c>
      <c r="CT73" s="21">
        <v>0</v>
      </c>
      <c r="CU73" s="21">
        <v>0</v>
      </c>
      <c r="CV73" s="21">
        <v>0</v>
      </c>
      <c r="CW73" s="16" t="str">
        <f t="shared" si="349"/>
        <v xml:space="preserve"> </v>
      </c>
      <c r="CX73" s="16" t="str">
        <f t="shared" si="350"/>
        <v xml:space="preserve"> </v>
      </c>
      <c r="CY73" s="21">
        <v>0</v>
      </c>
      <c r="CZ73" s="21">
        <v>0</v>
      </c>
      <c r="DA73" s="21">
        <v>0</v>
      </c>
      <c r="DB73" s="16" t="str">
        <f t="shared" si="331"/>
        <v xml:space="preserve"> </v>
      </c>
      <c r="DC73" s="16" t="str">
        <f t="shared" si="351"/>
        <v xml:space="preserve"> </v>
      </c>
      <c r="DD73" s="21">
        <v>0</v>
      </c>
      <c r="DE73" s="21">
        <v>0</v>
      </c>
      <c r="DF73" s="21">
        <v>0</v>
      </c>
      <c r="DG73" s="16" t="str">
        <f t="shared" si="332"/>
        <v xml:space="preserve"> </v>
      </c>
      <c r="DH73" s="16" t="str">
        <f t="shared" si="352"/>
        <v xml:space="preserve"> </v>
      </c>
      <c r="DI73" s="21">
        <v>0</v>
      </c>
      <c r="DJ73" s="21">
        <v>0</v>
      </c>
      <c r="DK73" s="16" t="str">
        <f t="shared" si="353"/>
        <v xml:space="preserve"> </v>
      </c>
      <c r="DL73" s="21">
        <v>0</v>
      </c>
      <c r="DM73" s="21">
        <v>0</v>
      </c>
      <c r="DN73" s="21">
        <v>0</v>
      </c>
      <c r="DO73" s="16" t="str">
        <f t="shared" si="333"/>
        <v xml:space="preserve"> </v>
      </c>
      <c r="DP73" s="59" t="str">
        <f t="shared" si="354"/>
        <v xml:space="preserve"> </v>
      </c>
      <c r="DQ73" s="21">
        <v>0</v>
      </c>
      <c r="DR73" s="21">
        <v>0</v>
      </c>
      <c r="DS73" s="21">
        <v>0</v>
      </c>
      <c r="DT73" s="16" t="str">
        <f t="shared" si="334"/>
        <v xml:space="preserve"> </v>
      </c>
      <c r="DU73" s="16" t="str">
        <f t="shared" si="286"/>
        <v xml:space="preserve"> </v>
      </c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s="8" customFormat="1" ht="18" customHeight="1" outlineLevel="1" x14ac:dyDescent="0.25">
      <c r="A74" s="7">
        <f t="shared" si="355"/>
        <v>59</v>
      </c>
      <c r="B74" s="75" t="s">
        <v>7</v>
      </c>
      <c r="C74" s="15">
        <v>551655.14</v>
      </c>
      <c r="D74" s="15">
        <v>157833.76999999999</v>
      </c>
      <c r="E74" s="15">
        <v>66764.63</v>
      </c>
      <c r="F74" s="16">
        <f t="shared" si="314"/>
        <v>0.28610948862000996</v>
      </c>
      <c r="G74" s="16" t="str">
        <f t="shared" si="315"/>
        <v>св.200</v>
      </c>
      <c r="H74" s="6">
        <v>506000</v>
      </c>
      <c r="I74" s="13">
        <v>157833.76999999999</v>
      </c>
      <c r="J74" s="13">
        <v>66764.63</v>
      </c>
      <c r="K74" s="16">
        <f t="shared" si="316"/>
        <v>0.31192444664031621</v>
      </c>
      <c r="L74" s="16" t="str">
        <f t="shared" si="335"/>
        <v>св.200</v>
      </c>
      <c r="M74" s="21">
        <v>151000</v>
      </c>
      <c r="N74" s="21">
        <v>34952.019999999997</v>
      </c>
      <c r="O74" s="21">
        <v>24314.16</v>
      </c>
      <c r="P74" s="16">
        <f t="shared" si="289"/>
        <v>0.23147033112582779</v>
      </c>
      <c r="Q74" s="16">
        <f t="shared" si="290"/>
        <v>1.4375170682433609</v>
      </c>
      <c r="R74" s="21">
        <v>0</v>
      </c>
      <c r="S74" s="21">
        <v>0</v>
      </c>
      <c r="T74" s="21">
        <v>0</v>
      </c>
      <c r="U74" s="16" t="str">
        <f t="shared" si="317"/>
        <v xml:space="preserve"> </v>
      </c>
      <c r="V74" s="16" t="str">
        <f t="shared" si="336"/>
        <v xml:space="preserve"> </v>
      </c>
      <c r="W74" s="21">
        <v>10000</v>
      </c>
      <c r="X74" s="21">
        <v>983.7</v>
      </c>
      <c r="Y74" s="21">
        <v>8752.41</v>
      </c>
      <c r="Z74" s="16">
        <f t="shared" si="318"/>
        <v>9.8369999999999999E-2</v>
      </c>
      <c r="AA74" s="16">
        <f t="shared" si="337"/>
        <v>0.11239190120206892</v>
      </c>
      <c r="AB74" s="21">
        <v>110000</v>
      </c>
      <c r="AC74" s="21">
        <v>109573.29</v>
      </c>
      <c r="AD74" s="21">
        <v>4927.17</v>
      </c>
      <c r="AE74" s="16">
        <f t="shared" si="319"/>
        <v>0.99612081818181808</v>
      </c>
      <c r="AF74" s="16" t="str">
        <f t="shared" si="283"/>
        <v>св.200</v>
      </c>
      <c r="AG74" s="21">
        <v>235000</v>
      </c>
      <c r="AH74" s="21">
        <v>12324.76</v>
      </c>
      <c r="AI74" s="21">
        <v>28770.89</v>
      </c>
      <c r="AJ74" s="16">
        <f t="shared" si="320"/>
        <v>5.2445787234042557E-2</v>
      </c>
      <c r="AK74" s="16">
        <f t="shared" si="338"/>
        <v>0.42837604259027096</v>
      </c>
      <c r="AL74" s="21">
        <v>0</v>
      </c>
      <c r="AM74" s="21">
        <v>0</v>
      </c>
      <c r="AN74" s="21">
        <v>0</v>
      </c>
      <c r="AO74" s="16" t="str">
        <f t="shared" si="123"/>
        <v xml:space="preserve"> </v>
      </c>
      <c r="AP74" s="16" t="str">
        <f t="shared" si="339"/>
        <v xml:space="preserve"> </v>
      </c>
      <c r="AQ74" s="33">
        <v>45655.14</v>
      </c>
      <c r="AR74" s="33">
        <v>0</v>
      </c>
      <c r="AS74" s="33">
        <v>0</v>
      </c>
      <c r="AT74" s="16" t="str">
        <f t="shared" si="321"/>
        <v xml:space="preserve"> </v>
      </c>
      <c r="AU74" s="16" t="str">
        <f t="shared" si="340"/>
        <v xml:space="preserve"> </v>
      </c>
      <c r="AV74" s="21">
        <v>0</v>
      </c>
      <c r="AW74" s="21">
        <v>0</v>
      </c>
      <c r="AX74" s="21">
        <v>0</v>
      </c>
      <c r="AY74" s="16" t="str">
        <f t="shared" si="322"/>
        <v xml:space="preserve"> </v>
      </c>
      <c r="AZ74" s="16" t="str">
        <f t="shared" si="341"/>
        <v xml:space="preserve"> </v>
      </c>
      <c r="BA74" s="21">
        <v>45655.14</v>
      </c>
      <c r="BB74" s="21">
        <v>0</v>
      </c>
      <c r="BC74" s="21">
        <v>0</v>
      </c>
      <c r="BD74" s="16" t="str">
        <f t="shared" si="323"/>
        <v xml:space="preserve"> </v>
      </c>
      <c r="BE74" s="16" t="str">
        <f t="shared" si="324"/>
        <v xml:space="preserve"> </v>
      </c>
      <c r="BF74" s="21">
        <v>0</v>
      </c>
      <c r="BG74" s="21">
        <v>0</v>
      </c>
      <c r="BH74" s="21">
        <v>0</v>
      </c>
      <c r="BI74" s="16" t="str">
        <f t="shared" si="325"/>
        <v xml:space="preserve"> </v>
      </c>
      <c r="BJ74" s="16" t="str">
        <f t="shared" si="326"/>
        <v xml:space="preserve"> </v>
      </c>
      <c r="BK74" s="21">
        <v>0</v>
      </c>
      <c r="BL74" s="21">
        <v>0</v>
      </c>
      <c r="BM74" s="21">
        <v>0</v>
      </c>
      <c r="BN74" s="16" t="str">
        <f t="shared" si="302"/>
        <v xml:space="preserve"> </v>
      </c>
      <c r="BO74" s="16" t="str">
        <f t="shared" si="342"/>
        <v xml:space="preserve"> </v>
      </c>
      <c r="BP74" s="21">
        <v>0</v>
      </c>
      <c r="BQ74" s="21">
        <v>0</v>
      </c>
      <c r="BR74" s="21">
        <v>0</v>
      </c>
      <c r="BS74" s="16" t="str">
        <f t="shared" si="327"/>
        <v xml:space="preserve"> </v>
      </c>
      <c r="BT74" s="16" t="str">
        <f t="shared" si="328"/>
        <v xml:space="preserve"> </v>
      </c>
      <c r="BU74" s="21">
        <v>0</v>
      </c>
      <c r="BV74" s="21">
        <v>0</v>
      </c>
      <c r="BW74" s="21">
        <v>0</v>
      </c>
      <c r="BX74" s="16" t="str">
        <f t="shared" si="329"/>
        <v xml:space="preserve"> </v>
      </c>
      <c r="BY74" s="16" t="str">
        <f t="shared" si="343"/>
        <v xml:space="preserve"> </v>
      </c>
      <c r="BZ74" s="21">
        <v>0</v>
      </c>
      <c r="CA74" s="21">
        <v>0</v>
      </c>
      <c r="CB74" s="21">
        <v>0</v>
      </c>
      <c r="CC74" s="16" t="str">
        <f t="shared" si="330"/>
        <v xml:space="preserve"> </v>
      </c>
      <c r="CD74" s="16" t="str">
        <f t="shared" si="344"/>
        <v xml:space="preserve"> </v>
      </c>
      <c r="CE74" s="15">
        <v>0</v>
      </c>
      <c r="CF74" s="15">
        <v>0</v>
      </c>
      <c r="CG74" s="15">
        <v>0</v>
      </c>
      <c r="CH74" s="16" t="str">
        <f t="shared" si="345"/>
        <v xml:space="preserve"> </v>
      </c>
      <c r="CI74" s="16" t="str">
        <f t="shared" si="346"/>
        <v xml:space="preserve"> </v>
      </c>
      <c r="CJ74" s="21">
        <v>0</v>
      </c>
      <c r="CK74" s="21">
        <v>0</v>
      </c>
      <c r="CL74" s="21">
        <v>0</v>
      </c>
      <c r="CM74" s="16" t="str">
        <f t="shared" si="347"/>
        <v xml:space="preserve"> </v>
      </c>
      <c r="CN74" s="16" t="str">
        <f t="shared" si="348"/>
        <v xml:space="preserve"> </v>
      </c>
      <c r="CO74" s="21">
        <v>0</v>
      </c>
      <c r="CP74" s="21">
        <v>0</v>
      </c>
      <c r="CQ74" s="21">
        <v>0</v>
      </c>
      <c r="CR74" s="16" t="str">
        <f t="shared" si="284"/>
        <v xml:space="preserve"> </v>
      </c>
      <c r="CS74" s="16" t="str">
        <f t="shared" si="285"/>
        <v xml:space="preserve"> </v>
      </c>
      <c r="CT74" s="21">
        <v>0</v>
      </c>
      <c r="CU74" s="21">
        <v>0</v>
      </c>
      <c r="CV74" s="21">
        <v>0</v>
      </c>
      <c r="CW74" s="16" t="str">
        <f t="shared" si="349"/>
        <v xml:space="preserve"> </v>
      </c>
      <c r="CX74" s="16" t="str">
        <f t="shared" si="350"/>
        <v xml:space="preserve"> </v>
      </c>
      <c r="CY74" s="21">
        <v>0</v>
      </c>
      <c r="CZ74" s="21">
        <v>0</v>
      </c>
      <c r="DA74" s="21">
        <v>0</v>
      </c>
      <c r="DB74" s="16" t="str">
        <f t="shared" si="331"/>
        <v xml:space="preserve"> </v>
      </c>
      <c r="DC74" s="16" t="str">
        <f t="shared" si="351"/>
        <v xml:space="preserve"> </v>
      </c>
      <c r="DD74" s="21">
        <v>0</v>
      </c>
      <c r="DE74" s="21">
        <v>0</v>
      </c>
      <c r="DF74" s="21">
        <v>0</v>
      </c>
      <c r="DG74" s="16" t="str">
        <f t="shared" si="332"/>
        <v xml:space="preserve"> </v>
      </c>
      <c r="DH74" s="16" t="str">
        <f t="shared" si="352"/>
        <v xml:space="preserve"> </v>
      </c>
      <c r="DI74" s="21">
        <v>0</v>
      </c>
      <c r="DJ74" s="21">
        <v>0</v>
      </c>
      <c r="DK74" s="16" t="str">
        <f t="shared" si="353"/>
        <v xml:space="preserve"> </v>
      </c>
      <c r="DL74" s="21">
        <v>0</v>
      </c>
      <c r="DM74" s="21">
        <v>0</v>
      </c>
      <c r="DN74" s="21">
        <v>0</v>
      </c>
      <c r="DO74" s="16" t="str">
        <f t="shared" si="333"/>
        <v xml:space="preserve"> </v>
      </c>
      <c r="DP74" s="59" t="str">
        <f t="shared" si="354"/>
        <v xml:space="preserve"> </v>
      </c>
      <c r="DQ74" s="21">
        <v>0</v>
      </c>
      <c r="DR74" s="21">
        <v>0</v>
      </c>
      <c r="DS74" s="21">
        <v>0</v>
      </c>
      <c r="DT74" s="16" t="str">
        <f t="shared" si="334"/>
        <v xml:space="preserve"> </v>
      </c>
      <c r="DU74" s="16" t="str">
        <f t="shared" si="286"/>
        <v xml:space="preserve"> </v>
      </c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s="10" customFormat="1" ht="15.75" x14ac:dyDescent="0.25">
      <c r="A75" s="9"/>
      <c r="B75" s="74" t="s">
        <v>132</v>
      </c>
      <c r="C75" s="76">
        <v>37874196.519999996</v>
      </c>
      <c r="D75" s="76">
        <v>9135618.1899999995</v>
      </c>
      <c r="E75" s="76">
        <f>SUM(E76:E79)</f>
        <v>7604386.3300000001</v>
      </c>
      <c r="F75" s="14">
        <f t="shared" si="314"/>
        <v>0.24120955767803046</v>
      </c>
      <c r="G75" s="14">
        <f t="shared" si="315"/>
        <v>1.2013616606982669</v>
      </c>
      <c r="H75" s="36">
        <v>37054992.519999996</v>
      </c>
      <c r="I75" s="36">
        <v>8898772.5300000012</v>
      </c>
      <c r="J75" s="36">
        <f t="shared" ref="J75" si="356">J76+J77+J78+J79</f>
        <v>5840595.8999999994</v>
      </c>
      <c r="K75" s="14">
        <f t="shared" si="316"/>
        <v>0.24015043385036425</v>
      </c>
      <c r="L75" s="14">
        <f t="shared" si="335"/>
        <v>1.5236069542150659</v>
      </c>
      <c r="M75" s="36">
        <v>30106000</v>
      </c>
      <c r="N75" s="36">
        <v>7747631.3700000001</v>
      </c>
      <c r="O75" s="36">
        <f t="shared" ref="O75" si="357">O76+O77+O78+O79</f>
        <v>5189195.0900000008</v>
      </c>
      <c r="P75" s="14">
        <f t="shared" si="289"/>
        <v>0.2573450930047167</v>
      </c>
      <c r="Q75" s="14">
        <f t="shared" si="290"/>
        <v>1.4930314308148316</v>
      </c>
      <c r="R75" s="36">
        <v>1519392.52</v>
      </c>
      <c r="S75" s="36">
        <v>386390.44</v>
      </c>
      <c r="T75" s="36">
        <f t="shared" ref="T75" si="358">T76+T77+T78+T79</f>
        <v>350758.26</v>
      </c>
      <c r="U75" s="14">
        <f t="shared" si="317"/>
        <v>0.25430587219160455</v>
      </c>
      <c r="V75" s="14">
        <f t="shared" si="292"/>
        <v>1.1015861465386445</v>
      </c>
      <c r="W75" s="36">
        <v>11000</v>
      </c>
      <c r="X75" s="36">
        <v>9843.01</v>
      </c>
      <c r="Y75" s="36">
        <f t="shared" ref="Y75" si="359">Y76+Y77+Y78+Y79</f>
        <v>20274.039999999997</v>
      </c>
      <c r="Z75" s="14">
        <f t="shared" si="318"/>
        <v>0.89481909090909095</v>
      </c>
      <c r="AA75" s="14">
        <f t="shared" si="337"/>
        <v>0.48549820361407997</v>
      </c>
      <c r="AB75" s="36">
        <v>1123600</v>
      </c>
      <c r="AC75" s="36">
        <v>38162.82</v>
      </c>
      <c r="AD75" s="36">
        <f t="shared" ref="AD75" si="360">AD76+AD77+AD78+AD79</f>
        <v>-76251.900000000009</v>
      </c>
      <c r="AE75" s="14">
        <f t="shared" si="319"/>
        <v>3.3964773940904233E-2</v>
      </c>
      <c r="AF75" s="14">
        <f t="shared" si="283"/>
        <v>-0.50048352893501669</v>
      </c>
      <c r="AG75" s="36">
        <v>4295000</v>
      </c>
      <c r="AH75" s="36">
        <v>716744.89</v>
      </c>
      <c r="AI75" s="36">
        <f t="shared" ref="AI75" si="361">AI76+AI77+AI78+AI79</f>
        <v>356620.41000000003</v>
      </c>
      <c r="AJ75" s="14">
        <f t="shared" si="320"/>
        <v>0.16687890337601863</v>
      </c>
      <c r="AK75" s="14" t="str">
        <f t="shared" si="338"/>
        <v>св.200</v>
      </c>
      <c r="AL75" s="36">
        <v>0</v>
      </c>
      <c r="AM75" s="36">
        <v>0</v>
      </c>
      <c r="AN75" s="36">
        <f t="shared" ref="AN75" si="362">AN76+AN77+AN78+AN79</f>
        <v>0</v>
      </c>
      <c r="AO75" s="14" t="str">
        <f t="shared" si="123"/>
        <v xml:space="preserve"> </v>
      </c>
      <c r="AP75" s="14" t="str">
        <f t="shared" si="339"/>
        <v xml:space="preserve"> </v>
      </c>
      <c r="AQ75" s="36">
        <v>819204</v>
      </c>
      <c r="AR75" s="36">
        <v>236845.66</v>
      </c>
      <c r="AS75" s="36">
        <f t="shared" ref="AS75" si="363">AS76+AS77+AS78+AS79</f>
        <v>1763790.4300000002</v>
      </c>
      <c r="AT75" s="14">
        <f t="shared" si="321"/>
        <v>0.28911682560143748</v>
      </c>
      <c r="AU75" s="14">
        <f t="shared" si="340"/>
        <v>0.13428220040858255</v>
      </c>
      <c r="AV75" s="36">
        <v>297000</v>
      </c>
      <c r="AW75" s="36">
        <v>6171.1799999999994</v>
      </c>
      <c r="AX75" s="36">
        <f t="shared" ref="AX75" si="364">AX76+AX77+AX78+AX79</f>
        <v>68997.240000000005</v>
      </c>
      <c r="AY75" s="14">
        <f t="shared" si="322"/>
        <v>2.0778383838383836E-2</v>
      </c>
      <c r="AZ75" s="14">
        <f t="shared" si="341"/>
        <v>8.9440968943105534E-2</v>
      </c>
      <c r="BA75" s="36">
        <v>15000</v>
      </c>
      <c r="BB75" s="36">
        <v>0</v>
      </c>
      <c r="BC75" s="36">
        <f t="shared" ref="BC75" si="365">BC76+BC77+BC78+BC79</f>
        <v>14577.8</v>
      </c>
      <c r="BD75" s="14" t="str">
        <f t="shared" si="323"/>
        <v xml:space="preserve"> </v>
      </c>
      <c r="BE75" s="14">
        <f t="shared" si="324"/>
        <v>0</v>
      </c>
      <c r="BF75" s="36">
        <v>18204</v>
      </c>
      <c r="BG75" s="36">
        <v>25905.24</v>
      </c>
      <c r="BH75" s="36">
        <f t="shared" ref="BH75" si="366">BH76+BH77+BH78+BH79</f>
        <v>4551</v>
      </c>
      <c r="BI75" s="14">
        <f t="shared" si="325"/>
        <v>1.4230520764667107</v>
      </c>
      <c r="BJ75" s="14" t="str">
        <f t="shared" si="326"/>
        <v>св.200</v>
      </c>
      <c r="BK75" s="36">
        <v>0</v>
      </c>
      <c r="BL75" s="36">
        <v>0</v>
      </c>
      <c r="BM75" s="36">
        <f t="shared" ref="BM75" si="367">BM76+BM77+BM78+BM79</f>
        <v>0</v>
      </c>
      <c r="BN75" s="14" t="str">
        <f t="shared" si="302"/>
        <v xml:space="preserve"> </v>
      </c>
      <c r="BO75" s="14" t="str">
        <f t="shared" si="342"/>
        <v xml:space="preserve"> </v>
      </c>
      <c r="BP75" s="36">
        <v>85000</v>
      </c>
      <c r="BQ75" s="36">
        <v>24823.31</v>
      </c>
      <c r="BR75" s="36">
        <f t="shared" ref="BR75" si="368">BR76+BR77+BR78+BR79</f>
        <v>26839.05</v>
      </c>
      <c r="BS75" s="14">
        <f t="shared" si="327"/>
        <v>0.29203894117647061</v>
      </c>
      <c r="BT75" s="14">
        <f t="shared" si="328"/>
        <v>0.92489525523444394</v>
      </c>
      <c r="BU75" s="36">
        <v>308000</v>
      </c>
      <c r="BV75" s="36">
        <v>135188.49</v>
      </c>
      <c r="BW75" s="36">
        <f t="shared" ref="BW75" si="369">BW76+BW77+BW78+BW79</f>
        <v>156451.60999999999</v>
      </c>
      <c r="BX75" s="14">
        <f t="shared" si="329"/>
        <v>0.43892366883116879</v>
      </c>
      <c r="BY75" s="14">
        <f t="shared" si="343"/>
        <v>0.864091395416129</v>
      </c>
      <c r="BZ75" s="36">
        <v>0</v>
      </c>
      <c r="CA75" s="36">
        <v>0</v>
      </c>
      <c r="CB75" s="36">
        <f t="shared" ref="CB75" si="370">CB76+CB77+CB78+CB79</f>
        <v>0</v>
      </c>
      <c r="CC75" s="14" t="str">
        <f t="shared" si="330"/>
        <v xml:space="preserve"> </v>
      </c>
      <c r="CD75" s="14" t="str">
        <f t="shared" si="344"/>
        <v xml:space="preserve"> </v>
      </c>
      <c r="CE75" s="76">
        <v>70000</v>
      </c>
      <c r="CF75" s="76">
        <v>44757.440000000002</v>
      </c>
      <c r="CG75" s="36">
        <f t="shared" ref="CG75" si="371">CG76+CG77+CG78+CG79</f>
        <v>1472373.73</v>
      </c>
      <c r="CH75" s="14">
        <f t="shared" si="345"/>
        <v>0.63939200000000007</v>
      </c>
      <c r="CI75" s="14">
        <f t="shared" si="346"/>
        <v>3.0398151697531309E-2</v>
      </c>
      <c r="CJ75" s="36">
        <v>70000</v>
      </c>
      <c r="CK75" s="36">
        <v>44757.440000000002</v>
      </c>
      <c r="CL75" s="36">
        <f t="shared" ref="CL75" si="372">CL76+CL77+CL78+CL79</f>
        <v>5465.33</v>
      </c>
      <c r="CM75" s="14">
        <f t="shared" si="347"/>
        <v>0.63939200000000007</v>
      </c>
      <c r="CN75" s="14" t="str">
        <f t="shared" si="348"/>
        <v>св.200</v>
      </c>
      <c r="CO75" s="36">
        <v>0</v>
      </c>
      <c r="CP75" s="36">
        <v>0</v>
      </c>
      <c r="CQ75" s="36">
        <f t="shared" ref="CQ75" si="373">CQ76+CQ77+CQ78+CQ79</f>
        <v>1466908.4</v>
      </c>
      <c r="CR75" s="14" t="str">
        <f t="shared" si="284"/>
        <v xml:space="preserve"> </v>
      </c>
      <c r="CS75" s="14">
        <f t="shared" si="285"/>
        <v>0</v>
      </c>
      <c r="CT75" s="36">
        <v>0</v>
      </c>
      <c r="CU75" s="36">
        <v>0</v>
      </c>
      <c r="CV75" s="36">
        <f t="shared" ref="CV75" si="374">CV76+CV77+CV78+CV79</f>
        <v>0</v>
      </c>
      <c r="CW75" s="28" t="str">
        <f t="shared" si="349"/>
        <v xml:space="preserve"> </v>
      </c>
      <c r="CX75" s="28" t="str">
        <f t="shared" si="350"/>
        <v xml:space="preserve"> </v>
      </c>
      <c r="CY75" s="36">
        <v>0</v>
      </c>
      <c r="CZ75" s="36">
        <v>0</v>
      </c>
      <c r="DA75" s="36">
        <f t="shared" ref="DA75" si="375">DA76+DA77+DA78+DA79</f>
        <v>0</v>
      </c>
      <c r="DB75" s="14" t="str">
        <f t="shared" si="331"/>
        <v xml:space="preserve"> </v>
      </c>
      <c r="DC75" s="14" t="str">
        <f t="shared" si="351"/>
        <v xml:space="preserve"> </v>
      </c>
      <c r="DD75" s="36">
        <v>0</v>
      </c>
      <c r="DE75" s="36">
        <v>0</v>
      </c>
      <c r="DF75" s="36">
        <f t="shared" ref="DF75" si="376">DF76+DF77+DF78+DF79</f>
        <v>0</v>
      </c>
      <c r="DG75" s="14" t="str">
        <f t="shared" si="332"/>
        <v xml:space="preserve"> </v>
      </c>
      <c r="DH75" s="14" t="str">
        <f t="shared" si="352"/>
        <v xml:space="preserve"> </v>
      </c>
      <c r="DI75" s="36">
        <v>0</v>
      </c>
      <c r="DJ75" s="36">
        <v>0</v>
      </c>
      <c r="DK75" s="14" t="str">
        <f t="shared" si="353"/>
        <v xml:space="preserve"> </v>
      </c>
      <c r="DL75" s="36">
        <v>0</v>
      </c>
      <c r="DM75" s="36">
        <v>0</v>
      </c>
      <c r="DN75" s="36">
        <f t="shared" ref="DN75" si="377">DN76+DN77+DN78+DN79</f>
        <v>0</v>
      </c>
      <c r="DO75" s="14" t="str">
        <f t="shared" si="333"/>
        <v xml:space="preserve"> </v>
      </c>
      <c r="DP75" s="58" t="str">
        <f t="shared" si="354"/>
        <v xml:space="preserve"> </v>
      </c>
      <c r="DQ75" s="36">
        <v>26000</v>
      </c>
      <c r="DR75" s="36">
        <v>0</v>
      </c>
      <c r="DS75" s="36">
        <f t="shared" ref="DS75" si="378">DS76+DS77+DS78+DS79</f>
        <v>20000</v>
      </c>
      <c r="DT75" s="14" t="str">
        <f t="shared" si="334"/>
        <v xml:space="preserve"> </v>
      </c>
      <c r="DU75" s="14">
        <f t="shared" si="286"/>
        <v>0</v>
      </c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s="8" customFormat="1" ht="15.75" customHeight="1" outlineLevel="1" x14ac:dyDescent="0.25">
      <c r="A76" s="7">
        <v>60</v>
      </c>
      <c r="B76" s="75" t="s">
        <v>80</v>
      </c>
      <c r="C76" s="15">
        <v>33019392.52</v>
      </c>
      <c r="D76" s="15">
        <v>8192266.1399999997</v>
      </c>
      <c r="E76" s="15">
        <v>5499630.3600000003</v>
      </c>
      <c r="F76" s="16">
        <f t="shared" si="314"/>
        <v>0.24810468984363979</v>
      </c>
      <c r="G76" s="16">
        <f t="shared" si="315"/>
        <v>1.4896030467036696</v>
      </c>
      <c r="H76" s="6">
        <v>32381392.52</v>
      </c>
      <c r="I76" s="13">
        <v>8011676.9100000001</v>
      </c>
      <c r="J76" s="13">
        <v>5292625.8500000006</v>
      </c>
      <c r="K76" s="16">
        <f t="shared" si="316"/>
        <v>0.24741607097507246</v>
      </c>
      <c r="L76" s="16">
        <f t="shared" si="335"/>
        <v>1.5137432981399959</v>
      </c>
      <c r="M76" s="21">
        <v>28500000</v>
      </c>
      <c r="N76" s="21">
        <v>7268340.5</v>
      </c>
      <c r="O76" s="21">
        <v>4985285.1900000004</v>
      </c>
      <c r="P76" s="16">
        <f t="shared" si="289"/>
        <v>0.25502949122807017</v>
      </c>
      <c r="Q76" s="16">
        <f t="shared" si="290"/>
        <v>1.4579588173971647</v>
      </c>
      <c r="R76" s="21">
        <v>1519392.52</v>
      </c>
      <c r="S76" s="21">
        <v>386390.44</v>
      </c>
      <c r="T76" s="21">
        <v>350758.26</v>
      </c>
      <c r="U76" s="16">
        <f t="shared" si="317"/>
        <v>0.25430587219160455</v>
      </c>
      <c r="V76" s="16">
        <f t="shared" si="292"/>
        <v>1.1015861465386445</v>
      </c>
      <c r="W76" s="21">
        <v>10000</v>
      </c>
      <c r="X76" s="21">
        <v>13185.5</v>
      </c>
      <c r="Y76" s="21">
        <v>10677</v>
      </c>
      <c r="Z76" s="16">
        <f t="shared" si="318"/>
        <v>1.3185500000000001</v>
      </c>
      <c r="AA76" s="16">
        <f t="shared" si="337"/>
        <v>1.2349442727357871</v>
      </c>
      <c r="AB76" s="21">
        <v>822000</v>
      </c>
      <c r="AC76" s="21">
        <v>2995.72</v>
      </c>
      <c r="AD76" s="21">
        <v>-128015.17</v>
      </c>
      <c r="AE76" s="16">
        <f t="shared" si="319"/>
        <v>3.644428223844282E-3</v>
      </c>
      <c r="AF76" s="16">
        <f t="shared" si="283"/>
        <v>-2.3401289081598688E-2</v>
      </c>
      <c r="AG76" s="21">
        <v>1530000</v>
      </c>
      <c r="AH76" s="21">
        <v>340764.75</v>
      </c>
      <c r="AI76" s="21">
        <v>73920.570000000007</v>
      </c>
      <c r="AJ76" s="16">
        <f t="shared" si="320"/>
        <v>0.22272205882352941</v>
      </c>
      <c r="AK76" s="16" t="str">
        <f t="shared" si="338"/>
        <v>св.200</v>
      </c>
      <c r="AL76" s="21">
        <v>0</v>
      </c>
      <c r="AM76" s="21">
        <v>0</v>
      </c>
      <c r="AN76" s="21">
        <v>0</v>
      </c>
      <c r="AO76" s="16" t="str">
        <f t="shared" si="123"/>
        <v xml:space="preserve"> </v>
      </c>
      <c r="AP76" s="16" t="str">
        <f t="shared" si="339"/>
        <v xml:space="preserve"> </v>
      </c>
      <c r="AQ76" s="33">
        <v>638000</v>
      </c>
      <c r="AR76" s="33">
        <v>180589.23</v>
      </c>
      <c r="AS76" s="33">
        <v>207004.51</v>
      </c>
      <c r="AT76" s="16">
        <f t="shared" si="321"/>
        <v>0.28305521943573669</v>
      </c>
      <c r="AU76" s="16">
        <f t="shared" si="340"/>
        <v>0.87239273192646871</v>
      </c>
      <c r="AV76" s="21">
        <v>250000</v>
      </c>
      <c r="AW76" s="21">
        <v>5829.24</v>
      </c>
      <c r="AX76" s="21">
        <v>53587.58</v>
      </c>
      <c r="AY76" s="16">
        <f t="shared" si="322"/>
        <v>2.3316959999999998E-2</v>
      </c>
      <c r="AZ76" s="16">
        <f t="shared" si="341"/>
        <v>0.10877968365057723</v>
      </c>
      <c r="BA76" s="21">
        <v>0</v>
      </c>
      <c r="BB76" s="21">
        <v>0</v>
      </c>
      <c r="BC76" s="21">
        <v>0</v>
      </c>
      <c r="BD76" s="16" t="str">
        <f t="shared" si="323"/>
        <v xml:space="preserve"> </v>
      </c>
      <c r="BE76" s="16" t="str">
        <f t="shared" si="324"/>
        <v xml:space="preserve"> </v>
      </c>
      <c r="BF76" s="21">
        <v>0</v>
      </c>
      <c r="BG76" s="21">
        <v>21354.240000000002</v>
      </c>
      <c r="BH76" s="21">
        <v>0</v>
      </c>
      <c r="BI76" s="16" t="str">
        <f t="shared" si="325"/>
        <v xml:space="preserve"> </v>
      </c>
      <c r="BJ76" s="16" t="str">
        <f t="shared" si="326"/>
        <v xml:space="preserve"> </v>
      </c>
      <c r="BK76" s="21">
        <v>0</v>
      </c>
      <c r="BL76" s="21">
        <v>0</v>
      </c>
      <c r="BM76" s="21">
        <v>0</v>
      </c>
      <c r="BN76" s="16" t="str">
        <f t="shared" si="302"/>
        <v xml:space="preserve"> </v>
      </c>
      <c r="BO76" s="16" t="str">
        <f t="shared" si="342"/>
        <v xml:space="preserve"> </v>
      </c>
      <c r="BP76" s="21">
        <v>85000</v>
      </c>
      <c r="BQ76" s="21">
        <v>24823.31</v>
      </c>
      <c r="BR76" s="21">
        <v>26839.05</v>
      </c>
      <c r="BS76" s="16">
        <f t="shared" si="327"/>
        <v>0.29203894117647061</v>
      </c>
      <c r="BT76" s="16">
        <f>IF(BR76=0," ",IF(BQ76/BR76*100&gt;200,"св.200",BQ76/BR76))</f>
        <v>0.92489525523444394</v>
      </c>
      <c r="BU76" s="21">
        <v>233000</v>
      </c>
      <c r="BV76" s="21">
        <v>83825</v>
      </c>
      <c r="BW76" s="21">
        <v>121112.55</v>
      </c>
      <c r="BX76" s="16">
        <f>IF(BV76&lt;=0," ",IF(BU76&lt;=0," ",IF(BV76/BU76*100&gt;200,"СВ.200",BV76/BU76)))</f>
        <v>0.35976394849785409</v>
      </c>
      <c r="BY76" s="16">
        <f>IF(BW76=0," ",IF(BV76/BW76*100&gt;200,"св.200",BV76/BW76))</f>
        <v>0.69212480457227599</v>
      </c>
      <c r="BZ76" s="21">
        <v>0</v>
      </c>
      <c r="CA76" s="21">
        <v>0</v>
      </c>
      <c r="CB76" s="21">
        <v>0</v>
      </c>
      <c r="CC76" s="16" t="str">
        <f t="shared" si="330"/>
        <v xml:space="preserve"> </v>
      </c>
      <c r="CD76" s="16" t="str">
        <f t="shared" si="344"/>
        <v xml:space="preserve"> </v>
      </c>
      <c r="CE76" s="15">
        <v>70000</v>
      </c>
      <c r="CF76" s="15">
        <v>44757.440000000002</v>
      </c>
      <c r="CG76" s="15">
        <v>5465.33</v>
      </c>
      <c r="CH76" s="16">
        <f t="shared" si="345"/>
        <v>0.63939200000000007</v>
      </c>
      <c r="CI76" s="16" t="str">
        <f t="shared" si="346"/>
        <v>св.200</v>
      </c>
      <c r="CJ76" s="21">
        <v>70000</v>
      </c>
      <c r="CK76" s="21">
        <v>44757.440000000002</v>
      </c>
      <c r="CL76" s="21">
        <v>5465.33</v>
      </c>
      <c r="CM76" s="16">
        <f t="shared" si="347"/>
        <v>0.63939200000000007</v>
      </c>
      <c r="CN76" s="16" t="str">
        <f t="shared" si="348"/>
        <v>св.200</v>
      </c>
      <c r="CO76" s="21">
        <v>0</v>
      </c>
      <c r="CP76" s="21">
        <v>0</v>
      </c>
      <c r="CQ76" s="21">
        <v>0</v>
      </c>
      <c r="CR76" s="16" t="str">
        <f t="shared" si="284"/>
        <v xml:space="preserve"> </v>
      </c>
      <c r="CS76" s="16" t="str">
        <f t="shared" si="285"/>
        <v xml:space="preserve"> </v>
      </c>
      <c r="CT76" s="21">
        <v>0</v>
      </c>
      <c r="CU76" s="21">
        <v>0</v>
      </c>
      <c r="CV76" s="21">
        <v>0</v>
      </c>
      <c r="CW76" s="16" t="str">
        <f t="shared" si="349"/>
        <v xml:space="preserve"> </v>
      </c>
      <c r="CX76" s="16" t="str">
        <f t="shared" si="350"/>
        <v xml:space="preserve"> </v>
      </c>
      <c r="CY76" s="21">
        <v>0</v>
      </c>
      <c r="CZ76" s="21">
        <v>0</v>
      </c>
      <c r="DA76" s="21">
        <v>0</v>
      </c>
      <c r="DB76" s="16" t="str">
        <f t="shared" si="331"/>
        <v xml:space="preserve"> </v>
      </c>
      <c r="DC76" s="16" t="str">
        <f t="shared" si="351"/>
        <v xml:space="preserve"> </v>
      </c>
      <c r="DD76" s="21">
        <v>0</v>
      </c>
      <c r="DE76" s="21">
        <v>0</v>
      </c>
      <c r="DF76" s="21">
        <v>0</v>
      </c>
      <c r="DG76" s="16" t="str">
        <f t="shared" si="332"/>
        <v xml:space="preserve"> </v>
      </c>
      <c r="DH76" s="16" t="str">
        <f t="shared" si="352"/>
        <v xml:space="preserve"> </v>
      </c>
      <c r="DI76" s="21">
        <v>0</v>
      </c>
      <c r="DJ76" s="21">
        <v>0</v>
      </c>
      <c r="DK76" s="16" t="str">
        <f t="shared" si="353"/>
        <v xml:space="preserve"> </v>
      </c>
      <c r="DL76" s="21">
        <v>0</v>
      </c>
      <c r="DM76" s="21">
        <v>0</v>
      </c>
      <c r="DN76" s="21">
        <v>0</v>
      </c>
      <c r="DO76" s="16" t="str">
        <f t="shared" si="333"/>
        <v xml:space="preserve"> </v>
      </c>
      <c r="DP76" s="59" t="str">
        <f t="shared" si="354"/>
        <v xml:space="preserve"> </v>
      </c>
      <c r="DQ76" s="21">
        <v>0</v>
      </c>
      <c r="DR76" s="21">
        <v>0</v>
      </c>
      <c r="DS76" s="21">
        <v>0</v>
      </c>
      <c r="DT76" s="16" t="str">
        <f t="shared" si="334"/>
        <v xml:space="preserve"> </v>
      </c>
      <c r="DU76" s="16" t="str">
        <f t="shared" si="286"/>
        <v xml:space="preserve"> </v>
      </c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s="8" customFormat="1" ht="15.75" customHeight="1" outlineLevel="1" x14ac:dyDescent="0.25">
      <c r="A77" s="7">
        <v>61</v>
      </c>
      <c r="B77" s="75" t="s">
        <v>59</v>
      </c>
      <c r="C77" s="15">
        <v>1456000</v>
      </c>
      <c r="D77" s="15">
        <v>247649.74</v>
      </c>
      <c r="E77" s="15">
        <v>1544657.34</v>
      </c>
      <c r="F77" s="16">
        <f t="shared" si="314"/>
        <v>0.17008910714285713</v>
      </c>
      <c r="G77" s="16">
        <f t="shared" si="315"/>
        <v>0.16032665212337643</v>
      </c>
      <c r="H77" s="6">
        <v>1310000</v>
      </c>
      <c r="I77" s="13">
        <v>196233.28000000003</v>
      </c>
      <c r="J77" s="13">
        <v>172579.35</v>
      </c>
      <c r="K77" s="16">
        <f t="shared" si="316"/>
        <v>0.14979639694656491</v>
      </c>
      <c r="L77" s="16">
        <f t="shared" si="335"/>
        <v>1.1370611837395379</v>
      </c>
      <c r="M77" s="21">
        <v>110000</v>
      </c>
      <c r="N77" s="21">
        <v>41191.22</v>
      </c>
      <c r="O77" s="21">
        <v>21315.65</v>
      </c>
      <c r="P77" s="16">
        <f t="shared" si="289"/>
        <v>0.37446563636363639</v>
      </c>
      <c r="Q77" s="16">
        <f t="shared" si="290"/>
        <v>1.9324402493003965</v>
      </c>
      <c r="R77" s="21">
        <v>0</v>
      </c>
      <c r="S77" s="21">
        <v>0</v>
      </c>
      <c r="T77" s="21">
        <v>0</v>
      </c>
      <c r="U77" s="16" t="str">
        <f t="shared" si="317"/>
        <v xml:space="preserve"> </v>
      </c>
      <c r="V77" s="16" t="str">
        <f t="shared" ref="V77:V79" si="379">IF(S77=0," ",IF(S77/T77*100&gt;200,"св.200",S77/T77))</f>
        <v xml:space="preserve"> </v>
      </c>
      <c r="W77" s="21">
        <v>0</v>
      </c>
      <c r="X77" s="21">
        <v>-6524.7</v>
      </c>
      <c r="Y77" s="21">
        <v>9051.6</v>
      </c>
      <c r="Z77" s="16" t="str">
        <f t="shared" si="318"/>
        <v xml:space="preserve"> </v>
      </c>
      <c r="AA77" s="16">
        <f t="shared" si="337"/>
        <v>-0.72083388572186124</v>
      </c>
      <c r="AB77" s="21">
        <v>70000</v>
      </c>
      <c r="AC77" s="21">
        <v>17535.34</v>
      </c>
      <c r="AD77" s="21">
        <v>4229.1899999999996</v>
      </c>
      <c r="AE77" s="16">
        <f t="shared" si="319"/>
        <v>0.25050485714285714</v>
      </c>
      <c r="AF77" s="16" t="str">
        <f t="shared" si="283"/>
        <v>св.200</v>
      </c>
      <c r="AG77" s="21">
        <v>1130000</v>
      </c>
      <c r="AH77" s="21">
        <v>144031.42000000001</v>
      </c>
      <c r="AI77" s="21">
        <v>137982.91</v>
      </c>
      <c r="AJ77" s="16">
        <f t="shared" si="320"/>
        <v>0.1274614336283186</v>
      </c>
      <c r="AK77" s="16">
        <f t="shared" si="338"/>
        <v>1.0438352111866609</v>
      </c>
      <c r="AL77" s="21">
        <v>0</v>
      </c>
      <c r="AM77" s="21">
        <v>0</v>
      </c>
      <c r="AN77" s="21">
        <v>0</v>
      </c>
      <c r="AO77" s="16" t="str">
        <f t="shared" si="123"/>
        <v xml:space="preserve"> </v>
      </c>
      <c r="AP77" s="16" t="str">
        <f t="shared" si="339"/>
        <v xml:space="preserve"> </v>
      </c>
      <c r="AQ77" s="33">
        <v>146000</v>
      </c>
      <c r="AR77" s="33">
        <v>51416.46</v>
      </c>
      <c r="AS77" s="33">
        <v>1372077.99</v>
      </c>
      <c r="AT77" s="16">
        <f>IF(AR77&lt;=0," ",IF(AQ77&lt;=0," ",IF(AR77/AQ77*100&gt;200,"СВ.200",AR77/AQ77)))</f>
        <v>0.35216753424657532</v>
      </c>
      <c r="AU77" s="16">
        <f>IF(AS77=0," ",IF(AR77/AS77*100&gt;200,"св.200",AR77/AS77))</f>
        <v>3.7473423795683802E-2</v>
      </c>
      <c r="AV77" s="21">
        <v>30000</v>
      </c>
      <c r="AW77" s="21">
        <v>52.97</v>
      </c>
      <c r="AX77" s="21">
        <v>652.73</v>
      </c>
      <c r="AY77" s="16">
        <f t="shared" si="322"/>
        <v>1.7656666666666667E-3</v>
      </c>
      <c r="AZ77" s="16">
        <f t="shared" si="341"/>
        <v>8.1151471511957465E-2</v>
      </c>
      <c r="BA77" s="21">
        <v>15000</v>
      </c>
      <c r="BB77" s="21">
        <v>0</v>
      </c>
      <c r="BC77" s="21">
        <v>14577.8</v>
      </c>
      <c r="BD77" s="16" t="str">
        <f t="shared" si="323"/>
        <v xml:space="preserve"> </v>
      </c>
      <c r="BE77" s="16">
        <f t="shared" si="324"/>
        <v>0</v>
      </c>
      <c r="BF77" s="21">
        <v>0</v>
      </c>
      <c r="BG77" s="21">
        <v>0</v>
      </c>
      <c r="BH77" s="21">
        <v>0</v>
      </c>
      <c r="BI77" s="16" t="str">
        <f t="shared" si="325"/>
        <v xml:space="preserve"> </v>
      </c>
      <c r="BJ77" s="16" t="str">
        <f>IF(BG77=0," ",IF(BG77/BH77*100&gt;200,"св.200",BG77/BH77))</f>
        <v xml:space="preserve"> </v>
      </c>
      <c r="BK77" s="21">
        <v>0</v>
      </c>
      <c r="BL77" s="21">
        <v>0</v>
      </c>
      <c r="BM77" s="21">
        <v>0</v>
      </c>
      <c r="BN77" s="16" t="str">
        <f t="shared" si="302"/>
        <v xml:space="preserve"> </v>
      </c>
      <c r="BO77" s="16" t="str">
        <f t="shared" si="342"/>
        <v xml:space="preserve"> </v>
      </c>
      <c r="BP77" s="21">
        <v>0</v>
      </c>
      <c r="BQ77" s="21">
        <v>0</v>
      </c>
      <c r="BR77" s="21">
        <v>0</v>
      </c>
      <c r="BS77" s="16" t="str">
        <f t="shared" si="327"/>
        <v xml:space="preserve"> </v>
      </c>
      <c r="BT77" s="16" t="str">
        <f t="shared" ref="BT77:BT79" si="380">IF(BR77=0," ",IF(BQ77/BR77*100&gt;200,"св.200",BQ77/BR77))</f>
        <v xml:space="preserve"> </v>
      </c>
      <c r="BU77" s="21">
        <v>75000</v>
      </c>
      <c r="BV77" s="21">
        <v>51363.49</v>
      </c>
      <c r="BW77" s="21">
        <v>35339.06</v>
      </c>
      <c r="BX77" s="16">
        <f t="shared" ref="BX77:BX79" si="381">IF(BV77&lt;=0," ",IF(BU77&lt;=0," ",IF(BV77/BU77*100&gt;200,"СВ.200",BV77/BU77)))</f>
        <v>0.68484653333333334</v>
      </c>
      <c r="BY77" s="16">
        <f t="shared" ref="BY77:BY79" si="382">IF(BW77=0," ",IF(BV77/BW77*100&gt;200,"св.200",BV77/BW77))</f>
        <v>1.4534481109571109</v>
      </c>
      <c r="BZ77" s="21">
        <v>0</v>
      </c>
      <c r="CA77" s="21">
        <v>0</v>
      </c>
      <c r="CB77" s="21">
        <v>0</v>
      </c>
      <c r="CC77" s="16" t="str">
        <f t="shared" si="330"/>
        <v xml:space="preserve"> </v>
      </c>
      <c r="CD77" s="16" t="str">
        <f t="shared" si="344"/>
        <v xml:space="preserve"> </v>
      </c>
      <c r="CE77" s="15">
        <v>0</v>
      </c>
      <c r="CF77" s="15">
        <v>0</v>
      </c>
      <c r="CG77" s="15">
        <v>1321508.3999999999</v>
      </c>
      <c r="CH77" s="16" t="str">
        <f t="shared" si="345"/>
        <v xml:space="preserve"> </v>
      </c>
      <c r="CI77" s="16">
        <f t="shared" si="346"/>
        <v>0</v>
      </c>
      <c r="CJ77" s="21">
        <v>0</v>
      </c>
      <c r="CK77" s="21">
        <v>0</v>
      </c>
      <c r="CL77" s="21">
        <v>0</v>
      </c>
      <c r="CM77" s="16" t="str">
        <f t="shared" si="347"/>
        <v xml:space="preserve"> </v>
      </c>
      <c r="CN77" s="16" t="str">
        <f t="shared" si="348"/>
        <v xml:space="preserve"> </v>
      </c>
      <c r="CO77" s="21">
        <v>0</v>
      </c>
      <c r="CP77" s="21">
        <v>0</v>
      </c>
      <c r="CQ77" s="21">
        <v>1321508.3999999999</v>
      </c>
      <c r="CR77" s="16" t="str">
        <f t="shared" si="284"/>
        <v xml:space="preserve"> </v>
      </c>
      <c r="CS77" s="16">
        <f t="shared" si="285"/>
        <v>0</v>
      </c>
      <c r="CT77" s="21">
        <v>0</v>
      </c>
      <c r="CU77" s="21">
        <v>0</v>
      </c>
      <c r="CV77" s="21">
        <v>0</v>
      </c>
      <c r="CW77" s="16" t="str">
        <f t="shared" si="349"/>
        <v xml:space="preserve"> </v>
      </c>
      <c r="CX77" s="16" t="str">
        <f t="shared" si="350"/>
        <v xml:space="preserve"> </v>
      </c>
      <c r="CY77" s="21">
        <v>0</v>
      </c>
      <c r="CZ77" s="21">
        <v>0</v>
      </c>
      <c r="DA77" s="21">
        <v>0</v>
      </c>
      <c r="DB77" s="16" t="str">
        <f t="shared" si="331"/>
        <v xml:space="preserve"> </v>
      </c>
      <c r="DC77" s="16" t="str">
        <f t="shared" si="351"/>
        <v xml:space="preserve"> </v>
      </c>
      <c r="DD77" s="21">
        <v>0</v>
      </c>
      <c r="DE77" s="21">
        <v>0</v>
      </c>
      <c r="DF77" s="21">
        <v>0</v>
      </c>
      <c r="DG77" s="16" t="str">
        <f t="shared" si="332"/>
        <v xml:space="preserve"> </v>
      </c>
      <c r="DH77" s="16" t="str">
        <f t="shared" si="352"/>
        <v xml:space="preserve"> </v>
      </c>
      <c r="DI77" s="21">
        <v>0</v>
      </c>
      <c r="DJ77" s="21">
        <v>0</v>
      </c>
      <c r="DK77" s="16" t="str">
        <f t="shared" si="353"/>
        <v xml:space="preserve"> </v>
      </c>
      <c r="DL77" s="21">
        <v>0</v>
      </c>
      <c r="DM77" s="21">
        <v>0</v>
      </c>
      <c r="DN77" s="21">
        <v>0</v>
      </c>
      <c r="DO77" s="16" t="str">
        <f t="shared" si="333"/>
        <v xml:space="preserve"> </v>
      </c>
      <c r="DP77" s="59" t="str">
        <f t="shared" si="354"/>
        <v xml:space="preserve"> </v>
      </c>
      <c r="DQ77" s="21">
        <v>26000</v>
      </c>
      <c r="DR77" s="21">
        <v>0</v>
      </c>
      <c r="DS77" s="21">
        <v>0</v>
      </c>
      <c r="DT77" s="16" t="str">
        <f t="shared" si="334"/>
        <v xml:space="preserve"> </v>
      </c>
      <c r="DU77" s="16" t="str">
        <f t="shared" si="286"/>
        <v xml:space="preserve"> </v>
      </c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s="8" customFormat="1" ht="15.75" customHeight="1" outlineLevel="1" x14ac:dyDescent="0.25">
      <c r="A78" s="7">
        <v>62</v>
      </c>
      <c r="B78" s="75" t="s">
        <v>93</v>
      </c>
      <c r="C78" s="15">
        <v>2333600</v>
      </c>
      <c r="D78" s="15">
        <v>490607.05</v>
      </c>
      <c r="E78" s="15">
        <v>498755.97</v>
      </c>
      <c r="F78" s="16">
        <f t="shared" si="314"/>
        <v>0.21023613729859444</v>
      </c>
      <c r="G78" s="16">
        <f t="shared" si="315"/>
        <v>0.98366150885371861</v>
      </c>
      <c r="H78" s="6">
        <v>2326600</v>
      </c>
      <c r="I78" s="13">
        <v>490602.31999999995</v>
      </c>
      <c r="J78" s="13">
        <v>333129.39</v>
      </c>
      <c r="K78" s="16">
        <f t="shared" si="316"/>
        <v>0.21086663801255048</v>
      </c>
      <c r="L78" s="16">
        <f t="shared" si="335"/>
        <v>1.4727080069398859</v>
      </c>
      <c r="M78" s="21">
        <v>1260000</v>
      </c>
      <c r="N78" s="21">
        <v>383349.79</v>
      </c>
      <c r="O78" s="21">
        <v>154524.06</v>
      </c>
      <c r="P78" s="16">
        <f t="shared" si="289"/>
        <v>0.30424586507936507</v>
      </c>
      <c r="Q78" s="16" t="str">
        <f t="shared" si="290"/>
        <v>св.200</v>
      </c>
      <c r="R78" s="21">
        <v>0</v>
      </c>
      <c r="S78" s="21">
        <v>0</v>
      </c>
      <c r="T78" s="21">
        <v>0</v>
      </c>
      <c r="U78" s="16" t="str">
        <f t="shared" si="317"/>
        <v xml:space="preserve"> </v>
      </c>
      <c r="V78" s="16" t="str">
        <f t="shared" si="379"/>
        <v xml:space="preserve"> </v>
      </c>
      <c r="W78" s="21">
        <v>0</v>
      </c>
      <c r="X78" s="21">
        <v>0</v>
      </c>
      <c r="Y78" s="21">
        <v>0</v>
      </c>
      <c r="Z78" s="16" t="str">
        <f t="shared" si="318"/>
        <v xml:space="preserve"> </v>
      </c>
      <c r="AA78" s="16" t="str">
        <f t="shared" si="337"/>
        <v xml:space="preserve"> </v>
      </c>
      <c r="AB78" s="21">
        <v>131600</v>
      </c>
      <c r="AC78" s="21">
        <v>4035.29</v>
      </c>
      <c r="AD78" s="21">
        <v>49352.6</v>
      </c>
      <c r="AE78" s="16">
        <f t="shared" si="319"/>
        <v>3.0663297872340425E-2</v>
      </c>
      <c r="AF78" s="16">
        <f t="shared" si="283"/>
        <v>8.1764486572136016E-2</v>
      </c>
      <c r="AG78" s="21">
        <v>935000</v>
      </c>
      <c r="AH78" s="21">
        <v>103217.24</v>
      </c>
      <c r="AI78" s="21">
        <v>129252.73</v>
      </c>
      <c r="AJ78" s="16">
        <f t="shared" si="320"/>
        <v>0.11039277005347595</v>
      </c>
      <c r="AK78" s="16">
        <f t="shared" si="338"/>
        <v>0.79856912886869014</v>
      </c>
      <c r="AL78" s="21">
        <v>0</v>
      </c>
      <c r="AM78" s="21">
        <v>0</v>
      </c>
      <c r="AN78" s="21">
        <v>0</v>
      </c>
      <c r="AO78" s="16" t="str">
        <f t="shared" si="123"/>
        <v xml:space="preserve"> </v>
      </c>
      <c r="AP78" s="16" t="str">
        <f t="shared" si="339"/>
        <v xml:space="preserve"> </v>
      </c>
      <c r="AQ78" s="33">
        <v>7000</v>
      </c>
      <c r="AR78" s="33">
        <v>4.7300000000000004</v>
      </c>
      <c r="AS78" s="33">
        <v>165626.57999999999</v>
      </c>
      <c r="AT78" s="16">
        <f t="shared" si="321"/>
        <v>6.7571428571428578E-4</v>
      </c>
      <c r="AU78" s="16">
        <f t="shared" si="340"/>
        <v>2.8558218131413451E-5</v>
      </c>
      <c r="AV78" s="21">
        <v>7000</v>
      </c>
      <c r="AW78" s="21">
        <v>4.7300000000000004</v>
      </c>
      <c r="AX78" s="21">
        <v>226.58</v>
      </c>
      <c r="AY78" s="16">
        <f t="shared" si="322"/>
        <v>6.7571428571428578E-4</v>
      </c>
      <c r="AZ78" s="16">
        <f t="shared" si="341"/>
        <v>2.0875628916938831E-2</v>
      </c>
      <c r="BA78" s="21">
        <v>0</v>
      </c>
      <c r="BB78" s="21">
        <v>0</v>
      </c>
      <c r="BC78" s="21">
        <v>0</v>
      </c>
      <c r="BD78" s="16" t="str">
        <f t="shared" si="323"/>
        <v xml:space="preserve"> </v>
      </c>
      <c r="BE78" s="16" t="str">
        <f t="shared" si="324"/>
        <v xml:space="preserve"> </v>
      </c>
      <c r="BF78" s="21">
        <v>0</v>
      </c>
      <c r="BG78" s="21">
        <v>0</v>
      </c>
      <c r="BH78" s="21">
        <v>0</v>
      </c>
      <c r="BI78" s="16" t="str">
        <f t="shared" si="325"/>
        <v xml:space="preserve"> </v>
      </c>
      <c r="BJ78" s="16" t="str">
        <f t="shared" ref="BJ78:BJ79" si="383">IF(BH78=0," ",IF(BG78/BH78*100&gt;200,"св.200",BG78/BH78))</f>
        <v xml:space="preserve"> </v>
      </c>
      <c r="BK78" s="21">
        <v>0</v>
      </c>
      <c r="BL78" s="21">
        <v>0</v>
      </c>
      <c r="BM78" s="21">
        <v>0</v>
      </c>
      <c r="BN78" s="16" t="str">
        <f t="shared" si="302"/>
        <v xml:space="preserve"> </v>
      </c>
      <c r="BO78" s="16" t="str">
        <f t="shared" si="342"/>
        <v xml:space="preserve"> </v>
      </c>
      <c r="BP78" s="21">
        <v>0</v>
      </c>
      <c r="BQ78" s="21">
        <v>0</v>
      </c>
      <c r="BR78" s="21">
        <v>0</v>
      </c>
      <c r="BS78" s="16" t="str">
        <f t="shared" si="327"/>
        <v xml:space="preserve"> </v>
      </c>
      <c r="BT78" s="16" t="str">
        <f t="shared" si="380"/>
        <v xml:space="preserve"> </v>
      </c>
      <c r="BU78" s="21">
        <v>0</v>
      </c>
      <c r="BV78" s="21">
        <v>0</v>
      </c>
      <c r="BW78" s="21">
        <v>0</v>
      </c>
      <c r="BX78" s="16" t="str">
        <f t="shared" si="381"/>
        <v xml:space="preserve"> </v>
      </c>
      <c r="BY78" s="16" t="str">
        <f t="shared" si="382"/>
        <v xml:space="preserve"> </v>
      </c>
      <c r="BZ78" s="21">
        <v>0</v>
      </c>
      <c r="CA78" s="21">
        <v>0</v>
      </c>
      <c r="CB78" s="21">
        <v>0</v>
      </c>
      <c r="CC78" s="16" t="str">
        <f t="shared" si="330"/>
        <v xml:space="preserve"> </v>
      </c>
      <c r="CD78" s="16" t="str">
        <f>IF(CA78=0," ",IF(CA78/CB78*100&gt;200,"св.200",CA78/CB78))</f>
        <v xml:space="preserve"> </v>
      </c>
      <c r="CE78" s="15">
        <v>0</v>
      </c>
      <c r="CF78" s="15">
        <v>0</v>
      </c>
      <c r="CG78" s="15">
        <v>145400</v>
      </c>
      <c r="CH78" s="16" t="str">
        <f t="shared" si="345"/>
        <v xml:space="preserve"> </v>
      </c>
      <c r="CI78" s="16">
        <f t="shared" si="346"/>
        <v>0</v>
      </c>
      <c r="CJ78" s="21">
        <v>0</v>
      </c>
      <c r="CK78" s="21">
        <v>0</v>
      </c>
      <c r="CL78" s="21">
        <v>0</v>
      </c>
      <c r="CM78" s="16" t="str">
        <f t="shared" si="347"/>
        <v xml:space="preserve"> </v>
      </c>
      <c r="CN78" s="16" t="str">
        <f t="shared" si="348"/>
        <v xml:space="preserve"> </v>
      </c>
      <c r="CO78" s="21">
        <v>0</v>
      </c>
      <c r="CP78" s="21">
        <v>0</v>
      </c>
      <c r="CQ78" s="21">
        <v>145400</v>
      </c>
      <c r="CR78" s="16" t="str">
        <f t="shared" si="284"/>
        <v xml:space="preserve"> </v>
      </c>
      <c r="CS78" s="16">
        <f t="shared" si="285"/>
        <v>0</v>
      </c>
      <c r="CT78" s="21">
        <v>0</v>
      </c>
      <c r="CU78" s="21">
        <v>0</v>
      </c>
      <c r="CV78" s="21">
        <v>0</v>
      </c>
      <c r="CW78" s="16" t="str">
        <f t="shared" si="349"/>
        <v xml:space="preserve"> </v>
      </c>
      <c r="CX78" s="16" t="str">
        <f t="shared" si="350"/>
        <v xml:space="preserve"> </v>
      </c>
      <c r="CY78" s="21">
        <v>0</v>
      </c>
      <c r="CZ78" s="21">
        <v>0</v>
      </c>
      <c r="DA78" s="21">
        <v>0</v>
      </c>
      <c r="DB78" s="16" t="str">
        <f t="shared" si="331"/>
        <v xml:space="preserve"> </v>
      </c>
      <c r="DC78" s="16" t="str">
        <f t="shared" si="351"/>
        <v xml:space="preserve"> </v>
      </c>
      <c r="DD78" s="21">
        <v>0</v>
      </c>
      <c r="DE78" s="21">
        <v>0</v>
      </c>
      <c r="DF78" s="21">
        <v>0</v>
      </c>
      <c r="DG78" s="16" t="str">
        <f t="shared" si="332"/>
        <v xml:space="preserve"> </v>
      </c>
      <c r="DH78" s="16" t="str">
        <f t="shared" si="352"/>
        <v xml:space="preserve"> </v>
      </c>
      <c r="DI78" s="21">
        <v>0</v>
      </c>
      <c r="DJ78" s="21">
        <v>0</v>
      </c>
      <c r="DK78" s="16" t="str">
        <f>IF(DI78=0," ",IF(DI78/DJ78*100&gt;200,"св.200",DI78/DJ78))</f>
        <v xml:space="preserve"> </v>
      </c>
      <c r="DL78" s="21">
        <v>0</v>
      </c>
      <c r="DM78" s="21">
        <v>0</v>
      </c>
      <c r="DN78" s="21">
        <v>0</v>
      </c>
      <c r="DO78" s="16" t="str">
        <f t="shared" si="333"/>
        <v xml:space="preserve"> </v>
      </c>
      <c r="DP78" s="59" t="str">
        <f t="shared" si="354"/>
        <v xml:space="preserve"> </v>
      </c>
      <c r="DQ78" s="21">
        <v>0</v>
      </c>
      <c r="DR78" s="21">
        <v>0</v>
      </c>
      <c r="DS78" s="21">
        <v>20000</v>
      </c>
      <c r="DT78" s="16" t="str">
        <f t="shared" si="334"/>
        <v xml:space="preserve"> </v>
      </c>
      <c r="DU78" s="16">
        <f t="shared" si="286"/>
        <v>0</v>
      </c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s="8" customFormat="1" ht="15.75" customHeight="1" outlineLevel="1" x14ac:dyDescent="0.25">
      <c r="A79" s="7">
        <v>63</v>
      </c>
      <c r="B79" s="75" t="s">
        <v>18</v>
      </c>
      <c r="C79" s="15">
        <v>1065204</v>
      </c>
      <c r="D79" s="15">
        <v>205095.26</v>
      </c>
      <c r="E79" s="15">
        <v>61342.66</v>
      </c>
      <c r="F79" s="16">
        <f t="shared" si="314"/>
        <v>0.19254082786020332</v>
      </c>
      <c r="G79" s="16" t="str">
        <f t="shared" si="315"/>
        <v>св.200</v>
      </c>
      <c r="H79" s="6">
        <v>1037000</v>
      </c>
      <c r="I79" s="13">
        <v>200260.02000000002</v>
      </c>
      <c r="J79" s="13">
        <v>42261.31</v>
      </c>
      <c r="K79" s="16">
        <f t="shared" si="316"/>
        <v>0.19311477338476377</v>
      </c>
      <c r="L79" s="16" t="str">
        <f t="shared" si="335"/>
        <v>св.200</v>
      </c>
      <c r="M79" s="21">
        <v>236000</v>
      </c>
      <c r="N79" s="21">
        <v>54749.86</v>
      </c>
      <c r="O79" s="21">
        <v>28070.19</v>
      </c>
      <c r="P79" s="16">
        <f t="shared" si="289"/>
        <v>0.23199093220338984</v>
      </c>
      <c r="Q79" s="16">
        <f t="shared" si="290"/>
        <v>1.9504627506974481</v>
      </c>
      <c r="R79" s="21">
        <v>0</v>
      </c>
      <c r="S79" s="21">
        <v>0</v>
      </c>
      <c r="T79" s="21">
        <v>0</v>
      </c>
      <c r="U79" s="16" t="str">
        <f t="shared" si="317"/>
        <v xml:space="preserve"> </v>
      </c>
      <c r="V79" s="16" t="str">
        <f t="shared" si="379"/>
        <v xml:space="preserve"> </v>
      </c>
      <c r="W79" s="21">
        <v>1000</v>
      </c>
      <c r="X79" s="21">
        <v>3182.21</v>
      </c>
      <c r="Y79" s="21">
        <v>545.44000000000005</v>
      </c>
      <c r="Z79" s="16" t="str">
        <f t="shared" si="318"/>
        <v>СВ.200</v>
      </c>
      <c r="AA79" s="16" t="str">
        <f t="shared" si="337"/>
        <v>св.200</v>
      </c>
      <c r="AB79" s="21">
        <v>100000</v>
      </c>
      <c r="AC79" s="21">
        <v>13596.47</v>
      </c>
      <c r="AD79" s="21">
        <v>-1818.52</v>
      </c>
      <c r="AE79" s="16">
        <f t="shared" si="319"/>
        <v>0.13596469999999999</v>
      </c>
      <c r="AF79" s="16">
        <f t="shared" si="283"/>
        <v>-7.4766678397818005</v>
      </c>
      <c r="AG79" s="21">
        <v>700000</v>
      </c>
      <c r="AH79" s="21">
        <v>128731.48</v>
      </c>
      <c r="AI79" s="21">
        <v>15464.2</v>
      </c>
      <c r="AJ79" s="16">
        <f t="shared" si="320"/>
        <v>0.18390211428571429</v>
      </c>
      <c r="AK79" s="16" t="str">
        <f t="shared" si="338"/>
        <v>св.200</v>
      </c>
      <c r="AL79" s="21">
        <v>0</v>
      </c>
      <c r="AM79" s="21">
        <v>0</v>
      </c>
      <c r="AN79" s="21">
        <v>0</v>
      </c>
      <c r="AO79" s="16" t="str">
        <f t="shared" si="123"/>
        <v xml:space="preserve"> </v>
      </c>
      <c r="AP79" s="16" t="str">
        <f t="shared" si="339"/>
        <v xml:space="preserve"> </v>
      </c>
      <c r="AQ79" s="33">
        <v>28204</v>
      </c>
      <c r="AR79" s="33">
        <v>4835.24</v>
      </c>
      <c r="AS79" s="33">
        <v>19081.349999999999</v>
      </c>
      <c r="AT79" s="16">
        <f t="shared" si="321"/>
        <v>0.17143809388739184</v>
      </c>
      <c r="AU79" s="16">
        <f t="shared" si="340"/>
        <v>0.25340135787038132</v>
      </c>
      <c r="AV79" s="21">
        <v>10000</v>
      </c>
      <c r="AW79" s="21">
        <v>284.24</v>
      </c>
      <c r="AX79" s="21">
        <v>14530.35</v>
      </c>
      <c r="AY79" s="16">
        <f t="shared" si="322"/>
        <v>2.8424000000000001E-2</v>
      </c>
      <c r="AZ79" s="16">
        <f t="shared" si="341"/>
        <v>1.9561813720935836E-2</v>
      </c>
      <c r="BA79" s="21">
        <v>0</v>
      </c>
      <c r="BB79" s="21">
        <v>0</v>
      </c>
      <c r="BC79" s="21">
        <v>0</v>
      </c>
      <c r="BD79" s="16" t="str">
        <f t="shared" si="323"/>
        <v xml:space="preserve"> </v>
      </c>
      <c r="BE79" s="16" t="str">
        <f t="shared" si="324"/>
        <v xml:space="preserve"> </v>
      </c>
      <c r="BF79" s="21">
        <v>18204</v>
      </c>
      <c r="BG79" s="21">
        <v>4551</v>
      </c>
      <c r="BH79" s="21">
        <v>4551</v>
      </c>
      <c r="BI79" s="16">
        <f t="shared" si="325"/>
        <v>0.25</v>
      </c>
      <c r="BJ79" s="16">
        <f t="shared" si="383"/>
        <v>1</v>
      </c>
      <c r="BK79" s="21">
        <v>0</v>
      </c>
      <c r="BL79" s="21">
        <v>0</v>
      </c>
      <c r="BM79" s="21">
        <v>0</v>
      </c>
      <c r="BN79" s="16" t="str">
        <f t="shared" si="302"/>
        <v xml:space="preserve"> </v>
      </c>
      <c r="BO79" s="16" t="str">
        <f t="shared" si="342"/>
        <v xml:space="preserve"> </v>
      </c>
      <c r="BP79" s="21">
        <v>0</v>
      </c>
      <c r="BQ79" s="21">
        <v>0</v>
      </c>
      <c r="BR79" s="21">
        <v>0</v>
      </c>
      <c r="BS79" s="16" t="str">
        <f t="shared" si="327"/>
        <v xml:space="preserve"> </v>
      </c>
      <c r="BT79" s="16" t="str">
        <f t="shared" si="380"/>
        <v xml:space="preserve"> </v>
      </c>
      <c r="BU79" s="21">
        <v>0</v>
      </c>
      <c r="BV79" s="21">
        <v>0</v>
      </c>
      <c r="BW79" s="21">
        <v>0</v>
      </c>
      <c r="BX79" s="16" t="str">
        <f t="shared" si="381"/>
        <v xml:space="preserve"> </v>
      </c>
      <c r="BY79" s="16" t="str">
        <f t="shared" si="382"/>
        <v xml:space="preserve"> </v>
      </c>
      <c r="BZ79" s="21">
        <v>0</v>
      </c>
      <c r="CA79" s="21">
        <v>0</v>
      </c>
      <c r="CB79" s="21">
        <v>0</v>
      </c>
      <c r="CC79" s="16" t="str">
        <f t="shared" si="330"/>
        <v xml:space="preserve"> </v>
      </c>
      <c r="CD79" s="16" t="str">
        <f t="shared" si="344"/>
        <v xml:space="preserve"> </v>
      </c>
      <c r="CE79" s="15">
        <v>0</v>
      </c>
      <c r="CF79" s="15">
        <v>0</v>
      </c>
      <c r="CG79" s="15">
        <v>0</v>
      </c>
      <c r="CH79" s="16" t="str">
        <f t="shared" si="345"/>
        <v xml:space="preserve"> </v>
      </c>
      <c r="CI79" s="16" t="str">
        <f t="shared" si="346"/>
        <v xml:space="preserve"> </v>
      </c>
      <c r="CJ79" s="21">
        <v>0</v>
      </c>
      <c r="CK79" s="21">
        <v>0</v>
      </c>
      <c r="CL79" s="21">
        <v>0</v>
      </c>
      <c r="CM79" s="16" t="str">
        <f t="shared" si="347"/>
        <v xml:space="preserve"> </v>
      </c>
      <c r="CN79" s="16" t="str">
        <f t="shared" si="348"/>
        <v xml:space="preserve"> </v>
      </c>
      <c r="CO79" s="21">
        <v>0</v>
      </c>
      <c r="CP79" s="21">
        <v>0</v>
      </c>
      <c r="CQ79" s="21">
        <v>0</v>
      </c>
      <c r="CR79" s="16" t="str">
        <f t="shared" si="284"/>
        <v xml:space="preserve"> </v>
      </c>
      <c r="CS79" s="16" t="str">
        <f t="shared" si="285"/>
        <v xml:space="preserve"> </v>
      </c>
      <c r="CT79" s="21">
        <v>0</v>
      </c>
      <c r="CU79" s="21">
        <v>0</v>
      </c>
      <c r="CV79" s="21">
        <v>0</v>
      </c>
      <c r="CW79" s="16" t="str">
        <f t="shared" si="349"/>
        <v xml:space="preserve"> </v>
      </c>
      <c r="CX79" s="16" t="str">
        <f t="shared" si="350"/>
        <v xml:space="preserve"> </v>
      </c>
      <c r="CY79" s="21">
        <v>0</v>
      </c>
      <c r="CZ79" s="21">
        <v>0</v>
      </c>
      <c r="DA79" s="21">
        <v>0</v>
      </c>
      <c r="DB79" s="16" t="str">
        <f t="shared" si="331"/>
        <v xml:space="preserve"> </v>
      </c>
      <c r="DC79" s="16" t="str">
        <f t="shared" si="351"/>
        <v xml:space="preserve"> </v>
      </c>
      <c r="DD79" s="21">
        <v>0</v>
      </c>
      <c r="DE79" s="21">
        <v>0</v>
      </c>
      <c r="DF79" s="21">
        <v>0</v>
      </c>
      <c r="DG79" s="16" t="str">
        <f t="shared" si="332"/>
        <v xml:space="preserve"> </v>
      </c>
      <c r="DH79" s="16" t="str">
        <f t="shared" si="352"/>
        <v xml:space="preserve"> </v>
      </c>
      <c r="DI79" s="21">
        <v>0</v>
      </c>
      <c r="DJ79" s="21">
        <v>0</v>
      </c>
      <c r="DK79" s="16" t="str">
        <f t="shared" si="353"/>
        <v xml:space="preserve"> </v>
      </c>
      <c r="DL79" s="21">
        <v>0</v>
      </c>
      <c r="DM79" s="21">
        <v>0</v>
      </c>
      <c r="DN79" s="21">
        <v>0</v>
      </c>
      <c r="DO79" s="16" t="str">
        <f t="shared" si="333"/>
        <v xml:space="preserve"> </v>
      </c>
      <c r="DP79" s="59" t="str">
        <f t="shared" si="354"/>
        <v xml:space="preserve"> </v>
      </c>
      <c r="DQ79" s="21">
        <v>0</v>
      </c>
      <c r="DR79" s="21">
        <v>0</v>
      </c>
      <c r="DS79" s="21">
        <v>0</v>
      </c>
      <c r="DT79" s="16" t="str">
        <f t="shared" si="334"/>
        <v xml:space="preserve"> </v>
      </c>
      <c r="DU79" s="16" t="str">
        <f t="shared" si="286"/>
        <v xml:space="preserve"> </v>
      </c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s="10" customFormat="1" ht="15.75" x14ac:dyDescent="0.25">
      <c r="A80" s="9"/>
      <c r="B80" s="74" t="s">
        <v>133</v>
      </c>
      <c r="C80" s="76">
        <v>21533370.23</v>
      </c>
      <c r="D80" s="76">
        <v>4309645.79</v>
      </c>
      <c r="E80" s="76">
        <f>SUM(E81:E83)</f>
        <v>3476100.12</v>
      </c>
      <c r="F80" s="14">
        <f t="shared" si="314"/>
        <v>0.20013800645083693</v>
      </c>
      <c r="G80" s="14">
        <f t="shared" si="315"/>
        <v>1.2397933434667583</v>
      </c>
      <c r="H80" s="36">
        <v>20227521.120000001</v>
      </c>
      <c r="I80" s="36">
        <v>4119160.8499999996</v>
      </c>
      <c r="J80" s="36">
        <f t="shared" ref="J80" si="384">J81+J82+J83</f>
        <v>3332397.8200000003</v>
      </c>
      <c r="K80" s="14">
        <f t="shared" si="316"/>
        <v>0.20364140645623507</v>
      </c>
      <c r="L80" s="14">
        <f t="shared" si="335"/>
        <v>1.2360951700538561</v>
      </c>
      <c r="M80" s="36">
        <v>16772600</v>
      </c>
      <c r="N80" s="36">
        <v>3474923.5</v>
      </c>
      <c r="O80" s="36">
        <f t="shared" ref="O80" si="385">O81+O82+O83</f>
        <v>2798651.6599999997</v>
      </c>
      <c r="P80" s="14">
        <f t="shared" si="289"/>
        <v>0.20717858292691652</v>
      </c>
      <c r="Q80" s="14">
        <f t="shared" si="290"/>
        <v>1.2416420198575198</v>
      </c>
      <c r="R80" s="36">
        <v>1160921.1200000001</v>
      </c>
      <c r="S80" s="36">
        <v>295229.07</v>
      </c>
      <c r="T80" s="36">
        <f t="shared" ref="T80" si="386">T81+T82+T83</f>
        <v>268182.37</v>
      </c>
      <c r="U80" s="14">
        <f t="shared" si="317"/>
        <v>0.25430588255643066</v>
      </c>
      <c r="V80" s="14">
        <f t="shared" si="292"/>
        <v>1.1008518941793228</v>
      </c>
      <c r="W80" s="36">
        <v>0</v>
      </c>
      <c r="X80" s="36">
        <v>0</v>
      </c>
      <c r="Y80" s="36">
        <f t="shared" ref="Y80" si="387">Y81+Y82+Y83</f>
        <v>0</v>
      </c>
      <c r="Z80" s="14" t="str">
        <f t="shared" si="318"/>
        <v xml:space="preserve"> </v>
      </c>
      <c r="AA80" s="14" t="str">
        <f t="shared" si="337"/>
        <v xml:space="preserve"> </v>
      </c>
      <c r="AB80" s="36">
        <v>640000</v>
      </c>
      <c r="AC80" s="36">
        <v>145195.79</v>
      </c>
      <c r="AD80" s="36">
        <f t="shared" ref="AD80" si="388">AD81+AD82+AD83</f>
        <v>92481.81</v>
      </c>
      <c r="AE80" s="14">
        <f t="shared" si="319"/>
        <v>0.226868421875</v>
      </c>
      <c r="AF80" s="14">
        <f t="shared" si="283"/>
        <v>1.5699929532088528</v>
      </c>
      <c r="AG80" s="36">
        <v>1654000</v>
      </c>
      <c r="AH80" s="36">
        <v>203812.49</v>
      </c>
      <c r="AI80" s="36">
        <f t="shared" ref="AI80" si="389">AI81+AI82+AI83</f>
        <v>173081.97999999998</v>
      </c>
      <c r="AJ80" s="14">
        <f t="shared" si="320"/>
        <v>0.12322399637243046</v>
      </c>
      <c r="AK80" s="14">
        <f t="shared" si="338"/>
        <v>1.1775488701943437</v>
      </c>
      <c r="AL80" s="36">
        <v>0</v>
      </c>
      <c r="AM80" s="36">
        <v>0</v>
      </c>
      <c r="AN80" s="36">
        <f t="shared" ref="AN80" si="390">AN81+AN82+AN83</f>
        <v>0</v>
      </c>
      <c r="AO80" s="14" t="str">
        <f t="shared" si="123"/>
        <v xml:space="preserve"> </v>
      </c>
      <c r="AP80" s="14" t="str">
        <f t="shared" si="339"/>
        <v xml:space="preserve"> </v>
      </c>
      <c r="AQ80" s="36">
        <v>1305849.1099999999</v>
      </c>
      <c r="AR80" s="36">
        <v>190484.94</v>
      </c>
      <c r="AS80" s="36">
        <f t="shared" ref="AS80" si="391">AS81+AS82+AS83</f>
        <v>143702.29999999999</v>
      </c>
      <c r="AT80" s="14">
        <f t="shared" si="321"/>
        <v>0.14587055927158385</v>
      </c>
      <c r="AU80" s="14">
        <f t="shared" si="340"/>
        <v>1.3255524789791118</v>
      </c>
      <c r="AV80" s="36">
        <v>27000</v>
      </c>
      <c r="AW80" s="36">
        <v>143.46</v>
      </c>
      <c r="AX80" s="36">
        <f t="shared" ref="AX80" si="392">AX81+AX82+AX83</f>
        <v>15528.96</v>
      </c>
      <c r="AY80" s="14">
        <f t="shared" si="322"/>
        <v>5.313333333333334E-3</v>
      </c>
      <c r="AZ80" s="14">
        <f t="shared" si="341"/>
        <v>9.2382232937685462E-3</v>
      </c>
      <c r="BA80" s="36">
        <v>432639.11</v>
      </c>
      <c r="BB80" s="36">
        <v>50000</v>
      </c>
      <c r="BC80" s="36">
        <f t="shared" ref="BC80" si="393">BC81+BC82+BC83</f>
        <v>0</v>
      </c>
      <c r="BD80" s="14">
        <f t="shared" si="323"/>
        <v>0.11556976437012365</v>
      </c>
      <c r="BE80" s="14" t="str">
        <f t="shared" si="324"/>
        <v xml:space="preserve"> </v>
      </c>
      <c r="BF80" s="36">
        <v>0</v>
      </c>
      <c r="BG80" s="36">
        <v>0</v>
      </c>
      <c r="BH80" s="36">
        <f t="shared" ref="BH80" si="394">BH81+BH82+BH83</f>
        <v>0</v>
      </c>
      <c r="BI80" s="14" t="str">
        <f t="shared" si="325"/>
        <v xml:space="preserve"> </v>
      </c>
      <c r="BJ80" s="14" t="str">
        <f t="shared" si="326"/>
        <v xml:space="preserve"> </v>
      </c>
      <c r="BK80" s="36">
        <v>0</v>
      </c>
      <c r="BL80" s="36">
        <v>0</v>
      </c>
      <c r="BM80" s="36">
        <f t="shared" ref="BM80" si="395">BM81+BM82+BM83</f>
        <v>0</v>
      </c>
      <c r="BN80" s="14" t="str">
        <f t="shared" si="302"/>
        <v xml:space="preserve"> </v>
      </c>
      <c r="BO80" s="14" t="str">
        <f t="shared" si="342"/>
        <v xml:space="preserve"> </v>
      </c>
      <c r="BP80" s="36">
        <v>0</v>
      </c>
      <c r="BQ80" s="36">
        <v>0</v>
      </c>
      <c r="BR80" s="36">
        <f t="shared" ref="BR80" si="396">BR81+BR82+BR83</f>
        <v>0</v>
      </c>
      <c r="BS80" s="14" t="str">
        <f t="shared" si="327"/>
        <v xml:space="preserve"> </v>
      </c>
      <c r="BT80" s="14" t="str">
        <f t="shared" si="328"/>
        <v xml:space="preserve"> </v>
      </c>
      <c r="BU80" s="36">
        <v>604040</v>
      </c>
      <c r="BV80" s="36">
        <v>67340.37</v>
      </c>
      <c r="BW80" s="36">
        <f t="shared" ref="BW80" si="397">BW81+BW82+BW83</f>
        <v>122270.37</v>
      </c>
      <c r="BX80" s="14">
        <f t="shared" si="329"/>
        <v>0.11148329580822461</v>
      </c>
      <c r="BY80" s="14">
        <f t="shared" si="343"/>
        <v>0.55074970330097139</v>
      </c>
      <c r="BZ80" s="36">
        <v>0</v>
      </c>
      <c r="CA80" s="36">
        <v>1000</v>
      </c>
      <c r="CB80" s="36">
        <f t="shared" ref="CB80" si="398">CB81+CB82+CB83</f>
        <v>0</v>
      </c>
      <c r="CC80" s="14" t="str">
        <f t="shared" si="330"/>
        <v xml:space="preserve"> </v>
      </c>
      <c r="CD80" s="14" t="str">
        <f t="shared" si="344"/>
        <v xml:space="preserve"> </v>
      </c>
      <c r="CE80" s="76">
        <v>83350</v>
      </c>
      <c r="CF80" s="76">
        <v>72001.11</v>
      </c>
      <c r="CG80" s="36">
        <f t="shared" ref="CG80" si="399">CG81+CG82+CG83</f>
        <v>5902.97</v>
      </c>
      <c r="CH80" s="14">
        <f t="shared" si="345"/>
        <v>0.86384055188962205</v>
      </c>
      <c r="CI80" s="14" t="str">
        <f t="shared" si="346"/>
        <v>св.200</v>
      </c>
      <c r="CJ80" s="36">
        <v>30000</v>
      </c>
      <c r="CK80" s="36">
        <v>18651.11</v>
      </c>
      <c r="CL80" s="36">
        <f t="shared" ref="CL80" si="400">CL81+CL82+CL83</f>
        <v>5902.97</v>
      </c>
      <c r="CM80" s="14">
        <f t="shared" si="347"/>
        <v>0.62170366666666665</v>
      </c>
      <c r="CN80" s="14" t="str">
        <f t="shared" si="348"/>
        <v>св.200</v>
      </c>
      <c r="CO80" s="36">
        <v>53350</v>
      </c>
      <c r="CP80" s="36">
        <v>53350</v>
      </c>
      <c r="CQ80" s="36">
        <f t="shared" ref="CQ80" si="401">CQ81+CQ82+CQ83</f>
        <v>0</v>
      </c>
      <c r="CR80" s="14">
        <f t="shared" si="284"/>
        <v>1</v>
      </c>
      <c r="CS80" s="14" t="str">
        <f t="shared" si="285"/>
        <v xml:space="preserve"> </v>
      </c>
      <c r="CT80" s="36">
        <v>0</v>
      </c>
      <c r="CU80" s="36">
        <v>0</v>
      </c>
      <c r="CV80" s="36">
        <f t="shared" ref="CV80" si="402">CV81+CV82+CV83</f>
        <v>0</v>
      </c>
      <c r="CW80" s="28" t="str">
        <f t="shared" si="349"/>
        <v xml:space="preserve"> </v>
      </c>
      <c r="CX80" s="28" t="str">
        <f t="shared" si="350"/>
        <v xml:space="preserve"> </v>
      </c>
      <c r="CY80" s="36">
        <v>0</v>
      </c>
      <c r="CZ80" s="36">
        <v>0</v>
      </c>
      <c r="DA80" s="36">
        <f t="shared" ref="DA80" si="403">DA81+DA82+DA83</f>
        <v>0</v>
      </c>
      <c r="DB80" s="14" t="str">
        <f t="shared" si="331"/>
        <v xml:space="preserve"> </v>
      </c>
      <c r="DC80" s="14" t="str">
        <f t="shared" si="351"/>
        <v xml:space="preserve"> </v>
      </c>
      <c r="DD80" s="36">
        <v>0</v>
      </c>
      <c r="DE80" s="36">
        <v>0</v>
      </c>
      <c r="DF80" s="36">
        <f t="shared" ref="DF80" si="404">DF81+DF82+DF83</f>
        <v>0</v>
      </c>
      <c r="DG80" s="14" t="str">
        <f t="shared" si="332"/>
        <v xml:space="preserve"> </v>
      </c>
      <c r="DH80" s="14" t="str">
        <f t="shared" si="352"/>
        <v xml:space="preserve"> </v>
      </c>
      <c r="DI80" s="36">
        <v>0</v>
      </c>
      <c r="DJ80" s="36">
        <v>0</v>
      </c>
      <c r="DK80" s="14" t="str">
        <f t="shared" ref="DK80:DK82" si="405">IF(DI80=0," ",IF(DI80/DJ80*100&gt;200,"св.200",DI80/DJ80))</f>
        <v xml:space="preserve"> </v>
      </c>
      <c r="DL80" s="36">
        <v>100000</v>
      </c>
      <c r="DM80" s="36">
        <v>0</v>
      </c>
      <c r="DN80" s="36">
        <f t="shared" ref="DN80" si="406">DN81+DN82+DN83</f>
        <v>0</v>
      </c>
      <c r="DO80" s="14" t="str">
        <f t="shared" si="333"/>
        <v xml:space="preserve"> </v>
      </c>
      <c r="DP80" s="58" t="str">
        <f t="shared" si="354"/>
        <v xml:space="preserve"> </v>
      </c>
      <c r="DQ80" s="36">
        <v>58820</v>
      </c>
      <c r="DR80" s="36">
        <v>0</v>
      </c>
      <c r="DS80" s="36">
        <f t="shared" ref="DS80" si="407">DS81+DS82+DS83</f>
        <v>0</v>
      </c>
      <c r="DT80" s="14" t="str">
        <f t="shared" si="334"/>
        <v xml:space="preserve"> </v>
      </c>
      <c r="DU80" s="14" t="str">
        <f t="shared" si="286"/>
        <v xml:space="preserve"> </v>
      </c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1:144" s="8" customFormat="1" ht="15.75" customHeight="1" outlineLevel="1" x14ac:dyDescent="0.25">
      <c r="A81" s="7">
        <v>64</v>
      </c>
      <c r="B81" s="75" t="s">
        <v>52</v>
      </c>
      <c r="C81" s="15">
        <v>19898561.120000001</v>
      </c>
      <c r="D81" s="15">
        <v>3928035.29</v>
      </c>
      <c r="E81" s="15">
        <v>3347758.37</v>
      </c>
      <c r="F81" s="16">
        <f t="shared" si="314"/>
        <v>0.19740298136692608</v>
      </c>
      <c r="G81" s="16">
        <f t="shared" si="315"/>
        <v>1.1733329756412498</v>
      </c>
      <c r="H81" s="6">
        <v>19141521.120000001</v>
      </c>
      <c r="I81" s="13">
        <v>3843050.3499999996</v>
      </c>
      <c r="J81" s="13">
        <v>3205926.0700000003</v>
      </c>
      <c r="K81" s="16">
        <f t="shared" si="316"/>
        <v>0.20077037378103624</v>
      </c>
      <c r="L81" s="16">
        <f t="shared" si="335"/>
        <v>1.1987333039155201</v>
      </c>
      <c r="M81" s="21">
        <v>16626600</v>
      </c>
      <c r="N81" s="33">
        <v>3411536.59</v>
      </c>
      <c r="O81" s="33">
        <v>2770078.21</v>
      </c>
      <c r="P81" s="16">
        <f t="shared" si="289"/>
        <v>0.20518546124884221</v>
      </c>
      <c r="Q81" s="16">
        <f t="shared" si="290"/>
        <v>1.2315668841711152</v>
      </c>
      <c r="R81" s="21">
        <v>1160921.1200000001</v>
      </c>
      <c r="S81" s="33">
        <v>295229.07</v>
      </c>
      <c r="T81" s="33">
        <v>268182.37</v>
      </c>
      <c r="U81" s="16">
        <f t="shared" si="317"/>
        <v>0.25430588255643066</v>
      </c>
      <c r="V81" s="16">
        <f t="shared" si="292"/>
        <v>1.1008518941793228</v>
      </c>
      <c r="W81" s="21">
        <v>0</v>
      </c>
      <c r="X81" s="33">
        <v>0</v>
      </c>
      <c r="Y81" s="33">
        <v>0</v>
      </c>
      <c r="Z81" s="16" t="str">
        <f t="shared" si="318"/>
        <v xml:space="preserve"> </v>
      </c>
      <c r="AA81" s="16" t="str">
        <f t="shared" si="337"/>
        <v xml:space="preserve"> </v>
      </c>
      <c r="AB81" s="21">
        <v>565000</v>
      </c>
      <c r="AC81" s="33">
        <v>60598.29</v>
      </c>
      <c r="AD81" s="33">
        <v>57513.2</v>
      </c>
      <c r="AE81" s="16">
        <f t="shared" si="319"/>
        <v>0.10725361061946903</v>
      </c>
      <c r="AF81" s="16">
        <f t="shared" si="283"/>
        <v>1.0536414249250607</v>
      </c>
      <c r="AG81" s="21">
        <v>789000</v>
      </c>
      <c r="AH81" s="33">
        <v>75686.399999999994</v>
      </c>
      <c r="AI81" s="33">
        <v>110152.29</v>
      </c>
      <c r="AJ81" s="16">
        <f t="shared" si="320"/>
        <v>9.592699619771862E-2</v>
      </c>
      <c r="AK81" s="16">
        <f t="shared" si="338"/>
        <v>0.68710691352853404</v>
      </c>
      <c r="AL81" s="21">
        <v>0</v>
      </c>
      <c r="AM81" s="33">
        <v>0</v>
      </c>
      <c r="AN81" s="33">
        <v>0</v>
      </c>
      <c r="AO81" s="16" t="str">
        <f t="shared" si="123"/>
        <v xml:space="preserve"> </v>
      </c>
      <c r="AP81" s="16" t="str">
        <f t="shared" si="339"/>
        <v xml:space="preserve"> </v>
      </c>
      <c r="AQ81" s="33">
        <v>757040</v>
      </c>
      <c r="AR81" s="33">
        <v>84984.94</v>
      </c>
      <c r="AS81" s="33">
        <v>141832.29999999999</v>
      </c>
      <c r="AT81" s="16">
        <f t="shared" si="321"/>
        <v>0.11225951072598542</v>
      </c>
      <c r="AU81" s="16">
        <f t="shared" si="340"/>
        <v>0.59919313160683429</v>
      </c>
      <c r="AV81" s="21">
        <v>27000</v>
      </c>
      <c r="AW81" s="33">
        <v>143.46</v>
      </c>
      <c r="AX81" s="33">
        <v>15528.96</v>
      </c>
      <c r="AY81" s="16">
        <f t="shared" si="322"/>
        <v>5.313333333333334E-3</v>
      </c>
      <c r="AZ81" s="16">
        <f t="shared" si="341"/>
        <v>9.2382232937685462E-3</v>
      </c>
      <c r="BA81" s="21">
        <v>0</v>
      </c>
      <c r="BB81" s="33">
        <v>0</v>
      </c>
      <c r="BC81" s="33">
        <v>0</v>
      </c>
      <c r="BD81" s="16" t="str">
        <f t="shared" si="323"/>
        <v xml:space="preserve"> </v>
      </c>
      <c r="BE81" s="16" t="str">
        <f t="shared" si="324"/>
        <v xml:space="preserve"> </v>
      </c>
      <c r="BF81" s="21">
        <v>0</v>
      </c>
      <c r="BG81" s="33">
        <v>0</v>
      </c>
      <c r="BH81" s="33">
        <v>0</v>
      </c>
      <c r="BI81" s="16" t="str">
        <f t="shared" si="325"/>
        <v xml:space="preserve"> </v>
      </c>
      <c r="BJ81" s="16" t="str">
        <f t="shared" si="326"/>
        <v xml:space="preserve"> </v>
      </c>
      <c r="BK81" s="21">
        <v>0</v>
      </c>
      <c r="BL81" s="21">
        <v>0</v>
      </c>
      <c r="BM81" s="33">
        <v>0</v>
      </c>
      <c r="BN81" s="16"/>
      <c r="BO81" s="16" t="str">
        <f t="shared" si="342"/>
        <v xml:space="preserve"> </v>
      </c>
      <c r="BP81" s="21">
        <v>0</v>
      </c>
      <c r="BQ81" s="33">
        <v>0</v>
      </c>
      <c r="BR81" s="33">
        <v>0</v>
      </c>
      <c r="BS81" s="16" t="str">
        <f t="shared" si="327"/>
        <v xml:space="preserve"> </v>
      </c>
      <c r="BT81" s="16" t="str">
        <f t="shared" si="328"/>
        <v xml:space="preserve"> </v>
      </c>
      <c r="BU81" s="21">
        <v>600040</v>
      </c>
      <c r="BV81" s="33">
        <v>65190.37</v>
      </c>
      <c r="BW81" s="33">
        <v>120400.37</v>
      </c>
      <c r="BX81" s="16">
        <f t="shared" si="329"/>
        <v>0.10864337377508167</v>
      </c>
      <c r="BY81" s="16">
        <f t="shared" si="343"/>
        <v>0.54144659190000832</v>
      </c>
      <c r="BZ81" s="21">
        <v>0</v>
      </c>
      <c r="CA81" s="33">
        <v>1000</v>
      </c>
      <c r="CB81" s="33">
        <v>0</v>
      </c>
      <c r="CC81" s="16" t="str">
        <f t="shared" si="330"/>
        <v xml:space="preserve"> </v>
      </c>
      <c r="CD81" s="16" t="str">
        <f t="shared" si="344"/>
        <v xml:space="preserve"> </v>
      </c>
      <c r="CE81" s="15">
        <v>30000</v>
      </c>
      <c r="CF81" s="15">
        <v>18651.11</v>
      </c>
      <c r="CG81" s="15">
        <v>5902.97</v>
      </c>
      <c r="CH81" s="16">
        <f t="shared" si="345"/>
        <v>0.62170366666666665</v>
      </c>
      <c r="CI81" s="16" t="str">
        <f t="shared" si="346"/>
        <v>св.200</v>
      </c>
      <c r="CJ81" s="21">
        <v>30000</v>
      </c>
      <c r="CK81" s="33">
        <v>18651.11</v>
      </c>
      <c r="CL81" s="33">
        <v>5902.97</v>
      </c>
      <c r="CM81" s="16">
        <f t="shared" si="347"/>
        <v>0.62170366666666665</v>
      </c>
      <c r="CN81" s="16" t="str">
        <f t="shared" si="348"/>
        <v>св.200</v>
      </c>
      <c r="CO81" s="21">
        <v>0</v>
      </c>
      <c r="CP81" s="33">
        <v>0</v>
      </c>
      <c r="CQ81" s="33">
        <v>0</v>
      </c>
      <c r="CR81" s="16" t="str">
        <f t="shared" si="284"/>
        <v xml:space="preserve"> </v>
      </c>
      <c r="CS81" s="16" t="str">
        <f t="shared" si="285"/>
        <v xml:space="preserve"> </v>
      </c>
      <c r="CT81" s="21">
        <v>0</v>
      </c>
      <c r="CU81" s="33">
        <v>0</v>
      </c>
      <c r="CV81" s="33">
        <v>0</v>
      </c>
      <c r="CW81" s="16" t="str">
        <f t="shared" si="349"/>
        <v xml:space="preserve"> </v>
      </c>
      <c r="CX81" s="16" t="str">
        <f t="shared" si="350"/>
        <v xml:space="preserve"> </v>
      </c>
      <c r="CY81" s="21">
        <v>0</v>
      </c>
      <c r="CZ81" s="33">
        <v>0</v>
      </c>
      <c r="DA81" s="33">
        <v>0</v>
      </c>
      <c r="DB81" s="16" t="str">
        <f t="shared" si="331"/>
        <v xml:space="preserve"> </v>
      </c>
      <c r="DC81" s="16" t="str">
        <f t="shared" si="351"/>
        <v xml:space="preserve"> </v>
      </c>
      <c r="DD81" s="21">
        <v>0</v>
      </c>
      <c r="DE81" s="33">
        <v>0</v>
      </c>
      <c r="DF81" s="33">
        <v>0</v>
      </c>
      <c r="DG81" s="16" t="str">
        <f t="shared" si="332"/>
        <v xml:space="preserve"> </v>
      </c>
      <c r="DH81" s="16" t="str">
        <f t="shared" si="352"/>
        <v xml:space="preserve"> </v>
      </c>
      <c r="DI81" s="33">
        <v>0</v>
      </c>
      <c r="DJ81" s="33">
        <v>0</v>
      </c>
      <c r="DK81" s="16" t="str">
        <f t="shared" si="405"/>
        <v xml:space="preserve"> </v>
      </c>
      <c r="DL81" s="21">
        <v>100000</v>
      </c>
      <c r="DM81" s="33">
        <v>0</v>
      </c>
      <c r="DN81" s="33">
        <v>0</v>
      </c>
      <c r="DO81" s="16" t="str">
        <f t="shared" si="333"/>
        <v xml:space="preserve"> </v>
      </c>
      <c r="DP81" s="59" t="str">
        <f t="shared" si="354"/>
        <v xml:space="preserve"> </v>
      </c>
      <c r="DQ81" s="21">
        <v>0</v>
      </c>
      <c r="DR81" s="33">
        <v>0</v>
      </c>
      <c r="DS81" s="33">
        <v>0</v>
      </c>
      <c r="DT81" s="16" t="str">
        <f t="shared" si="334"/>
        <v xml:space="preserve"> </v>
      </c>
      <c r="DU81" s="16" t="str">
        <f t="shared" si="286"/>
        <v xml:space="preserve"> </v>
      </c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1:144" s="8" customFormat="1" ht="17.25" customHeight="1" outlineLevel="1" x14ac:dyDescent="0.25">
      <c r="A82" s="7">
        <v>65</v>
      </c>
      <c r="B82" s="75" t="s">
        <v>42</v>
      </c>
      <c r="C82" s="15">
        <v>496753</v>
      </c>
      <c r="D82" s="15">
        <v>80297.08</v>
      </c>
      <c r="E82" s="15">
        <v>16493.759999999998</v>
      </c>
      <c r="F82" s="16">
        <f t="shared" si="314"/>
        <v>0.16164387532636945</v>
      </c>
      <c r="G82" s="16" t="str">
        <f t="shared" si="315"/>
        <v>св.200</v>
      </c>
      <c r="H82" s="6">
        <v>175000</v>
      </c>
      <c r="I82" s="13">
        <v>28147.08</v>
      </c>
      <c r="J82" s="13">
        <v>14623.759999999998</v>
      </c>
      <c r="K82" s="16">
        <f>IF(I82&lt;=0," ",IF(I82/H82*100&gt;200,"СВ.200",I82/H82))</f>
        <v>0.16084045714285716</v>
      </c>
      <c r="L82" s="16">
        <f>IF(J82=0," ",IF(I82/J82*100&gt;200,"св.200",I82/J82))</f>
        <v>1.9247498591333558</v>
      </c>
      <c r="M82" s="21">
        <v>35000</v>
      </c>
      <c r="N82" s="21">
        <v>8380.9</v>
      </c>
      <c r="O82" s="21">
        <v>2204.5500000000002</v>
      </c>
      <c r="P82" s="16">
        <f>IF(N82&lt;=0," ",IF(M82&lt;=0," ",IF(N82/M82*100&gt;200,"СВ.200",N82/M82)))</f>
        <v>0.2394542857142857</v>
      </c>
      <c r="Q82" s="16" t="str">
        <f>IF(O82=0," ",IF(N82/O82*100&gt;200,"св.200",N82/O82))</f>
        <v>св.200</v>
      </c>
      <c r="R82" s="21">
        <v>0</v>
      </c>
      <c r="S82" s="21">
        <v>0</v>
      </c>
      <c r="T82" s="21">
        <v>0</v>
      </c>
      <c r="U82" s="16" t="str">
        <f>IF(S82&lt;=0," ",IF(R82&lt;=0," ",IF(S82/R82*100&gt;200,"СВ.200",S82/R82)))</f>
        <v xml:space="preserve"> </v>
      </c>
      <c r="V82" s="16" t="str">
        <f t="shared" ref="V82:V83" si="408">IF(S82=0," ",IF(S82/T82*100&gt;200,"св.200",S82/T82))</f>
        <v xml:space="preserve"> </v>
      </c>
      <c r="W82" s="21">
        <v>0</v>
      </c>
      <c r="X82" s="21">
        <v>0</v>
      </c>
      <c r="Y82" s="21">
        <v>0</v>
      </c>
      <c r="Z82" s="16" t="str">
        <f>IF(X82&lt;=0," ",IF(W82&lt;=0," ",IF(X82/W82*100&gt;200,"СВ.200",X82/W82)))</f>
        <v xml:space="preserve"> </v>
      </c>
      <c r="AA82" s="16" t="str">
        <f>IF(X82=0," ",IF(X82/Y82*100&gt;200,"св.200",X82/Y82))</f>
        <v xml:space="preserve"> </v>
      </c>
      <c r="AB82" s="21">
        <v>25000</v>
      </c>
      <c r="AC82" s="21">
        <v>1287.1400000000001</v>
      </c>
      <c r="AD82" s="21">
        <v>1499.94</v>
      </c>
      <c r="AE82" s="16">
        <f>IF(AC82&lt;=0," ",IF(AB82&lt;=0," ",IF(AC82/AB82*100&gt;200,"СВ.200",AC82/AB82)))</f>
        <v>5.1485600000000006E-2</v>
      </c>
      <c r="AF82" s="16">
        <f>IF(AD82=0," ",IF(AC82/AD82*100&gt;200,"св.200",AC82/AD82))</f>
        <v>0.85812765843967098</v>
      </c>
      <c r="AG82" s="21">
        <v>115000</v>
      </c>
      <c r="AH82" s="21">
        <v>18479.04</v>
      </c>
      <c r="AI82" s="21">
        <v>10919.27</v>
      </c>
      <c r="AJ82" s="16">
        <f>IF(AH82&lt;=0," ",IF(AG82&lt;=0," ",IF(AH82/AG82*100&gt;200,"СВ.200",AH82/AG82)))</f>
        <v>0.1606873043478261</v>
      </c>
      <c r="AK82" s="16">
        <f>IF(AI82=0," ",IF(AH82/AI82*100&gt;200,"св.200",AH82/AI82))</f>
        <v>1.6923329123650208</v>
      </c>
      <c r="AL82" s="21">
        <v>0</v>
      </c>
      <c r="AM82" s="21">
        <v>0</v>
      </c>
      <c r="AN82" s="21">
        <v>0</v>
      </c>
      <c r="AO82" s="16" t="str">
        <f>IF(AM82&lt;=0," ",IF(AL82&lt;=0," ",IF(AM82/AL82*100&gt;200,"СВ.200",AM82/AL82)))</f>
        <v xml:space="preserve"> </v>
      </c>
      <c r="AP82" s="16" t="str">
        <f>IF(AN82=0," ",IF(AM82/AN82*100&gt;200,"св.200",AM82/AN82))</f>
        <v xml:space="preserve"> </v>
      </c>
      <c r="AQ82" s="33">
        <v>321753</v>
      </c>
      <c r="AR82" s="33">
        <v>52150</v>
      </c>
      <c r="AS82" s="33">
        <v>1870</v>
      </c>
      <c r="AT82" s="16">
        <f t="shared" si="321"/>
        <v>0.16208085083899762</v>
      </c>
      <c r="AU82" s="16" t="str">
        <f t="shared" si="340"/>
        <v>св.200</v>
      </c>
      <c r="AV82" s="21">
        <v>0</v>
      </c>
      <c r="AW82" s="21">
        <v>0</v>
      </c>
      <c r="AX82" s="21">
        <v>0</v>
      </c>
      <c r="AY82" s="16" t="str">
        <f>IF(AW82&lt;=0," ",IF(AV82&lt;=0," ",IF(AW82/AV82*100&gt;200,"СВ.200",AW82/AV82)))</f>
        <v xml:space="preserve"> </v>
      </c>
      <c r="AZ82" s="16" t="str">
        <f>IF(AX82=0," ",IF(AW82/AX82*100&gt;200,"св.200",AW82/AX82))</f>
        <v xml:space="preserve"> </v>
      </c>
      <c r="BA82" s="21">
        <v>317753</v>
      </c>
      <c r="BB82" s="21">
        <v>50000</v>
      </c>
      <c r="BC82" s="21">
        <v>0</v>
      </c>
      <c r="BD82" s="16">
        <f>IF(BB82&lt;=0," ",IF(BA82&lt;=0," ",IF(BB82/BA82*100&gt;200,"СВ.200",BB82/BA82)))</f>
        <v>0.15735492662539771</v>
      </c>
      <c r="BE82" s="16" t="str">
        <f>IF(BC82=0," ",IF(BB82/BC82*100&gt;200,"св.200",BB82/BC82))</f>
        <v xml:space="preserve"> </v>
      </c>
      <c r="BF82" s="21">
        <v>0</v>
      </c>
      <c r="BG82" s="21">
        <v>0</v>
      </c>
      <c r="BH82" s="21">
        <v>0</v>
      </c>
      <c r="BI82" s="16" t="str">
        <f>IF(BG82&lt;=0," ",IF(BF82&lt;=0," ",IF(BG82/BF82*100&gt;200,"СВ.200",BG82/BF82)))</f>
        <v xml:space="preserve"> </v>
      </c>
      <c r="BJ82" s="16" t="str">
        <f>IF(BH82=0," ",IF(BG82/BH82*100&gt;200,"св.200",BG82/BH82))</f>
        <v xml:space="preserve"> </v>
      </c>
      <c r="BK82" s="21">
        <v>0</v>
      </c>
      <c r="BL82" s="21">
        <v>0</v>
      </c>
      <c r="BM82" s="21">
        <v>0</v>
      </c>
      <c r="BN82" s="16"/>
      <c r="BO82" s="16" t="str">
        <f>IF(BM82=0," ",IF(BL82/BM82*100&gt;200,"св.200",BL82/BM82))</f>
        <v xml:space="preserve"> </v>
      </c>
      <c r="BP82" s="21">
        <v>0</v>
      </c>
      <c r="BQ82" s="21">
        <v>0</v>
      </c>
      <c r="BR82" s="21">
        <v>0</v>
      </c>
      <c r="BS82" s="16" t="str">
        <f t="shared" si="327"/>
        <v xml:space="preserve"> </v>
      </c>
      <c r="BT82" s="16" t="str">
        <f>IF(BR82=0," ",IF(BQ82/BR82*100&gt;200,"св.200",BQ82/BR82))</f>
        <v xml:space="preserve"> </v>
      </c>
      <c r="BU82" s="21">
        <v>4000</v>
      </c>
      <c r="BV82" s="21">
        <v>2150</v>
      </c>
      <c r="BW82" s="21">
        <v>1870</v>
      </c>
      <c r="BX82" s="16">
        <f>IF(BV82&lt;=0," ",IF(BU82&lt;=0," ",IF(BV82/BU82*100&gt;200,"СВ.200",BV82/BU82)))</f>
        <v>0.53749999999999998</v>
      </c>
      <c r="BY82" s="16">
        <f>IF(BW82=0," ",IF(BV82/BW82*100&gt;200,"св.200",BV82/BW82))</f>
        <v>1.1497326203208555</v>
      </c>
      <c r="BZ82" s="21">
        <v>0</v>
      </c>
      <c r="CA82" s="21">
        <v>0</v>
      </c>
      <c r="CB82" s="21">
        <v>0</v>
      </c>
      <c r="CC82" s="16" t="str">
        <f>IF(CA82&lt;=0," ",IF(BZ82&lt;=0," ",IF(CA82/BZ82*100&gt;200,"СВ.200",CA82/BZ82)))</f>
        <v xml:space="preserve"> </v>
      </c>
      <c r="CD82" s="16" t="str">
        <f>IF(CB82=0," ",IF(CA82/CB82*100&gt;200,"св.200",CA82/CB82))</f>
        <v xml:space="preserve"> </v>
      </c>
      <c r="CE82" s="15">
        <v>0</v>
      </c>
      <c r="CF82" s="15">
        <v>0</v>
      </c>
      <c r="CG82" s="15">
        <v>0</v>
      </c>
      <c r="CH82" s="16" t="str">
        <f>IF(CF82&lt;=0," ",IF(CE82&lt;=0," ",IF(CF82/CE82*100&gt;200,"СВ.200",CF82/CE82)))</f>
        <v xml:space="preserve"> </v>
      </c>
      <c r="CI82" s="16" t="str">
        <f>IF(CG82=0," ",IF(CF82/CG82*100&gt;200,"св.200",CF82/CG82))</f>
        <v xml:space="preserve"> </v>
      </c>
      <c r="CJ82" s="21">
        <v>0</v>
      </c>
      <c r="CK82" s="21">
        <v>0</v>
      </c>
      <c r="CL82" s="21">
        <v>0</v>
      </c>
      <c r="CM82" s="16" t="str">
        <f>IF(CK82&lt;=0," ",IF(CJ82&lt;=0," ",IF(CK82/CJ82*100&gt;200,"СВ.200",CK82/CJ82)))</f>
        <v xml:space="preserve"> </v>
      </c>
      <c r="CN82" s="16" t="str">
        <f>IF(CL82=0," ",IF(CK82/CL82*100&gt;200,"св.200",CK82/CL82))</f>
        <v xml:space="preserve"> </v>
      </c>
      <c r="CO82" s="21">
        <v>0</v>
      </c>
      <c r="CP82" s="21">
        <v>0</v>
      </c>
      <c r="CQ82" s="21">
        <v>0</v>
      </c>
      <c r="CR82" s="16" t="str">
        <f>IF(CP82&lt;=0," ",IF(CO82&lt;=0," ",IF(CP82/CO82*100&gt;200,"СВ.200",CP82/CO82)))</f>
        <v xml:space="preserve"> </v>
      </c>
      <c r="CS82" s="16" t="str">
        <f>IF(CQ82=0," ",IF(CP82/CQ82*100&gt;200,"св.200",CP82/CQ82))</f>
        <v xml:space="preserve"> </v>
      </c>
      <c r="CT82" s="21">
        <v>0</v>
      </c>
      <c r="CU82" s="21">
        <v>0</v>
      </c>
      <c r="CV82" s="21">
        <v>0</v>
      </c>
      <c r="CW82" s="16" t="str">
        <f t="shared" si="349"/>
        <v xml:space="preserve"> </v>
      </c>
      <c r="CX82" s="16" t="str">
        <f t="shared" si="350"/>
        <v xml:space="preserve"> </v>
      </c>
      <c r="CY82" s="21">
        <v>0</v>
      </c>
      <c r="CZ82" s="21">
        <v>0</v>
      </c>
      <c r="DA82" s="21">
        <v>0</v>
      </c>
      <c r="DB82" s="16" t="str">
        <f>IF(CZ82&lt;=0," ",IF(CY82&lt;=0," ",IF(CZ82/CY82*100&gt;200,"СВ.200",CZ82/CY82)))</f>
        <v xml:space="preserve"> </v>
      </c>
      <c r="DC82" s="16" t="str">
        <f>IF(DA82=0," ",IF(CZ82/DA82*100&gt;200,"св.200",CZ82/DA82))</f>
        <v xml:space="preserve"> </v>
      </c>
      <c r="DD82" s="21">
        <v>0</v>
      </c>
      <c r="DE82" s="21">
        <v>0</v>
      </c>
      <c r="DF82" s="21">
        <v>0</v>
      </c>
      <c r="DG82" s="16" t="str">
        <f>IF(DE82&lt;=0," ",IF(DD82&lt;=0," ",IF(DE82/DD82*100&gt;200,"СВ.200",DE82/DD82)))</f>
        <v xml:space="preserve"> </v>
      </c>
      <c r="DH82" s="16" t="str">
        <f>IF(DF82=0," ",IF(DE82/DF82*100&gt;200,"св.200",DE82/DF82))</f>
        <v xml:space="preserve"> </v>
      </c>
      <c r="DI82" s="21">
        <v>0</v>
      </c>
      <c r="DJ82" s="21">
        <v>0</v>
      </c>
      <c r="DK82" s="16" t="str">
        <f t="shared" si="405"/>
        <v xml:space="preserve"> </v>
      </c>
      <c r="DL82" s="21">
        <v>0</v>
      </c>
      <c r="DM82" s="21">
        <v>0</v>
      </c>
      <c r="DN82" s="21">
        <v>0</v>
      </c>
      <c r="DO82" s="16" t="str">
        <f>IF(DM82&lt;=0," ",IF(DL82&lt;=0," ",IF(DM82/DL82*100&gt;200,"СВ.200",DM82/DL82)))</f>
        <v xml:space="preserve"> </v>
      </c>
      <c r="DP82" s="59" t="str">
        <f>IF(DN82=0," ",IF(DM82/DN82*100&gt;200,"св.200",DM82/DN82))</f>
        <v xml:space="preserve"> </v>
      </c>
      <c r="DQ82" s="21">
        <v>0</v>
      </c>
      <c r="DR82" s="21">
        <v>0</v>
      </c>
      <c r="DS82" s="21">
        <v>0</v>
      </c>
      <c r="DT82" s="16" t="str">
        <f>IF(DR82&lt;=0," ",IF(DQ82&lt;=0," ",IF(DR82/DQ82*100&gt;200,"СВ.200",DR82/DQ82)))</f>
        <v xml:space="preserve"> </v>
      </c>
      <c r="DU82" s="16" t="str">
        <f>IF(DS82=0," ",IF(DR82/DS82*100&gt;200,"св.200",DR82/DS82))</f>
        <v xml:space="preserve"> </v>
      </c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1:144" s="8" customFormat="1" ht="15.75" customHeight="1" outlineLevel="1" x14ac:dyDescent="0.25">
      <c r="A83" s="7">
        <v>66</v>
      </c>
      <c r="B83" s="75" t="s">
        <v>49</v>
      </c>
      <c r="C83" s="15">
        <v>1138056.1100000001</v>
      </c>
      <c r="D83" s="15">
        <v>301313.42</v>
      </c>
      <c r="E83" s="15">
        <v>111847.99</v>
      </c>
      <c r="F83" s="16">
        <f t="shared" si="314"/>
        <v>0.264761479994163</v>
      </c>
      <c r="G83" s="16" t="str">
        <f t="shared" si="315"/>
        <v>св.200</v>
      </c>
      <c r="H83" s="6">
        <v>911000</v>
      </c>
      <c r="I83" s="13">
        <v>247963.42</v>
      </c>
      <c r="J83" s="13">
        <v>111847.98999999999</v>
      </c>
      <c r="K83" s="16">
        <f t="shared" ref="K83" si="409">IF(I83&lt;=0," ",IF(I83/H83*100&gt;200,"СВ.200",I83/H83))</f>
        <v>0.27218816684961583</v>
      </c>
      <c r="L83" s="16" t="str">
        <f t="shared" ref="L83" si="410">IF(J83=0," ",IF(I83/J83*100&gt;200,"св.200",I83/J83))</f>
        <v>св.200</v>
      </c>
      <c r="M83" s="21">
        <v>111000</v>
      </c>
      <c r="N83" s="21">
        <v>55006.01</v>
      </c>
      <c r="O83" s="21">
        <v>26368.9</v>
      </c>
      <c r="P83" s="16">
        <f t="shared" ref="P83" si="411">IF(N83&lt;=0," ",IF(M83&lt;=0," ",IF(N83/M83*100&gt;200,"СВ.200",N83/M83)))</f>
        <v>0.49554963963963966</v>
      </c>
      <c r="Q83" s="16" t="str">
        <f t="shared" ref="Q83" si="412">IF(O83=0," ",IF(N83/O83*100&gt;200,"св.200",N83/O83))</f>
        <v>св.200</v>
      </c>
      <c r="R83" s="21">
        <v>0</v>
      </c>
      <c r="S83" s="21">
        <v>0</v>
      </c>
      <c r="T83" s="21">
        <v>0</v>
      </c>
      <c r="U83" s="16" t="str">
        <f t="shared" ref="U83" si="413">IF(S83&lt;=0," ",IF(R83&lt;=0," ",IF(S83/R83*100&gt;200,"СВ.200",S83/R83)))</f>
        <v xml:space="preserve"> </v>
      </c>
      <c r="V83" s="16" t="str">
        <f t="shared" si="408"/>
        <v xml:space="preserve"> </v>
      </c>
      <c r="W83" s="21">
        <v>0</v>
      </c>
      <c r="X83" s="21">
        <v>0</v>
      </c>
      <c r="Y83" s="21">
        <v>0</v>
      </c>
      <c r="Z83" s="16" t="str">
        <f t="shared" ref="Z83" si="414">IF(X83&lt;=0," ",IF(W83&lt;=0," ",IF(X83/W83*100&gt;200,"СВ.200",X83/W83)))</f>
        <v xml:space="preserve"> </v>
      </c>
      <c r="AA83" s="16" t="str">
        <f t="shared" ref="AA83" si="415">IF(Y83=0," ",IF(X83/Y83*100&gt;200,"св.200",X83/Y83))</f>
        <v xml:space="preserve"> </v>
      </c>
      <c r="AB83" s="21">
        <v>50000</v>
      </c>
      <c r="AC83" s="21">
        <v>83310.36</v>
      </c>
      <c r="AD83" s="21">
        <v>33468.67</v>
      </c>
      <c r="AE83" s="16">
        <f t="shared" ref="AE83" si="416">IF(AC83&lt;=0," ",IF(AB83&lt;=0," ",IF(AC83/AB83*100&gt;200,"СВ.200",AC83/AB83)))</f>
        <v>1.6662072000000001</v>
      </c>
      <c r="AF83" s="16" t="str">
        <f t="shared" ref="AF83" si="417">IF(AD83=0," ",IF(AC83/AD83*100&gt;200,"св.200",AC83/AD83))</f>
        <v>св.200</v>
      </c>
      <c r="AG83" s="21">
        <v>750000</v>
      </c>
      <c r="AH83" s="21">
        <v>109647.05</v>
      </c>
      <c r="AI83" s="21">
        <v>52010.42</v>
      </c>
      <c r="AJ83" s="16">
        <f t="shared" ref="AJ83" si="418">IF(AH83&lt;=0," ",IF(AG83&lt;=0," ",IF(AH83/AG83*100&gt;200,"СВ.200",AH83/AG83)))</f>
        <v>0.14619606666666668</v>
      </c>
      <c r="AK83" s="16" t="str">
        <f t="shared" ref="AK83" si="419">IF(AI83=0," ",IF(AH83/AI83*100&gt;200,"св.200",AH83/AI83))</f>
        <v>св.200</v>
      </c>
      <c r="AL83" s="21">
        <v>0</v>
      </c>
      <c r="AM83" s="21">
        <v>0</v>
      </c>
      <c r="AN83" s="21">
        <v>0</v>
      </c>
      <c r="AO83" s="16" t="str">
        <f t="shared" ref="AO83:AO143" si="420">IF(AM83&lt;=0," ",IF(AL83&lt;=0," ",IF(AM83/AL83*100&gt;200,"СВ.200",AM83/AL83)))</f>
        <v xml:space="preserve"> </v>
      </c>
      <c r="AP83" s="16" t="str">
        <f t="shared" ref="AP83" si="421">IF(AN83=0," ",IF(AM83/AN83*100&gt;200,"св.200",AM83/AN83))</f>
        <v xml:space="preserve"> </v>
      </c>
      <c r="AQ83" s="33">
        <v>227056.11</v>
      </c>
      <c r="AR83" s="33">
        <v>53350</v>
      </c>
      <c r="AS83" s="33">
        <v>0</v>
      </c>
      <c r="AT83" s="16">
        <f t="shared" si="321"/>
        <v>0.23496394789816491</v>
      </c>
      <c r="AU83" s="16" t="str">
        <f t="shared" si="340"/>
        <v xml:space="preserve"> </v>
      </c>
      <c r="AV83" s="21">
        <v>0</v>
      </c>
      <c r="AW83" s="21">
        <v>0</v>
      </c>
      <c r="AX83" s="21">
        <v>0</v>
      </c>
      <c r="AY83" s="16" t="str">
        <f t="shared" ref="AY83" si="422">IF(AW83&lt;=0," ",IF(AV83&lt;=0," ",IF(AW83/AV83*100&gt;200,"СВ.200",AW83/AV83)))</f>
        <v xml:space="preserve"> </v>
      </c>
      <c r="AZ83" s="16" t="str">
        <f t="shared" ref="AZ83" si="423">IF(AX83=0," ",IF(AW83/AX83*100&gt;200,"св.200",AW83/AX83))</f>
        <v xml:space="preserve"> </v>
      </c>
      <c r="BA83" s="21">
        <v>114886.11</v>
      </c>
      <c r="BB83" s="21">
        <v>0</v>
      </c>
      <c r="BC83" s="21">
        <v>0</v>
      </c>
      <c r="BD83" s="16" t="str">
        <f t="shared" ref="BD83" si="424">IF(BB83&lt;=0," ",IF(BA83&lt;=0," ",IF(BB83/BA83*100&gt;200,"СВ.200",BB83/BA83)))</f>
        <v xml:space="preserve"> </v>
      </c>
      <c r="BE83" s="16" t="str">
        <f t="shared" ref="BE83" si="425">IF(BC83=0," ",IF(BB83/BC83*100&gt;200,"св.200",BB83/BC83))</f>
        <v xml:space="preserve"> </v>
      </c>
      <c r="BF83" s="21">
        <v>0</v>
      </c>
      <c r="BG83" s="21">
        <v>0</v>
      </c>
      <c r="BH83" s="21">
        <v>0</v>
      </c>
      <c r="BI83" s="16" t="str">
        <f t="shared" ref="BI83" si="426">IF(BG83&lt;=0," ",IF(BF83&lt;=0," ",IF(BG83/BF83*100&gt;200,"СВ.200",BG83/BF83)))</f>
        <v xml:space="preserve"> </v>
      </c>
      <c r="BJ83" s="16" t="str">
        <f t="shared" ref="BJ83" si="427">IF(BH83=0," ",IF(BG83/BH83*100&gt;200,"св.200",BG83/BH83))</f>
        <v xml:space="preserve"> </v>
      </c>
      <c r="BK83" s="21">
        <v>0</v>
      </c>
      <c r="BL83" s="21">
        <v>0</v>
      </c>
      <c r="BM83" s="21">
        <v>0</v>
      </c>
      <c r="BN83" s="16"/>
      <c r="BO83" s="16" t="str">
        <f t="shared" ref="BO83" si="428">IF(BM83=0," ",IF(BL83/BM83*100&gt;200,"св.200",BL83/BM83))</f>
        <v xml:space="preserve"> </v>
      </c>
      <c r="BP83" s="21">
        <v>0</v>
      </c>
      <c r="BQ83" s="21">
        <v>0</v>
      </c>
      <c r="BR83" s="21">
        <v>0</v>
      </c>
      <c r="BS83" s="16" t="str">
        <f t="shared" si="327"/>
        <v xml:space="preserve"> </v>
      </c>
      <c r="BT83" s="16" t="str">
        <f t="shared" ref="BT83" si="429">IF(BR83=0," ",IF(BQ83/BR83*100&gt;200,"св.200",BQ83/BR83))</f>
        <v xml:space="preserve"> </v>
      </c>
      <c r="BU83" s="21">
        <v>0</v>
      </c>
      <c r="BV83" s="21">
        <v>0</v>
      </c>
      <c r="BW83" s="21">
        <v>0</v>
      </c>
      <c r="BX83" s="16" t="str">
        <f t="shared" ref="BX83" si="430">IF(BV83&lt;=0," ",IF(BU83&lt;=0," ",IF(BV83/BU83*100&gt;200,"СВ.200",BV83/BU83)))</f>
        <v xml:space="preserve"> </v>
      </c>
      <c r="BY83" s="16" t="str">
        <f t="shared" ref="BY83" si="431">IF(BW83=0," ",IF(BV83/BW83*100&gt;200,"св.200",BV83/BW83))</f>
        <v xml:space="preserve"> </v>
      </c>
      <c r="BZ83" s="21">
        <v>0</v>
      </c>
      <c r="CA83" s="21">
        <v>0</v>
      </c>
      <c r="CB83" s="21">
        <v>0</v>
      </c>
      <c r="CC83" s="16" t="str">
        <f t="shared" ref="CC83" si="432">IF(CA83&lt;=0," ",IF(BZ83&lt;=0," ",IF(CA83/BZ83*100&gt;200,"СВ.200",CA83/BZ83)))</f>
        <v xml:space="preserve"> </v>
      </c>
      <c r="CD83" s="16" t="str">
        <f t="shared" ref="CD83" si="433">IF(CB83=0," ",IF(CA83/CB83*100&gt;200,"св.200",CA83/CB83))</f>
        <v xml:space="preserve"> </v>
      </c>
      <c r="CE83" s="15">
        <v>53350</v>
      </c>
      <c r="CF83" s="15">
        <v>53350</v>
      </c>
      <c r="CG83" s="15">
        <v>0</v>
      </c>
      <c r="CH83" s="16">
        <f t="shared" ref="CH83" si="434">IF(CF83&lt;=0," ",IF(CE83&lt;=0," ",IF(CF83/CE83*100&gt;200,"СВ.200",CF83/CE83)))</f>
        <v>1</v>
      </c>
      <c r="CI83" s="16" t="str">
        <f t="shared" ref="CI83" si="435">IF(CG83=0," ",IF(CF83/CG83*100&gt;200,"св.200",CF83/CG83))</f>
        <v xml:space="preserve"> </v>
      </c>
      <c r="CJ83" s="21">
        <v>0</v>
      </c>
      <c r="CK83" s="21">
        <v>0</v>
      </c>
      <c r="CL83" s="21">
        <v>0</v>
      </c>
      <c r="CM83" s="16" t="str">
        <f t="shared" ref="CM83" si="436">IF(CK83&lt;=0," ",IF(CJ83&lt;=0," ",IF(CK83/CJ83*100&gt;200,"СВ.200",CK83/CJ83)))</f>
        <v xml:space="preserve"> </v>
      </c>
      <c r="CN83" s="16" t="str">
        <f t="shared" ref="CN83" si="437">IF(CL83=0," ",IF(CK83/CL83*100&gt;200,"св.200",CK83/CL83))</f>
        <v xml:space="preserve"> </v>
      </c>
      <c r="CO83" s="21">
        <v>53350</v>
      </c>
      <c r="CP83" s="21">
        <v>53350</v>
      </c>
      <c r="CQ83" s="21">
        <v>0</v>
      </c>
      <c r="CR83" s="16">
        <f t="shared" ref="CR83" si="438">IF(CP83&lt;=0," ",IF(CO83&lt;=0," ",IF(CP83/CO83*100&gt;200,"СВ.200",CP83/CO83)))</f>
        <v>1</v>
      </c>
      <c r="CS83" s="16" t="str">
        <f t="shared" ref="CS83" si="439">IF(CQ83=0," ",IF(CP83/CQ83*100&gt;200,"св.200",CP83/CQ83))</f>
        <v xml:space="preserve"> </v>
      </c>
      <c r="CT83" s="21">
        <v>0</v>
      </c>
      <c r="CU83" s="21">
        <v>0</v>
      </c>
      <c r="CV83" s="21">
        <v>0</v>
      </c>
      <c r="CW83" s="16" t="str">
        <f t="shared" si="349"/>
        <v xml:space="preserve"> </v>
      </c>
      <c r="CX83" s="16" t="str">
        <f t="shared" si="350"/>
        <v xml:space="preserve"> </v>
      </c>
      <c r="CY83" s="21">
        <v>0</v>
      </c>
      <c r="CZ83" s="21">
        <v>0</v>
      </c>
      <c r="DA83" s="21">
        <v>0</v>
      </c>
      <c r="DB83" s="16" t="str">
        <f t="shared" ref="DB83" si="440">IF(CZ83&lt;=0," ",IF(CY83&lt;=0," ",IF(CZ83/CY83*100&gt;200,"СВ.200",CZ83/CY83)))</f>
        <v xml:space="preserve"> </v>
      </c>
      <c r="DC83" s="16" t="str">
        <f t="shared" ref="DC83" si="441">IF(DA83=0," ",IF(CZ83/DA83*100&gt;200,"св.200",CZ83/DA83))</f>
        <v xml:space="preserve"> </v>
      </c>
      <c r="DD83" s="21">
        <v>0</v>
      </c>
      <c r="DE83" s="21">
        <v>0</v>
      </c>
      <c r="DF83" s="21">
        <v>0</v>
      </c>
      <c r="DG83" s="16" t="str">
        <f t="shared" ref="DG83:DG84" si="442">IF(DE83&lt;=0," ",IF(DD83&lt;=0," ",IF(DE83/DD83*100&gt;200,"СВ.200",DE83/DD83)))</f>
        <v xml:space="preserve"> </v>
      </c>
      <c r="DH83" s="16" t="str">
        <f t="shared" ref="DH83:DH84" si="443">IF(DF83=0," ",IF(DE83/DF83*100&gt;200,"св.200",DE83/DF83))</f>
        <v xml:space="preserve"> </v>
      </c>
      <c r="DI83" s="21">
        <v>0</v>
      </c>
      <c r="DJ83" s="21">
        <v>0</v>
      </c>
      <c r="DK83" s="16" t="str">
        <f t="shared" si="353"/>
        <v xml:space="preserve"> </v>
      </c>
      <c r="DL83" s="21">
        <v>0</v>
      </c>
      <c r="DM83" s="21">
        <v>0</v>
      </c>
      <c r="DN83" s="21">
        <v>0</v>
      </c>
      <c r="DO83" s="16" t="str">
        <f t="shared" ref="DO83" si="444">IF(DM83&lt;=0," ",IF(DL83&lt;=0," ",IF(DM83/DL83*100&gt;200,"СВ.200",DM83/DL83)))</f>
        <v xml:space="preserve"> </v>
      </c>
      <c r="DP83" s="59" t="str">
        <f t="shared" ref="DP83" si="445">IF(DN83=0," ",IF(DM83/DN83*100&gt;200,"св.200",DM83/DN83))</f>
        <v xml:space="preserve"> </v>
      </c>
      <c r="DQ83" s="21">
        <v>58820</v>
      </c>
      <c r="DR83" s="21">
        <v>0</v>
      </c>
      <c r="DS83" s="21">
        <v>0</v>
      </c>
      <c r="DT83" s="16" t="str">
        <f t="shared" ref="DT83:DT143" si="446">IF(DR83&lt;=0," ",IF(DQ83&lt;=0," ",IF(DR83/DQ83*100&gt;200,"СВ.200",DR83/DQ83)))</f>
        <v xml:space="preserve"> </v>
      </c>
      <c r="DU83" s="16" t="str">
        <f t="shared" ref="DU83:DU87" si="447">IF(DS83=0," ",IF(DR83/DS83*100&gt;200,"св.200",DR83/DS83))</f>
        <v xml:space="preserve"> </v>
      </c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1:144" s="10" customFormat="1" ht="15.75" x14ac:dyDescent="0.25">
      <c r="A84" s="9"/>
      <c r="B84" s="74" t="s">
        <v>134</v>
      </c>
      <c r="C84" s="76">
        <v>214547254.71000001</v>
      </c>
      <c r="D84" s="76">
        <v>31954009.209999997</v>
      </c>
      <c r="E84" s="76">
        <f>SUM(E85:E89)</f>
        <v>28230831.079999994</v>
      </c>
      <c r="F84" s="14">
        <f t="shared" si="314"/>
        <v>0.14893692885136986</v>
      </c>
      <c r="G84" s="14">
        <f t="shared" si="315"/>
        <v>1.1318834050421445</v>
      </c>
      <c r="H84" s="36">
        <v>178398264.34999999</v>
      </c>
      <c r="I84" s="26">
        <v>29402450.900000002</v>
      </c>
      <c r="J84" s="36">
        <f t="shared" ref="J84" si="448">J85+J86+J87+J88+J89</f>
        <v>24936084.540000003</v>
      </c>
      <c r="K84" s="14">
        <f t="shared" si="316"/>
        <v>0.16481354797440889</v>
      </c>
      <c r="L84" s="14">
        <f t="shared" si="335"/>
        <v>1.179112576909799</v>
      </c>
      <c r="M84" s="36">
        <v>150595016.34999999</v>
      </c>
      <c r="N84" s="36">
        <v>28874157.780000001</v>
      </c>
      <c r="O84" s="36">
        <f t="shared" ref="O84" si="449">O85+O86+O87+O88+O89</f>
        <v>22037821.43</v>
      </c>
      <c r="P84" s="14">
        <f t="shared" si="289"/>
        <v>0.19173382014776083</v>
      </c>
      <c r="Q84" s="14">
        <f t="shared" si="290"/>
        <v>1.3102092632756215</v>
      </c>
      <c r="R84" s="36">
        <v>3765560</v>
      </c>
      <c r="S84" s="36">
        <v>1023683.79</v>
      </c>
      <c r="T84" s="36">
        <f t="shared" ref="T84" si="450">T85+T86+T87+T88+T89</f>
        <v>884092.66</v>
      </c>
      <c r="U84" s="14">
        <f t="shared" si="317"/>
        <v>0.27185432976768398</v>
      </c>
      <c r="V84" s="14">
        <f t="shared" si="292"/>
        <v>1.1578919680206372</v>
      </c>
      <c r="W84" s="36">
        <v>56400</v>
      </c>
      <c r="X84" s="36">
        <v>14281.41</v>
      </c>
      <c r="Y84" s="36">
        <f t="shared" ref="Y84" si="451">Y85+Y86+Y87+Y88+Y89</f>
        <v>16529.620000000003</v>
      </c>
      <c r="Z84" s="14">
        <f t="shared" si="318"/>
        <v>0.2532164893617021</v>
      </c>
      <c r="AA84" s="14">
        <f t="shared" si="337"/>
        <v>0.86398900882173923</v>
      </c>
      <c r="AB84" s="36">
        <v>5586000</v>
      </c>
      <c r="AC84" s="36">
        <v>232100.03</v>
      </c>
      <c r="AD84" s="36">
        <f t="shared" ref="AD84" si="452">AD85+AD86+AD87+AD88+AD89</f>
        <v>159936.85</v>
      </c>
      <c r="AE84" s="14">
        <f t="shared" si="319"/>
        <v>4.1550309702828497E-2</v>
      </c>
      <c r="AF84" s="14">
        <f t="shared" si="283"/>
        <v>1.4511979571937299</v>
      </c>
      <c r="AG84" s="36">
        <v>18385288</v>
      </c>
      <c r="AH84" s="36">
        <v>-742472.11</v>
      </c>
      <c r="AI84" s="36">
        <f t="shared" ref="AI84" si="453">AI85+AI86+AI87+AI88+AI89</f>
        <v>1836341.8800000001</v>
      </c>
      <c r="AJ84" s="14" t="str">
        <f t="shared" si="320"/>
        <v xml:space="preserve"> </v>
      </c>
      <c r="AK84" s="14">
        <f t="shared" si="338"/>
        <v>-0.4043212857509953</v>
      </c>
      <c r="AL84" s="36">
        <v>10000</v>
      </c>
      <c r="AM84" s="36">
        <v>700</v>
      </c>
      <c r="AN84" s="36">
        <f t="shared" ref="AN84" si="454">AN85+AN86+AN87+AN88+AN89</f>
        <v>1362.1</v>
      </c>
      <c r="AO84" s="14">
        <f t="shared" si="420"/>
        <v>7.0000000000000007E-2</v>
      </c>
      <c r="AP84" s="14">
        <f t="shared" si="339"/>
        <v>0.51391234123779461</v>
      </c>
      <c r="AQ84" s="36">
        <v>36148990.359999999</v>
      </c>
      <c r="AR84" s="36">
        <v>2551558.31</v>
      </c>
      <c r="AS84" s="36">
        <f t="shared" ref="AS84" si="455">AS85+AS86+AS87+AS88+AS89</f>
        <v>3294746.54</v>
      </c>
      <c r="AT84" s="14">
        <f t="shared" si="321"/>
        <v>7.0584497231861276E-2</v>
      </c>
      <c r="AU84" s="14">
        <f t="shared" si="340"/>
        <v>0.7744323513273953</v>
      </c>
      <c r="AV84" s="36">
        <v>1900000</v>
      </c>
      <c r="AW84" s="36">
        <v>775252.9</v>
      </c>
      <c r="AX84" s="36">
        <f t="shared" ref="AX84" si="456">AX85+AX86+AX87+AX88+AX89</f>
        <v>852859.11</v>
      </c>
      <c r="AY84" s="14">
        <f t="shared" si="322"/>
        <v>0.40802784210526316</v>
      </c>
      <c r="AZ84" s="14">
        <f t="shared" si="341"/>
        <v>0.90900465376983552</v>
      </c>
      <c r="BA84" s="36">
        <v>1100272</v>
      </c>
      <c r="BB84" s="36">
        <v>156941.04</v>
      </c>
      <c r="BC84" s="36">
        <f t="shared" ref="BC84" si="457">BC85+BC86+BC87+BC88+BC89</f>
        <v>265482.71000000008</v>
      </c>
      <c r="BD84" s="14">
        <f t="shared" si="323"/>
        <v>0.14263840214056162</v>
      </c>
      <c r="BE84" s="14">
        <f t="shared" si="324"/>
        <v>0.59115352559117673</v>
      </c>
      <c r="BF84" s="36">
        <v>1486116</v>
      </c>
      <c r="BG84" s="36">
        <v>366917.67</v>
      </c>
      <c r="BH84" s="36">
        <f t="shared" ref="BH84" si="458">BH85+BH86+BH87+BH88+BH89</f>
        <v>335684.41000000003</v>
      </c>
      <c r="BI84" s="14">
        <f t="shared" si="325"/>
        <v>0.24689705917976792</v>
      </c>
      <c r="BJ84" s="14">
        <f t="shared" si="326"/>
        <v>1.0930435226348461</v>
      </c>
      <c r="BK84" s="36">
        <v>0</v>
      </c>
      <c r="BL84" s="36">
        <v>0</v>
      </c>
      <c r="BM84" s="36">
        <f t="shared" ref="BM84" si="459">BM85+BM86+BM87+BM88+BM89</f>
        <v>0</v>
      </c>
      <c r="BN84" s="14" t="str">
        <f t="shared" ref="BN84:BN108" si="460">IF(BL84&lt;=0," ",IF(BK84&lt;=0," ",IF(BL84/BK84*100&gt;200,"СВ.200",BL84/BK84)))</f>
        <v xml:space="preserve"> </v>
      </c>
      <c r="BO84" s="14" t="str">
        <f t="shared" si="342"/>
        <v xml:space="preserve"> </v>
      </c>
      <c r="BP84" s="36">
        <v>1440000</v>
      </c>
      <c r="BQ84" s="36">
        <v>448311.36</v>
      </c>
      <c r="BR84" s="36">
        <f t="shared" ref="BR84" si="461">BR85+BR86+BR87+BR88+BR89</f>
        <v>353490.64</v>
      </c>
      <c r="BS84" s="14">
        <f t="shared" si="327"/>
        <v>0.31132733333333334</v>
      </c>
      <c r="BT84" s="14">
        <f t="shared" si="328"/>
        <v>1.2682411053373293</v>
      </c>
      <c r="BU84" s="36">
        <v>4009972.52</v>
      </c>
      <c r="BV84" s="36">
        <v>679596.11</v>
      </c>
      <c r="BW84" s="36">
        <f t="shared" ref="BW84" si="462">BW85+BW86+BW87+BW88+BW89</f>
        <v>948920.01</v>
      </c>
      <c r="BX84" s="14">
        <f t="shared" si="329"/>
        <v>0.16947650055217833</v>
      </c>
      <c r="BY84" s="14">
        <f t="shared" si="343"/>
        <v>0.71617850065149324</v>
      </c>
      <c r="BZ84" s="36">
        <v>25107829.84</v>
      </c>
      <c r="CA84" s="36">
        <v>78702.17</v>
      </c>
      <c r="CB84" s="36">
        <f t="shared" ref="CB84" si="463">CB85+CB86+CB87+CB88+CB89</f>
        <v>52420.08</v>
      </c>
      <c r="CC84" s="14">
        <f t="shared" si="330"/>
        <v>3.1345668065113825E-3</v>
      </c>
      <c r="CD84" s="14">
        <f t="shared" si="344"/>
        <v>1.5013744732934402</v>
      </c>
      <c r="CE84" s="76">
        <v>1100000</v>
      </c>
      <c r="CF84" s="76">
        <v>30021.06</v>
      </c>
      <c r="CG84" s="36">
        <f t="shared" ref="CG84" si="464">CG85+CG86+CG87+CG88+CG89</f>
        <v>419489.58</v>
      </c>
      <c r="CH84" s="14">
        <f t="shared" si="345"/>
        <v>2.729187272727273E-2</v>
      </c>
      <c r="CI84" s="14">
        <f t="shared" si="346"/>
        <v>7.1565687042810452E-2</v>
      </c>
      <c r="CJ84" s="36">
        <v>1100000</v>
      </c>
      <c r="CK84" s="36">
        <v>30021.06</v>
      </c>
      <c r="CL84" s="36">
        <f t="shared" ref="CL84" si="465">CL85+CL86+CL87+CL88+CL89</f>
        <v>415704.4</v>
      </c>
      <c r="CM84" s="14">
        <f t="shared" si="347"/>
        <v>2.729187272727273E-2</v>
      </c>
      <c r="CN84" s="14">
        <f t="shared" si="348"/>
        <v>7.2217325580388375E-2</v>
      </c>
      <c r="CO84" s="36">
        <v>0</v>
      </c>
      <c r="CP84" s="36">
        <v>0</v>
      </c>
      <c r="CQ84" s="36">
        <f t="shared" ref="CQ84" si="466">CQ85+CQ86+CQ87+CQ88+CQ89</f>
        <v>3785.18</v>
      </c>
      <c r="CR84" s="14" t="str">
        <f t="shared" si="284"/>
        <v xml:space="preserve"> </v>
      </c>
      <c r="CS84" s="14">
        <f t="shared" si="285"/>
        <v>0</v>
      </c>
      <c r="CT84" s="36">
        <v>0</v>
      </c>
      <c r="CU84" s="36">
        <v>0</v>
      </c>
      <c r="CV84" s="36">
        <f t="shared" ref="CV84" si="467">CV85+CV86+CV87+CV88+CV89</f>
        <v>0</v>
      </c>
      <c r="CW84" s="28" t="str">
        <f t="shared" si="349"/>
        <v xml:space="preserve"> </v>
      </c>
      <c r="CX84" s="28" t="str">
        <f t="shared" si="350"/>
        <v xml:space="preserve"> </v>
      </c>
      <c r="CY84" s="36">
        <v>0</v>
      </c>
      <c r="CZ84" s="36">
        <v>0</v>
      </c>
      <c r="DA84" s="36">
        <f t="shared" ref="DA84" si="468">DA85+DA86+DA87+DA88+DA89</f>
        <v>0</v>
      </c>
      <c r="DB84" s="14" t="str">
        <f t="shared" si="331"/>
        <v xml:space="preserve"> </v>
      </c>
      <c r="DC84" s="14" t="str">
        <f t="shared" si="351"/>
        <v xml:space="preserve"> </v>
      </c>
      <c r="DD84" s="36">
        <v>0</v>
      </c>
      <c r="DE84" s="36">
        <v>14616</v>
      </c>
      <c r="DF84" s="36">
        <f t="shared" ref="DF84" si="469">DF85+DF86+DF87+DF88+DF89</f>
        <v>25200</v>
      </c>
      <c r="DG84" s="14" t="str">
        <f t="shared" si="442"/>
        <v xml:space="preserve"> </v>
      </c>
      <c r="DH84" s="14">
        <f t="shared" si="443"/>
        <v>0.57999999999999996</v>
      </c>
      <c r="DI84" s="36">
        <v>0</v>
      </c>
      <c r="DJ84" s="36">
        <v>0</v>
      </c>
      <c r="DK84" s="14" t="str">
        <f t="shared" si="353"/>
        <v xml:space="preserve"> </v>
      </c>
      <c r="DL84" s="36">
        <v>4800</v>
      </c>
      <c r="DM84" s="36">
        <v>1200</v>
      </c>
      <c r="DN84" s="36">
        <f t="shared" ref="DN84" si="470">DN85+DN86+DN87+DN88+DN89</f>
        <v>41200</v>
      </c>
      <c r="DO84" s="14">
        <f t="shared" si="333"/>
        <v>0.25</v>
      </c>
      <c r="DP84" s="58">
        <f t="shared" si="354"/>
        <v>2.9126213592233011E-2</v>
      </c>
      <c r="DQ84" s="36">
        <v>0</v>
      </c>
      <c r="DR84" s="36">
        <v>0</v>
      </c>
      <c r="DS84" s="36">
        <f t="shared" ref="DS84" si="471">DS85+DS86+DS87+DS88+DS89</f>
        <v>0</v>
      </c>
      <c r="DT84" s="14" t="str">
        <f t="shared" si="446"/>
        <v xml:space="preserve"> </v>
      </c>
      <c r="DU84" s="14" t="str">
        <f t="shared" si="447"/>
        <v xml:space="preserve"> </v>
      </c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1:144" s="8" customFormat="1" ht="14.25" customHeight="1" outlineLevel="1" x14ac:dyDescent="0.25">
      <c r="A85" s="7">
        <v>67</v>
      </c>
      <c r="B85" s="75" t="s">
        <v>37</v>
      </c>
      <c r="C85" s="15">
        <v>97619944.25</v>
      </c>
      <c r="D85" s="15">
        <v>8173948</v>
      </c>
      <c r="E85" s="15">
        <v>9458317.0999999996</v>
      </c>
      <c r="F85" s="16">
        <f t="shared" si="314"/>
        <v>8.3732356771961586E-2</v>
      </c>
      <c r="G85" s="16">
        <f t="shared" si="315"/>
        <v>0.86420743918598375</v>
      </c>
      <c r="H85" s="6">
        <v>70252114.349999994</v>
      </c>
      <c r="I85" s="13">
        <v>7644386.540000001</v>
      </c>
      <c r="J85" s="13">
        <v>8613757.9399999995</v>
      </c>
      <c r="K85" s="16">
        <f t="shared" si="316"/>
        <v>0.10881361523035786</v>
      </c>
      <c r="L85" s="16">
        <f t="shared" si="335"/>
        <v>0.88746242850655277</v>
      </c>
      <c r="M85" s="21">
        <v>55194266.350000001</v>
      </c>
      <c r="N85" s="21">
        <v>8643108.4700000007</v>
      </c>
      <c r="O85" s="21">
        <v>7049083.2199999997</v>
      </c>
      <c r="P85" s="16">
        <f t="shared" si="289"/>
        <v>0.15659431751827244</v>
      </c>
      <c r="Q85" s="16">
        <f t="shared" si="290"/>
        <v>1.2261322785177731</v>
      </c>
      <c r="R85" s="21">
        <v>1157560</v>
      </c>
      <c r="S85" s="21">
        <v>360463.84</v>
      </c>
      <c r="T85" s="21">
        <v>327273.34999999998</v>
      </c>
      <c r="U85" s="16">
        <f t="shared" si="317"/>
        <v>0.3113997028231798</v>
      </c>
      <c r="V85" s="16">
        <f t="shared" si="292"/>
        <v>1.1014151931405354</v>
      </c>
      <c r="W85" s="21">
        <v>15000</v>
      </c>
      <c r="X85" s="21">
        <v>1165.71</v>
      </c>
      <c r="Y85" s="21">
        <v>3804.49</v>
      </c>
      <c r="Z85" s="16">
        <f t="shared" si="318"/>
        <v>7.7714000000000005E-2</v>
      </c>
      <c r="AA85" s="16">
        <f t="shared" si="337"/>
        <v>0.30640374925417074</v>
      </c>
      <c r="AB85" s="21">
        <v>1100000</v>
      </c>
      <c r="AC85" s="21">
        <v>138476.41</v>
      </c>
      <c r="AD85" s="21">
        <v>51043.89</v>
      </c>
      <c r="AE85" s="16">
        <f t="shared" si="319"/>
        <v>0.12588764545454545</v>
      </c>
      <c r="AF85" s="16" t="str">
        <f t="shared" si="283"/>
        <v>св.200</v>
      </c>
      <c r="AG85" s="21">
        <v>12785288</v>
      </c>
      <c r="AH85" s="21">
        <v>-1498827.89</v>
      </c>
      <c r="AI85" s="21">
        <v>1182552.99</v>
      </c>
      <c r="AJ85" s="16" t="str">
        <f t="shared" si="320"/>
        <v xml:space="preserve"> </v>
      </c>
      <c r="AK85" s="16">
        <f t="shared" si="338"/>
        <v>-1.267450932579351</v>
      </c>
      <c r="AL85" s="21">
        <v>0</v>
      </c>
      <c r="AM85" s="21">
        <v>0</v>
      </c>
      <c r="AN85" s="21">
        <v>0</v>
      </c>
      <c r="AO85" s="16" t="str">
        <f t="shared" si="420"/>
        <v xml:space="preserve"> </v>
      </c>
      <c r="AP85" s="16" t="str">
        <f t="shared" si="339"/>
        <v xml:space="preserve"> </v>
      </c>
      <c r="AQ85" s="33">
        <v>27367829.899999999</v>
      </c>
      <c r="AR85" s="33">
        <v>529561.46</v>
      </c>
      <c r="AS85" s="33">
        <v>844559.16</v>
      </c>
      <c r="AT85" s="16">
        <f t="shared" si="321"/>
        <v>1.934977898996661E-2</v>
      </c>
      <c r="AU85" s="16">
        <f t="shared" si="340"/>
        <v>0.62702707528505164</v>
      </c>
      <c r="AV85" s="21">
        <v>900000</v>
      </c>
      <c r="AW85" s="21">
        <v>392478.48</v>
      </c>
      <c r="AX85" s="21">
        <v>362014.82</v>
      </c>
      <c r="AY85" s="16">
        <f t="shared" si="322"/>
        <v>0.43608719999999995</v>
      </c>
      <c r="AZ85" s="16">
        <f>IF(AW85&lt;=0," ",IF(AW85/AX85*100&gt;200,"св.200",AW85/AX85))</f>
        <v>1.0841503118573985</v>
      </c>
      <c r="BA85" s="21">
        <v>300000</v>
      </c>
      <c r="BB85" s="21">
        <v>59750</v>
      </c>
      <c r="BC85" s="21">
        <v>59750</v>
      </c>
      <c r="BD85" s="16">
        <f t="shared" si="323"/>
        <v>0.19916666666666666</v>
      </c>
      <c r="BE85" s="16">
        <f t="shared" si="324"/>
        <v>1</v>
      </c>
      <c r="BF85" s="21">
        <v>120000</v>
      </c>
      <c r="BG85" s="21">
        <v>49612.98</v>
      </c>
      <c r="BH85" s="21">
        <v>17256.27</v>
      </c>
      <c r="BI85" s="16">
        <f t="shared" si="325"/>
        <v>0.41344150000000002</v>
      </c>
      <c r="BJ85" s="16" t="str">
        <f t="shared" si="326"/>
        <v>св.200</v>
      </c>
      <c r="BK85" s="21">
        <v>0</v>
      </c>
      <c r="BL85" s="21">
        <v>0</v>
      </c>
      <c r="BM85" s="21">
        <v>0</v>
      </c>
      <c r="BN85" s="16" t="str">
        <f t="shared" si="460"/>
        <v xml:space="preserve"> </v>
      </c>
      <c r="BO85" s="16" t="str">
        <f t="shared" si="342"/>
        <v xml:space="preserve"> </v>
      </c>
      <c r="BP85" s="21">
        <v>0</v>
      </c>
      <c r="BQ85" s="21">
        <v>0</v>
      </c>
      <c r="BR85" s="21">
        <v>0</v>
      </c>
      <c r="BS85" s="16" t="str">
        <f t="shared" si="327"/>
        <v xml:space="preserve"> </v>
      </c>
      <c r="BT85" s="16" t="str">
        <f t="shared" si="328"/>
        <v xml:space="preserve"> </v>
      </c>
      <c r="BU85" s="21">
        <v>355000</v>
      </c>
      <c r="BV85" s="21">
        <v>27720</v>
      </c>
      <c r="BW85" s="21">
        <v>33400</v>
      </c>
      <c r="BX85" s="16">
        <f t="shared" si="329"/>
        <v>7.8084507042253518E-2</v>
      </c>
      <c r="BY85" s="16">
        <f t="shared" si="343"/>
        <v>0.82994011976047899</v>
      </c>
      <c r="BZ85" s="21">
        <v>24792829.899999999</v>
      </c>
      <c r="CA85" s="21">
        <v>0</v>
      </c>
      <c r="CB85" s="21">
        <v>0</v>
      </c>
      <c r="CC85" s="16" t="str">
        <f t="shared" si="330"/>
        <v xml:space="preserve"> </v>
      </c>
      <c r="CD85" s="16" t="str">
        <f t="shared" si="344"/>
        <v xml:space="preserve"> </v>
      </c>
      <c r="CE85" s="15">
        <v>900000</v>
      </c>
      <c r="CF85" s="15">
        <v>0</v>
      </c>
      <c r="CG85" s="15">
        <v>372138.07</v>
      </c>
      <c r="CH85" s="16" t="str">
        <f t="shared" si="345"/>
        <v xml:space="preserve"> </v>
      </c>
      <c r="CI85" s="16">
        <f t="shared" si="346"/>
        <v>0</v>
      </c>
      <c r="CJ85" s="21">
        <v>900000</v>
      </c>
      <c r="CK85" s="21">
        <v>0</v>
      </c>
      <c r="CL85" s="21">
        <v>372138.07</v>
      </c>
      <c r="CM85" s="16" t="str">
        <f t="shared" si="347"/>
        <v xml:space="preserve"> </v>
      </c>
      <c r="CN85" s="16">
        <f t="shared" si="348"/>
        <v>0</v>
      </c>
      <c r="CO85" s="21">
        <v>0</v>
      </c>
      <c r="CP85" s="21">
        <v>0</v>
      </c>
      <c r="CQ85" s="21">
        <v>0</v>
      </c>
      <c r="CR85" s="16" t="str">
        <f t="shared" si="284"/>
        <v xml:space="preserve"> </v>
      </c>
      <c r="CS85" s="16" t="str">
        <f t="shared" si="285"/>
        <v xml:space="preserve"> </v>
      </c>
      <c r="CT85" s="21">
        <v>0</v>
      </c>
      <c r="CU85" s="21">
        <v>0</v>
      </c>
      <c r="CV85" s="21">
        <v>0</v>
      </c>
      <c r="CW85" s="16" t="str">
        <f t="shared" si="349"/>
        <v xml:space="preserve"> </v>
      </c>
      <c r="CX85" s="16" t="str">
        <f t="shared" si="350"/>
        <v xml:space="preserve"> </v>
      </c>
      <c r="CY85" s="21">
        <v>0</v>
      </c>
      <c r="CZ85" s="21">
        <v>0</v>
      </c>
      <c r="DA85" s="21">
        <v>0</v>
      </c>
      <c r="DB85" s="16" t="str">
        <f t="shared" si="331"/>
        <v xml:space="preserve"> </v>
      </c>
      <c r="DC85" s="16" t="str">
        <f t="shared" si="351"/>
        <v xml:space="preserve"> </v>
      </c>
      <c r="DD85" s="21">
        <v>0</v>
      </c>
      <c r="DE85" s="21">
        <v>0</v>
      </c>
      <c r="DF85" s="21">
        <v>0</v>
      </c>
      <c r="DG85" s="16" t="str">
        <f>IF(DE85&lt;=0," ",IF(DF85&lt;=0," ",IF(DE85/DF85*100&gt;200,"СВ.200",DE85/DF85)))</f>
        <v xml:space="preserve"> </v>
      </c>
      <c r="DH85" s="16" t="str">
        <f t="shared" si="352"/>
        <v xml:space="preserve"> </v>
      </c>
      <c r="DI85" s="21">
        <v>0</v>
      </c>
      <c r="DJ85" s="21">
        <v>0</v>
      </c>
      <c r="DK85" s="16" t="str">
        <f t="shared" si="353"/>
        <v xml:space="preserve"> </v>
      </c>
      <c r="DL85" s="21">
        <v>0</v>
      </c>
      <c r="DM85" s="21">
        <v>0</v>
      </c>
      <c r="DN85" s="21">
        <v>0</v>
      </c>
      <c r="DO85" s="16" t="str">
        <f t="shared" si="333"/>
        <v xml:space="preserve"> </v>
      </c>
      <c r="DP85" s="59" t="str">
        <f t="shared" si="354"/>
        <v xml:space="preserve"> </v>
      </c>
      <c r="DQ85" s="21">
        <v>0</v>
      </c>
      <c r="DR85" s="21">
        <v>0</v>
      </c>
      <c r="DS85" s="21">
        <v>0</v>
      </c>
      <c r="DT85" s="16" t="str">
        <f t="shared" si="446"/>
        <v xml:space="preserve"> </v>
      </c>
      <c r="DU85" s="16" t="str">
        <f t="shared" si="447"/>
        <v xml:space="preserve"> </v>
      </c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1:144" s="8" customFormat="1" ht="15.75" customHeight="1" outlineLevel="1" x14ac:dyDescent="0.25">
      <c r="A86" s="7">
        <f>A85+1</f>
        <v>68</v>
      </c>
      <c r="B86" s="75" t="s">
        <v>74</v>
      </c>
      <c r="C86" s="15">
        <v>112526240.86</v>
      </c>
      <c r="D86" s="15">
        <v>23059903.219999999</v>
      </c>
      <c r="E86" s="15">
        <v>18178132.989999998</v>
      </c>
      <c r="F86" s="16">
        <f t="shared" si="314"/>
        <v>0.20492911736641123</v>
      </c>
      <c r="G86" s="16">
        <f t="shared" si="315"/>
        <v>1.2685517942181146</v>
      </c>
      <c r="H86" s="6">
        <v>105067800</v>
      </c>
      <c r="I86" s="13">
        <v>21238925.949999999</v>
      </c>
      <c r="J86" s="13">
        <v>16027634.620000001</v>
      </c>
      <c r="K86" s="16">
        <f t="shared" si="316"/>
        <v>0.20214495735134835</v>
      </c>
      <c r="L86" s="16">
        <f t="shared" si="335"/>
        <v>1.3251441309684659</v>
      </c>
      <c r="M86" s="21">
        <v>94942300</v>
      </c>
      <c r="N86" s="21">
        <v>20138937.489999998</v>
      </c>
      <c r="O86" s="21">
        <v>14930920.359999999</v>
      </c>
      <c r="P86" s="16">
        <f t="shared" si="289"/>
        <v>0.21211764924591039</v>
      </c>
      <c r="Q86" s="16">
        <f t="shared" si="290"/>
        <v>1.3488075084743134</v>
      </c>
      <c r="R86" s="21">
        <v>2608000</v>
      </c>
      <c r="S86" s="21">
        <v>663219.94999999995</v>
      </c>
      <c r="T86" s="21">
        <v>556819.31000000006</v>
      </c>
      <c r="U86" s="16">
        <f t="shared" si="317"/>
        <v>0.25430212806748465</v>
      </c>
      <c r="V86" s="16">
        <f t="shared" si="292"/>
        <v>1.1910864765088693</v>
      </c>
      <c r="W86" s="21">
        <v>9500</v>
      </c>
      <c r="X86" s="21">
        <v>79.5</v>
      </c>
      <c r="Y86" s="21">
        <v>7020.55</v>
      </c>
      <c r="Z86" s="16">
        <f t="shared" si="318"/>
        <v>8.3684210526315788E-3</v>
      </c>
      <c r="AA86" s="16">
        <f t="shared" si="337"/>
        <v>1.1323899124712451E-2</v>
      </c>
      <c r="AB86" s="21">
        <v>3586000</v>
      </c>
      <c r="AC86" s="21">
        <v>39400.35</v>
      </c>
      <c r="AD86" s="21">
        <v>66689.320000000007</v>
      </c>
      <c r="AE86" s="16">
        <f t="shared" si="319"/>
        <v>1.0987269938650306E-2</v>
      </c>
      <c r="AF86" s="16">
        <f>IF(AD86&lt;=0," ",IF(AC86/AD86*100&gt;200,"св.200",AC86/AD86))</f>
        <v>0.59080449463272366</v>
      </c>
      <c r="AG86" s="21">
        <v>3922000</v>
      </c>
      <c r="AH86" s="21">
        <v>397288.66</v>
      </c>
      <c r="AI86" s="21">
        <v>466185.08</v>
      </c>
      <c r="AJ86" s="16">
        <f t="shared" si="320"/>
        <v>0.10129746557878633</v>
      </c>
      <c r="AK86" s="16">
        <f>IF(AH86&lt;=0," ",IF(AH86/AI86*100&gt;200,"св.200",AH86/AI86))</f>
        <v>0.85221230160347461</v>
      </c>
      <c r="AL86" s="21">
        <v>0</v>
      </c>
      <c r="AM86" s="21">
        <v>0</v>
      </c>
      <c r="AN86" s="21">
        <v>0</v>
      </c>
      <c r="AO86" s="16" t="str">
        <f t="shared" si="420"/>
        <v xml:space="preserve"> </v>
      </c>
      <c r="AP86" s="16" t="str">
        <f t="shared" si="339"/>
        <v xml:space="preserve"> </v>
      </c>
      <c r="AQ86" s="33">
        <v>7458440.8600000003</v>
      </c>
      <c r="AR86" s="33">
        <v>1820977.27</v>
      </c>
      <c r="AS86" s="33">
        <v>2150498.37</v>
      </c>
      <c r="AT86" s="16">
        <f t="shared" si="321"/>
        <v>0.2441498570788426</v>
      </c>
      <c r="AU86" s="16">
        <f t="shared" si="340"/>
        <v>0.84676989083232823</v>
      </c>
      <c r="AV86" s="21">
        <v>1000000</v>
      </c>
      <c r="AW86" s="21">
        <v>382774.42</v>
      </c>
      <c r="AX86" s="21">
        <v>490844.29</v>
      </c>
      <c r="AY86" s="16">
        <f t="shared" si="322"/>
        <v>0.38277442</v>
      </c>
      <c r="AZ86" s="16">
        <f t="shared" si="341"/>
        <v>0.77982860919091057</v>
      </c>
      <c r="BA86" s="21">
        <v>213600</v>
      </c>
      <c r="BB86" s="21">
        <v>86676.84</v>
      </c>
      <c r="BC86" s="21">
        <v>103780.46</v>
      </c>
      <c r="BD86" s="16">
        <f t="shared" si="323"/>
        <v>0.40579044943820225</v>
      </c>
      <c r="BE86" s="16">
        <f t="shared" si="324"/>
        <v>0.83519421671478422</v>
      </c>
      <c r="BF86" s="21">
        <v>1325400</v>
      </c>
      <c r="BG86" s="21">
        <v>317304.69</v>
      </c>
      <c r="BH86" s="21">
        <v>308249.14</v>
      </c>
      <c r="BI86" s="16">
        <f t="shared" si="325"/>
        <v>0.23940296514259846</v>
      </c>
      <c r="BJ86" s="16">
        <f t="shared" si="326"/>
        <v>1.0293773731209761</v>
      </c>
      <c r="BK86" s="21">
        <v>0</v>
      </c>
      <c r="BL86" s="21">
        <v>0</v>
      </c>
      <c r="BM86" s="21">
        <v>0</v>
      </c>
      <c r="BN86" s="16" t="str">
        <f t="shared" si="460"/>
        <v xml:space="preserve"> </v>
      </c>
      <c r="BO86" s="16" t="str">
        <f t="shared" si="342"/>
        <v xml:space="preserve"> </v>
      </c>
      <c r="BP86" s="21">
        <v>1440000</v>
      </c>
      <c r="BQ86" s="21">
        <v>448311.36</v>
      </c>
      <c r="BR86" s="21">
        <v>353490.64</v>
      </c>
      <c r="BS86" s="16">
        <f t="shared" si="327"/>
        <v>0.31132733333333334</v>
      </c>
      <c r="BT86" s="16">
        <f t="shared" si="328"/>
        <v>1.2682411053373293</v>
      </c>
      <c r="BU86" s="21">
        <v>2964440.92</v>
      </c>
      <c r="BV86" s="21">
        <v>462570.73</v>
      </c>
      <c r="BW86" s="21">
        <v>798147.43</v>
      </c>
      <c r="BX86" s="16">
        <f t="shared" si="329"/>
        <v>0.15603978709078134</v>
      </c>
      <c r="BY86" s="16">
        <f t="shared" si="343"/>
        <v>0.57955549640747439</v>
      </c>
      <c r="BZ86" s="21">
        <v>314999.94</v>
      </c>
      <c r="CA86" s="21">
        <v>78702.17</v>
      </c>
      <c r="CB86" s="21">
        <v>52420.08</v>
      </c>
      <c r="CC86" s="16">
        <f t="shared" si="330"/>
        <v>0.24984820632029325</v>
      </c>
      <c r="CD86" s="16">
        <f t="shared" si="344"/>
        <v>1.5013744732934402</v>
      </c>
      <c r="CE86" s="15">
        <v>200000</v>
      </c>
      <c r="CF86" s="15">
        <v>30021.06</v>
      </c>
      <c r="CG86" s="15">
        <v>43566.33</v>
      </c>
      <c r="CH86" s="16">
        <f t="shared" si="345"/>
        <v>0.1501053</v>
      </c>
      <c r="CI86" s="16">
        <f t="shared" si="346"/>
        <v>0.68908856908534644</v>
      </c>
      <c r="CJ86" s="21">
        <v>200000</v>
      </c>
      <c r="CK86" s="21">
        <v>30021.06</v>
      </c>
      <c r="CL86" s="21">
        <v>43566.33</v>
      </c>
      <c r="CM86" s="16">
        <f t="shared" si="347"/>
        <v>0.1501053</v>
      </c>
      <c r="CN86" s="16">
        <f t="shared" si="348"/>
        <v>0.68908856908534644</v>
      </c>
      <c r="CO86" s="21">
        <v>0</v>
      </c>
      <c r="CP86" s="21">
        <v>0</v>
      </c>
      <c r="CQ86" s="21">
        <v>0</v>
      </c>
      <c r="CR86" s="16" t="str">
        <f t="shared" si="284"/>
        <v xml:space="preserve"> </v>
      </c>
      <c r="CS86" s="16" t="str">
        <f t="shared" si="285"/>
        <v xml:space="preserve"> </v>
      </c>
      <c r="CT86" s="21">
        <v>0</v>
      </c>
      <c r="CU86" s="21">
        <v>0</v>
      </c>
      <c r="CV86" s="21">
        <v>0</v>
      </c>
      <c r="CW86" s="16" t="str">
        <f t="shared" si="349"/>
        <v xml:space="preserve"> </v>
      </c>
      <c r="CX86" s="16" t="str">
        <f t="shared" si="350"/>
        <v xml:space="preserve"> </v>
      </c>
      <c r="CY86" s="21">
        <v>0</v>
      </c>
      <c r="CZ86" s="21">
        <v>0</v>
      </c>
      <c r="DA86" s="21">
        <v>0</v>
      </c>
      <c r="DB86" s="16" t="str">
        <f t="shared" si="331"/>
        <v xml:space="preserve"> </v>
      </c>
      <c r="DC86" s="16" t="str">
        <f t="shared" si="351"/>
        <v xml:space="preserve"> </v>
      </c>
      <c r="DD86" s="21">
        <v>0</v>
      </c>
      <c r="DE86" s="21">
        <v>14616</v>
      </c>
      <c r="DF86" s="21">
        <v>0</v>
      </c>
      <c r="DG86" s="16" t="str">
        <f t="shared" si="332"/>
        <v xml:space="preserve"> </v>
      </c>
      <c r="DH86" s="16" t="str">
        <f t="shared" si="352"/>
        <v xml:space="preserve"> </v>
      </c>
      <c r="DI86" s="21">
        <v>0</v>
      </c>
      <c r="DJ86" s="21">
        <v>0</v>
      </c>
      <c r="DK86" s="16" t="str">
        <f t="shared" si="353"/>
        <v xml:space="preserve"> </v>
      </c>
      <c r="DL86" s="21">
        <v>0</v>
      </c>
      <c r="DM86" s="21">
        <v>0</v>
      </c>
      <c r="DN86" s="21">
        <v>0</v>
      </c>
      <c r="DO86" s="16" t="str">
        <f t="shared" si="333"/>
        <v xml:space="preserve"> </v>
      </c>
      <c r="DP86" s="59" t="str">
        <f t="shared" si="354"/>
        <v xml:space="preserve"> </v>
      </c>
      <c r="DQ86" s="21">
        <v>0</v>
      </c>
      <c r="DR86" s="21">
        <v>0</v>
      </c>
      <c r="DS86" s="21">
        <v>0</v>
      </c>
      <c r="DT86" s="16" t="str">
        <f t="shared" si="446"/>
        <v xml:space="preserve"> </v>
      </c>
      <c r="DU86" s="16" t="str">
        <f t="shared" si="447"/>
        <v xml:space="preserve"> </v>
      </c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1:144" s="8" customFormat="1" ht="15.75" customHeight="1" outlineLevel="1" x14ac:dyDescent="0.25">
      <c r="A87" s="7">
        <f t="shared" ref="A87:A89" si="472">A86+1</f>
        <v>69</v>
      </c>
      <c r="B87" s="75" t="s">
        <v>95</v>
      </c>
      <c r="C87" s="15">
        <v>2272876.63</v>
      </c>
      <c r="D87" s="15">
        <v>321127.34999999998</v>
      </c>
      <c r="E87" s="15">
        <v>218182.63</v>
      </c>
      <c r="F87" s="16">
        <f t="shared" si="314"/>
        <v>0.1412867490304566</v>
      </c>
      <c r="G87" s="16">
        <f t="shared" si="315"/>
        <v>1.4718282110725311</v>
      </c>
      <c r="H87" s="6">
        <v>1961300</v>
      </c>
      <c r="I87" s="13">
        <v>236107.44</v>
      </c>
      <c r="J87" s="13">
        <v>148500.27000000002</v>
      </c>
      <c r="K87" s="16">
        <f t="shared" si="316"/>
        <v>0.12038313363585378</v>
      </c>
      <c r="L87" s="16">
        <f t="shared" si="335"/>
        <v>1.5899462000978177</v>
      </c>
      <c r="M87" s="21">
        <v>345400</v>
      </c>
      <c r="N87" s="21">
        <v>67411.39</v>
      </c>
      <c r="O87" s="21">
        <v>38318.03</v>
      </c>
      <c r="P87" s="16">
        <f t="shared" si="289"/>
        <v>0.19516905037637522</v>
      </c>
      <c r="Q87" s="16">
        <f t="shared" si="290"/>
        <v>1.7592603273184975</v>
      </c>
      <c r="R87" s="21">
        <v>0</v>
      </c>
      <c r="S87" s="21">
        <v>0</v>
      </c>
      <c r="T87" s="21">
        <v>0</v>
      </c>
      <c r="U87" s="16" t="str">
        <f t="shared" si="317"/>
        <v xml:space="preserve"> </v>
      </c>
      <c r="V87" s="16" t="str">
        <f t="shared" ref="V87:V89" si="473">IF(S87=0," ",IF(S87/T87*100&gt;200,"св.200",S87/T87))</f>
        <v xml:space="preserve"> </v>
      </c>
      <c r="W87" s="21">
        <v>3900</v>
      </c>
      <c r="X87" s="21">
        <v>13036.2</v>
      </c>
      <c r="Y87" s="21">
        <v>0</v>
      </c>
      <c r="Z87" s="16" t="str">
        <f t="shared" si="318"/>
        <v>СВ.200</v>
      </c>
      <c r="AA87" s="16" t="str">
        <f t="shared" si="337"/>
        <v xml:space="preserve"> </v>
      </c>
      <c r="AB87" s="21">
        <v>713000</v>
      </c>
      <c r="AC87" s="21">
        <v>15358.69</v>
      </c>
      <c r="AD87" s="21">
        <v>13367.17</v>
      </c>
      <c r="AE87" s="16">
        <f t="shared" si="319"/>
        <v>2.1540939691444601E-2</v>
      </c>
      <c r="AF87" s="16">
        <f t="shared" ref="AF87:AF88" si="474">IF(AC87&lt;=0," ",IF(AC87/AD87*100&gt;200,"св.200",AC87/AD87))</f>
        <v>1.1489859110043488</v>
      </c>
      <c r="AG87" s="21">
        <v>899000</v>
      </c>
      <c r="AH87" s="21">
        <v>140101.16</v>
      </c>
      <c r="AI87" s="21">
        <v>96815.07</v>
      </c>
      <c r="AJ87" s="16">
        <f t="shared" si="320"/>
        <v>0.15584111234705228</v>
      </c>
      <c r="AK87" s="16">
        <f t="shared" si="338"/>
        <v>1.4471007457826555</v>
      </c>
      <c r="AL87" s="21">
        <v>0</v>
      </c>
      <c r="AM87" s="21">
        <v>200</v>
      </c>
      <c r="AN87" s="21">
        <v>0</v>
      </c>
      <c r="AO87" s="16" t="str">
        <f t="shared" si="420"/>
        <v xml:space="preserve"> </v>
      </c>
      <c r="AP87" s="16" t="str">
        <f t="shared" si="339"/>
        <v xml:space="preserve"> </v>
      </c>
      <c r="AQ87" s="33">
        <v>311576.63</v>
      </c>
      <c r="AR87" s="33">
        <v>85019.91</v>
      </c>
      <c r="AS87" s="33">
        <v>69682.36</v>
      </c>
      <c r="AT87" s="16">
        <f t="shared" si="321"/>
        <v>0.27286998386239686</v>
      </c>
      <c r="AU87" s="16">
        <f t="shared" si="340"/>
        <v>1.220106638179304</v>
      </c>
      <c r="AV87" s="21">
        <v>0</v>
      </c>
      <c r="AW87" s="21">
        <v>0</v>
      </c>
      <c r="AX87" s="21">
        <v>0</v>
      </c>
      <c r="AY87" s="16" t="str">
        <f t="shared" si="322"/>
        <v xml:space="preserve"> </v>
      </c>
      <c r="AZ87" s="16" t="str">
        <f t="shared" si="341"/>
        <v xml:space="preserve"> </v>
      </c>
      <c r="BA87" s="21">
        <v>6400</v>
      </c>
      <c r="BB87" s="21">
        <v>503.27</v>
      </c>
      <c r="BC87" s="21">
        <v>1028.2</v>
      </c>
      <c r="BD87" s="16">
        <f t="shared" si="323"/>
        <v>7.8635937500000003E-2</v>
      </c>
      <c r="BE87" s="16">
        <f t="shared" si="324"/>
        <v>0.48946702976074691</v>
      </c>
      <c r="BF87" s="21">
        <v>0</v>
      </c>
      <c r="BG87" s="21">
        <v>0</v>
      </c>
      <c r="BH87" s="21">
        <v>0</v>
      </c>
      <c r="BI87" s="16" t="str">
        <f t="shared" si="325"/>
        <v xml:space="preserve"> </v>
      </c>
      <c r="BJ87" s="16" t="str">
        <f t="shared" si="326"/>
        <v xml:space="preserve"> </v>
      </c>
      <c r="BK87" s="21">
        <v>0</v>
      </c>
      <c r="BL87" s="21">
        <v>0</v>
      </c>
      <c r="BM87" s="21">
        <v>0</v>
      </c>
      <c r="BN87" s="16" t="str">
        <f t="shared" si="460"/>
        <v xml:space="preserve"> </v>
      </c>
      <c r="BO87" s="16" t="str">
        <f t="shared" si="342"/>
        <v xml:space="preserve"> </v>
      </c>
      <c r="BP87" s="21">
        <v>0</v>
      </c>
      <c r="BQ87" s="21">
        <v>0</v>
      </c>
      <c r="BR87" s="21">
        <v>0</v>
      </c>
      <c r="BS87" s="16" t="str">
        <f t="shared" si="327"/>
        <v xml:space="preserve"> </v>
      </c>
      <c r="BT87" s="16" t="str">
        <f t="shared" si="328"/>
        <v xml:space="preserve"> </v>
      </c>
      <c r="BU87" s="21">
        <v>300376.63</v>
      </c>
      <c r="BV87" s="21">
        <v>83316.639999999999</v>
      </c>
      <c r="BW87" s="21">
        <v>38468.980000000003</v>
      </c>
      <c r="BX87" s="16">
        <f t="shared" si="329"/>
        <v>0.27737390888232549</v>
      </c>
      <c r="BY87" s="16" t="str">
        <f t="shared" si="343"/>
        <v>св.200</v>
      </c>
      <c r="BZ87" s="21">
        <v>0</v>
      </c>
      <c r="CA87" s="21">
        <v>0</v>
      </c>
      <c r="CB87" s="21">
        <v>0</v>
      </c>
      <c r="CC87" s="16" t="str">
        <f t="shared" si="330"/>
        <v xml:space="preserve"> </v>
      </c>
      <c r="CD87" s="16" t="str">
        <f t="shared" si="344"/>
        <v xml:space="preserve"> </v>
      </c>
      <c r="CE87" s="15">
        <v>0</v>
      </c>
      <c r="CF87" s="15">
        <v>0</v>
      </c>
      <c r="CG87" s="15">
        <v>3785.18</v>
      </c>
      <c r="CH87" s="16" t="str">
        <f t="shared" si="345"/>
        <v xml:space="preserve"> </v>
      </c>
      <c r="CI87" s="16">
        <f t="shared" si="346"/>
        <v>0</v>
      </c>
      <c r="CJ87" s="21">
        <v>0</v>
      </c>
      <c r="CK87" s="21">
        <v>0</v>
      </c>
      <c r="CL87" s="21">
        <v>0</v>
      </c>
      <c r="CM87" s="16" t="str">
        <f t="shared" si="347"/>
        <v xml:space="preserve"> </v>
      </c>
      <c r="CN87" s="16" t="str">
        <f t="shared" si="348"/>
        <v xml:space="preserve"> </v>
      </c>
      <c r="CO87" s="21">
        <v>0</v>
      </c>
      <c r="CP87" s="21">
        <v>0</v>
      </c>
      <c r="CQ87" s="21">
        <v>3785.18</v>
      </c>
      <c r="CR87" s="16" t="str">
        <f t="shared" si="284"/>
        <v xml:space="preserve"> </v>
      </c>
      <c r="CS87" s="16">
        <f t="shared" si="285"/>
        <v>0</v>
      </c>
      <c r="CT87" s="21">
        <v>0</v>
      </c>
      <c r="CU87" s="21">
        <v>0</v>
      </c>
      <c r="CV87" s="21">
        <v>0</v>
      </c>
      <c r="CW87" s="16" t="str">
        <f t="shared" si="349"/>
        <v xml:space="preserve"> </v>
      </c>
      <c r="CX87" s="16" t="str">
        <f t="shared" si="350"/>
        <v xml:space="preserve"> </v>
      </c>
      <c r="CY87" s="21">
        <v>0</v>
      </c>
      <c r="CZ87" s="21">
        <v>0</v>
      </c>
      <c r="DA87" s="21">
        <v>0</v>
      </c>
      <c r="DB87" s="16" t="str">
        <f t="shared" si="331"/>
        <v xml:space="preserve"> </v>
      </c>
      <c r="DC87" s="16" t="str">
        <f t="shared" si="351"/>
        <v xml:space="preserve"> </v>
      </c>
      <c r="DD87" s="21">
        <v>0</v>
      </c>
      <c r="DE87" s="21">
        <v>0</v>
      </c>
      <c r="DF87" s="21">
        <v>25200</v>
      </c>
      <c r="DG87" s="16" t="str">
        <f t="shared" si="332"/>
        <v xml:space="preserve"> </v>
      </c>
      <c r="DH87" s="16">
        <f t="shared" si="352"/>
        <v>0</v>
      </c>
      <c r="DI87" s="21">
        <v>0</v>
      </c>
      <c r="DJ87" s="21">
        <v>0</v>
      </c>
      <c r="DK87" s="16" t="str">
        <f t="shared" si="353"/>
        <v xml:space="preserve"> </v>
      </c>
      <c r="DL87" s="21">
        <v>4800</v>
      </c>
      <c r="DM87" s="21">
        <v>1200</v>
      </c>
      <c r="DN87" s="21">
        <v>1200</v>
      </c>
      <c r="DO87" s="16">
        <f t="shared" si="333"/>
        <v>0.25</v>
      </c>
      <c r="DP87" s="59">
        <f t="shared" si="354"/>
        <v>1</v>
      </c>
      <c r="DQ87" s="21">
        <v>0</v>
      </c>
      <c r="DR87" s="21">
        <v>0</v>
      </c>
      <c r="DS87" s="21">
        <v>0</v>
      </c>
      <c r="DT87" s="16" t="str">
        <f t="shared" si="446"/>
        <v xml:space="preserve"> </v>
      </c>
      <c r="DU87" s="16" t="str">
        <f t="shared" si="447"/>
        <v xml:space="preserve"> </v>
      </c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1:144" s="8" customFormat="1" ht="15.75" customHeight="1" outlineLevel="1" x14ac:dyDescent="0.25">
      <c r="A88" s="7">
        <f t="shared" si="472"/>
        <v>70</v>
      </c>
      <c r="B88" s="75" t="s">
        <v>29</v>
      </c>
      <c r="C88" s="15">
        <v>842612.5</v>
      </c>
      <c r="D88" s="15">
        <v>286235.21999999997</v>
      </c>
      <c r="E88" s="15">
        <v>161049.82999999999</v>
      </c>
      <c r="F88" s="16">
        <f t="shared" si="314"/>
        <v>0.33969970775415742</v>
      </c>
      <c r="G88" s="16">
        <f t="shared" si="315"/>
        <v>1.777308426839072</v>
      </c>
      <c r="H88" s="6">
        <v>691600</v>
      </c>
      <c r="I88" s="13">
        <v>247420.7</v>
      </c>
      <c r="J88" s="13">
        <v>86865.62000000001</v>
      </c>
      <c r="K88" s="16">
        <f t="shared" si="316"/>
        <v>0.35775115673799884</v>
      </c>
      <c r="L88" s="16" t="str">
        <f t="shared" si="335"/>
        <v>св.200</v>
      </c>
      <c r="M88" s="21">
        <v>45600</v>
      </c>
      <c r="N88" s="21">
        <v>9771.8799999999992</v>
      </c>
      <c r="O88" s="21">
        <v>7285.47</v>
      </c>
      <c r="P88" s="16">
        <f t="shared" si="289"/>
        <v>0.21429561403508771</v>
      </c>
      <c r="Q88" s="16">
        <f t="shared" si="290"/>
        <v>1.3412834038160886</v>
      </c>
      <c r="R88" s="21">
        <v>0</v>
      </c>
      <c r="S88" s="21">
        <v>0</v>
      </c>
      <c r="T88" s="21">
        <v>0</v>
      </c>
      <c r="U88" s="16" t="str">
        <f t="shared" si="317"/>
        <v xml:space="preserve"> </v>
      </c>
      <c r="V88" s="16" t="str">
        <f t="shared" si="473"/>
        <v xml:space="preserve"> </v>
      </c>
      <c r="W88" s="21">
        <v>28000</v>
      </c>
      <c r="X88" s="21">
        <v>0</v>
      </c>
      <c r="Y88" s="21">
        <v>5704.58</v>
      </c>
      <c r="Z88" s="16" t="str">
        <f t="shared" si="318"/>
        <v xml:space="preserve"> </v>
      </c>
      <c r="AA88" s="16">
        <f t="shared" si="337"/>
        <v>0</v>
      </c>
      <c r="AB88" s="21">
        <v>122000</v>
      </c>
      <c r="AC88" s="21">
        <v>34101</v>
      </c>
      <c r="AD88" s="21">
        <v>101.66</v>
      </c>
      <c r="AE88" s="16">
        <f t="shared" si="319"/>
        <v>0.27951639344262297</v>
      </c>
      <c r="AF88" s="16" t="str">
        <f t="shared" si="474"/>
        <v>св.200</v>
      </c>
      <c r="AG88" s="21">
        <v>496000</v>
      </c>
      <c r="AH88" s="21">
        <v>203547.82</v>
      </c>
      <c r="AI88" s="21">
        <v>73773.91</v>
      </c>
      <c r="AJ88" s="16">
        <f t="shared" si="320"/>
        <v>0.41037866935483874</v>
      </c>
      <c r="AK88" s="16" t="str">
        <f t="shared" si="338"/>
        <v>св.200</v>
      </c>
      <c r="AL88" s="21">
        <v>0</v>
      </c>
      <c r="AM88" s="21">
        <v>0</v>
      </c>
      <c r="AN88" s="21">
        <v>0</v>
      </c>
      <c r="AO88" s="16" t="str">
        <f t="shared" si="420"/>
        <v xml:space="preserve"> </v>
      </c>
      <c r="AP88" s="16" t="str">
        <f t="shared" si="339"/>
        <v xml:space="preserve"> </v>
      </c>
      <c r="AQ88" s="33">
        <v>151012.5</v>
      </c>
      <c r="AR88" s="33">
        <v>38814.520000000004</v>
      </c>
      <c r="AS88" s="33">
        <v>74184.210000000006</v>
      </c>
      <c r="AT88" s="16">
        <f t="shared" si="321"/>
        <v>0.25702852412879729</v>
      </c>
      <c r="AU88" s="16">
        <f t="shared" si="340"/>
        <v>0.52321808104447021</v>
      </c>
      <c r="AV88" s="21">
        <v>0</v>
      </c>
      <c r="AW88" s="21">
        <v>0</v>
      </c>
      <c r="AX88" s="21">
        <v>0</v>
      </c>
      <c r="AY88" s="16" t="str">
        <f t="shared" si="322"/>
        <v xml:space="preserve"> </v>
      </c>
      <c r="AZ88" s="16" t="str">
        <f t="shared" si="341"/>
        <v xml:space="preserve"> </v>
      </c>
      <c r="BA88" s="21">
        <v>7782</v>
      </c>
      <c r="BB88" s="21">
        <v>56.91</v>
      </c>
      <c r="BC88" s="21">
        <v>1951.17</v>
      </c>
      <c r="BD88" s="16">
        <f t="shared" si="323"/>
        <v>7.3130300693909018E-3</v>
      </c>
      <c r="BE88" s="16">
        <f t="shared" si="324"/>
        <v>2.9167115115546056E-2</v>
      </c>
      <c r="BF88" s="21">
        <v>0</v>
      </c>
      <c r="BG88" s="21">
        <v>0</v>
      </c>
      <c r="BH88" s="21">
        <v>0</v>
      </c>
      <c r="BI88" s="16" t="str">
        <f t="shared" si="325"/>
        <v xml:space="preserve"> </v>
      </c>
      <c r="BJ88" s="16" t="str">
        <f t="shared" si="326"/>
        <v xml:space="preserve"> </v>
      </c>
      <c r="BK88" s="21">
        <v>0</v>
      </c>
      <c r="BL88" s="21">
        <v>0</v>
      </c>
      <c r="BM88" s="21">
        <v>0</v>
      </c>
      <c r="BN88" s="16" t="str">
        <f t="shared" si="460"/>
        <v xml:space="preserve"> </v>
      </c>
      <c r="BO88" s="16" t="str">
        <f t="shared" si="342"/>
        <v xml:space="preserve"> </v>
      </c>
      <c r="BP88" s="21">
        <v>0</v>
      </c>
      <c r="BQ88" s="21">
        <v>0</v>
      </c>
      <c r="BR88" s="21">
        <v>0</v>
      </c>
      <c r="BS88" s="16" t="str">
        <f t="shared" si="327"/>
        <v xml:space="preserve"> </v>
      </c>
      <c r="BT88" s="16" t="str">
        <f t="shared" si="328"/>
        <v xml:space="preserve"> </v>
      </c>
      <c r="BU88" s="21">
        <v>143230.5</v>
      </c>
      <c r="BV88" s="21">
        <v>38757.61</v>
      </c>
      <c r="BW88" s="21">
        <v>32233.040000000001</v>
      </c>
      <c r="BX88" s="16">
        <f t="shared" si="329"/>
        <v>0.27059606717842916</v>
      </c>
      <c r="BY88" s="16">
        <f t="shared" si="343"/>
        <v>1.2024186983294161</v>
      </c>
      <c r="BZ88" s="21">
        <v>0</v>
      </c>
      <c r="CA88" s="21">
        <v>0</v>
      </c>
      <c r="CB88" s="21">
        <v>0</v>
      </c>
      <c r="CC88" s="16" t="str">
        <f t="shared" si="330"/>
        <v xml:space="preserve"> </v>
      </c>
      <c r="CD88" s="16" t="str">
        <f t="shared" si="344"/>
        <v xml:space="preserve"> </v>
      </c>
      <c r="CE88" s="15">
        <v>0</v>
      </c>
      <c r="CF88" s="15">
        <v>0</v>
      </c>
      <c r="CG88" s="15">
        <v>0</v>
      </c>
      <c r="CH88" s="16" t="str">
        <f t="shared" si="345"/>
        <v xml:space="preserve"> </v>
      </c>
      <c r="CI88" s="16" t="str">
        <f t="shared" si="346"/>
        <v xml:space="preserve"> </v>
      </c>
      <c r="CJ88" s="21">
        <v>0</v>
      </c>
      <c r="CK88" s="21">
        <v>0</v>
      </c>
      <c r="CL88" s="21">
        <v>0</v>
      </c>
      <c r="CM88" s="16" t="str">
        <f t="shared" si="347"/>
        <v xml:space="preserve"> </v>
      </c>
      <c r="CN88" s="16" t="str">
        <f t="shared" si="348"/>
        <v xml:space="preserve"> </v>
      </c>
      <c r="CO88" s="21">
        <v>0</v>
      </c>
      <c r="CP88" s="21">
        <v>0</v>
      </c>
      <c r="CQ88" s="21">
        <v>0</v>
      </c>
      <c r="CR88" s="16" t="str">
        <f t="shared" si="284"/>
        <v xml:space="preserve"> </v>
      </c>
      <c r="CS88" s="16" t="str">
        <f t="shared" si="285"/>
        <v xml:space="preserve"> </v>
      </c>
      <c r="CT88" s="21">
        <v>0</v>
      </c>
      <c r="CU88" s="21">
        <v>0</v>
      </c>
      <c r="CV88" s="21">
        <v>0</v>
      </c>
      <c r="CW88" s="16" t="str">
        <f t="shared" si="349"/>
        <v xml:space="preserve"> </v>
      </c>
      <c r="CX88" s="16" t="str">
        <f t="shared" si="350"/>
        <v xml:space="preserve"> </v>
      </c>
      <c r="CY88" s="21">
        <v>0</v>
      </c>
      <c r="CZ88" s="21">
        <v>0</v>
      </c>
      <c r="DA88" s="21">
        <v>0</v>
      </c>
      <c r="DB88" s="16" t="str">
        <f t="shared" si="331"/>
        <v xml:space="preserve"> </v>
      </c>
      <c r="DC88" s="16" t="str">
        <f t="shared" si="351"/>
        <v xml:space="preserve"> </v>
      </c>
      <c r="DD88" s="21">
        <v>0</v>
      </c>
      <c r="DE88" s="21">
        <v>0</v>
      </c>
      <c r="DF88" s="21">
        <v>0</v>
      </c>
      <c r="DG88" s="16" t="str">
        <f t="shared" si="332"/>
        <v xml:space="preserve"> </v>
      </c>
      <c r="DH88" s="16" t="str">
        <f t="shared" si="352"/>
        <v xml:space="preserve"> </v>
      </c>
      <c r="DI88" s="21">
        <v>0</v>
      </c>
      <c r="DJ88" s="21">
        <v>0</v>
      </c>
      <c r="DK88" s="16" t="str">
        <f t="shared" si="353"/>
        <v xml:space="preserve"> </v>
      </c>
      <c r="DL88" s="21">
        <v>0</v>
      </c>
      <c r="DM88" s="21">
        <v>0</v>
      </c>
      <c r="DN88" s="21">
        <v>40000</v>
      </c>
      <c r="DO88" s="16" t="str">
        <f t="shared" si="333"/>
        <v xml:space="preserve"> </v>
      </c>
      <c r="DP88" s="59" t="str">
        <f>IF(DM88=0," ",IF(DM88/DN88*100&gt;200,"св.200",DM88/DN88))</f>
        <v xml:space="preserve"> </v>
      </c>
      <c r="DQ88" s="21">
        <v>0</v>
      </c>
      <c r="DR88" s="21">
        <v>0</v>
      </c>
      <c r="DS88" s="21">
        <v>0</v>
      </c>
      <c r="DT88" s="16" t="str">
        <f t="shared" si="446"/>
        <v xml:space="preserve"> </v>
      </c>
      <c r="DU88" s="16" t="str">
        <f>IF(DR88=0," ",IF(DR88/DS88*100&gt;200,"св.200",DR88/DS88))</f>
        <v xml:space="preserve"> </v>
      </c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1:144" s="8" customFormat="1" ht="16.5" customHeight="1" outlineLevel="1" x14ac:dyDescent="0.25">
      <c r="A89" s="7">
        <f t="shared" si="472"/>
        <v>71</v>
      </c>
      <c r="B89" s="75" t="s">
        <v>89</v>
      </c>
      <c r="C89" s="15">
        <v>1285580.47</v>
      </c>
      <c r="D89" s="15">
        <v>112795.42</v>
      </c>
      <c r="E89" s="15">
        <v>215148.53</v>
      </c>
      <c r="F89" s="16">
        <f t="shared" si="314"/>
        <v>8.7738902878635047E-2</v>
      </c>
      <c r="G89" s="16">
        <f t="shared" si="315"/>
        <v>0.52426767684631637</v>
      </c>
      <c r="H89" s="6">
        <v>425450</v>
      </c>
      <c r="I89" s="13">
        <v>35610.270000000004</v>
      </c>
      <c r="J89" s="13">
        <v>59326.09</v>
      </c>
      <c r="K89" s="16">
        <f t="shared" si="316"/>
        <v>8.3700246797508523E-2</v>
      </c>
      <c r="L89" s="16">
        <f t="shared" si="335"/>
        <v>0.60024636715482182</v>
      </c>
      <c r="M89" s="21">
        <v>67450</v>
      </c>
      <c r="N89" s="21">
        <v>14928.55</v>
      </c>
      <c r="O89" s="21">
        <v>12214.35</v>
      </c>
      <c r="P89" s="16">
        <f t="shared" si="289"/>
        <v>0.22132765011119346</v>
      </c>
      <c r="Q89" s="16">
        <f t="shared" si="290"/>
        <v>1.2222140351308091</v>
      </c>
      <c r="R89" s="21">
        <v>0</v>
      </c>
      <c r="S89" s="21">
        <v>0</v>
      </c>
      <c r="T89" s="21">
        <v>0</v>
      </c>
      <c r="U89" s="16" t="str">
        <f t="shared" si="317"/>
        <v xml:space="preserve"> </v>
      </c>
      <c r="V89" s="16" t="str">
        <f t="shared" si="473"/>
        <v xml:space="preserve"> </v>
      </c>
      <c r="W89" s="21">
        <v>0</v>
      </c>
      <c r="X89" s="21">
        <v>0</v>
      </c>
      <c r="Y89" s="21">
        <v>0</v>
      </c>
      <c r="Z89" s="16" t="str">
        <f t="shared" si="318"/>
        <v xml:space="preserve"> </v>
      </c>
      <c r="AA89" s="16" t="str">
        <f t="shared" si="337"/>
        <v xml:space="preserve"> </v>
      </c>
      <c r="AB89" s="21">
        <v>65000</v>
      </c>
      <c r="AC89" s="21">
        <v>4763.58</v>
      </c>
      <c r="AD89" s="21">
        <v>28734.81</v>
      </c>
      <c r="AE89" s="16">
        <f t="shared" si="319"/>
        <v>7.3285846153846146E-2</v>
      </c>
      <c r="AF89" s="16">
        <f t="shared" si="283"/>
        <v>0.16577732722088642</v>
      </c>
      <c r="AG89" s="21">
        <v>283000</v>
      </c>
      <c r="AH89" s="21">
        <v>15418.14</v>
      </c>
      <c r="AI89" s="21">
        <v>17014.830000000002</v>
      </c>
      <c r="AJ89" s="16">
        <f t="shared" si="320"/>
        <v>5.4481060070671376E-2</v>
      </c>
      <c r="AK89" s="16">
        <f t="shared" si="338"/>
        <v>0.90615892136448017</v>
      </c>
      <c r="AL89" s="21">
        <v>10000</v>
      </c>
      <c r="AM89" s="21">
        <v>500</v>
      </c>
      <c r="AN89" s="21">
        <v>1362.1</v>
      </c>
      <c r="AO89" s="16">
        <f t="shared" si="420"/>
        <v>0.05</v>
      </c>
      <c r="AP89" s="16">
        <f t="shared" si="339"/>
        <v>0.36708024374128184</v>
      </c>
      <c r="AQ89" s="33">
        <v>860130.47</v>
      </c>
      <c r="AR89" s="33">
        <v>77185.150000000009</v>
      </c>
      <c r="AS89" s="33">
        <v>155822.44</v>
      </c>
      <c r="AT89" s="16">
        <f>IF(AR89&lt;=0," ",IF(AQ89&lt;=0," ",IF(AR89/AQ89*100&gt;200,"СВ.200",AR89/AQ89)))</f>
        <v>8.9736560547610894E-2</v>
      </c>
      <c r="AU89" s="16">
        <f t="shared" si="340"/>
        <v>0.49534040154935327</v>
      </c>
      <c r="AV89" s="21">
        <v>0</v>
      </c>
      <c r="AW89" s="21">
        <v>0</v>
      </c>
      <c r="AX89" s="21">
        <v>0</v>
      </c>
      <c r="AY89" s="16" t="str">
        <f t="shared" si="322"/>
        <v xml:space="preserve"> </v>
      </c>
      <c r="AZ89" s="16" t="str">
        <f t="shared" si="341"/>
        <v xml:space="preserve"> </v>
      </c>
      <c r="BA89" s="21">
        <v>572490</v>
      </c>
      <c r="BB89" s="21">
        <v>9954.02</v>
      </c>
      <c r="BC89" s="21">
        <v>98972.88</v>
      </c>
      <c r="BD89" s="16">
        <f t="shared" si="323"/>
        <v>1.7387238205034149E-2</v>
      </c>
      <c r="BE89" s="16">
        <f t="shared" si="324"/>
        <v>0.10057320752917365</v>
      </c>
      <c r="BF89" s="21">
        <v>40716</v>
      </c>
      <c r="BG89" s="21">
        <v>0</v>
      </c>
      <c r="BH89" s="21">
        <v>10179</v>
      </c>
      <c r="BI89" s="16" t="str">
        <f t="shared" si="325"/>
        <v xml:space="preserve"> </v>
      </c>
      <c r="BJ89" s="16">
        <f t="shared" si="326"/>
        <v>0</v>
      </c>
      <c r="BK89" s="21">
        <v>0</v>
      </c>
      <c r="BL89" s="21">
        <v>0</v>
      </c>
      <c r="BM89" s="21">
        <v>0</v>
      </c>
      <c r="BN89" s="16" t="str">
        <f t="shared" si="460"/>
        <v xml:space="preserve"> </v>
      </c>
      <c r="BO89" s="16" t="str">
        <f t="shared" si="342"/>
        <v xml:space="preserve"> </v>
      </c>
      <c r="BP89" s="21">
        <v>0</v>
      </c>
      <c r="BQ89" s="21">
        <v>0</v>
      </c>
      <c r="BR89" s="21">
        <v>0</v>
      </c>
      <c r="BS89" s="16" t="str">
        <f t="shared" si="327"/>
        <v xml:space="preserve"> </v>
      </c>
      <c r="BT89" s="16" t="str">
        <f t="shared" si="328"/>
        <v xml:space="preserve"> </v>
      </c>
      <c r="BU89" s="21">
        <v>246924.47</v>
      </c>
      <c r="BV89" s="21">
        <v>67231.13</v>
      </c>
      <c r="BW89" s="21">
        <v>46670.559999999998</v>
      </c>
      <c r="BX89" s="16">
        <f t="shared" si="329"/>
        <v>0.2722740682606305</v>
      </c>
      <c r="BY89" s="16">
        <f t="shared" si="343"/>
        <v>1.4405468886595749</v>
      </c>
      <c r="BZ89" s="21">
        <v>0</v>
      </c>
      <c r="CA89" s="21">
        <v>0</v>
      </c>
      <c r="CB89" s="21">
        <v>0</v>
      </c>
      <c r="CC89" s="16" t="str">
        <f t="shared" si="330"/>
        <v xml:space="preserve"> </v>
      </c>
      <c r="CD89" s="16" t="str">
        <f>IF(CA89=0," ",IF(CA89/CB89*100&gt;200,"св.200",CA89/CB89))</f>
        <v xml:space="preserve"> </v>
      </c>
      <c r="CE89" s="15">
        <v>0</v>
      </c>
      <c r="CF89" s="15">
        <v>0</v>
      </c>
      <c r="CG89" s="15">
        <v>0</v>
      </c>
      <c r="CH89" s="16" t="str">
        <f t="shared" si="345"/>
        <v xml:space="preserve"> </v>
      </c>
      <c r="CI89" s="16" t="str">
        <f t="shared" si="346"/>
        <v xml:space="preserve"> </v>
      </c>
      <c r="CJ89" s="21">
        <v>0</v>
      </c>
      <c r="CK89" s="21">
        <v>0</v>
      </c>
      <c r="CL89" s="21">
        <v>0</v>
      </c>
      <c r="CM89" s="16" t="str">
        <f t="shared" si="347"/>
        <v xml:space="preserve"> </v>
      </c>
      <c r="CN89" s="16" t="str">
        <f t="shared" si="348"/>
        <v xml:space="preserve"> </v>
      </c>
      <c r="CO89" s="21">
        <v>0</v>
      </c>
      <c r="CP89" s="21">
        <v>0</v>
      </c>
      <c r="CQ89" s="21">
        <v>0</v>
      </c>
      <c r="CR89" s="16" t="str">
        <f t="shared" si="284"/>
        <v xml:space="preserve"> </v>
      </c>
      <c r="CS89" s="16" t="str">
        <f t="shared" si="285"/>
        <v xml:space="preserve"> </v>
      </c>
      <c r="CT89" s="21">
        <v>0</v>
      </c>
      <c r="CU89" s="21">
        <v>0</v>
      </c>
      <c r="CV89" s="21">
        <v>0</v>
      </c>
      <c r="CW89" s="16" t="str">
        <f t="shared" si="349"/>
        <v xml:space="preserve"> </v>
      </c>
      <c r="CX89" s="16" t="str">
        <f t="shared" si="350"/>
        <v xml:space="preserve"> </v>
      </c>
      <c r="CY89" s="21">
        <v>0</v>
      </c>
      <c r="CZ89" s="21">
        <v>0</v>
      </c>
      <c r="DA89" s="21">
        <v>0</v>
      </c>
      <c r="DB89" s="16" t="str">
        <f t="shared" si="331"/>
        <v xml:space="preserve"> </v>
      </c>
      <c r="DC89" s="16" t="str">
        <f t="shared" si="351"/>
        <v xml:space="preserve"> </v>
      </c>
      <c r="DD89" s="21">
        <v>0</v>
      </c>
      <c r="DE89" s="21">
        <v>0</v>
      </c>
      <c r="DF89" s="21">
        <v>0</v>
      </c>
      <c r="DG89" s="16" t="str">
        <f t="shared" si="332"/>
        <v xml:space="preserve"> </v>
      </c>
      <c r="DH89" s="16" t="str">
        <f t="shared" si="352"/>
        <v xml:space="preserve"> </v>
      </c>
      <c r="DI89" s="21">
        <v>0</v>
      </c>
      <c r="DJ89" s="21">
        <v>0</v>
      </c>
      <c r="DK89" s="16" t="str">
        <f t="shared" si="353"/>
        <v xml:space="preserve"> </v>
      </c>
      <c r="DL89" s="21">
        <v>0</v>
      </c>
      <c r="DM89" s="21">
        <v>0</v>
      </c>
      <c r="DN89" s="21">
        <v>0</v>
      </c>
      <c r="DO89" s="16" t="str">
        <f t="shared" si="333"/>
        <v xml:space="preserve"> </v>
      </c>
      <c r="DP89" s="59" t="str">
        <f t="shared" si="354"/>
        <v xml:space="preserve"> </v>
      </c>
      <c r="DQ89" s="21">
        <v>0</v>
      </c>
      <c r="DR89" s="21">
        <v>0</v>
      </c>
      <c r="DS89" s="21">
        <v>0</v>
      </c>
      <c r="DT89" s="16" t="str">
        <f t="shared" si="446"/>
        <v xml:space="preserve"> </v>
      </c>
      <c r="DU89" s="16" t="str">
        <f t="shared" ref="DU89:DU100" si="475">IF(DS89=0," ",IF(DR89/DS89*100&gt;200,"св.200",DR89/DS89))</f>
        <v xml:space="preserve"> </v>
      </c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1:144" s="10" customFormat="1" ht="15.75" x14ac:dyDescent="0.25">
      <c r="A90" s="9"/>
      <c r="B90" s="74" t="s">
        <v>135</v>
      </c>
      <c r="C90" s="76">
        <v>50746081</v>
      </c>
      <c r="D90" s="76">
        <v>11543080.350000001</v>
      </c>
      <c r="E90" s="76">
        <f>SUM(E91:E95)</f>
        <v>9739347.3900000006</v>
      </c>
      <c r="F90" s="14">
        <f t="shared" si="314"/>
        <v>0.22746742452880256</v>
      </c>
      <c r="G90" s="14">
        <f t="shared" si="315"/>
        <v>1.1852005979221982</v>
      </c>
      <c r="H90" s="36">
        <v>49819800</v>
      </c>
      <c r="I90" s="26">
        <v>11262124.149999999</v>
      </c>
      <c r="J90" s="36">
        <f t="shared" ref="J90" si="476">J91+J92+J93+J94+J95</f>
        <v>9495924.6900000013</v>
      </c>
      <c r="K90" s="14">
        <f t="shared" si="316"/>
        <v>0.22605719312401892</v>
      </c>
      <c r="L90" s="14">
        <f t="shared" si="335"/>
        <v>1.1859955209901729</v>
      </c>
      <c r="M90" s="36">
        <v>42033000</v>
      </c>
      <c r="N90" s="36">
        <v>9756294.8899999987</v>
      </c>
      <c r="O90" s="36">
        <f t="shared" ref="O90" si="477">O91+O92+O93+O94+O95</f>
        <v>7876648.3500000006</v>
      </c>
      <c r="P90" s="14">
        <f t="shared" si="289"/>
        <v>0.23211036304808125</v>
      </c>
      <c r="Q90" s="14">
        <f t="shared" si="290"/>
        <v>1.2386353251380071</v>
      </c>
      <c r="R90" s="36">
        <v>2068300</v>
      </c>
      <c r="S90" s="36">
        <v>582931</v>
      </c>
      <c r="T90" s="36">
        <f t="shared" ref="T90" si="478">T91+T92+T93+T94+T95</f>
        <v>529546.49</v>
      </c>
      <c r="U90" s="14">
        <f t="shared" si="317"/>
        <v>0.2818406420732002</v>
      </c>
      <c r="V90" s="14">
        <f t="shared" si="292"/>
        <v>1.1008117530908381</v>
      </c>
      <c r="W90" s="36">
        <v>80500</v>
      </c>
      <c r="X90" s="36">
        <v>5991.9</v>
      </c>
      <c r="Y90" s="36">
        <f t="shared" ref="Y90" si="479">Y91+Y92+Y93+Y94+Y95</f>
        <v>83908.549999999988</v>
      </c>
      <c r="Z90" s="14">
        <f t="shared" si="318"/>
        <v>7.4433540372670803E-2</v>
      </c>
      <c r="AA90" s="14">
        <f t="shared" si="337"/>
        <v>7.1409886120067628E-2</v>
      </c>
      <c r="AB90" s="36">
        <v>1340000</v>
      </c>
      <c r="AC90" s="36">
        <v>133076.32999999999</v>
      </c>
      <c r="AD90" s="36">
        <f t="shared" ref="AD90" si="480">AD91+AD92+AD93+AD94+AD95</f>
        <v>122963.92</v>
      </c>
      <c r="AE90" s="14">
        <f t="shared" si="319"/>
        <v>9.9310694029850738E-2</v>
      </c>
      <c r="AF90" s="14">
        <f t="shared" si="283"/>
        <v>1.0822388388398807</v>
      </c>
      <c r="AG90" s="36">
        <v>4298000</v>
      </c>
      <c r="AH90" s="36">
        <v>783830.03</v>
      </c>
      <c r="AI90" s="36">
        <f t="shared" ref="AI90" si="481">AI91+AI92+AI93+AI94+AI95</f>
        <v>882857.37999999989</v>
      </c>
      <c r="AJ90" s="14">
        <f t="shared" si="320"/>
        <v>0.1823708771521638</v>
      </c>
      <c r="AK90" s="14">
        <f>IF(AI90=0," ",IF(AH90/AI90*100&gt;200,"св.200",AH90/AI90))</f>
        <v>0.88783312883446719</v>
      </c>
      <c r="AL90" s="36">
        <v>0</v>
      </c>
      <c r="AM90" s="36">
        <v>0</v>
      </c>
      <c r="AN90" s="36">
        <f t="shared" ref="AN90" si="482">AN91+AN92+AN93+AN94+AN95</f>
        <v>0</v>
      </c>
      <c r="AO90" s="14" t="str">
        <f t="shared" si="420"/>
        <v xml:space="preserve"> </v>
      </c>
      <c r="AP90" s="14" t="str">
        <f t="shared" si="339"/>
        <v xml:space="preserve"> </v>
      </c>
      <c r="AQ90" s="36">
        <v>926281</v>
      </c>
      <c r="AR90" s="36">
        <v>280956.2</v>
      </c>
      <c r="AS90" s="36">
        <f t="shared" ref="AS90" si="483">AS91+AS92+AS93+AS94+AS95</f>
        <v>243422.70000000004</v>
      </c>
      <c r="AT90" s="14">
        <f t="shared" si="321"/>
        <v>0.30331638023450769</v>
      </c>
      <c r="AU90" s="14">
        <f t="shared" si="340"/>
        <v>1.1541906321801541</v>
      </c>
      <c r="AV90" s="36">
        <v>400000</v>
      </c>
      <c r="AW90" s="36">
        <v>19274.96</v>
      </c>
      <c r="AX90" s="36">
        <f t="shared" ref="AX90" si="484">AX91+AX92+AX93+AX94+AX95</f>
        <v>42503.67</v>
      </c>
      <c r="AY90" s="14">
        <f t="shared" si="322"/>
        <v>4.8187399999999998E-2</v>
      </c>
      <c r="AZ90" s="14">
        <f t="shared" si="341"/>
        <v>0.45348931045248564</v>
      </c>
      <c r="BA90" s="36">
        <v>162565</v>
      </c>
      <c r="BB90" s="36">
        <v>47082.17</v>
      </c>
      <c r="BC90" s="36">
        <f t="shared" ref="BC90" si="485">BC91+BC92+BC93+BC94+BC95</f>
        <v>51829.23</v>
      </c>
      <c r="BD90" s="14">
        <f t="shared" si="323"/>
        <v>0.28962058253621625</v>
      </c>
      <c r="BE90" s="14">
        <f t="shared" si="324"/>
        <v>0.90840959821320899</v>
      </c>
      <c r="BF90" s="36">
        <v>50000</v>
      </c>
      <c r="BG90" s="36">
        <v>13335</v>
      </c>
      <c r="BH90" s="36">
        <f t="shared" ref="BH90" si="486">BH91+BH92+BH93+BH94+BH95</f>
        <v>0</v>
      </c>
      <c r="BI90" s="14">
        <f t="shared" si="325"/>
        <v>0.26669999999999999</v>
      </c>
      <c r="BJ90" s="14" t="str">
        <f t="shared" si="326"/>
        <v xml:space="preserve"> </v>
      </c>
      <c r="BK90" s="36">
        <v>0</v>
      </c>
      <c r="BL90" s="36">
        <v>1779.25</v>
      </c>
      <c r="BM90" s="36">
        <f t="shared" ref="BM90" si="487">BM91+BM92+BM93+BM94+BM95</f>
        <v>0</v>
      </c>
      <c r="BN90" s="14" t="str">
        <f t="shared" si="460"/>
        <v xml:space="preserve"> </v>
      </c>
      <c r="BO90" s="14" t="e">
        <f>IF(BL90=0," ",IF(BL90/BM90*100&gt;200,"св.200",BL90/BM90))</f>
        <v>#DIV/0!</v>
      </c>
      <c r="BP90" s="36">
        <v>150000</v>
      </c>
      <c r="BQ90" s="36">
        <v>89941.02</v>
      </c>
      <c r="BR90" s="36">
        <f t="shared" ref="BR90" si="488">BR91+BR92+BR93+BR94+BR95</f>
        <v>35228.269999999997</v>
      </c>
      <c r="BS90" s="14">
        <f t="shared" si="327"/>
        <v>0.5996068</v>
      </c>
      <c r="BT90" s="14" t="str">
        <f>IF(BQ90=0," ",IF(BQ90/BR90*100&gt;200,"св.200",BQ90/BR90))</f>
        <v>св.200</v>
      </c>
      <c r="BU90" s="36">
        <v>105716</v>
      </c>
      <c r="BV90" s="36">
        <v>24950.78</v>
      </c>
      <c r="BW90" s="36">
        <f t="shared" ref="BW90" si="489">BW91+BW92+BW93+BW94+BW95</f>
        <v>23625.03</v>
      </c>
      <c r="BX90" s="14">
        <f t="shared" si="329"/>
        <v>0.23601706458814181</v>
      </c>
      <c r="BY90" s="14">
        <f t="shared" si="343"/>
        <v>1.0561163308575692</v>
      </c>
      <c r="BZ90" s="36">
        <v>0</v>
      </c>
      <c r="CA90" s="36">
        <v>0</v>
      </c>
      <c r="CB90" s="36">
        <f t="shared" ref="CB90" si="490">CB91+CB92+CB93+CB94+CB95</f>
        <v>0</v>
      </c>
      <c r="CC90" s="14" t="str">
        <f t="shared" si="330"/>
        <v xml:space="preserve"> </v>
      </c>
      <c r="CD90" s="14" t="str">
        <f t="shared" si="344"/>
        <v xml:space="preserve"> </v>
      </c>
      <c r="CE90" s="76">
        <v>25000</v>
      </c>
      <c r="CF90" s="76">
        <v>5230.1400000000003</v>
      </c>
      <c r="CG90" s="36">
        <f t="shared" ref="CG90" si="491">CG91+CG92+CG93+CG94+CG95</f>
        <v>18801.5</v>
      </c>
      <c r="CH90" s="14">
        <f t="shared" si="345"/>
        <v>0.20920560000000002</v>
      </c>
      <c r="CI90" s="14">
        <f t="shared" si="346"/>
        <v>0.27817674121745606</v>
      </c>
      <c r="CJ90" s="36">
        <v>25000</v>
      </c>
      <c r="CK90" s="36">
        <v>5230.1400000000003</v>
      </c>
      <c r="CL90" s="36">
        <f t="shared" ref="CL90" si="492">CL91+CL92+CL93+CL94+CL95</f>
        <v>18801.5</v>
      </c>
      <c r="CM90" s="14">
        <f t="shared" si="347"/>
        <v>0.20920560000000002</v>
      </c>
      <c r="CN90" s="14">
        <f>IF(CK90=0," ",IF(CK90/CL90*100&gt;200,"св.200",CK90/CL90))</f>
        <v>0.27817674121745606</v>
      </c>
      <c r="CO90" s="36">
        <v>0</v>
      </c>
      <c r="CP90" s="36">
        <v>0</v>
      </c>
      <c r="CQ90" s="36">
        <f t="shared" ref="CQ90" si="493">CQ91+CQ92+CQ93+CQ94+CQ95</f>
        <v>0</v>
      </c>
      <c r="CR90" s="14" t="str">
        <f t="shared" si="284"/>
        <v xml:space="preserve"> </v>
      </c>
      <c r="CS90" s="14" t="str">
        <f t="shared" si="285"/>
        <v xml:space="preserve"> </v>
      </c>
      <c r="CT90" s="36">
        <v>0</v>
      </c>
      <c r="CU90" s="36">
        <v>0</v>
      </c>
      <c r="CV90" s="36">
        <f t="shared" ref="CV90" si="494">CV91+CV92+CV93+CV94+CV95</f>
        <v>0</v>
      </c>
      <c r="CW90" s="28" t="str">
        <f t="shared" si="349"/>
        <v xml:space="preserve"> </v>
      </c>
      <c r="CX90" s="28" t="str">
        <f t="shared" si="350"/>
        <v xml:space="preserve"> </v>
      </c>
      <c r="CY90" s="36">
        <v>0</v>
      </c>
      <c r="CZ90" s="36">
        <v>0</v>
      </c>
      <c r="DA90" s="36">
        <f t="shared" ref="DA90" si="495">DA91+DA92+DA93+DA94+DA95</f>
        <v>0</v>
      </c>
      <c r="DB90" s="14" t="str">
        <f t="shared" si="331"/>
        <v xml:space="preserve"> </v>
      </c>
      <c r="DC90" s="14" t="str">
        <f t="shared" si="351"/>
        <v xml:space="preserve"> </v>
      </c>
      <c r="DD90" s="36">
        <v>0</v>
      </c>
      <c r="DE90" s="36">
        <v>79362.880000000005</v>
      </c>
      <c r="DF90" s="36">
        <f t="shared" ref="DF90" si="496">DF91+DF92+DF93+DF94+DF95</f>
        <v>0</v>
      </c>
      <c r="DG90" s="14" t="str">
        <f t="shared" si="332"/>
        <v xml:space="preserve"> </v>
      </c>
      <c r="DH90" s="14" t="str">
        <f t="shared" si="352"/>
        <v xml:space="preserve"> </v>
      </c>
      <c r="DI90" s="36">
        <v>0</v>
      </c>
      <c r="DJ90" s="36">
        <v>13335</v>
      </c>
      <c r="DK90" s="14">
        <f t="shared" si="353"/>
        <v>0</v>
      </c>
      <c r="DL90" s="36">
        <v>0</v>
      </c>
      <c r="DM90" s="36">
        <v>0</v>
      </c>
      <c r="DN90" s="36">
        <f t="shared" ref="DN90" si="497">DN91+DN92+DN93+DN94+DN95</f>
        <v>0</v>
      </c>
      <c r="DO90" s="14" t="str">
        <f t="shared" si="333"/>
        <v xml:space="preserve"> </v>
      </c>
      <c r="DP90" s="58" t="str">
        <f t="shared" si="354"/>
        <v xml:space="preserve"> </v>
      </c>
      <c r="DQ90" s="36">
        <v>33000</v>
      </c>
      <c r="DR90" s="36">
        <v>0</v>
      </c>
      <c r="DS90" s="36">
        <f t="shared" ref="DS90" si="498">DS91+DS92+DS93+DS94+DS95</f>
        <v>58100</v>
      </c>
      <c r="DT90" s="14" t="str">
        <f t="shared" si="446"/>
        <v xml:space="preserve"> </v>
      </c>
      <c r="DU90" s="14">
        <f t="shared" si="475"/>
        <v>0</v>
      </c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</row>
    <row r="91" spans="1:144" s="8" customFormat="1" ht="15.75" customHeight="1" outlineLevel="1" x14ac:dyDescent="0.25">
      <c r="A91" s="7">
        <v>72</v>
      </c>
      <c r="B91" s="75" t="s">
        <v>64</v>
      </c>
      <c r="C91" s="15">
        <v>47443300</v>
      </c>
      <c r="D91" s="15">
        <v>10943259.550000001</v>
      </c>
      <c r="E91" s="15">
        <v>8907025.5700000003</v>
      </c>
      <c r="F91" s="16">
        <f t="shared" si="314"/>
        <v>0.23065974647632018</v>
      </c>
      <c r="G91" s="16">
        <f t="shared" si="315"/>
        <v>1.2286098725098866</v>
      </c>
      <c r="H91" s="6">
        <v>46868300</v>
      </c>
      <c r="I91" s="13">
        <v>10747671.299999999</v>
      </c>
      <c r="J91" s="13">
        <v>8752392.1300000008</v>
      </c>
      <c r="K91" s="16">
        <f t="shared" si="316"/>
        <v>0.22931643136192265</v>
      </c>
      <c r="L91" s="16">
        <f t="shared" si="335"/>
        <v>1.2279695813857461</v>
      </c>
      <c r="M91" s="21">
        <v>41000000</v>
      </c>
      <c r="N91" s="21">
        <v>9532512.3699999992</v>
      </c>
      <c r="O91" s="21">
        <v>7724959.0800000001</v>
      </c>
      <c r="P91" s="16">
        <f t="shared" si="289"/>
        <v>0.23250030170731706</v>
      </c>
      <c r="Q91" s="16">
        <f t="shared" si="290"/>
        <v>1.2339887203648461</v>
      </c>
      <c r="R91" s="21">
        <v>2068300</v>
      </c>
      <c r="S91" s="21">
        <v>582931</v>
      </c>
      <c r="T91" s="21">
        <v>529546.49</v>
      </c>
      <c r="U91" s="16">
        <f t="shared" si="317"/>
        <v>0.2818406420732002</v>
      </c>
      <c r="V91" s="16">
        <f t="shared" si="292"/>
        <v>1.1008117530908381</v>
      </c>
      <c r="W91" s="21">
        <v>0</v>
      </c>
      <c r="X91" s="21">
        <v>1773</v>
      </c>
      <c r="Y91" s="21">
        <v>7294</v>
      </c>
      <c r="Z91" s="16" t="str">
        <f t="shared" si="318"/>
        <v xml:space="preserve"> </v>
      </c>
      <c r="AA91" s="16">
        <f t="shared" si="337"/>
        <v>0.24307650123389088</v>
      </c>
      <c r="AB91" s="21">
        <v>1000000</v>
      </c>
      <c r="AC91" s="21">
        <v>117116.4</v>
      </c>
      <c r="AD91" s="21">
        <v>80558.3</v>
      </c>
      <c r="AE91" s="16">
        <f t="shared" si="319"/>
        <v>0.1171164</v>
      </c>
      <c r="AF91" s="16">
        <f>IF(AC91&lt;=0," ",IF(AC91/AD91*100&gt;200,"св.200",AC91/AD91))</f>
        <v>1.4538092288442035</v>
      </c>
      <c r="AG91" s="21">
        <v>2800000</v>
      </c>
      <c r="AH91" s="21">
        <v>513338.53</v>
      </c>
      <c r="AI91" s="21">
        <v>410034.26</v>
      </c>
      <c r="AJ91" s="16">
        <f>IF(AH91&lt;=0," ",IF(AG91&lt;=0," ",IF(AH91/AG91*100&gt;200,"СВ.200",AH91/AG91)))</f>
        <v>0.1833351892857143</v>
      </c>
      <c r="AK91" s="16">
        <f t="shared" si="338"/>
        <v>1.2519405817455351</v>
      </c>
      <c r="AL91" s="21">
        <v>0</v>
      </c>
      <c r="AM91" s="21">
        <v>0</v>
      </c>
      <c r="AN91" s="21">
        <v>0</v>
      </c>
      <c r="AO91" s="16" t="str">
        <f t="shared" si="420"/>
        <v xml:space="preserve"> </v>
      </c>
      <c r="AP91" s="16" t="str">
        <f>IF(AN91=0," ",IF(AM91/AN91*100&gt;200,"св.200",AM91/AN91))</f>
        <v xml:space="preserve"> </v>
      </c>
      <c r="AQ91" s="33">
        <v>575000</v>
      </c>
      <c r="AR91" s="33">
        <v>195588.25</v>
      </c>
      <c r="AS91" s="33">
        <v>154633.44</v>
      </c>
      <c r="AT91" s="16">
        <f t="shared" si="321"/>
        <v>0.34015347826086956</v>
      </c>
      <c r="AU91" s="16">
        <f t="shared" si="340"/>
        <v>1.2648509274578643</v>
      </c>
      <c r="AV91" s="21">
        <v>400000</v>
      </c>
      <c r="AW91" s="21">
        <v>19274.96</v>
      </c>
      <c r="AX91" s="21">
        <v>42503.67</v>
      </c>
      <c r="AY91" s="16">
        <f t="shared" si="322"/>
        <v>4.8187399999999998E-2</v>
      </c>
      <c r="AZ91" s="16">
        <f t="shared" si="341"/>
        <v>0.45348931045248564</v>
      </c>
      <c r="BA91" s="21">
        <v>0</v>
      </c>
      <c r="BB91" s="21">
        <v>0</v>
      </c>
      <c r="BC91" s="21">
        <v>0</v>
      </c>
      <c r="BD91" s="16" t="str">
        <f t="shared" si="323"/>
        <v xml:space="preserve"> </v>
      </c>
      <c r="BE91" s="16" t="str">
        <f t="shared" si="324"/>
        <v xml:space="preserve"> </v>
      </c>
      <c r="BF91" s="21">
        <v>0</v>
      </c>
      <c r="BG91" s="21">
        <v>0</v>
      </c>
      <c r="BH91" s="21">
        <v>0</v>
      </c>
      <c r="BI91" s="16" t="str">
        <f t="shared" si="325"/>
        <v xml:space="preserve"> </v>
      </c>
      <c r="BJ91" s="16" t="str">
        <f>IF(BG91=0," ",IF(BG91/BH91*100&gt;200,"св.200",BG91/BH91))</f>
        <v xml:space="preserve"> </v>
      </c>
      <c r="BK91" s="21">
        <v>0</v>
      </c>
      <c r="BL91" s="21">
        <v>1779.25</v>
      </c>
      <c r="BM91" s="21">
        <v>0</v>
      </c>
      <c r="BN91" s="16" t="str">
        <f t="shared" si="460"/>
        <v xml:space="preserve"> </v>
      </c>
      <c r="BO91" s="16" t="e">
        <f>IF(BL91=0," ",IF(BL91/BM91*100&gt;200,"св.200",BL91/BM91))</f>
        <v>#DIV/0!</v>
      </c>
      <c r="BP91" s="21">
        <v>150000</v>
      </c>
      <c r="BQ91" s="21">
        <v>89941.02</v>
      </c>
      <c r="BR91" s="21">
        <v>35228.269999999997</v>
      </c>
      <c r="BS91" s="16">
        <f t="shared" si="327"/>
        <v>0.5996068</v>
      </c>
      <c r="BT91" s="16" t="str">
        <f>IF(BQ91=0," ",IF(BQ91/BR91*100&gt;200,"св.200",BQ91/BR91))</f>
        <v>св.200</v>
      </c>
      <c r="BU91" s="21">
        <v>0</v>
      </c>
      <c r="BV91" s="21">
        <v>0</v>
      </c>
      <c r="BW91" s="21">
        <v>0</v>
      </c>
      <c r="BX91" s="16" t="str">
        <f t="shared" si="329"/>
        <v xml:space="preserve"> </v>
      </c>
      <c r="BY91" s="16" t="str">
        <f t="shared" si="343"/>
        <v xml:space="preserve"> </v>
      </c>
      <c r="BZ91" s="21">
        <v>0</v>
      </c>
      <c r="CA91" s="21">
        <v>0</v>
      </c>
      <c r="CB91" s="21">
        <v>0</v>
      </c>
      <c r="CC91" s="16" t="str">
        <f t="shared" si="330"/>
        <v xml:space="preserve"> </v>
      </c>
      <c r="CD91" s="16" t="str">
        <f>IF(CA91=0," ",IF(CA91/CB91*100&gt;200,"св.200",CA91/CB91))</f>
        <v xml:space="preserve"> </v>
      </c>
      <c r="CE91" s="15">
        <v>25000</v>
      </c>
      <c r="CF91" s="15">
        <v>5230.1400000000003</v>
      </c>
      <c r="CG91" s="15">
        <v>18801.5</v>
      </c>
      <c r="CH91" s="22">
        <f t="shared" si="345"/>
        <v>0.20920560000000002</v>
      </c>
      <c r="CI91" s="16">
        <f t="shared" ref="CI91:CI94" si="499">IF(CF91=0," ",IF(CF91/CG91*100&gt;200,"св.200",CF91/CG91))</f>
        <v>0.27817674121745606</v>
      </c>
      <c r="CJ91" s="21">
        <v>25000</v>
      </c>
      <c r="CK91" s="21">
        <v>5230.1400000000003</v>
      </c>
      <c r="CL91" s="21">
        <v>18801.5</v>
      </c>
      <c r="CM91" s="16">
        <f t="shared" si="347"/>
        <v>0.20920560000000002</v>
      </c>
      <c r="CN91" s="16">
        <f>IF(CK91=0," ",IF(CK91/CL91*100&gt;200,"св.200",CK91/CL91))</f>
        <v>0.27817674121745606</v>
      </c>
      <c r="CO91" s="21">
        <v>0</v>
      </c>
      <c r="CP91" s="21">
        <v>0</v>
      </c>
      <c r="CQ91" s="21">
        <v>0</v>
      </c>
      <c r="CR91" s="16" t="str">
        <f t="shared" si="284"/>
        <v xml:space="preserve"> </v>
      </c>
      <c r="CS91" s="16" t="str">
        <f t="shared" si="285"/>
        <v xml:space="preserve"> </v>
      </c>
      <c r="CT91" s="21">
        <v>0</v>
      </c>
      <c r="CU91" s="21">
        <v>0</v>
      </c>
      <c r="CV91" s="21">
        <v>0</v>
      </c>
      <c r="CW91" s="16" t="str">
        <f t="shared" si="349"/>
        <v xml:space="preserve"> </v>
      </c>
      <c r="CX91" s="16" t="str">
        <f t="shared" si="350"/>
        <v xml:space="preserve"> </v>
      </c>
      <c r="CY91" s="21">
        <v>0</v>
      </c>
      <c r="CZ91" s="21">
        <v>0</v>
      </c>
      <c r="DA91" s="21">
        <v>0</v>
      </c>
      <c r="DB91" s="16" t="str">
        <f t="shared" si="331"/>
        <v xml:space="preserve"> </v>
      </c>
      <c r="DC91" s="16" t="str">
        <f t="shared" si="351"/>
        <v xml:space="preserve"> </v>
      </c>
      <c r="DD91" s="21">
        <v>0</v>
      </c>
      <c r="DE91" s="21">
        <v>79362.880000000005</v>
      </c>
      <c r="DF91" s="21">
        <v>0</v>
      </c>
      <c r="DG91" s="16" t="str">
        <f t="shared" si="332"/>
        <v xml:space="preserve"> </v>
      </c>
      <c r="DH91" s="16" t="str">
        <f t="shared" si="352"/>
        <v xml:space="preserve"> </v>
      </c>
      <c r="DI91" s="21">
        <v>0</v>
      </c>
      <c r="DJ91" s="21">
        <v>0</v>
      </c>
      <c r="DK91" s="16" t="str">
        <f t="shared" si="353"/>
        <v xml:space="preserve"> </v>
      </c>
      <c r="DL91" s="21">
        <v>0</v>
      </c>
      <c r="DM91" s="21">
        <v>0</v>
      </c>
      <c r="DN91" s="21">
        <v>0</v>
      </c>
      <c r="DO91" s="16" t="str">
        <f t="shared" si="333"/>
        <v xml:space="preserve"> </v>
      </c>
      <c r="DP91" s="59" t="str">
        <f t="shared" si="354"/>
        <v xml:space="preserve"> </v>
      </c>
      <c r="DQ91" s="21">
        <v>0</v>
      </c>
      <c r="DR91" s="21">
        <v>0</v>
      </c>
      <c r="DS91" s="21">
        <v>58100</v>
      </c>
      <c r="DT91" s="16" t="str">
        <f t="shared" si="446"/>
        <v xml:space="preserve"> </v>
      </c>
      <c r="DU91" s="16">
        <f t="shared" si="475"/>
        <v>0</v>
      </c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1:144" s="8" customFormat="1" ht="15.75" customHeight="1" outlineLevel="1" x14ac:dyDescent="0.25">
      <c r="A92" s="7">
        <f>A91+1</f>
        <v>73</v>
      </c>
      <c r="B92" s="75" t="s">
        <v>98</v>
      </c>
      <c r="C92" s="15">
        <v>345000</v>
      </c>
      <c r="D92" s="15">
        <v>94887.89</v>
      </c>
      <c r="E92" s="15">
        <v>46555.38</v>
      </c>
      <c r="F92" s="16">
        <f t="shared" si="314"/>
        <v>0.27503736231884057</v>
      </c>
      <c r="G92" s="16" t="str">
        <f t="shared" si="315"/>
        <v>св.200</v>
      </c>
      <c r="H92" s="6">
        <v>303000</v>
      </c>
      <c r="I92" s="13">
        <v>89811.839999999997</v>
      </c>
      <c r="J92" s="13">
        <v>29466.43</v>
      </c>
      <c r="K92" s="16">
        <f t="shared" si="316"/>
        <v>0.29640871287128712</v>
      </c>
      <c r="L92" s="16" t="str">
        <f t="shared" si="335"/>
        <v>св.200</v>
      </c>
      <c r="M92" s="21">
        <v>123000</v>
      </c>
      <c r="N92" s="21">
        <v>26594.74</v>
      </c>
      <c r="O92" s="21">
        <v>27531.82</v>
      </c>
      <c r="P92" s="16">
        <f t="shared" si="289"/>
        <v>0.21621739837398377</v>
      </c>
      <c r="Q92" s="16">
        <f t="shared" si="290"/>
        <v>0.96596374667566476</v>
      </c>
      <c r="R92" s="21">
        <v>0</v>
      </c>
      <c r="S92" s="21">
        <v>0</v>
      </c>
      <c r="T92" s="21">
        <v>0</v>
      </c>
      <c r="U92" s="16" t="str">
        <f t="shared" si="317"/>
        <v xml:space="preserve"> </v>
      </c>
      <c r="V92" s="16" t="str">
        <f t="shared" ref="V92:V95" si="500">IF(S92=0," ",IF(S92/T92*100&gt;200,"св.200",S92/T92))</f>
        <v xml:space="preserve"> </v>
      </c>
      <c r="W92" s="21">
        <v>0</v>
      </c>
      <c r="X92" s="21">
        <v>0</v>
      </c>
      <c r="Y92" s="21">
        <v>0</v>
      </c>
      <c r="Z92" s="16" t="str">
        <f t="shared" si="318"/>
        <v xml:space="preserve"> </v>
      </c>
      <c r="AA92" s="16" t="str">
        <f t="shared" si="337"/>
        <v xml:space="preserve"> </v>
      </c>
      <c r="AB92" s="21">
        <v>30000</v>
      </c>
      <c r="AC92" s="21">
        <v>5817.84</v>
      </c>
      <c r="AD92" s="21">
        <v>1477.7</v>
      </c>
      <c r="AE92" s="16">
        <f t="shared" si="319"/>
        <v>0.19392800000000002</v>
      </c>
      <c r="AF92" s="16" t="str">
        <f t="shared" ref="AF92" si="501">IF(AD92&lt;=0," ",IF(AC92/AD92*100&gt;200,"св.200",AC92/AD92))</f>
        <v>св.200</v>
      </c>
      <c r="AG92" s="21">
        <v>150000</v>
      </c>
      <c r="AH92" s="21">
        <v>57399.26</v>
      </c>
      <c r="AI92" s="21">
        <v>456.91</v>
      </c>
      <c r="AJ92" s="16">
        <f t="shared" si="320"/>
        <v>0.38266173333333336</v>
      </c>
      <c r="AK92" s="16" t="str">
        <f t="shared" si="338"/>
        <v>св.200</v>
      </c>
      <c r="AL92" s="21">
        <v>0</v>
      </c>
      <c r="AM92" s="21">
        <v>0</v>
      </c>
      <c r="AN92" s="21">
        <v>0</v>
      </c>
      <c r="AO92" s="16" t="str">
        <f t="shared" si="420"/>
        <v xml:space="preserve"> </v>
      </c>
      <c r="AP92" s="16" t="str">
        <f>IF(AN92=0," ",IF(AM92/AN92*100&gt;200,"св.200",AM92/AN92))</f>
        <v xml:space="preserve"> </v>
      </c>
      <c r="AQ92" s="33">
        <v>42000</v>
      </c>
      <c r="AR92" s="33">
        <v>5076.05</v>
      </c>
      <c r="AS92" s="33">
        <v>17088.95</v>
      </c>
      <c r="AT92" s="16">
        <f t="shared" si="321"/>
        <v>0.12085833333333333</v>
      </c>
      <c r="AU92" s="16">
        <f t="shared" si="340"/>
        <v>0.2970369741850728</v>
      </c>
      <c r="AV92" s="21">
        <v>0</v>
      </c>
      <c r="AW92" s="21">
        <v>0</v>
      </c>
      <c r="AX92" s="21">
        <v>0</v>
      </c>
      <c r="AY92" s="16" t="str">
        <f t="shared" si="322"/>
        <v xml:space="preserve"> </v>
      </c>
      <c r="AZ92" s="16" t="str">
        <f t="shared" si="341"/>
        <v xml:space="preserve"> </v>
      </c>
      <c r="BA92" s="21">
        <v>0</v>
      </c>
      <c r="BB92" s="21">
        <v>0</v>
      </c>
      <c r="BC92" s="21">
        <v>0</v>
      </c>
      <c r="BD92" s="16" t="str">
        <f t="shared" si="323"/>
        <v xml:space="preserve"> </v>
      </c>
      <c r="BE92" s="16" t="str">
        <f t="shared" si="324"/>
        <v xml:space="preserve"> </v>
      </c>
      <c r="BF92" s="21">
        <v>0</v>
      </c>
      <c r="BG92" s="21">
        <v>0</v>
      </c>
      <c r="BH92" s="21">
        <v>0</v>
      </c>
      <c r="BI92" s="16" t="str">
        <f t="shared" si="325"/>
        <v xml:space="preserve"> </v>
      </c>
      <c r="BJ92" s="16" t="str">
        <f t="shared" si="326"/>
        <v xml:space="preserve"> </v>
      </c>
      <c r="BK92" s="21">
        <v>0</v>
      </c>
      <c r="BL92" s="21">
        <v>0</v>
      </c>
      <c r="BM92" s="21">
        <v>0</v>
      </c>
      <c r="BN92" s="16" t="str">
        <f t="shared" si="460"/>
        <v xml:space="preserve"> </v>
      </c>
      <c r="BO92" s="16" t="str">
        <f t="shared" si="342"/>
        <v xml:space="preserve"> </v>
      </c>
      <c r="BP92" s="21">
        <v>0</v>
      </c>
      <c r="BQ92" s="21">
        <v>0</v>
      </c>
      <c r="BR92" s="21">
        <v>0</v>
      </c>
      <c r="BS92" s="16" t="str">
        <f t="shared" si="327"/>
        <v xml:space="preserve"> </v>
      </c>
      <c r="BT92" s="16" t="str">
        <f t="shared" si="328"/>
        <v xml:space="preserve"> </v>
      </c>
      <c r="BU92" s="21">
        <v>9000</v>
      </c>
      <c r="BV92" s="21">
        <v>5076.05</v>
      </c>
      <c r="BW92" s="21">
        <v>17088.95</v>
      </c>
      <c r="BX92" s="16">
        <f t="shared" si="329"/>
        <v>0.56400555555555554</v>
      </c>
      <c r="BY92" s="16">
        <f t="shared" si="343"/>
        <v>0.2970369741850728</v>
      </c>
      <c r="BZ92" s="21">
        <v>0</v>
      </c>
      <c r="CA92" s="21">
        <v>0</v>
      </c>
      <c r="CB92" s="21">
        <v>0</v>
      </c>
      <c r="CC92" s="16" t="str">
        <f t="shared" si="330"/>
        <v xml:space="preserve"> </v>
      </c>
      <c r="CD92" s="16" t="str">
        <f t="shared" si="344"/>
        <v xml:space="preserve"> </v>
      </c>
      <c r="CE92" s="15">
        <v>0</v>
      </c>
      <c r="CF92" s="15">
        <v>0</v>
      </c>
      <c r="CG92" s="15">
        <v>0</v>
      </c>
      <c r="CH92" s="22" t="str">
        <f t="shared" si="345"/>
        <v xml:space="preserve"> </v>
      </c>
      <c r="CI92" s="16" t="str">
        <f t="shared" si="499"/>
        <v xml:space="preserve"> </v>
      </c>
      <c r="CJ92" s="21">
        <v>0</v>
      </c>
      <c r="CK92" s="21">
        <v>0</v>
      </c>
      <c r="CL92" s="21">
        <v>0</v>
      </c>
      <c r="CM92" s="16" t="str">
        <f t="shared" si="347"/>
        <v xml:space="preserve"> </v>
      </c>
      <c r="CN92" s="16" t="str">
        <f t="shared" si="348"/>
        <v xml:space="preserve"> </v>
      </c>
      <c r="CO92" s="21">
        <v>0</v>
      </c>
      <c r="CP92" s="21">
        <v>0</v>
      </c>
      <c r="CQ92" s="21">
        <v>0</v>
      </c>
      <c r="CR92" s="16" t="str">
        <f>IF(CP92&lt;=0," ",IF(CO92&lt;=0," ",IF(CP92/CO92*100&gt;200,"СВ.200",CP92/CO92)))</f>
        <v xml:space="preserve"> </v>
      </c>
      <c r="CS92" s="16" t="str">
        <f>IF(CQ92=0," ",IF(CP92/CQ92*100&gt;200,"св.200",CP92/CQ92))</f>
        <v xml:space="preserve"> </v>
      </c>
      <c r="CT92" s="21">
        <v>0</v>
      </c>
      <c r="CU92" s="21">
        <v>0</v>
      </c>
      <c r="CV92" s="21">
        <v>0</v>
      </c>
      <c r="CW92" s="16" t="str">
        <f t="shared" si="349"/>
        <v xml:space="preserve"> </v>
      </c>
      <c r="CX92" s="16" t="str">
        <f t="shared" si="350"/>
        <v xml:space="preserve"> </v>
      </c>
      <c r="CY92" s="21">
        <v>0</v>
      </c>
      <c r="CZ92" s="21">
        <v>0</v>
      </c>
      <c r="DA92" s="21">
        <v>0</v>
      </c>
      <c r="DB92" s="16" t="str">
        <f t="shared" si="331"/>
        <v xml:space="preserve"> </v>
      </c>
      <c r="DC92" s="16" t="str">
        <f t="shared" si="351"/>
        <v xml:space="preserve"> </v>
      </c>
      <c r="DD92" s="21">
        <v>0</v>
      </c>
      <c r="DE92" s="21">
        <v>0</v>
      </c>
      <c r="DF92" s="21">
        <v>0</v>
      </c>
      <c r="DG92" s="16" t="str">
        <f t="shared" si="332"/>
        <v xml:space="preserve"> </v>
      </c>
      <c r="DH92" s="16" t="str">
        <f t="shared" si="352"/>
        <v xml:space="preserve"> </v>
      </c>
      <c r="DI92" s="21">
        <v>0</v>
      </c>
      <c r="DJ92" s="21">
        <v>0</v>
      </c>
      <c r="DK92" s="16" t="str">
        <f t="shared" si="353"/>
        <v xml:space="preserve"> </v>
      </c>
      <c r="DL92" s="21">
        <v>0</v>
      </c>
      <c r="DM92" s="21">
        <v>0</v>
      </c>
      <c r="DN92" s="21">
        <v>0</v>
      </c>
      <c r="DO92" s="16" t="str">
        <f t="shared" si="333"/>
        <v xml:space="preserve"> </v>
      </c>
      <c r="DP92" s="59" t="str">
        <f t="shared" si="354"/>
        <v xml:space="preserve"> </v>
      </c>
      <c r="DQ92" s="21">
        <v>33000</v>
      </c>
      <c r="DR92" s="21">
        <v>0</v>
      </c>
      <c r="DS92" s="21">
        <v>0</v>
      </c>
      <c r="DT92" s="16" t="str">
        <f t="shared" si="446"/>
        <v xml:space="preserve"> </v>
      </c>
      <c r="DU92" s="16" t="str">
        <f t="shared" si="475"/>
        <v xml:space="preserve"> </v>
      </c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1:144" s="8" customFormat="1" ht="16.5" customHeight="1" outlineLevel="1" x14ac:dyDescent="0.25">
      <c r="A93" s="7">
        <f t="shared" ref="A93:A95" si="502">A92+1</f>
        <v>74</v>
      </c>
      <c r="B93" s="75" t="s">
        <v>106</v>
      </c>
      <c r="C93" s="15">
        <v>1098000</v>
      </c>
      <c r="D93" s="15">
        <v>210774.72</v>
      </c>
      <c r="E93" s="15">
        <v>138795.04999999999</v>
      </c>
      <c r="F93" s="16">
        <f t="shared" si="314"/>
        <v>0.19196240437158471</v>
      </c>
      <c r="G93" s="16">
        <f t="shared" si="315"/>
        <v>1.5186040136157595</v>
      </c>
      <c r="H93" s="6">
        <v>1010000</v>
      </c>
      <c r="I93" s="13">
        <v>207683.21000000002</v>
      </c>
      <c r="J93" s="13">
        <v>136821.82</v>
      </c>
      <c r="K93" s="16">
        <f t="shared" si="316"/>
        <v>0.20562694059405942</v>
      </c>
      <c r="L93" s="16">
        <f t="shared" si="335"/>
        <v>1.5179100087983044</v>
      </c>
      <c r="M93" s="21">
        <v>250000</v>
      </c>
      <c r="N93" s="21">
        <v>79772.94</v>
      </c>
      <c r="O93" s="21">
        <v>53995.57</v>
      </c>
      <c r="P93" s="16">
        <f t="shared" si="289"/>
        <v>0.31909176</v>
      </c>
      <c r="Q93" s="16">
        <f t="shared" si="290"/>
        <v>1.4773978680102831</v>
      </c>
      <c r="R93" s="21">
        <v>0</v>
      </c>
      <c r="S93" s="21">
        <v>0</v>
      </c>
      <c r="T93" s="21">
        <v>0</v>
      </c>
      <c r="U93" s="16" t="str">
        <f t="shared" si="317"/>
        <v xml:space="preserve"> </v>
      </c>
      <c r="V93" s="16" t="str">
        <f t="shared" si="500"/>
        <v xml:space="preserve"> </v>
      </c>
      <c r="W93" s="21">
        <v>60000</v>
      </c>
      <c r="X93" s="21">
        <v>-33.9</v>
      </c>
      <c r="Y93" s="21">
        <v>38283.519999999997</v>
      </c>
      <c r="Z93" s="16" t="str">
        <f>IF(X93&lt;=0," ",IF(W93&lt;=0," ",IF(X93/W93*100&gt;200,"СВ.200",X93/W93)))</f>
        <v xml:space="preserve"> </v>
      </c>
      <c r="AA93" s="16">
        <f t="shared" si="337"/>
        <v>-8.8549851215353245E-4</v>
      </c>
      <c r="AB93" s="21">
        <v>200000</v>
      </c>
      <c r="AC93" s="21">
        <v>7551.75</v>
      </c>
      <c r="AD93" s="21">
        <v>33929.74</v>
      </c>
      <c r="AE93" s="16">
        <f t="shared" si="319"/>
        <v>3.7758750000000001E-2</v>
      </c>
      <c r="AF93" s="16">
        <f t="shared" si="283"/>
        <v>0.22257022894958819</v>
      </c>
      <c r="AG93" s="21">
        <v>500000</v>
      </c>
      <c r="AH93" s="21">
        <v>120392.42</v>
      </c>
      <c r="AI93" s="21">
        <v>10612.99</v>
      </c>
      <c r="AJ93" s="16">
        <f t="shared" si="320"/>
        <v>0.24078484</v>
      </c>
      <c r="AK93" s="16" t="str">
        <f t="shared" si="338"/>
        <v>св.200</v>
      </c>
      <c r="AL93" s="21">
        <v>0</v>
      </c>
      <c r="AM93" s="21">
        <v>0</v>
      </c>
      <c r="AN93" s="21">
        <v>0</v>
      </c>
      <c r="AO93" s="16" t="str">
        <f t="shared" si="420"/>
        <v xml:space="preserve"> </v>
      </c>
      <c r="AP93" s="16" t="str">
        <f t="shared" si="339"/>
        <v xml:space="preserve"> </v>
      </c>
      <c r="AQ93" s="33">
        <v>88000</v>
      </c>
      <c r="AR93" s="33">
        <v>3091.51</v>
      </c>
      <c r="AS93" s="33">
        <v>1973.23</v>
      </c>
      <c r="AT93" s="16">
        <f t="shared" si="321"/>
        <v>3.5130795454545456E-2</v>
      </c>
      <c r="AU93" s="16">
        <f t="shared" si="340"/>
        <v>1.5667256224565815</v>
      </c>
      <c r="AV93" s="21">
        <v>0</v>
      </c>
      <c r="AW93" s="21">
        <v>0</v>
      </c>
      <c r="AX93" s="21">
        <v>0</v>
      </c>
      <c r="AY93" s="16" t="str">
        <f t="shared" si="322"/>
        <v xml:space="preserve"> </v>
      </c>
      <c r="AZ93" s="16" t="str">
        <f t="shared" si="341"/>
        <v xml:space="preserve"> </v>
      </c>
      <c r="BA93" s="21">
        <v>75000</v>
      </c>
      <c r="BB93" s="21">
        <v>0</v>
      </c>
      <c r="BC93" s="21">
        <v>0</v>
      </c>
      <c r="BD93" s="16" t="str">
        <f t="shared" si="323"/>
        <v xml:space="preserve"> </v>
      </c>
      <c r="BE93" s="16" t="str">
        <f t="shared" si="324"/>
        <v xml:space="preserve"> </v>
      </c>
      <c r="BF93" s="21">
        <v>0</v>
      </c>
      <c r="BG93" s="21">
        <v>0</v>
      </c>
      <c r="BH93" s="21">
        <v>0</v>
      </c>
      <c r="BI93" s="16" t="str">
        <f t="shared" si="325"/>
        <v xml:space="preserve"> </v>
      </c>
      <c r="BJ93" s="16" t="str">
        <f>IF(BG93=0," ",IF(BG93/BH93*100&gt;200,"св.200",BG93/BH93))</f>
        <v xml:space="preserve"> </v>
      </c>
      <c r="BK93" s="21">
        <v>0</v>
      </c>
      <c r="BL93" s="21">
        <v>0</v>
      </c>
      <c r="BM93" s="21">
        <v>0</v>
      </c>
      <c r="BN93" s="16" t="str">
        <f t="shared" si="460"/>
        <v xml:space="preserve"> </v>
      </c>
      <c r="BO93" s="16" t="str">
        <f t="shared" si="342"/>
        <v xml:space="preserve"> </v>
      </c>
      <c r="BP93" s="21">
        <v>0</v>
      </c>
      <c r="BQ93" s="21">
        <v>0</v>
      </c>
      <c r="BR93" s="21">
        <v>0</v>
      </c>
      <c r="BS93" s="16" t="str">
        <f t="shared" si="327"/>
        <v xml:space="preserve"> </v>
      </c>
      <c r="BT93" s="16" t="str">
        <f t="shared" si="328"/>
        <v xml:space="preserve"> </v>
      </c>
      <c r="BU93" s="21">
        <v>13000</v>
      </c>
      <c r="BV93" s="21">
        <v>3091.51</v>
      </c>
      <c r="BW93" s="21">
        <v>1973.23</v>
      </c>
      <c r="BX93" s="16">
        <f t="shared" si="329"/>
        <v>0.23780846153846155</v>
      </c>
      <c r="BY93" s="16">
        <f t="shared" si="343"/>
        <v>1.5667256224565815</v>
      </c>
      <c r="BZ93" s="21">
        <v>0</v>
      </c>
      <c r="CA93" s="21">
        <v>0</v>
      </c>
      <c r="CB93" s="21">
        <v>0</v>
      </c>
      <c r="CC93" s="16" t="str">
        <f t="shared" si="330"/>
        <v xml:space="preserve"> </v>
      </c>
      <c r="CD93" s="16" t="str">
        <f t="shared" si="344"/>
        <v xml:space="preserve"> </v>
      </c>
      <c r="CE93" s="15">
        <v>0</v>
      </c>
      <c r="CF93" s="15">
        <v>0</v>
      </c>
      <c r="CG93" s="15">
        <v>0</v>
      </c>
      <c r="CH93" s="16" t="str">
        <f>IF(CF93&lt;=0," ",IF(CE93&lt;=0," ",IF(CF93/CE93*100&gt;200,"СВ.200",CF93/CE93)))</f>
        <v xml:space="preserve"> </v>
      </c>
      <c r="CI93" s="16"/>
      <c r="CJ93" s="21">
        <v>0</v>
      </c>
      <c r="CK93" s="21">
        <v>0</v>
      </c>
      <c r="CL93" s="21">
        <v>0</v>
      </c>
      <c r="CM93" s="16" t="str">
        <f t="shared" si="347"/>
        <v xml:space="preserve"> </v>
      </c>
      <c r="CN93" s="16" t="str">
        <f t="shared" si="348"/>
        <v xml:space="preserve"> </v>
      </c>
      <c r="CO93" s="21">
        <v>0</v>
      </c>
      <c r="CP93" s="21">
        <v>0</v>
      </c>
      <c r="CQ93" s="21">
        <v>0</v>
      </c>
      <c r="CR93" s="16" t="str">
        <f>IF(CP93&lt;=0," ",IF(CO93&lt;=0," ",IF(CP93/CO93*100&gt;200,"СВ.200",CP93/CO93)))</f>
        <v xml:space="preserve"> </v>
      </c>
      <c r="CS93" s="16" t="str">
        <f>IF(CQ93=0," ",IF(CP93/CQ93*100&gt;200,"св.200",CP93/CQ93))</f>
        <v xml:space="preserve"> </v>
      </c>
      <c r="CT93" s="21">
        <v>0</v>
      </c>
      <c r="CU93" s="21">
        <v>0</v>
      </c>
      <c r="CV93" s="21">
        <v>0</v>
      </c>
      <c r="CW93" s="16" t="str">
        <f t="shared" si="349"/>
        <v xml:space="preserve"> </v>
      </c>
      <c r="CX93" s="16" t="str">
        <f t="shared" si="350"/>
        <v xml:space="preserve"> </v>
      </c>
      <c r="CY93" s="21">
        <v>0</v>
      </c>
      <c r="CZ93" s="21">
        <v>0</v>
      </c>
      <c r="DA93" s="21">
        <v>0</v>
      </c>
      <c r="DB93" s="16" t="str">
        <f t="shared" si="331"/>
        <v xml:space="preserve"> </v>
      </c>
      <c r="DC93" s="16" t="str">
        <f t="shared" si="351"/>
        <v xml:space="preserve"> </v>
      </c>
      <c r="DD93" s="21">
        <v>0</v>
      </c>
      <c r="DE93" s="21">
        <v>0</v>
      </c>
      <c r="DF93" s="21">
        <v>0</v>
      </c>
      <c r="DG93" s="16" t="str">
        <f t="shared" si="332"/>
        <v xml:space="preserve"> </v>
      </c>
      <c r="DH93" s="16" t="str">
        <f t="shared" si="352"/>
        <v xml:space="preserve"> </v>
      </c>
      <c r="DI93" s="21">
        <v>0</v>
      </c>
      <c r="DJ93" s="21">
        <v>0</v>
      </c>
      <c r="DK93" s="16" t="str">
        <f>IF(DI93=0," ",IF(DI93/DJ93*100&gt;200,"св.200",DI93/DJ93))</f>
        <v xml:space="preserve"> </v>
      </c>
      <c r="DL93" s="21">
        <v>0</v>
      </c>
      <c r="DM93" s="21">
        <v>0</v>
      </c>
      <c r="DN93" s="21">
        <v>0</v>
      </c>
      <c r="DO93" s="16" t="str">
        <f t="shared" si="333"/>
        <v xml:space="preserve"> </v>
      </c>
      <c r="DP93" s="59" t="str">
        <f t="shared" si="354"/>
        <v xml:space="preserve"> </v>
      </c>
      <c r="DQ93" s="21">
        <v>0</v>
      </c>
      <c r="DR93" s="21">
        <v>0</v>
      </c>
      <c r="DS93" s="21">
        <v>0</v>
      </c>
      <c r="DT93" s="16" t="str">
        <f t="shared" si="446"/>
        <v xml:space="preserve"> </v>
      </c>
      <c r="DU93" s="16" t="str">
        <f t="shared" si="475"/>
        <v xml:space="preserve"> </v>
      </c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  <row r="94" spans="1:144" s="8" customFormat="1" ht="15.75" customHeight="1" outlineLevel="1" x14ac:dyDescent="0.25">
      <c r="A94" s="7">
        <f t="shared" si="502"/>
        <v>75</v>
      </c>
      <c r="B94" s="75" t="s">
        <v>32</v>
      </c>
      <c r="C94" s="15">
        <v>640500</v>
      </c>
      <c r="D94" s="15">
        <v>137565.06</v>
      </c>
      <c r="E94" s="15">
        <v>56690.12</v>
      </c>
      <c r="F94" s="16">
        <f t="shared" si="314"/>
        <v>0.2147776112412178</v>
      </c>
      <c r="G94" s="16" t="str">
        <f t="shared" si="315"/>
        <v>св.200</v>
      </c>
      <c r="H94" s="6">
        <v>450500</v>
      </c>
      <c r="I94" s="13">
        <v>63736.81</v>
      </c>
      <c r="J94" s="13">
        <v>40736.550000000003</v>
      </c>
      <c r="K94" s="16">
        <f t="shared" si="316"/>
        <v>0.14148015538290787</v>
      </c>
      <c r="L94" s="16">
        <f t="shared" si="335"/>
        <v>1.5646099141925369</v>
      </c>
      <c r="M94" s="21">
        <v>90000</v>
      </c>
      <c r="N94" s="21">
        <v>9241.69</v>
      </c>
      <c r="O94" s="21">
        <v>18578.259999999998</v>
      </c>
      <c r="P94" s="16">
        <f t="shared" si="289"/>
        <v>0.10268544444444445</v>
      </c>
      <c r="Q94" s="16">
        <f t="shared" si="290"/>
        <v>0.4974464777648715</v>
      </c>
      <c r="R94" s="21">
        <v>0</v>
      </c>
      <c r="S94" s="21">
        <v>0</v>
      </c>
      <c r="T94" s="21">
        <v>0</v>
      </c>
      <c r="U94" s="16" t="str">
        <f t="shared" si="317"/>
        <v xml:space="preserve"> </v>
      </c>
      <c r="V94" s="16" t="str">
        <f t="shared" si="500"/>
        <v xml:space="preserve"> </v>
      </c>
      <c r="W94" s="21">
        <v>500</v>
      </c>
      <c r="X94" s="21">
        <v>4252.8</v>
      </c>
      <c r="Y94" s="21">
        <v>306.33</v>
      </c>
      <c r="Z94" s="16" t="str">
        <f t="shared" ref="Z94:Z122" si="503">IF(X94&lt;=0," ",IF(W94&lt;=0," ",IF(X94/W94*100&gt;200,"СВ.200",X94/W94)))</f>
        <v>СВ.200</v>
      </c>
      <c r="AA94" s="16" t="str">
        <f t="shared" si="337"/>
        <v>св.200</v>
      </c>
      <c r="AB94" s="21">
        <v>60000</v>
      </c>
      <c r="AC94" s="21">
        <v>1875.71</v>
      </c>
      <c r="AD94" s="21">
        <v>615.66</v>
      </c>
      <c r="AE94" s="16">
        <f t="shared" si="319"/>
        <v>3.1261833333333336E-2</v>
      </c>
      <c r="AF94" s="16" t="str">
        <f t="shared" si="283"/>
        <v>св.200</v>
      </c>
      <c r="AG94" s="21">
        <v>300000</v>
      </c>
      <c r="AH94" s="21">
        <v>48366.61</v>
      </c>
      <c r="AI94" s="21">
        <v>21236.3</v>
      </c>
      <c r="AJ94" s="16">
        <f t="shared" si="320"/>
        <v>0.16122203333333335</v>
      </c>
      <c r="AK94" s="16" t="str">
        <f t="shared" si="338"/>
        <v>св.200</v>
      </c>
      <c r="AL94" s="21">
        <v>0</v>
      </c>
      <c r="AM94" s="21">
        <v>0</v>
      </c>
      <c r="AN94" s="21">
        <v>0</v>
      </c>
      <c r="AO94" s="16" t="str">
        <f t="shared" si="420"/>
        <v xml:space="preserve"> </v>
      </c>
      <c r="AP94" s="16" t="str">
        <f t="shared" si="339"/>
        <v xml:space="preserve"> </v>
      </c>
      <c r="AQ94" s="33">
        <v>190000</v>
      </c>
      <c r="AR94" s="33">
        <v>73828.25</v>
      </c>
      <c r="AS94" s="33">
        <v>15953.57</v>
      </c>
      <c r="AT94" s="16">
        <f t="shared" si="321"/>
        <v>0.38856973684210527</v>
      </c>
      <c r="AU94" s="16" t="str">
        <f t="shared" si="340"/>
        <v>св.200</v>
      </c>
      <c r="AV94" s="21">
        <v>0</v>
      </c>
      <c r="AW94" s="21">
        <v>0</v>
      </c>
      <c r="AX94" s="21">
        <v>0</v>
      </c>
      <c r="AY94" s="16" t="str">
        <f t="shared" si="322"/>
        <v xml:space="preserve"> </v>
      </c>
      <c r="AZ94" s="16" t="str">
        <f t="shared" si="341"/>
        <v xml:space="preserve"> </v>
      </c>
      <c r="BA94" s="21">
        <v>65000</v>
      </c>
      <c r="BB94" s="21">
        <v>47082.17</v>
      </c>
      <c r="BC94" s="21">
        <v>0</v>
      </c>
      <c r="BD94" s="16">
        <f t="shared" si="323"/>
        <v>0.72434107692307692</v>
      </c>
      <c r="BE94" s="16" t="str">
        <f t="shared" si="324"/>
        <v xml:space="preserve"> </v>
      </c>
      <c r="BF94" s="21">
        <v>50000</v>
      </c>
      <c r="BG94" s="21">
        <v>13335</v>
      </c>
      <c r="BH94" s="21">
        <v>0</v>
      </c>
      <c r="BI94" s="16">
        <f t="shared" si="325"/>
        <v>0.26669999999999999</v>
      </c>
      <c r="BJ94" s="16" t="str">
        <f t="shared" si="326"/>
        <v xml:space="preserve"> </v>
      </c>
      <c r="BK94" s="21">
        <v>0</v>
      </c>
      <c r="BL94" s="21">
        <v>0</v>
      </c>
      <c r="BM94" s="21">
        <v>0</v>
      </c>
      <c r="BN94" s="16" t="str">
        <f t="shared" si="460"/>
        <v xml:space="preserve"> </v>
      </c>
      <c r="BO94" s="16" t="str">
        <f t="shared" si="342"/>
        <v xml:space="preserve"> </v>
      </c>
      <c r="BP94" s="21">
        <v>0</v>
      </c>
      <c r="BQ94" s="21">
        <v>0</v>
      </c>
      <c r="BR94" s="21">
        <v>0</v>
      </c>
      <c r="BS94" s="16" t="str">
        <f t="shared" si="327"/>
        <v xml:space="preserve"> </v>
      </c>
      <c r="BT94" s="16" t="str">
        <f t="shared" si="328"/>
        <v xml:space="preserve"> </v>
      </c>
      <c r="BU94" s="21">
        <v>75000</v>
      </c>
      <c r="BV94" s="21">
        <v>13411.08</v>
      </c>
      <c r="BW94" s="21">
        <v>2618.5700000000002</v>
      </c>
      <c r="BX94" s="16">
        <f t="shared" si="329"/>
        <v>0.17881440000000001</v>
      </c>
      <c r="BY94" s="16" t="str">
        <f t="shared" si="343"/>
        <v>св.200</v>
      </c>
      <c r="BZ94" s="21">
        <v>0</v>
      </c>
      <c r="CA94" s="21">
        <v>0</v>
      </c>
      <c r="CB94" s="21">
        <v>0</v>
      </c>
      <c r="CC94" s="16" t="str">
        <f t="shared" si="330"/>
        <v xml:space="preserve"> </v>
      </c>
      <c r="CD94" s="16" t="str">
        <f t="shared" si="344"/>
        <v xml:space="preserve"> </v>
      </c>
      <c r="CE94" s="15">
        <v>0</v>
      </c>
      <c r="CF94" s="15">
        <v>0</v>
      </c>
      <c r="CG94" s="15">
        <v>0</v>
      </c>
      <c r="CH94" s="22" t="str">
        <f>IF(CF94&lt;=0," ",IF(CE94&lt;=0," ",IF(CF94/CE94*100&gt;200,"СВ.200",CF94/CE94)))</f>
        <v xml:space="preserve"> </v>
      </c>
      <c r="CI94" s="16" t="str">
        <f t="shared" si="499"/>
        <v xml:space="preserve"> </v>
      </c>
      <c r="CJ94" s="21">
        <v>0</v>
      </c>
      <c r="CK94" s="21">
        <v>0</v>
      </c>
      <c r="CL94" s="21">
        <v>0</v>
      </c>
      <c r="CM94" s="16" t="str">
        <f t="shared" si="347"/>
        <v xml:space="preserve"> </v>
      </c>
      <c r="CN94" s="16" t="str">
        <f t="shared" si="348"/>
        <v xml:space="preserve"> </v>
      </c>
      <c r="CO94" s="21">
        <v>0</v>
      </c>
      <c r="CP94" s="21">
        <v>0</v>
      </c>
      <c r="CQ94" s="21">
        <v>0</v>
      </c>
      <c r="CR94" s="16" t="str">
        <f t="shared" si="284"/>
        <v xml:space="preserve"> </v>
      </c>
      <c r="CS94" s="16" t="str">
        <f>IF(CP94=0," ",IF(CP94/CQ94*100&gt;200,"св.200",CP94/CQ94))</f>
        <v xml:space="preserve"> </v>
      </c>
      <c r="CT94" s="21">
        <v>0</v>
      </c>
      <c r="CU94" s="21">
        <v>0</v>
      </c>
      <c r="CV94" s="21">
        <v>0</v>
      </c>
      <c r="CW94" s="16" t="str">
        <f t="shared" si="349"/>
        <v xml:space="preserve"> </v>
      </c>
      <c r="CX94" s="16" t="str">
        <f t="shared" si="350"/>
        <v xml:space="preserve"> </v>
      </c>
      <c r="CY94" s="21">
        <v>0</v>
      </c>
      <c r="CZ94" s="21">
        <v>0</v>
      </c>
      <c r="DA94" s="21">
        <v>0</v>
      </c>
      <c r="DB94" s="16" t="str">
        <f t="shared" si="331"/>
        <v xml:space="preserve"> </v>
      </c>
      <c r="DC94" s="16" t="str">
        <f t="shared" si="351"/>
        <v xml:space="preserve"> </v>
      </c>
      <c r="DD94" s="21">
        <v>0</v>
      </c>
      <c r="DE94" s="21">
        <v>0</v>
      </c>
      <c r="DF94" s="21">
        <v>0</v>
      </c>
      <c r="DG94" s="16" t="str">
        <f t="shared" si="332"/>
        <v xml:space="preserve"> </v>
      </c>
      <c r="DH94" s="16" t="str">
        <f t="shared" si="352"/>
        <v xml:space="preserve"> </v>
      </c>
      <c r="DI94" s="21">
        <v>0</v>
      </c>
      <c r="DJ94" s="21">
        <v>13335</v>
      </c>
      <c r="DK94" s="16">
        <f t="shared" si="353"/>
        <v>0</v>
      </c>
      <c r="DL94" s="21">
        <v>0</v>
      </c>
      <c r="DM94" s="21">
        <v>0</v>
      </c>
      <c r="DN94" s="21">
        <v>0</v>
      </c>
      <c r="DO94" s="16" t="str">
        <f t="shared" si="333"/>
        <v xml:space="preserve"> </v>
      </c>
      <c r="DP94" s="59" t="str">
        <f t="shared" si="354"/>
        <v xml:space="preserve"> </v>
      </c>
      <c r="DQ94" s="21">
        <v>0</v>
      </c>
      <c r="DR94" s="21">
        <v>0</v>
      </c>
      <c r="DS94" s="21">
        <v>0</v>
      </c>
      <c r="DT94" s="16" t="str">
        <f t="shared" si="446"/>
        <v xml:space="preserve"> </v>
      </c>
      <c r="DU94" s="16" t="str">
        <f t="shared" si="475"/>
        <v xml:space="preserve"> </v>
      </c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</row>
    <row r="95" spans="1:144" s="8" customFormat="1" ht="15.75" customHeight="1" outlineLevel="1" x14ac:dyDescent="0.25">
      <c r="A95" s="7">
        <f t="shared" si="502"/>
        <v>76</v>
      </c>
      <c r="B95" s="75" t="s">
        <v>16</v>
      </c>
      <c r="C95" s="15">
        <v>1219281</v>
      </c>
      <c r="D95" s="15">
        <v>156593.13</v>
      </c>
      <c r="E95" s="15">
        <v>590281.27</v>
      </c>
      <c r="F95" s="16">
        <f t="shared" si="314"/>
        <v>0.12843071449485394</v>
      </c>
      <c r="G95" s="16">
        <f t="shared" si="315"/>
        <v>0.26528561544905532</v>
      </c>
      <c r="H95" s="6">
        <v>1188000</v>
      </c>
      <c r="I95" s="13">
        <v>153220.99</v>
      </c>
      <c r="J95" s="13">
        <v>536507.76</v>
      </c>
      <c r="K95" s="16">
        <f t="shared" si="316"/>
        <v>0.1289738973063973</v>
      </c>
      <c r="L95" s="16">
        <f t="shared" si="335"/>
        <v>0.28558951318802916</v>
      </c>
      <c r="M95" s="21">
        <v>570000</v>
      </c>
      <c r="N95" s="21">
        <v>108173.15</v>
      </c>
      <c r="O95" s="21">
        <v>51583.62</v>
      </c>
      <c r="P95" s="16">
        <f t="shared" si="289"/>
        <v>0.18977745614035088</v>
      </c>
      <c r="Q95" s="16" t="str">
        <f t="shared" si="290"/>
        <v>св.200</v>
      </c>
      <c r="R95" s="21">
        <v>0</v>
      </c>
      <c r="S95" s="21">
        <v>0</v>
      </c>
      <c r="T95" s="21">
        <v>0</v>
      </c>
      <c r="U95" s="16" t="str">
        <f t="shared" si="317"/>
        <v xml:space="preserve"> </v>
      </c>
      <c r="V95" s="16" t="str">
        <f t="shared" si="500"/>
        <v xml:space="preserve"> </v>
      </c>
      <c r="W95" s="21">
        <v>20000</v>
      </c>
      <c r="X95" s="21">
        <v>0</v>
      </c>
      <c r="Y95" s="21">
        <v>38024.699999999997</v>
      </c>
      <c r="Z95" s="16" t="str">
        <f t="shared" si="503"/>
        <v xml:space="preserve"> </v>
      </c>
      <c r="AA95" s="16">
        <f t="shared" si="337"/>
        <v>0</v>
      </c>
      <c r="AB95" s="21">
        <v>50000</v>
      </c>
      <c r="AC95" s="21">
        <v>714.63</v>
      </c>
      <c r="AD95" s="21">
        <v>6382.52</v>
      </c>
      <c r="AE95" s="16">
        <f t="shared" si="319"/>
        <v>1.4292599999999999E-2</v>
      </c>
      <c r="AF95" s="16">
        <f t="shared" si="283"/>
        <v>0.11196674667686117</v>
      </c>
      <c r="AG95" s="21">
        <v>548000</v>
      </c>
      <c r="AH95" s="21">
        <v>44333.21</v>
      </c>
      <c r="AI95" s="21">
        <v>440516.92</v>
      </c>
      <c r="AJ95" s="16">
        <f t="shared" si="320"/>
        <v>8.0900018248175179E-2</v>
      </c>
      <c r="AK95" s="16">
        <f t="shared" si="338"/>
        <v>0.10063906285370378</v>
      </c>
      <c r="AL95" s="21">
        <v>0</v>
      </c>
      <c r="AM95" s="21">
        <v>0</v>
      </c>
      <c r="AN95" s="21">
        <v>0</v>
      </c>
      <c r="AO95" s="16" t="str">
        <f t="shared" si="420"/>
        <v xml:space="preserve"> </v>
      </c>
      <c r="AP95" s="16" t="str">
        <f t="shared" si="339"/>
        <v xml:space="preserve"> </v>
      </c>
      <c r="AQ95" s="33">
        <v>31281</v>
      </c>
      <c r="AR95" s="33">
        <v>3372.14</v>
      </c>
      <c r="AS95" s="33">
        <v>53773.51</v>
      </c>
      <c r="AT95" s="16">
        <f t="shared" si="321"/>
        <v>0.10780154087145551</v>
      </c>
      <c r="AU95" s="16">
        <f t="shared" si="340"/>
        <v>6.2710059283836966E-2</v>
      </c>
      <c r="AV95" s="21">
        <v>0</v>
      </c>
      <c r="AW95" s="21">
        <v>0</v>
      </c>
      <c r="AX95" s="21">
        <v>0</v>
      </c>
      <c r="AY95" s="16" t="str">
        <f t="shared" si="322"/>
        <v xml:space="preserve"> </v>
      </c>
      <c r="AZ95" s="16" t="str">
        <f t="shared" si="341"/>
        <v xml:space="preserve"> </v>
      </c>
      <c r="BA95" s="21">
        <v>22565</v>
      </c>
      <c r="BB95" s="21">
        <v>0</v>
      </c>
      <c r="BC95" s="21">
        <v>51829.23</v>
      </c>
      <c r="BD95" s="16" t="str">
        <f t="shared" si="323"/>
        <v xml:space="preserve"> </v>
      </c>
      <c r="BE95" s="16">
        <f t="shared" si="324"/>
        <v>0</v>
      </c>
      <c r="BF95" s="21">
        <v>0</v>
      </c>
      <c r="BG95" s="21">
        <v>0</v>
      </c>
      <c r="BH95" s="21">
        <v>0</v>
      </c>
      <c r="BI95" s="16" t="str">
        <f t="shared" si="325"/>
        <v xml:space="preserve"> </v>
      </c>
      <c r="BJ95" s="16" t="str">
        <f t="shared" si="326"/>
        <v xml:space="preserve"> </v>
      </c>
      <c r="BK95" s="21">
        <v>0</v>
      </c>
      <c r="BL95" s="21">
        <v>0</v>
      </c>
      <c r="BM95" s="21">
        <v>0</v>
      </c>
      <c r="BN95" s="16" t="str">
        <f t="shared" si="460"/>
        <v xml:space="preserve"> </v>
      </c>
      <c r="BO95" s="16" t="str">
        <f t="shared" si="342"/>
        <v xml:space="preserve"> </v>
      </c>
      <c r="BP95" s="21">
        <v>0</v>
      </c>
      <c r="BQ95" s="21">
        <v>0</v>
      </c>
      <c r="BR95" s="21">
        <v>0</v>
      </c>
      <c r="BS95" s="16" t="str">
        <f t="shared" si="327"/>
        <v xml:space="preserve"> </v>
      </c>
      <c r="BT95" s="16" t="str">
        <f t="shared" si="328"/>
        <v xml:space="preserve"> </v>
      </c>
      <c r="BU95" s="21">
        <v>8716</v>
      </c>
      <c r="BV95" s="21">
        <v>3372.14</v>
      </c>
      <c r="BW95" s="21">
        <v>1944.28</v>
      </c>
      <c r="BX95" s="16">
        <f t="shared" si="329"/>
        <v>0.3868907755851308</v>
      </c>
      <c r="BY95" s="16">
        <f t="shared" si="343"/>
        <v>1.7343901084205977</v>
      </c>
      <c r="BZ95" s="21">
        <v>0</v>
      </c>
      <c r="CA95" s="21">
        <v>0</v>
      </c>
      <c r="CB95" s="21">
        <v>0</v>
      </c>
      <c r="CC95" s="16" t="str">
        <f t="shared" si="330"/>
        <v xml:space="preserve"> </v>
      </c>
      <c r="CD95" s="16" t="str">
        <f t="shared" si="344"/>
        <v xml:space="preserve"> </v>
      </c>
      <c r="CE95" s="15">
        <v>0</v>
      </c>
      <c r="CF95" s="15">
        <v>0</v>
      </c>
      <c r="CG95" s="15">
        <v>0</v>
      </c>
      <c r="CH95" s="22" t="str">
        <f>IF(CF95&lt;=0," ",IF(CE95&lt;=0," ",IF(CF95/CE95*100&gt;200,"СВ.200",CF95/CE95)))</f>
        <v xml:space="preserve"> </v>
      </c>
      <c r="CI95" s="16" t="str">
        <f t="shared" si="346"/>
        <v xml:space="preserve"> </v>
      </c>
      <c r="CJ95" s="21">
        <v>0</v>
      </c>
      <c r="CK95" s="21">
        <v>0</v>
      </c>
      <c r="CL95" s="21">
        <v>0</v>
      </c>
      <c r="CM95" s="16" t="str">
        <f t="shared" si="347"/>
        <v xml:space="preserve"> </v>
      </c>
      <c r="CN95" s="16" t="str">
        <f t="shared" si="348"/>
        <v xml:space="preserve"> </v>
      </c>
      <c r="CO95" s="21">
        <v>0</v>
      </c>
      <c r="CP95" s="21">
        <v>0</v>
      </c>
      <c r="CQ95" s="21">
        <v>0</v>
      </c>
      <c r="CR95" s="16" t="str">
        <f t="shared" si="284"/>
        <v xml:space="preserve"> </v>
      </c>
      <c r="CS95" s="16" t="str">
        <f t="shared" si="285"/>
        <v xml:space="preserve"> </v>
      </c>
      <c r="CT95" s="21">
        <v>0</v>
      </c>
      <c r="CU95" s="21">
        <v>0</v>
      </c>
      <c r="CV95" s="21">
        <v>0</v>
      </c>
      <c r="CW95" s="16" t="str">
        <f t="shared" si="349"/>
        <v xml:space="preserve"> </v>
      </c>
      <c r="CX95" s="16" t="str">
        <f t="shared" si="350"/>
        <v xml:space="preserve"> </v>
      </c>
      <c r="CY95" s="21">
        <v>0</v>
      </c>
      <c r="CZ95" s="21">
        <v>0</v>
      </c>
      <c r="DA95" s="21">
        <v>0</v>
      </c>
      <c r="DB95" s="16" t="str">
        <f t="shared" si="331"/>
        <v xml:space="preserve"> </v>
      </c>
      <c r="DC95" s="16" t="str">
        <f t="shared" si="351"/>
        <v xml:space="preserve"> </v>
      </c>
      <c r="DD95" s="21">
        <v>0</v>
      </c>
      <c r="DE95" s="21">
        <v>0</v>
      </c>
      <c r="DF95" s="21">
        <v>0</v>
      </c>
      <c r="DG95" s="16" t="str">
        <f t="shared" si="332"/>
        <v xml:space="preserve"> </v>
      </c>
      <c r="DH95" s="16" t="str">
        <f t="shared" si="352"/>
        <v xml:space="preserve"> </v>
      </c>
      <c r="DI95" s="21">
        <v>0</v>
      </c>
      <c r="DJ95" s="21">
        <v>0</v>
      </c>
      <c r="DK95" s="16" t="str">
        <f t="shared" si="353"/>
        <v xml:space="preserve"> </v>
      </c>
      <c r="DL95" s="21">
        <v>0</v>
      </c>
      <c r="DM95" s="21">
        <v>0</v>
      </c>
      <c r="DN95" s="21">
        <v>0</v>
      </c>
      <c r="DO95" s="16" t="str">
        <f t="shared" si="333"/>
        <v xml:space="preserve"> </v>
      </c>
      <c r="DP95" s="59" t="str">
        <f t="shared" si="354"/>
        <v xml:space="preserve"> </v>
      </c>
      <c r="DQ95" s="21">
        <v>0</v>
      </c>
      <c r="DR95" s="21">
        <v>0</v>
      </c>
      <c r="DS95" s="21">
        <v>0</v>
      </c>
      <c r="DT95" s="16" t="str">
        <f t="shared" si="446"/>
        <v xml:space="preserve"> </v>
      </c>
      <c r="DU95" s="16" t="str">
        <f t="shared" si="475"/>
        <v xml:space="preserve"> </v>
      </c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</row>
    <row r="96" spans="1:144" s="10" customFormat="1" ht="15.75" x14ac:dyDescent="0.25">
      <c r="A96" s="9"/>
      <c r="B96" s="74" t="s">
        <v>136</v>
      </c>
      <c r="C96" s="76">
        <v>196231791.16</v>
      </c>
      <c r="D96" s="76">
        <v>44727840.309999995</v>
      </c>
      <c r="E96" s="76">
        <f>SUM(E97:E100)</f>
        <v>30647761.23</v>
      </c>
      <c r="F96" s="14">
        <f t="shared" si="314"/>
        <v>0.2279337106673536</v>
      </c>
      <c r="G96" s="14">
        <f t="shared" si="315"/>
        <v>1.4594162351479529</v>
      </c>
      <c r="H96" s="36">
        <v>188684913.52000001</v>
      </c>
      <c r="I96" s="26">
        <v>42989434.890000001</v>
      </c>
      <c r="J96" s="36">
        <f t="shared" ref="J96" si="504">J97+J98+J99+J100</f>
        <v>27412232.800000001</v>
      </c>
      <c r="K96" s="14">
        <f t="shared" si="316"/>
        <v>0.22783716031140591</v>
      </c>
      <c r="L96" s="14">
        <f t="shared" si="335"/>
        <v>1.5682573252478724</v>
      </c>
      <c r="M96" s="36">
        <v>168636690</v>
      </c>
      <c r="N96" s="36">
        <v>39872387.089999996</v>
      </c>
      <c r="O96" s="36">
        <f t="shared" ref="O96" si="505">O97+O98+O99+O100</f>
        <v>23702550.400000002</v>
      </c>
      <c r="P96" s="14">
        <f t="shared" si="289"/>
        <v>0.23643957367759055</v>
      </c>
      <c r="Q96" s="14">
        <f t="shared" si="290"/>
        <v>1.6821981777117112</v>
      </c>
      <c r="R96" s="36">
        <v>4982423.5199999996</v>
      </c>
      <c r="S96" s="36">
        <v>1267059.53</v>
      </c>
      <c r="T96" s="36">
        <f t="shared" ref="T96" si="506">T97+T98+T99+T100</f>
        <v>1150002.29</v>
      </c>
      <c r="U96" s="14">
        <f t="shared" si="317"/>
        <v>0.25430586639491459</v>
      </c>
      <c r="V96" s="14">
        <f t="shared" si="292"/>
        <v>1.1017887016555419</v>
      </c>
      <c r="W96" s="36">
        <v>354000</v>
      </c>
      <c r="X96" s="36">
        <v>1876.1599999999999</v>
      </c>
      <c r="Y96" s="36">
        <f t="shared" ref="Y96" si="507">Y97+Y98+Y99+Y100</f>
        <v>298001.12000000005</v>
      </c>
      <c r="Z96" s="14">
        <f t="shared" si="503"/>
        <v>5.2998870056497173E-3</v>
      </c>
      <c r="AA96" s="14">
        <f t="shared" si="337"/>
        <v>6.2958152640500125E-3</v>
      </c>
      <c r="AB96" s="36">
        <v>6512000</v>
      </c>
      <c r="AC96" s="36">
        <v>231023.1</v>
      </c>
      <c r="AD96" s="36">
        <f t="shared" ref="AD96" si="508">AD97+AD98+AD99+AD100</f>
        <v>242433.5</v>
      </c>
      <c r="AE96" s="14">
        <f t="shared" si="319"/>
        <v>3.5476520270270269E-2</v>
      </c>
      <c r="AF96" s="14">
        <f t="shared" si="283"/>
        <v>0.95293389733679545</v>
      </c>
      <c r="AG96" s="36">
        <v>8171000</v>
      </c>
      <c r="AH96" s="36">
        <v>1611189.01</v>
      </c>
      <c r="AI96" s="36">
        <f t="shared" ref="AI96" si="509">AI97+AI98+AI99+AI100</f>
        <v>2012305.49</v>
      </c>
      <c r="AJ96" s="14">
        <f t="shared" si="320"/>
        <v>0.19718382205360421</v>
      </c>
      <c r="AK96" s="14">
        <f t="shared" si="338"/>
        <v>0.80066819774963693</v>
      </c>
      <c r="AL96" s="36">
        <v>28800</v>
      </c>
      <c r="AM96" s="36">
        <v>5900</v>
      </c>
      <c r="AN96" s="36">
        <f t="shared" ref="AN96" si="510">AN97+AN98+AN99+AN100</f>
        <v>6940</v>
      </c>
      <c r="AO96" s="14">
        <f t="shared" si="420"/>
        <v>0.2048611111111111</v>
      </c>
      <c r="AP96" s="14">
        <f t="shared" si="339"/>
        <v>0.85014409221902021</v>
      </c>
      <c r="AQ96" s="36">
        <v>7546877.6400000006</v>
      </c>
      <c r="AR96" s="36">
        <v>1738405.42</v>
      </c>
      <c r="AS96" s="36">
        <f t="shared" ref="AS96" si="511">AS97+AS98+AS99+AS100</f>
        <v>3235528.43</v>
      </c>
      <c r="AT96" s="14">
        <f t="shared" si="321"/>
        <v>0.23034763552890991</v>
      </c>
      <c r="AU96" s="14">
        <f t="shared" si="340"/>
        <v>0.53728639930386879</v>
      </c>
      <c r="AV96" s="36">
        <v>2100450</v>
      </c>
      <c r="AW96" s="36">
        <v>829939.83</v>
      </c>
      <c r="AX96" s="36">
        <f t="shared" ref="AX96" si="512">AX97+AX98+AX99+AX100</f>
        <v>2753256.5700000003</v>
      </c>
      <c r="AY96" s="14">
        <f t="shared" si="322"/>
        <v>0.39512477326287221</v>
      </c>
      <c r="AZ96" s="14">
        <f t="shared" si="341"/>
        <v>0.30143933516519306</v>
      </c>
      <c r="BA96" s="36">
        <v>16428</v>
      </c>
      <c r="BB96" s="36">
        <v>80.12</v>
      </c>
      <c r="BC96" s="36">
        <f t="shared" ref="BC96" si="513">BC97+BC98+BC99+BC100</f>
        <v>0</v>
      </c>
      <c r="BD96" s="14">
        <f t="shared" si="323"/>
        <v>4.8770392013635262E-3</v>
      </c>
      <c r="BE96" s="14" t="str">
        <f t="shared" si="324"/>
        <v xml:space="preserve"> </v>
      </c>
      <c r="BF96" s="36">
        <v>292854</v>
      </c>
      <c r="BG96" s="36">
        <v>13833.34</v>
      </c>
      <c r="BH96" s="36">
        <f t="shared" ref="BH96" si="514">BH97+BH98+BH99+BH100</f>
        <v>12564</v>
      </c>
      <c r="BI96" s="14">
        <f t="shared" si="325"/>
        <v>4.7236302048119544E-2</v>
      </c>
      <c r="BJ96" s="14">
        <f t="shared" si="326"/>
        <v>1.1010299267749124</v>
      </c>
      <c r="BK96" s="36">
        <v>0</v>
      </c>
      <c r="BL96" s="36">
        <v>0</v>
      </c>
      <c r="BM96" s="36">
        <f t="shared" ref="BM96" si="515">BM97+BM98+BM99+BM100</f>
        <v>0</v>
      </c>
      <c r="BN96" s="14" t="str">
        <f t="shared" si="460"/>
        <v xml:space="preserve"> </v>
      </c>
      <c r="BO96" s="14" t="str">
        <f t="shared" si="342"/>
        <v xml:space="preserve"> </v>
      </c>
      <c r="BP96" s="36">
        <v>1900000</v>
      </c>
      <c r="BQ96" s="36">
        <v>378485.94</v>
      </c>
      <c r="BR96" s="36">
        <f t="shared" ref="BR96" si="516">BR97+BR98+BR99+BR100</f>
        <v>430400.13</v>
      </c>
      <c r="BS96" s="14">
        <f t="shared" si="327"/>
        <v>0.19920312631578949</v>
      </c>
      <c r="BT96" s="14">
        <f t="shared" si="328"/>
        <v>0.87938156524255695</v>
      </c>
      <c r="BU96" s="36">
        <v>0</v>
      </c>
      <c r="BV96" s="36">
        <v>215356.58</v>
      </c>
      <c r="BW96" s="36">
        <f t="shared" ref="BW96" si="517">BW97+BW98+BW99+BW100</f>
        <v>0</v>
      </c>
      <c r="BX96" s="14" t="str">
        <f t="shared" si="329"/>
        <v xml:space="preserve"> </v>
      </c>
      <c r="BY96" s="14" t="str">
        <f t="shared" si="343"/>
        <v xml:space="preserve"> </v>
      </c>
      <c r="BZ96" s="36">
        <v>0</v>
      </c>
      <c r="CA96" s="36">
        <v>0</v>
      </c>
      <c r="CB96" s="36">
        <f t="shared" ref="CB96" si="518">CB97+CB98+CB99+CB100</f>
        <v>0</v>
      </c>
      <c r="CC96" s="14" t="str">
        <f t="shared" si="330"/>
        <v xml:space="preserve"> </v>
      </c>
      <c r="CD96" s="14" t="str">
        <f t="shared" si="344"/>
        <v xml:space="preserve"> </v>
      </c>
      <c r="CE96" s="76">
        <v>427500</v>
      </c>
      <c r="CF96" s="76">
        <v>247445.57</v>
      </c>
      <c r="CG96" s="36">
        <f t="shared" ref="CG96" si="519">CG97+CG98+CG99+CG100</f>
        <v>4292.21</v>
      </c>
      <c r="CH96" s="14">
        <f t="shared" si="345"/>
        <v>0.57882004678362575</v>
      </c>
      <c r="CI96" s="14" t="str">
        <f t="shared" si="346"/>
        <v>св.200</v>
      </c>
      <c r="CJ96" s="36">
        <v>427500</v>
      </c>
      <c r="CK96" s="36">
        <v>175850.89</v>
      </c>
      <c r="CL96" s="36">
        <f t="shared" ref="CL96" si="520">CL97+CL98+CL99+CL100</f>
        <v>4292.21</v>
      </c>
      <c r="CM96" s="14">
        <f t="shared" si="347"/>
        <v>0.41134711111111116</v>
      </c>
      <c r="CN96" s="14" t="str">
        <f t="shared" si="348"/>
        <v>св.200</v>
      </c>
      <c r="CO96" s="36">
        <v>0</v>
      </c>
      <c r="CP96" s="36">
        <v>71594.679999999993</v>
      </c>
      <c r="CQ96" s="36">
        <f t="shared" ref="CQ96" si="521">CQ97+CQ98+CQ99+CQ100</f>
        <v>0</v>
      </c>
      <c r="CR96" s="14" t="str">
        <f t="shared" si="284"/>
        <v xml:space="preserve"> </v>
      </c>
      <c r="CS96" s="14" t="str">
        <f t="shared" si="285"/>
        <v xml:space="preserve"> </v>
      </c>
      <c r="CT96" s="36">
        <v>75000</v>
      </c>
      <c r="CU96" s="36">
        <v>53264.04</v>
      </c>
      <c r="CV96" s="36">
        <f t="shared" ref="CV96" si="522">CV97+CV98+CV99+CV100</f>
        <v>12295.6</v>
      </c>
      <c r="CW96" s="28">
        <f t="shared" si="349"/>
        <v>0.71018720000000002</v>
      </c>
      <c r="CX96" s="28" t="str">
        <f t="shared" si="350"/>
        <v>св.200</v>
      </c>
      <c r="CY96" s="36">
        <v>0</v>
      </c>
      <c r="CZ96" s="36">
        <v>0</v>
      </c>
      <c r="DA96" s="36">
        <f t="shared" ref="DA96" si="523">DA97+DA98+DA99+DA100</f>
        <v>0</v>
      </c>
      <c r="DB96" s="14" t="str">
        <f t="shared" si="331"/>
        <v xml:space="preserve"> </v>
      </c>
      <c r="DC96" s="14" t="str">
        <f t="shared" si="351"/>
        <v xml:space="preserve"> </v>
      </c>
      <c r="DD96" s="36">
        <v>100000</v>
      </c>
      <c r="DE96" s="36">
        <v>0</v>
      </c>
      <c r="DF96" s="36">
        <f t="shared" ref="DF96" si="524">DF97+DF98+DF99+DF100</f>
        <v>0</v>
      </c>
      <c r="DG96" s="14" t="str">
        <f t="shared" si="332"/>
        <v xml:space="preserve"> </v>
      </c>
      <c r="DH96" s="14" t="str">
        <f t="shared" si="352"/>
        <v xml:space="preserve"> </v>
      </c>
      <c r="DI96" s="36">
        <v>0</v>
      </c>
      <c r="DJ96" s="36">
        <v>0</v>
      </c>
      <c r="DK96" s="14" t="str">
        <f>IF(DI96=0," ",IF(DI96/DJ96*100&gt;200,"св.200",DI96/DJ96))</f>
        <v xml:space="preserve"> </v>
      </c>
      <c r="DL96" s="36">
        <v>0</v>
      </c>
      <c r="DM96" s="36">
        <v>0</v>
      </c>
      <c r="DN96" s="36">
        <f t="shared" ref="DN96" si="525">DN97+DN98+DN99+DN100</f>
        <v>0</v>
      </c>
      <c r="DO96" s="14" t="str">
        <f t="shared" si="333"/>
        <v xml:space="preserve"> </v>
      </c>
      <c r="DP96" s="58" t="str">
        <f t="shared" si="354"/>
        <v xml:space="preserve"> </v>
      </c>
      <c r="DQ96" s="36">
        <v>2634645.64</v>
      </c>
      <c r="DR96" s="36">
        <v>0</v>
      </c>
      <c r="DS96" s="36">
        <f t="shared" ref="DS96" si="526">DS97+DS98+DS99+DS100</f>
        <v>22719.919999999998</v>
      </c>
      <c r="DT96" s="14" t="str">
        <f t="shared" si="446"/>
        <v xml:space="preserve"> </v>
      </c>
      <c r="DU96" s="14">
        <f t="shared" si="475"/>
        <v>0</v>
      </c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</row>
    <row r="97" spans="1:144" s="8" customFormat="1" ht="15.75" customHeight="1" outlineLevel="1" x14ac:dyDescent="0.25">
      <c r="A97" s="7">
        <v>77</v>
      </c>
      <c r="B97" s="75" t="s">
        <v>54</v>
      </c>
      <c r="C97" s="15">
        <v>189543510.84</v>
      </c>
      <c r="D97" s="15">
        <v>43023824.439999998</v>
      </c>
      <c r="E97" s="15">
        <v>29064849.620000001</v>
      </c>
      <c r="F97" s="16">
        <f t="shared" si="314"/>
        <v>0.22698653332594351</v>
      </c>
      <c r="G97" s="16">
        <f t="shared" si="315"/>
        <v>1.4802699825563383</v>
      </c>
      <c r="H97" s="6">
        <v>182977663.52000001</v>
      </c>
      <c r="I97" s="13">
        <v>41677209.630000003</v>
      </c>
      <c r="J97" s="13">
        <v>25929794.359999999</v>
      </c>
      <c r="K97" s="16">
        <f t="shared" si="316"/>
        <v>0.22777211616020313</v>
      </c>
      <c r="L97" s="16">
        <f t="shared" si="335"/>
        <v>1.6073096859685239</v>
      </c>
      <c r="M97" s="21">
        <v>166633240</v>
      </c>
      <c r="N97" s="21">
        <v>39432075.399999999</v>
      </c>
      <c r="O97" s="21">
        <v>23376387.98</v>
      </c>
      <c r="P97" s="16">
        <f t="shared" si="289"/>
        <v>0.23663991290093139</v>
      </c>
      <c r="Q97" s="16">
        <f t="shared" si="290"/>
        <v>1.6868335447604936</v>
      </c>
      <c r="R97" s="21">
        <v>4982423.5199999996</v>
      </c>
      <c r="S97" s="21">
        <v>1267059.53</v>
      </c>
      <c r="T97" s="21">
        <v>1150002.29</v>
      </c>
      <c r="U97" s="16">
        <f t="shared" si="317"/>
        <v>0.25430586639491459</v>
      </c>
      <c r="V97" s="16">
        <f t="shared" si="292"/>
        <v>1.1017887016555419</v>
      </c>
      <c r="W97" s="21">
        <v>0</v>
      </c>
      <c r="X97" s="21">
        <v>1418.09</v>
      </c>
      <c r="Y97" s="21">
        <v>941.5</v>
      </c>
      <c r="Z97" s="16" t="str">
        <f t="shared" si="503"/>
        <v xml:space="preserve"> </v>
      </c>
      <c r="AA97" s="16">
        <f t="shared" si="337"/>
        <v>1.5062028677642059</v>
      </c>
      <c r="AB97" s="21">
        <v>5612000</v>
      </c>
      <c r="AC97" s="21">
        <v>121196.61</v>
      </c>
      <c r="AD97" s="21">
        <v>222091.35</v>
      </c>
      <c r="AE97" s="16">
        <f t="shared" si="319"/>
        <v>2.1595974697077691E-2</v>
      </c>
      <c r="AF97" s="16">
        <f t="shared" si="283"/>
        <v>0.54570612497965365</v>
      </c>
      <c r="AG97" s="21">
        <v>5750000</v>
      </c>
      <c r="AH97" s="21">
        <v>855460</v>
      </c>
      <c r="AI97" s="21">
        <v>1180371.24</v>
      </c>
      <c r="AJ97" s="16">
        <f t="shared" si="320"/>
        <v>0.14877565217391303</v>
      </c>
      <c r="AK97" s="16">
        <f t="shared" si="338"/>
        <v>0.72473809172104198</v>
      </c>
      <c r="AL97" s="21">
        <v>0</v>
      </c>
      <c r="AM97" s="21">
        <v>0</v>
      </c>
      <c r="AN97" s="21">
        <v>0</v>
      </c>
      <c r="AO97" s="16" t="str">
        <f t="shared" si="420"/>
        <v xml:space="preserve"> </v>
      </c>
      <c r="AP97" s="16" t="str">
        <f t="shared" si="339"/>
        <v xml:space="preserve"> </v>
      </c>
      <c r="AQ97" s="33">
        <v>6565847.3200000003</v>
      </c>
      <c r="AR97" s="33">
        <v>1346614.8099999998</v>
      </c>
      <c r="AS97" s="33">
        <v>3135055.26</v>
      </c>
      <c r="AT97" s="16">
        <f t="shared" si="321"/>
        <v>0.20509383547468779</v>
      </c>
      <c r="AU97" s="16">
        <f t="shared" si="340"/>
        <v>0.4295346328281307</v>
      </c>
      <c r="AV97" s="21">
        <v>1855000</v>
      </c>
      <c r="AW97" s="21">
        <v>739013.94</v>
      </c>
      <c r="AX97" s="21">
        <v>2665347.4</v>
      </c>
      <c r="AY97" s="16">
        <f t="shared" si="322"/>
        <v>0.39839026415094336</v>
      </c>
      <c r="AZ97" s="16">
        <f t="shared" si="341"/>
        <v>0.27726739861377919</v>
      </c>
      <c r="BA97" s="21">
        <v>0</v>
      </c>
      <c r="BB97" s="21">
        <v>0</v>
      </c>
      <c r="BC97" s="21">
        <v>0</v>
      </c>
      <c r="BD97" s="16" t="str">
        <f t="shared" si="323"/>
        <v xml:space="preserve"> </v>
      </c>
      <c r="BE97" s="16" t="str">
        <f t="shared" si="324"/>
        <v xml:space="preserve"> </v>
      </c>
      <c r="BF97" s="21">
        <v>217470</v>
      </c>
      <c r="BG97" s="21">
        <v>0</v>
      </c>
      <c r="BH97" s="21">
        <v>0</v>
      </c>
      <c r="BI97" s="16" t="str">
        <f t="shared" si="325"/>
        <v xml:space="preserve"> </v>
      </c>
      <c r="BJ97" s="16" t="str">
        <f t="shared" si="326"/>
        <v xml:space="preserve"> </v>
      </c>
      <c r="BK97" s="21">
        <v>0</v>
      </c>
      <c r="BL97" s="21">
        <v>0</v>
      </c>
      <c r="BM97" s="21">
        <v>0</v>
      </c>
      <c r="BN97" s="16" t="str">
        <f t="shared" si="460"/>
        <v xml:space="preserve"> </v>
      </c>
      <c r="BO97" s="16" t="str">
        <f t="shared" si="342"/>
        <v xml:space="preserve"> </v>
      </c>
      <c r="BP97" s="21">
        <v>1900000</v>
      </c>
      <c r="BQ97" s="21">
        <v>378485.94</v>
      </c>
      <c r="BR97" s="21">
        <v>430400.13</v>
      </c>
      <c r="BS97" s="16">
        <f t="shared" si="327"/>
        <v>0.19920312631578949</v>
      </c>
      <c r="BT97" s="16">
        <f t="shared" si="328"/>
        <v>0.87938156524255695</v>
      </c>
      <c r="BU97" s="21">
        <v>0</v>
      </c>
      <c r="BV97" s="21">
        <v>0</v>
      </c>
      <c r="BW97" s="21">
        <v>0</v>
      </c>
      <c r="BX97" s="16" t="str">
        <f t="shared" si="329"/>
        <v xml:space="preserve"> </v>
      </c>
      <c r="BY97" s="16" t="str">
        <f t="shared" si="343"/>
        <v xml:space="preserve"> </v>
      </c>
      <c r="BZ97" s="21">
        <v>0</v>
      </c>
      <c r="CA97" s="21">
        <v>0</v>
      </c>
      <c r="CB97" s="21">
        <v>0</v>
      </c>
      <c r="CC97" s="16" t="str">
        <f t="shared" si="330"/>
        <v xml:space="preserve"> </v>
      </c>
      <c r="CD97" s="16" t="str">
        <f>IF(CA97=0," ",IF(CA97/CB97*100&gt;200,"св.200",CA97/CB97))</f>
        <v xml:space="preserve"> </v>
      </c>
      <c r="CE97" s="15">
        <v>427500</v>
      </c>
      <c r="CF97" s="15">
        <v>175850.89</v>
      </c>
      <c r="CG97" s="15">
        <v>4292.21</v>
      </c>
      <c r="CH97" s="16">
        <f t="shared" si="345"/>
        <v>0.41134711111111116</v>
      </c>
      <c r="CI97" s="16" t="str">
        <f t="shared" si="346"/>
        <v>св.200</v>
      </c>
      <c r="CJ97" s="21">
        <v>427500</v>
      </c>
      <c r="CK97" s="21">
        <v>175850.89</v>
      </c>
      <c r="CL97" s="21">
        <v>4292.21</v>
      </c>
      <c r="CM97" s="16">
        <f t="shared" si="347"/>
        <v>0.41134711111111116</v>
      </c>
      <c r="CN97" s="16" t="str">
        <f t="shared" si="348"/>
        <v>св.200</v>
      </c>
      <c r="CO97" s="21">
        <v>0</v>
      </c>
      <c r="CP97" s="21">
        <v>0</v>
      </c>
      <c r="CQ97" s="21">
        <v>0</v>
      </c>
      <c r="CR97" s="16" t="str">
        <f t="shared" si="284"/>
        <v xml:space="preserve"> </v>
      </c>
      <c r="CS97" s="16" t="str">
        <f t="shared" si="285"/>
        <v xml:space="preserve"> </v>
      </c>
      <c r="CT97" s="21">
        <v>75000</v>
      </c>
      <c r="CU97" s="21">
        <v>53264.04</v>
      </c>
      <c r="CV97" s="21">
        <v>12295.6</v>
      </c>
      <c r="CW97" s="16">
        <f t="shared" si="349"/>
        <v>0.71018720000000002</v>
      </c>
      <c r="CX97" s="16" t="str">
        <f t="shared" si="350"/>
        <v>св.200</v>
      </c>
      <c r="CY97" s="21">
        <v>0</v>
      </c>
      <c r="CZ97" s="21">
        <v>0</v>
      </c>
      <c r="DA97" s="21">
        <v>0</v>
      </c>
      <c r="DB97" s="16" t="str">
        <f t="shared" si="331"/>
        <v xml:space="preserve"> </v>
      </c>
      <c r="DC97" s="16" t="str">
        <f t="shared" si="351"/>
        <v xml:space="preserve"> </v>
      </c>
      <c r="DD97" s="21">
        <v>100000</v>
      </c>
      <c r="DE97" s="21">
        <v>0</v>
      </c>
      <c r="DF97" s="21">
        <v>0</v>
      </c>
      <c r="DG97" s="16" t="str">
        <f>IF(DE97&lt;=0," ",IF(DF97&lt;=0," ",IF(DE97/DF97*100&gt;200,"СВ.200",DE97/DF97)))</f>
        <v xml:space="preserve"> </v>
      </c>
      <c r="DH97" s="16" t="str">
        <f t="shared" si="352"/>
        <v xml:space="preserve"> </v>
      </c>
      <c r="DI97" s="21">
        <v>0</v>
      </c>
      <c r="DJ97" s="21">
        <v>0</v>
      </c>
      <c r="DK97" s="16" t="str">
        <f t="shared" si="353"/>
        <v xml:space="preserve"> </v>
      </c>
      <c r="DL97" s="21">
        <v>0</v>
      </c>
      <c r="DM97" s="21">
        <v>0</v>
      </c>
      <c r="DN97" s="21">
        <v>0</v>
      </c>
      <c r="DO97" s="16" t="str">
        <f t="shared" si="333"/>
        <v xml:space="preserve"> </v>
      </c>
      <c r="DP97" s="59" t="str">
        <f t="shared" si="354"/>
        <v xml:space="preserve"> </v>
      </c>
      <c r="DQ97" s="21">
        <v>1990877.32</v>
      </c>
      <c r="DR97" s="21">
        <v>0</v>
      </c>
      <c r="DS97" s="21">
        <v>22719.919999999998</v>
      </c>
      <c r="DT97" s="16" t="str">
        <f t="shared" si="446"/>
        <v xml:space="preserve"> </v>
      </c>
      <c r="DU97" s="16">
        <f t="shared" si="475"/>
        <v>0</v>
      </c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</row>
    <row r="98" spans="1:144" s="8" customFormat="1" ht="15.75" customHeight="1" outlineLevel="1" x14ac:dyDescent="0.25">
      <c r="A98" s="7">
        <f>A97+1</f>
        <v>78</v>
      </c>
      <c r="B98" s="75" t="s">
        <v>30</v>
      </c>
      <c r="C98" s="15">
        <v>2888634</v>
      </c>
      <c r="D98" s="15">
        <v>692764.18</v>
      </c>
      <c r="E98" s="15">
        <v>633757.48</v>
      </c>
      <c r="F98" s="16">
        <f t="shared" si="314"/>
        <v>0.23982414525343124</v>
      </c>
      <c r="G98" s="16">
        <f t="shared" si="315"/>
        <v>1.0931061200255974</v>
      </c>
      <c r="H98" s="6">
        <v>2376050</v>
      </c>
      <c r="I98" s="13">
        <v>645157.48</v>
      </c>
      <c r="J98" s="13">
        <v>599760.55000000005</v>
      </c>
      <c r="K98" s="16">
        <f t="shared" si="316"/>
        <v>0.27152521201153174</v>
      </c>
      <c r="L98" s="16">
        <f t="shared" si="335"/>
        <v>1.0756917573188165</v>
      </c>
      <c r="M98" s="21">
        <v>821150</v>
      </c>
      <c r="N98" s="21">
        <v>182255.76</v>
      </c>
      <c r="O98" s="21">
        <v>145383.85</v>
      </c>
      <c r="P98" s="16">
        <f t="shared" si="289"/>
        <v>0.22195184801802351</v>
      </c>
      <c r="Q98" s="16">
        <f t="shared" si="290"/>
        <v>1.2536176473521647</v>
      </c>
      <c r="R98" s="21">
        <v>0</v>
      </c>
      <c r="S98" s="21">
        <v>0</v>
      </c>
      <c r="T98" s="21">
        <v>0</v>
      </c>
      <c r="U98" s="16" t="str">
        <f t="shared" si="317"/>
        <v xml:space="preserve"> </v>
      </c>
      <c r="V98" s="16" t="str">
        <f t="shared" ref="V98:V100" si="527">IF(S98=0," ",IF(S98/T98*100&gt;200,"св.200",S98/T98))</f>
        <v xml:space="preserve"> </v>
      </c>
      <c r="W98" s="21">
        <v>102900</v>
      </c>
      <c r="X98" s="21">
        <v>0</v>
      </c>
      <c r="Y98" s="21">
        <v>99858.3</v>
      </c>
      <c r="Z98" s="16" t="str">
        <f t="shared" si="503"/>
        <v xml:space="preserve"> </v>
      </c>
      <c r="AA98" s="16">
        <f t="shared" si="337"/>
        <v>0</v>
      </c>
      <c r="AB98" s="21">
        <v>375000</v>
      </c>
      <c r="AC98" s="21">
        <v>45785.83</v>
      </c>
      <c r="AD98" s="21">
        <v>25525.14</v>
      </c>
      <c r="AE98" s="16">
        <f t="shared" si="319"/>
        <v>0.12209554666666667</v>
      </c>
      <c r="AF98" s="16">
        <f t="shared" si="283"/>
        <v>1.7937543143739858</v>
      </c>
      <c r="AG98" s="21">
        <v>1062000</v>
      </c>
      <c r="AH98" s="21">
        <v>414415.89</v>
      </c>
      <c r="AI98" s="21">
        <v>323753.26</v>
      </c>
      <c r="AJ98" s="16">
        <f t="shared" si="320"/>
        <v>0.39022211864406781</v>
      </c>
      <c r="AK98" s="16">
        <f t="shared" si="338"/>
        <v>1.2800361917591192</v>
      </c>
      <c r="AL98" s="21">
        <v>15000</v>
      </c>
      <c r="AM98" s="21">
        <v>2700</v>
      </c>
      <c r="AN98" s="21">
        <v>5240</v>
      </c>
      <c r="AO98" s="16">
        <f t="shared" si="420"/>
        <v>0.18</v>
      </c>
      <c r="AP98" s="16">
        <f t="shared" si="339"/>
        <v>0.51526717557251911</v>
      </c>
      <c r="AQ98" s="33">
        <v>512584</v>
      </c>
      <c r="AR98" s="33">
        <v>47606.7</v>
      </c>
      <c r="AS98" s="33">
        <v>33996.93</v>
      </c>
      <c r="AT98" s="16">
        <f t="shared" si="321"/>
        <v>9.2875899364787032E-2</v>
      </c>
      <c r="AU98" s="16">
        <f t="shared" si="340"/>
        <v>1.400323499798364</v>
      </c>
      <c r="AV98" s="21">
        <v>87200</v>
      </c>
      <c r="AW98" s="21">
        <v>33773.360000000001</v>
      </c>
      <c r="AX98" s="21">
        <v>21432.93</v>
      </c>
      <c r="AY98" s="16">
        <f t="shared" si="322"/>
        <v>0.38730917431192663</v>
      </c>
      <c r="AZ98" s="16">
        <f t="shared" si="341"/>
        <v>1.5757696217922608</v>
      </c>
      <c r="BA98" s="21">
        <v>0</v>
      </c>
      <c r="BB98" s="21">
        <v>0</v>
      </c>
      <c r="BC98" s="21">
        <v>0</v>
      </c>
      <c r="BD98" s="16" t="str">
        <f t="shared" si="323"/>
        <v xml:space="preserve"> </v>
      </c>
      <c r="BE98" s="16" t="str">
        <f t="shared" si="324"/>
        <v xml:space="preserve"> </v>
      </c>
      <c r="BF98" s="21">
        <v>75384</v>
      </c>
      <c r="BG98" s="21">
        <v>13833.34</v>
      </c>
      <c r="BH98" s="21">
        <v>12564</v>
      </c>
      <c r="BI98" s="16">
        <f t="shared" si="325"/>
        <v>0.18350498779581875</v>
      </c>
      <c r="BJ98" s="16">
        <f t="shared" si="326"/>
        <v>1.1010299267749124</v>
      </c>
      <c r="BK98" s="21">
        <v>0</v>
      </c>
      <c r="BL98" s="21">
        <v>0</v>
      </c>
      <c r="BM98" s="21">
        <v>0</v>
      </c>
      <c r="BN98" s="16" t="str">
        <f t="shared" si="460"/>
        <v xml:space="preserve"> </v>
      </c>
      <c r="BO98" s="16" t="str">
        <f t="shared" si="342"/>
        <v xml:space="preserve"> </v>
      </c>
      <c r="BP98" s="21">
        <v>0</v>
      </c>
      <c r="BQ98" s="21">
        <v>0</v>
      </c>
      <c r="BR98" s="21">
        <v>0</v>
      </c>
      <c r="BS98" s="16" t="str">
        <f t="shared" si="327"/>
        <v xml:space="preserve"> </v>
      </c>
      <c r="BT98" s="16" t="str">
        <f t="shared" si="328"/>
        <v xml:space="preserve"> </v>
      </c>
      <c r="BU98" s="21">
        <v>0</v>
      </c>
      <c r="BV98" s="21">
        <v>0</v>
      </c>
      <c r="BW98" s="21">
        <v>0</v>
      </c>
      <c r="BX98" s="16" t="str">
        <f t="shared" si="329"/>
        <v xml:space="preserve"> </v>
      </c>
      <c r="BY98" s="16" t="str">
        <f t="shared" si="343"/>
        <v xml:space="preserve"> </v>
      </c>
      <c r="BZ98" s="21">
        <v>0</v>
      </c>
      <c r="CA98" s="21">
        <v>0</v>
      </c>
      <c r="CB98" s="21">
        <v>0</v>
      </c>
      <c r="CC98" s="16" t="str">
        <f t="shared" si="330"/>
        <v xml:space="preserve"> </v>
      </c>
      <c r="CD98" s="16" t="str">
        <f t="shared" si="344"/>
        <v xml:space="preserve"> </v>
      </c>
      <c r="CE98" s="15">
        <v>0</v>
      </c>
      <c r="CF98" s="15">
        <v>0</v>
      </c>
      <c r="CG98" s="15">
        <v>0</v>
      </c>
      <c r="CH98" s="16" t="str">
        <f t="shared" si="345"/>
        <v xml:space="preserve"> </v>
      </c>
      <c r="CI98" s="16" t="str">
        <f t="shared" si="346"/>
        <v xml:space="preserve"> </v>
      </c>
      <c r="CJ98" s="21">
        <v>0</v>
      </c>
      <c r="CK98" s="21">
        <v>0</v>
      </c>
      <c r="CL98" s="21">
        <v>0</v>
      </c>
      <c r="CM98" s="16" t="str">
        <f t="shared" si="347"/>
        <v xml:space="preserve"> </v>
      </c>
      <c r="CN98" s="16" t="str">
        <f t="shared" si="348"/>
        <v xml:space="preserve"> </v>
      </c>
      <c r="CO98" s="21">
        <v>0</v>
      </c>
      <c r="CP98" s="21">
        <v>0</v>
      </c>
      <c r="CQ98" s="21">
        <v>0</v>
      </c>
      <c r="CR98" s="16" t="str">
        <f t="shared" si="284"/>
        <v xml:space="preserve"> </v>
      </c>
      <c r="CS98" s="16" t="str">
        <f t="shared" si="285"/>
        <v xml:space="preserve"> </v>
      </c>
      <c r="CT98" s="21">
        <v>0</v>
      </c>
      <c r="CU98" s="21">
        <v>0</v>
      </c>
      <c r="CV98" s="21">
        <v>0</v>
      </c>
      <c r="CW98" s="16" t="str">
        <f t="shared" si="349"/>
        <v xml:space="preserve"> </v>
      </c>
      <c r="CX98" s="16" t="str">
        <f t="shared" si="350"/>
        <v xml:space="preserve"> </v>
      </c>
      <c r="CY98" s="21">
        <v>0</v>
      </c>
      <c r="CZ98" s="21">
        <v>0</v>
      </c>
      <c r="DA98" s="21">
        <v>0</v>
      </c>
      <c r="DB98" s="16" t="str">
        <f t="shared" si="331"/>
        <v xml:space="preserve"> </v>
      </c>
      <c r="DC98" s="16" t="str">
        <f t="shared" si="351"/>
        <v xml:space="preserve"> </v>
      </c>
      <c r="DD98" s="21">
        <v>0</v>
      </c>
      <c r="DE98" s="21">
        <v>0</v>
      </c>
      <c r="DF98" s="21">
        <v>0</v>
      </c>
      <c r="DG98" s="16" t="str">
        <f t="shared" si="332"/>
        <v xml:space="preserve"> </v>
      </c>
      <c r="DH98" s="16" t="str">
        <f t="shared" si="352"/>
        <v xml:space="preserve"> </v>
      </c>
      <c r="DI98" s="21">
        <v>0</v>
      </c>
      <c r="DJ98" s="21">
        <v>0</v>
      </c>
      <c r="DK98" s="16" t="str">
        <f t="shared" si="353"/>
        <v xml:space="preserve"> </v>
      </c>
      <c r="DL98" s="21">
        <v>0</v>
      </c>
      <c r="DM98" s="21">
        <v>0</v>
      </c>
      <c r="DN98" s="21">
        <v>0</v>
      </c>
      <c r="DO98" s="16" t="str">
        <f t="shared" si="333"/>
        <v xml:space="preserve"> </v>
      </c>
      <c r="DP98" s="59" t="str">
        <f t="shared" si="354"/>
        <v xml:space="preserve"> </v>
      </c>
      <c r="DQ98" s="21">
        <v>350000</v>
      </c>
      <c r="DR98" s="21">
        <v>0</v>
      </c>
      <c r="DS98" s="21">
        <v>0</v>
      </c>
      <c r="DT98" s="16" t="str">
        <f t="shared" si="446"/>
        <v xml:space="preserve"> </v>
      </c>
      <c r="DU98" s="16" t="str">
        <f t="shared" si="475"/>
        <v xml:space="preserve"> </v>
      </c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</row>
    <row r="99" spans="1:144" s="8" customFormat="1" ht="15.75" customHeight="1" outlineLevel="1" x14ac:dyDescent="0.25">
      <c r="A99" s="7">
        <f t="shared" ref="A99:A100" si="528">A98+1</f>
        <v>79</v>
      </c>
      <c r="B99" s="75" t="s">
        <v>44</v>
      </c>
      <c r="C99" s="15">
        <v>2791444.77</v>
      </c>
      <c r="D99" s="15">
        <v>838426.84</v>
      </c>
      <c r="E99" s="15">
        <v>759881.29</v>
      </c>
      <c r="F99" s="16">
        <f t="shared" si="314"/>
        <v>0.30035587628695942</v>
      </c>
      <c r="G99" s="16">
        <f t="shared" si="315"/>
        <v>1.1033655533221511</v>
      </c>
      <c r="H99" s="6">
        <v>2448350</v>
      </c>
      <c r="I99" s="13">
        <v>543973.77</v>
      </c>
      <c r="J99" s="13">
        <v>729257.21</v>
      </c>
      <c r="K99" s="16">
        <f t="shared" si="316"/>
        <v>0.22217974145853331</v>
      </c>
      <c r="L99" s="16">
        <f t="shared" si="335"/>
        <v>0.74592854556761945</v>
      </c>
      <c r="M99" s="21">
        <v>1016050</v>
      </c>
      <c r="N99" s="21">
        <v>222655.98</v>
      </c>
      <c r="O99" s="21">
        <v>168899.87</v>
      </c>
      <c r="P99" s="16">
        <f t="shared" si="289"/>
        <v>0.21913880222429999</v>
      </c>
      <c r="Q99" s="16">
        <f t="shared" si="290"/>
        <v>1.3182720626131921</v>
      </c>
      <c r="R99" s="21">
        <v>0</v>
      </c>
      <c r="S99" s="21">
        <v>0</v>
      </c>
      <c r="T99" s="21">
        <v>0</v>
      </c>
      <c r="U99" s="16" t="str">
        <f t="shared" si="317"/>
        <v xml:space="preserve"> </v>
      </c>
      <c r="V99" s="16" t="str">
        <f t="shared" si="527"/>
        <v xml:space="preserve"> </v>
      </c>
      <c r="W99" s="21">
        <v>250500</v>
      </c>
      <c r="X99" s="21">
        <v>0</v>
      </c>
      <c r="Y99" s="21">
        <v>196703.92</v>
      </c>
      <c r="Z99" s="16" t="str">
        <f t="shared" si="503"/>
        <v xml:space="preserve"> </v>
      </c>
      <c r="AA99" s="16">
        <f t="shared" si="337"/>
        <v>0</v>
      </c>
      <c r="AB99" s="21">
        <v>246000</v>
      </c>
      <c r="AC99" s="21">
        <v>44048.98</v>
      </c>
      <c r="AD99" s="21">
        <v>-15276</v>
      </c>
      <c r="AE99" s="16">
        <f t="shared" si="319"/>
        <v>0.17906089430894309</v>
      </c>
      <c r="AF99" s="16">
        <f t="shared" si="283"/>
        <v>-2.8835415030112599</v>
      </c>
      <c r="AG99" s="21">
        <v>927000</v>
      </c>
      <c r="AH99" s="21">
        <v>275868.81</v>
      </c>
      <c r="AI99" s="21">
        <v>377929.42</v>
      </c>
      <c r="AJ99" s="16">
        <f t="shared" si="320"/>
        <v>0.2975931067961165</v>
      </c>
      <c r="AK99" s="16">
        <f t="shared" si="338"/>
        <v>0.72994796224120373</v>
      </c>
      <c r="AL99" s="21">
        <v>8800</v>
      </c>
      <c r="AM99" s="21">
        <v>1400</v>
      </c>
      <c r="AN99" s="21">
        <v>1000</v>
      </c>
      <c r="AO99" s="16">
        <f t="shared" si="420"/>
        <v>0.15909090909090909</v>
      </c>
      <c r="AP99" s="16">
        <f t="shared" si="339"/>
        <v>1.4</v>
      </c>
      <c r="AQ99" s="33">
        <v>343094.77</v>
      </c>
      <c r="AR99" s="33">
        <v>294453.06999999995</v>
      </c>
      <c r="AS99" s="33">
        <v>30624.080000000002</v>
      </c>
      <c r="AT99" s="16">
        <f t="shared" si="321"/>
        <v>0.85822663516555475</v>
      </c>
      <c r="AU99" s="16" t="str">
        <f t="shared" si="340"/>
        <v>св.200</v>
      </c>
      <c r="AV99" s="21">
        <v>93750</v>
      </c>
      <c r="AW99" s="21">
        <v>7421.69</v>
      </c>
      <c r="AX99" s="21">
        <v>30624.080000000002</v>
      </c>
      <c r="AY99" s="16">
        <f t="shared" si="322"/>
        <v>7.9164693333333327E-2</v>
      </c>
      <c r="AZ99" s="16">
        <f t="shared" si="341"/>
        <v>0.2423481782962949</v>
      </c>
      <c r="BA99" s="21">
        <v>15160</v>
      </c>
      <c r="BB99" s="21">
        <v>80.12</v>
      </c>
      <c r="BC99" s="21">
        <v>0</v>
      </c>
      <c r="BD99" s="16">
        <f t="shared" si="323"/>
        <v>5.2849604221635888E-3</v>
      </c>
      <c r="BE99" s="16" t="str">
        <f t="shared" si="324"/>
        <v xml:space="preserve"> </v>
      </c>
      <c r="BF99" s="21">
        <v>0</v>
      </c>
      <c r="BG99" s="21">
        <v>0</v>
      </c>
      <c r="BH99" s="21">
        <v>0</v>
      </c>
      <c r="BI99" s="16" t="str">
        <f t="shared" si="325"/>
        <v xml:space="preserve"> </v>
      </c>
      <c r="BJ99" s="16" t="str">
        <f t="shared" si="326"/>
        <v xml:space="preserve"> </v>
      </c>
      <c r="BK99" s="21">
        <v>0</v>
      </c>
      <c r="BL99" s="21">
        <v>0</v>
      </c>
      <c r="BM99" s="21">
        <v>0</v>
      </c>
      <c r="BN99" s="16" t="str">
        <f t="shared" si="460"/>
        <v xml:space="preserve"> </v>
      </c>
      <c r="BO99" s="16" t="str">
        <f t="shared" si="342"/>
        <v xml:space="preserve"> </v>
      </c>
      <c r="BP99" s="21">
        <v>0</v>
      </c>
      <c r="BQ99" s="21">
        <v>0</v>
      </c>
      <c r="BR99" s="21">
        <v>0</v>
      </c>
      <c r="BS99" s="16" t="str">
        <f t="shared" si="327"/>
        <v xml:space="preserve"> </v>
      </c>
      <c r="BT99" s="16" t="str">
        <f>IF(BQ99&lt;=0," ",IF(BQ99/BR99*100&gt;200,"св.200",BQ99/BR99))</f>
        <v xml:space="preserve"> </v>
      </c>
      <c r="BU99" s="21">
        <v>0</v>
      </c>
      <c r="BV99" s="21">
        <v>215356.58</v>
      </c>
      <c r="BW99" s="21">
        <v>0</v>
      </c>
      <c r="BX99" s="16" t="str">
        <f t="shared" si="329"/>
        <v xml:space="preserve"> </v>
      </c>
      <c r="BY99" s="16" t="str">
        <f t="shared" si="343"/>
        <v xml:space="preserve"> </v>
      </c>
      <c r="BZ99" s="21">
        <v>0</v>
      </c>
      <c r="CA99" s="21">
        <v>0</v>
      </c>
      <c r="CB99" s="21">
        <v>0</v>
      </c>
      <c r="CC99" s="16" t="str">
        <f t="shared" si="330"/>
        <v xml:space="preserve"> </v>
      </c>
      <c r="CD99" s="16" t="str">
        <f t="shared" si="344"/>
        <v xml:space="preserve"> </v>
      </c>
      <c r="CE99" s="15">
        <v>0</v>
      </c>
      <c r="CF99" s="15">
        <v>71594.679999999993</v>
      </c>
      <c r="CG99" s="15">
        <v>0</v>
      </c>
      <c r="CH99" s="16" t="str">
        <f t="shared" si="345"/>
        <v xml:space="preserve"> </v>
      </c>
      <c r="CI99" s="16" t="str">
        <f t="shared" si="346"/>
        <v xml:space="preserve"> </v>
      </c>
      <c r="CJ99" s="21">
        <v>0</v>
      </c>
      <c r="CK99" s="21">
        <v>0</v>
      </c>
      <c r="CL99" s="21">
        <v>0</v>
      </c>
      <c r="CM99" s="16" t="str">
        <f t="shared" si="347"/>
        <v xml:space="preserve"> </v>
      </c>
      <c r="CN99" s="16" t="str">
        <f t="shared" si="348"/>
        <v xml:space="preserve"> </v>
      </c>
      <c r="CO99" s="21">
        <v>0</v>
      </c>
      <c r="CP99" s="21">
        <v>71594.679999999993</v>
      </c>
      <c r="CQ99" s="21">
        <v>0</v>
      </c>
      <c r="CR99" s="16" t="str">
        <f t="shared" si="284"/>
        <v xml:space="preserve"> </v>
      </c>
      <c r="CS99" s="16" t="str">
        <f t="shared" si="285"/>
        <v xml:space="preserve"> </v>
      </c>
      <c r="CT99" s="21">
        <v>0</v>
      </c>
      <c r="CU99" s="21">
        <v>0</v>
      </c>
      <c r="CV99" s="21">
        <v>0</v>
      </c>
      <c r="CW99" s="16" t="str">
        <f t="shared" si="349"/>
        <v xml:space="preserve"> </v>
      </c>
      <c r="CX99" s="16" t="str">
        <f t="shared" si="350"/>
        <v xml:space="preserve"> </v>
      </c>
      <c r="CY99" s="21">
        <v>0</v>
      </c>
      <c r="CZ99" s="21">
        <v>0</v>
      </c>
      <c r="DA99" s="21">
        <v>0</v>
      </c>
      <c r="DB99" s="16" t="str">
        <f t="shared" si="331"/>
        <v xml:space="preserve"> </v>
      </c>
      <c r="DC99" s="16" t="str">
        <f t="shared" si="351"/>
        <v xml:space="preserve"> </v>
      </c>
      <c r="DD99" s="21">
        <v>0</v>
      </c>
      <c r="DE99" s="21">
        <v>0</v>
      </c>
      <c r="DF99" s="21">
        <v>0</v>
      </c>
      <c r="DG99" s="16" t="str">
        <f t="shared" si="332"/>
        <v xml:space="preserve"> </v>
      </c>
      <c r="DH99" s="16" t="str">
        <f t="shared" si="352"/>
        <v xml:space="preserve"> </v>
      </c>
      <c r="DI99" s="21">
        <v>0</v>
      </c>
      <c r="DJ99" s="21">
        <v>0</v>
      </c>
      <c r="DK99" s="16" t="str">
        <f>IF(DI99=0," ",IF(DI99/DJ99*100&gt;200,"св.200",DI99/DJ99))</f>
        <v xml:space="preserve"> </v>
      </c>
      <c r="DL99" s="21">
        <v>0</v>
      </c>
      <c r="DM99" s="21">
        <v>0</v>
      </c>
      <c r="DN99" s="21">
        <v>0</v>
      </c>
      <c r="DO99" s="16" t="str">
        <f t="shared" si="333"/>
        <v xml:space="preserve"> </v>
      </c>
      <c r="DP99" s="59" t="str">
        <f t="shared" si="354"/>
        <v xml:space="preserve"> </v>
      </c>
      <c r="DQ99" s="21">
        <v>234184.77</v>
      </c>
      <c r="DR99" s="21">
        <v>0</v>
      </c>
      <c r="DS99" s="21">
        <v>0</v>
      </c>
      <c r="DT99" s="16" t="str">
        <f t="shared" si="446"/>
        <v xml:space="preserve"> </v>
      </c>
      <c r="DU99" s="16" t="str">
        <f t="shared" si="475"/>
        <v xml:space="preserve"> </v>
      </c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</row>
    <row r="100" spans="1:144" s="8" customFormat="1" ht="15.75" customHeight="1" outlineLevel="1" x14ac:dyDescent="0.25">
      <c r="A100" s="7">
        <f t="shared" si="528"/>
        <v>80</v>
      </c>
      <c r="B100" s="75" t="s">
        <v>103</v>
      </c>
      <c r="C100" s="15">
        <v>1008201.55</v>
      </c>
      <c r="D100" s="15">
        <v>172824.85</v>
      </c>
      <c r="E100" s="15">
        <v>189272.84</v>
      </c>
      <c r="F100" s="16">
        <f t="shared" si="314"/>
        <v>0.17141894891948936</v>
      </c>
      <c r="G100" s="16">
        <f t="shared" si="315"/>
        <v>0.91309904791411178</v>
      </c>
      <c r="H100" s="6">
        <v>882850</v>
      </c>
      <c r="I100" s="13">
        <v>123094.01000000001</v>
      </c>
      <c r="J100" s="13">
        <v>153420.68</v>
      </c>
      <c r="K100" s="16">
        <f t="shared" si="316"/>
        <v>0.13942800022653906</v>
      </c>
      <c r="L100" s="16">
        <f t="shared" si="335"/>
        <v>0.80232997272597162</v>
      </c>
      <c r="M100" s="21">
        <v>166250</v>
      </c>
      <c r="N100" s="21">
        <v>35399.949999999997</v>
      </c>
      <c r="O100" s="21">
        <v>11878.7</v>
      </c>
      <c r="P100" s="16">
        <f t="shared" si="289"/>
        <v>0.21293203007518796</v>
      </c>
      <c r="Q100" s="16" t="str">
        <f t="shared" si="290"/>
        <v>св.200</v>
      </c>
      <c r="R100" s="21">
        <v>0</v>
      </c>
      <c r="S100" s="21">
        <v>0</v>
      </c>
      <c r="T100" s="21">
        <v>0</v>
      </c>
      <c r="U100" s="16" t="str">
        <f t="shared" si="317"/>
        <v xml:space="preserve"> </v>
      </c>
      <c r="V100" s="16" t="str">
        <f t="shared" si="527"/>
        <v xml:space="preserve"> </v>
      </c>
      <c r="W100" s="21">
        <v>600</v>
      </c>
      <c r="X100" s="21">
        <v>458.07</v>
      </c>
      <c r="Y100" s="21">
        <v>497.4</v>
      </c>
      <c r="Z100" s="16">
        <f t="shared" si="503"/>
        <v>0.76344999999999996</v>
      </c>
      <c r="AA100" s="16">
        <f t="shared" si="337"/>
        <v>0.92092882991556091</v>
      </c>
      <c r="AB100" s="21">
        <v>279000</v>
      </c>
      <c r="AC100" s="21">
        <v>19991.68</v>
      </c>
      <c r="AD100" s="21">
        <v>10093.01</v>
      </c>
      <c r="AE100" s="16">
        <f t="shared" si="319"/>
        <v>7.1654767025089605E-2</v>
      </c>
      <c r="AF100" s="16">
        <f t="shared" si="283"/>
        <v>1.9807450899186665</v>
      </c>
      <c r="AG100" s="21">
        <v>432000</v>
      </c>
      <c r="AH100" s="21">
        <v>65444.31</v>
      </c>
      <c r="AI100" s="21">
        <v>130251.57</v>
      </c>
      <c r="AJ100" s="16">
        <f t="shared" si="320"/>
        <v>0.15149145833333333</v>
      </c>
      <c r="AK100" s="16">
        <f t="shared" si="338"/>
        <v>0.50244545996643264</v>
      </c>
      <c r="AL100" s="21">
        <v>5000</v>
      </c>
      <c r="AM100" s="21">
        <v>1800</v>
      </c>
      <c r="AN100" s="21">
        <v>700</v>
      </c>
      <c r="AO100" s="16">
        <f t="shared" si="420"/>
        <v>0.36</v>
      </c>
      <c r="AP100" s="16" t="str">
        <f t="shared" si="339"/>
        <v>св.200</v>
      </c>
      <c r="AQ100" s="33">
        <v>125351.55</v>
      </c>
      <c r="AR100" s="33">
        <v>49730.84</v>
      </c>
      <c r="AS100" s="33">
        <v>35852.160000000003</v>
      </c>
      <c r="AT100" s="16">
        <f t="shared" si="321"/>
        <v>0.39673095386534907</v>
      </c>
      <c r="AU100" s="16">
        <f t="shared" si="340"/>
        <v>1.3871086149342184</v>
      </c>
      <c r="AV100" s="21">
        <v>64500</v>
      </c>
      <c r="AW100" s="21">
        <v>49730.84</v>
      </c>
      <c r="AX100" s="21">
        <v>35852.160000000003</v>
      </c>
      <c r="AY100" s="16">
        <f t="shared" si="322"/>
        <v>0.77102077519379841</v>
      </c>
      <c r="AZ100" s="16">
        <f t="shared" si="341"/>
        <v>1.3871086149342184</v>
      </c>
      <c r="BA100" s="21">
        <v>1268</v>
      </c>
      <c r="BB100" s="21">
        <v>0</v>
      </c>
      <c r="BC100" s="21">
        <v>0</v>
      </c>
      <c r="BD100" s="16" t="str">
        <f t="shared" si="323"/>
        <v xml:space="preserve"> </v>
      </c>
      <c r="BE100" s="16" t="str">
        <f t="shared" si="324"/>
        <v xml:space="preserve"> </v>
      </c>
      <c r="BF100" s="21">
        <v>0</v>
      </c>
      <c r="BG100" s="21">
        <v>0</v>
      </c>
      <c r="BH100" s="21">
        <v>0</v>
      </c>
      <c r="BI100" s="16" t="str">
        <f t="shared" si="325"/>
        <v xml:space="preserve"> </v>
      </c>
      <c r="BJ100" s="16" t="str">
        <f>IF(BG100=0," ",IF(BG100/BH100*100&gt;200,"св.200",BG100/BH100))</f>
        <v xml:space="preserve"> </v>
      </c>
      <c r="BK100" s="21">
        <v>0</v>
      </c>
      <c r="BL100" s="21">
        <v>0</v>
      </c>
      <c r="BM100" s="21">
        <v>0</v>
      </c>
      <c r="BN100" s="16" t="str">
        <f t="shared" si="460"/>
        <v xml:space="preserve"> </v>
      </c>
      <c r="BO100" s="16" t="str">
        <f t="shared" si="342"/>
        <v xml:space="preserve"> </v>
      </c>
      <c r="BP100" s="21">
        <v>0</v>
      </c>
      <c r="BQ100" s="21">
        <v>0</v>
      </c>
      <c r="BR100" s="21">
        <v>0</v>
      </c>
      <c r="BS100" s="16" t="str">
        <f t="shared" si="327"/>
        <v xml:space="preserve"> </v>
      </c>
      <c r="BT100" s="16" t="str">
        <f t="shared" si="328"/>
        <v xml:space="preserve"> </v>
      </c>
      <c r="BU100" s="21">
        <v>0</v>
      </c>
      <c r="BV100" s="21">
        <v>0</v>
      </c>
      <c r="BW100" s="21">
        <v>0</v>
      </c>
      <c r="BX100" s="16" t="str">
        <f t="shared" si="329"/>
        <v xml:space="preserve"> </v>
      </c>
      <c r="BY100" s="16" t="str">
        <f t="shared" si="343"/>
        <v xml:space="preserve"> </v>
      </c>
      <c r="BZ100" s="21">
        <v>0</v>
      </c>
      <c r="CA100" s="21">
        <v>0</v>
      </c>
      <c r="CB100" s="21">
        <v>0</v>
      </c>
      <c r="CC100" s="16" t="str">
        <f t="shared" si="330"/>
        <v xml:space="preserve"> </v>
      </c>
      <c r="CD100" s="16" t="str">
        <f t="shared" si="344"/>
        <v xml:space="preserve"> </v>
      </c>
      <c r="CE100" s="15">
        <v>0</v>
      </c>
      <c r="CF100" s="15">
        <v>0</v>
      </c>
      <c r="CG100" s="15">
        <v>0</v>
      </c>
      <c r="CH100" s="16" t="str">
        <f t="shared" si="345"/>
        <v xml:space="preserve"> </v>
      </c>
      <c r="CI100" s="16" t="str">
        <f t="shared" si="346"/>
        <v xml:space="preserve"> </v>
      </c>
      <c r="CJ100" s="21">
        <v>0</v>
      </c>
      <c r="CK100" s="21">
        <v>0</v>
      </c>
      <c r="CL100" s="21">
        <v>0</v>
      </c>
      <c r="CM100" s="16" t="str">
        <f t="shared" si="347"/>
        <v xml:space="preserve"> </v>
      </c>
      <c r="CN100" s="16" t="str">
        <f t="shared" si="348"/>
        <v xml:space="preserve"> </v>
      </c>
      <c r="CO100" s="21">
        <v>0</v>
      </c>
      <c r="CP100" s="21">
        <v>0</v>
      </c>
      <c r="CQ100" s="21">
        <v>0</v>
      </c>
      <c r="CR100" s="16" t="str">
        <f t="shared" si="284"/>
        <v xml:space="preserve"> </v>
      </c>
      <c r="CS100" s="16" t="str">
        <f t="shared" si="285"/>
        <v xml:space="preserve"> </v>
      </c>
      <c r="CT100" s="21">
        <v>0</v>
      </c>
      <c r="CU100" s="21">
        <v>0</v>
      </c>
      <c r="CV100" s="21">
        <v>0</v>
      </c>
      <c r="CW100" s="16" t="str">
        <f t="shared" si="349"/>
        <v xml:space="preserve"> </v>
      </c>
      <c r="CX100" s="16" t="str">
        <f t="shared" si="350"/>
        <v xml:space="preserve"> </v>
      </c>
      <c r="CY100" s="21">
        <v>0</v>
      </c>
      <c r="CZ100" s="21">
        <v>0</v>
      </c>
      <c r="DA100" s="21">
        <v>0</v>
      </c>
      <c r="DB100" s="16" t="str">
        <f t="shared" si="331"/>
        <v xml:space="preserve"> </v>
      </c>
      <c r="DC100" s="16" t="str">
        <f t="shared" si="351"/>
        <v xml:space="preserve"> </v>
      </c>
      <c r="DD100" s="21">
        <v>0</v>
      </c>
      <c r="DE100" s="21">
        <v>0</v>
      </c>
      <c r="DF100" s="21">
        <v>0</v>
      </c>
      <c r="DG100" s="16" t="str">
        <f t="shared" si="332"/>
        <v xml:space="preserve"> </v>
      </c>
      <c r="DH100" s="16" t="str">
        <f t="shared" si="352"/>
        <v xml:space="preserve"> </v>
      </c>
      <c r="DI100" s="21">
        <v>0</v>
      </c>
      <c r="DJ100" s="21">
        <v>0</v>
      </c>
      <c r="DK100" s="16" t="str">
        <f t="shared" ref="DK100:DK103" si="529">IF(DI100=0," ",IF(DI100/DJ100*100&gt;200,"св.200",DI100/DJ100))</f>
        <v xml:space="preserve"> </v>
      </c>
      <c r="DL100" s="21">
        <v>0</v>
      </c>
      <c r="DM100" s="21">
        <v>0</v>
      </c>
      <c r="DN100" s="21">
        <v>0</v>
      </c>
      <c r="DO100" s="16" t="str">
        <f t="shared" si="333"/>
        <v xml:space="preserve"> </v>
      </c>
      <c r="DP100" s="59" t="str">
        <f t="shared" si="354"/>
        <v xml:space="preserve"> </v>
      </c>
      <c r="DQ100" s="21">
        <v>59583.55</v>
      </c>
      <c r="DR100" s="21">
        <v>0</v>
      </c>
      <c r="DS100" s="21">
        <v>0</v>
      </c>
      <c r="DT100" s="16" t="str">
        <f t="shared" si="446"/>
        <v xml:space="preserve"> </v>
      </c>
      <c r="DU100" s="16" t="str">
        <f t="shared" si="475"/>
        <v xml:space="preserve"> </v>
      </c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</row>
    <row r="101" spans="1:144" s="10" customFormat="1" ht="15.75" x14ac:dyDescent="0.25">
      <c r="A101" s="9"/>
      <c r="B101" s="74" t="s">
        <v>137</v>
      </c>
      <c r="C101" s="76">
        <v>39533228.539999999</v>
      </c>
      <c r="D101" s="76">
        <v>8237943.7300000004</v>
      </c>
      <c r="E101" s="76">
        <f>SUM(E102:E107)</f>
        <v>7005048.5200000005</v>
      </c>
      <c r="F101" s="14">
        <f t="shared" si="314"/>
        <v>0.20838024199477639</v>
      </c>
      <c r="G101" s="14">
        <f t="shared" si="315"/>
        <v>1.1760009522389432</v>
      </c>
      <c r="H101" s="36">
        <v>37015500</v>
      </c>
      <c r="I101" s="26">
        <v>7636832.4299999997</v>
      </c>
      <c r="J101" s="36">
        <f t="shared" ref="J101" si="530">J102+J103+J104+J105+J106+J107</f>
        <v>6402243.9899999993</v>
      </c>
      <c r="K101" s="14">
        <f t="shared" si="316"/>
        <v>0.20631444746119867</v>
      </c>
      <c r="L101" s="14">
        <f t="shared" si="335"/>
        <v>1.1928368306375654</v>
      </c>
      <c r="M101" s="36">
        <v>30537500</v>
      </c>
      <c r="N101" s="36">
        <v>6451051.5499999998</v>
      </c>
      <c r="O101" s="36">
        <f t="shared" ref="O101" si="531">O102+O103+O104+O105+O106+O107</f>
        <v>5391641.6900000004</v>
      </c>
      <c r="P101" s="14">
        <f t="shared" si="289"/>
        <v>0.21125015309046255</v>
      </c>
      <c r="Q101" s="14">
        <f t="shared" si="290"/>
        <v>1.1964911470220492</v>
      </c>
      <c r="R101" s="36">
        <v>1526000</v>
      </c>
      <c r="S101" s="36">
        <v>388063.1</v>
      </c>
      <c r="T101" s="36">
        <f t="shared" ref="T101" si="532">T102+T103+T104+T105+T106+T107</f>
        <v>373485.58</v>
      </c>
      <c r="U101" s="14">
        <f t="shared" si="317"/>
        <v>0.25430085190039314</v>
      </c>
      <c r="V101" s="14">
        <f t="shared" si="292"/>
        <v>1.0390310115855075</v>
      </c>
      <c r="W101" s="36">
        <v>213000</v>
      </c>
      <c r="X101" s="36">
        <v>84587.9</v>
      </c>
      <c r="Y101" s="36">
        <f t="shared" ref="Y101" si="533">Y102+Y103+Y104+Y105+Y106+Y107</f>
        <v>62080.959999999992</v>
      </c>
      <c r="Z101" s="14">
        <f t="shared" si="503"/>
        <v>0.39712629107981218</v>
      </c>
      <c r="AA101" s="14">
        <f t="shared" si="337"/>
        <v>1.3625417519316712</v>
      </c>
      <c r="AB101" s="36">
        <v>639000</v>
      </c>
      <c r="AC101" s="36">
        <v>90738.44</v>
      </c>
      <c r="AD101" s="36">
        <f t="shared" ref="AD101" si="534">AD102+AD103+AD104+AD105+AD106+AD107</f>
        <v>45727.789999999994</v>
      </c>
      <c r="AE101" s="14">
        <f t="shared" si="319"/>
        <v>0.14200068857589984</v>
      </c>
      <c r="AF101" s="14">
        <f t="shared" si="283"/>
        <v>1.9843171952985266</v>
      </c>
      <c r="AG101" s="36">
        <v>4100000</v>
      </c>
      <c r="AH101" s="36">
        <v>622391.43999999994</v>
      </c>
      <c r="AI101" s="36">
        <f t="shared" ref="AI101" si="535">AI102+AI103+AI104+AI105+AI106+AI107</f>
        <v>529307.97</v>
      </c>
      <c r="AJ101" s="14">
        <f t="shared" si="320"/>
        <v>0.15180279024390242</v>
      </c>
      <c r="AK101" s="14">
        <f t="shared" si="338"/>
        <v>1.1758588105144157</v>
      </c>
      <c r="AL101" s="36">
        <v>0</v>
      </c>
      <c r="AM101" s="36">
        <v>0</v>
      </c>
      <c r="AN101" s="36">
        <f t="shared" ref="AN101" si="536">AN102+AN103+AN104+AN105+AN106+AN107</f>
        <v>0</v>
      </c>
      <c r="AO101" s="14" t="str">
        <f t="shared" si="420"/>
        <v xml:space="preserve"> </v>
      </c>
      <c r="AP101" s="14" t="str">
        <f t="shared" si="339"/>
        <v xml:space="preserve"> </v>
      </c>
      <c r="AQ101" s="36">
        <v>2517728.54</v>
      </c>
      <c r="AR101" s="36">
        <v>601111.30000000005</v>
      </c>
      <c r="AS101" s="36">
        <f t="shared" ref="AS101" si="537">AS102+AS103+AS104+AS105+AS106+AS107</f>
        <v>602804.53</v>
      </c>
      <c r="AT101" s="14">
        <f t="shared" si="321"/>
        <v>0.23875143425907228</v>
      </c>
      <c r="AU101" s="14">
        <f t="shared" si="340"/>
        <v>0.99719107950300245</v>
      </c>
      <c r="AV101" s="36">
        <v>300000</v>
      </c>
      <c r="AW101" s="36">
        <v>45193.7</v>
      </c>
      <c r="AX101" s="36">
        <f t="shared" ref="AX101" si="538">AX102+AX103+AX104+AX105+AX106+AX107</f>
        <v>61825.39</v>
      </c>
      <c r="AY101" s="14">
        <f t="shared" si="322"/>
        <v>0.15064566666666665</v>
      </c>
      <c r="AZ101" s="14">
        <f t="shared" si="341"/>
        <v>0.73098932331846189</v>
      </c>
      <c r="BA101" s="36">
        <v>158396.04</v>
      </c>
      <c r="BB101" s="36">
        <v>126801.25</v>
      </c>
      <c r="BC101" s="36">
        <f t="shared" ref="BC101" si="539">BC102+BC103+BC104+BC105+BC106+BC107</f>
        <v>31698.52</v>
      </c>
      <c r="BD101" s="14">
        <f t="shared" si="323"/>
        <v>0.800532955243073</v>
      </c>
      <c r="BE101" s="14" t="str">
        <f t="shared" si="324"/>
        <v>св.200</v>
      </c>
      <c r="BF101" s="36">
        <v>415032.5</v>
      </c>
      <c r="BG101" s="36">
        <v>91677.78</v>
      </c>
      <c r="BH101" s="36">
        <f t="shared" ref="BH101" si="540">BH102+BH103+BH104+BH105+BH106+BH107</f>
        <v>138238.69</v>
      </c>
      <c r="BI101" s="14">
        <f t="shared" si="325"/>
        <v>0.22089301440248654</v>
      </c>
      <c r="BJ101" s="14">
        <f t="shared" si="326"/>
        <v>0.66318466993574665</v>
      </c>
      <c r="BK101" s="36">
        <v>540000</v>
      </c>
      <c r="BL101" s="36">
        <v>89835.46</v>
      </c>
      <c r="BM101" s="36">
        <f t="shared" ref="BM101" si="541">BM102+BM103+BM104+BM105+BM106+BM107</f>
        <v>89835.46</v>
      </c>
      <c r="BN101" s="14">
        <f t="shared" si="460"/>
        <v>0.16636196296296296</v>
      </c>
      <c r="BO101" s="14">
        <f t="shared" si="342"/>
        <v>1</v>
      </c>
      <c r="BP101" s="36">
        <v>250000</v>
      </c>
      <c r="BQ101" s="36">
        <v>42009.97</v>
      </c>
      <c r="BR101" s="36">
        <f t="shared" ref="BR101" si="542">BR102+BR103+BR104+BR105+BR106+BR107</f>
        <v>53517.67</v>
      </c>
      <c r="BS101" s="14">
        <f t="shared" si="327"/>
        <v>0.16803988</v>
      </c>
      <c r="BT101" s="14">
        <f t="shared" si="328"/>
        <v>0.78497382266455173</v>
      </c>
      <c r="BU101" s="36">
        <v>739000</v>
      </c>
      <c r="BV101" s="36">
        <v>193217.03999999998</v>
      </c>
      <c r="BW101" s="36">
        <f t="shared" ref="BW101" si="543">BW102+BW103+BW104+BW105+BW106+BW107</f>
        <v>172350.2</v>
      </c>
      <c r="BX101" s="14">
        <f t="shared" si="329"/>
        <v>0.26145742895805141</v>
      </c>
      <c r="BY101" s="14">
        <f t="shared" si="343"/>
        <v>1.1210723283175765</v>
      </c>
      <c r="BZ101" s="36">
        <v>0</v>
      </c>
      <c r="CA101" s="36">
        <v>0</v>
      </c>
      <c r="CB101" s="36">
        <f t="shared" ref="CB101" si="544">CB102+CB103+CB104+CB105+CB106+CB107</f>
        <v>0</v>
      </c>
      <c r="CC101" s="14" t="str">
        <f t="shared" si="330"/>
        <v xml:space="preserve"> </v>
      </c>
      <c r="CD101" s="14" t="str">
        <f t="shared" si="344"/>
        <v xml:space="preserve"> </v>
      </c>
      <c r="CE101" s="76">
        <v>50000</v>
      </c>
      <c r="CF101" s="76">
        <v>3876.36</v>
      </c>
      <c r="CG101" s="36">
        <f t="shared" ref="CG101" si="545">CG102+CG103+CG104+CG105+CG106+CG107</f>
        <v>0</v>
      </c>
      <c r="CH101" s="14">
        <f t="shared" si="345"/>
        <v>7.7527200000000004E-2</v>
      </c>
      <c r="CI101" s="14" t="str">
        <f t="shared" si="346"/>
        <v xml:space="preserve"> </v>
      </c>
      <c r="CJ101" s="36">
        <v>50000</v>
      </c>
      <c r="CK101" s="36">
        <v>3876.36</v>
      </c>
      <c r="CL101" s="36">
        <f t="shared" ref="CL101" si="546">CL102+CL103+CL104+CL105+CL106+CL107</f>
        <v>0</v>
      </c>
      <c r="CM101" s="14">
        <f t="shared" si="347"/>
        <v>7.7527200000000004E-2</v>
      </c>
      <c r="CN101" s="14" t="str">
        <f t="shared" si="348"/>
        <v xml:space="preserve"> </v>
      </c>
      <c r="CO101" s="36">
        <v>0</v>
      </c>
      <c r="CP101" s="36">
        <v>0</v>
      </c>
      <c r="CQ101" s="36">
        <f t="shared" ref="CQ101" si="547">CQ102+CQ103+CQ104+CQ105+CQ106+CQ107</f>
        <v>0</v>
      </c>
      <c r="CR101" s="14" t="str">
        <f t="shared" si="284"/>
        <v xml:space="preserve"> </v>
      </c>
      <c r="CS101" s="14" t="str">
        <f t="shared" si="285"/>
        <v xml:space="preserve"> </v>
      </c>
      <c r="CT101" s="36">
        <v>10000</v>
      </c>
      <c r="CU101" s="36">
        <v>0</v>
      </c>
      <c r="CV101" s="36">
        <f t="shared" ref="CV101" si="548">CV102+CV103+CV104+CV105+CV106+CV107</f>
        <v>0</v>
      </c>
      <c r="CW101" s="28" t="str">
        <f t="shared" si="349"/>
        <v xml:space="preserve"> </v>
      </c>
      <c r="CX101" s="28" t="str">
        <f t="shared" si="350"/>
        <v xml:space="preserve"> </v>
      </c>
      <c r="CY101" s="36">
        <v>0</v>
      </c>
      <c r="CZ101" s="36">
        <v>0</v>
      </c>
      <c r="DA101" s="36">
        <f t="shared" ref="DA101" si="549">DA102+DA103+DA104+DA105+DA106+DA107</f>
        <v>0</v>
      </c>
      <c r="DB101" s="14" t="str">
        <f t="shared" si="331"/>
        <v xml:space="preserve"> </v>
      </c>
      <c r="DC101" s="14" t="str">
        <f t="shared" si="351"/>
        <v xml:space="preserve"> </v>
      </c>
      <c r="DD101" s="36">
        <v>0</v>
      </c>
      <c r="DE101" s="36">
        <v>0</v>
      </c>
      <c r="DF101" s="36">
        <f t="shared" ref="DF101" si="550">DF102+DF103+DF104+DF105+DF106+DF107</f>
        <v>18.59</v>
      </c>
      <c r="DG101" s="14" t="str">
        <f t="shared" si="332"/>
        <v xml:space="preserve"> </v>
      </c>
      <c r="DH101" s="14">
        <f t="shared" si="352"/>
        <v>0</v>
      </c>
      <c r="DI101" s="36">
        <v>-443.07</v>
      </c>
      <c r="DJ101" s="36">
        <v>490</v>
      </c>
      <c r="DK101" s="14">
        <f t="shared" si="529"/>
        <v>-0.90422448979591841</v>
      </c>
      <c r="DL101" s="36">
        <v>0</v>
      </c>
      <c r="DM101" s="36">
        <v>8942.81</v>
      </c>
      <c r="DN101" s="36">
        <f t="shared" ref="DN101" si="551">DN102+DN103+DN104+DN105+DN106+DN107</f>
        <v>54830.01</v>
      </c>
      <c r="DO101" s="14" t="str">
        <f t="shared" si="333"/>
        <v xml:space="preserve"> </v>
      </c>
      <c r="DP101" s="58">
        <f t="shared" ref="DP101:DP103" si="552">IF(DM101=0," ",IF(DM101/DN101*100&gt;200,"св.200",DM101/DN101))</f>
        <v>0.16310064506645172</v>
      </c>
      <c r="DQ101" s="36">
        <v>55300</v>
      </c>
      <c r="DR101" s="36">
        <v>0</v>
      </c>
      <c r="DS101" s="36">
        <f t="shared" ref="DS101" si="553">DS102+DS103+DS104+DS105+DS106+DS107</f>
        <v>0</v>
      </c>
      <c r="DT101" s="14" t="str">
        <f t="shared" si="446"/>
        <v xml:space="preserve"> </v>
      </c>
      <c r="DU101" s="14" t="str">
        <f t="shared" ref="DU101:DU103" si="554">IF(DR101=0," ",IF(DR101/DS101*100&gt;200,"св.200",DR101/DS101))</f>
        <v xml:space="preserve"> </v>
      </c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</row>
    <row r="102" spans="1:144" s="8" customFormat="1" ht="15.75" customHeight="1" outlineLevel="1" x14ac:dyDescent="0.25">
      <c r="A102" s="7">
        <v>81</v>
      </c>
      <c r="B102" s="75" t="s">
        <v>6</v>
      </c>
      <c r="C102" s="39">
        <v>33954550</v>
      </c>
      <c r="D102" s="39">
        <v>7069299.79</v>
      </c>
      <c r="E102" s="15">
        <v>6087761.2300000004</v>
      </c>
      <c r="F102" s="16">
        <f t="shared" si="314"/>
        <v>0.20819889499345448</v>
      </c>
      <c r="G102" s="16">
        <f t="shared" si="315"/>
        <v>1.1612314482971271</v>
      </c>
      <c r="H102" s="6">
        <v>32497550</v>
      </c>
      <c r="I102" s="13">
        <v>6778919.5599999996</v>
      </c>
      <c r="J102" s="13">
        <v>5741325.6399999997</v>
      </c>
      <c r="K102" s="16">
        <f t="shared" si="316"/>
        <v>0.20859786537754382</v>
      </c>
      <c r="L102" s="16">
        <f t="shared" si="335"/>
        <v>1.1807237535476214</v>
      </c>
      <c r="M102" s="21">
        <v>29384550</v>
      </c>
      <c r="N102" s="21">
        <v>6154764.8799999999</v>
      </c>
      <c r="O102" s="21">
        <v>5167853.5</v>
      </c>
      <c r="P102" s="16">
        <f t="shared" si="289"/>
        <v>0.20945581538597663</v>
      </c>
      <c r="Q102" s="16">
        <f t="shared" si="290"/>
        <v>1.1909712378650053</v>
      </c>
      <c r="R102" s="21">
        <v>1526000</v>
      </c>
      <c r="S102" s="21">
        <v>388063.1</v>
      </c>
      <c r="T102" s="21">
        <v>373485.58</v>
      </c>
      <c r="U102" s="16">
        <f t="shared" si="317"/>
        <v>0.25430085190039314</v>
      </c>
      <c r="V102" s="16">
        <f t="shared" si="292"/>
        <v>1.0390310115855075</v>
      </c>
      <c r="W102" s="21">
        <v>0</v>
      </c>
      <c r="X102" s="21">
        <v>0</v>
      </c>
      <c r="Y102" s="21">
        <v>0</v>
      </c>
      <c r="Z102" s="16" t="str">
        <f t="shared" si="503"/>
        <v xml:space="preserve"> </v>
      </c>
      <c r="AA102" s="16" t="str">
        <f t="shared" si="337"/>
        <v xml:space="preserve"> </v>
      </c>
      <c r="AB102" s="21">
        <v>386000</v>
      </c>
      <c r="AC102" s="21">
        <v>25187.06</v>
      </c>
      <c r="AD102" s="21">
        <v>23768.639999999999</v>
      </c>
      <c r="AE102" s="16">
        <f t="shared" si="319"/>
        <v>6.5251450777202069E-2</v>
      </c>
      <c r="AF102" s="16">
        <f t="shared" si="283"/>
        <v>1.0596761110437956</v>
      </c>
      <c r="AG102" s="21">
        <v>1201000</v>
      </c>
      <c r="AH102" s="21">
        <v>210904.52</v>
      </c>
      <c r="AI102" s="21">
        <v>176217.92</v>
      </c>
      <c r="AJ102" s="16">
        <f t="shared" si="320"/>
        <v>0.17560742714404662</v>
      </c>
      <c r="AK102" s="16">
        <f t="shared" si="338"/>
        <v>1.1968392317875503</v>
      </c>
      <c r="AL102" s="21">
        <v>0</v>
      </c>
      <c r="AM102" s="21">
        <v>0</v>
      </c>
      <c r="AN102" s="21">
        <v>0</v>
      </c>
      <c r="AO102" s="16" t="str">
        <f t="shared" si="420"/>
        <v xml:space="preserve"> </v>
      </c>
      <c r="AP102" s="16" t="str">
        <f t="shared" si="339"/>
        <v xml:space="preserve"> </v>
      </c>
      <c r="AQ102" s="33">
        <v>1457000</v>
      </c>
      <c r="AR102" s="33">
        <v>290380.23</v>
      </c>
      <c r="AS102" s="33">
        <v>346435.58999999997</v>
      </c>
      <c r="AT102" s="16">
        <f t="shared" si="321"/>
        <v>0.19930008922443376</v>
      </c>
      <c r="AU102" s="16">
        <f t="shared" si="340"/>
        <v>0.83819399155843088</v>
      </c>
      <c r="AV102" s="21">
        <v>300000</v>
      </c>
      <c r="AW102" s="21">
        <v>45193.7</v>
      </c>
      <c r="AX102" s="21">
        <v>61825.39</v>
      </c>
      <c r="AY102" s="16">
        <f t="shared" si="322"/>
        <v>0.15064566666666665</v>
      </c>
      <c r="AZ102" s="16">
        <f t="shared" si="341"/>
        <v>0.73098932331846189</v>
      </c>
      <c r="BA102" s="21">
        <v>0</v>
      </c>
      <c r="BB102" s="21">
        <v>0</v>
      </c>
      <c r="BC102" s="21">
        <v>0</v>
      </c>
      <c r="BD102" s="16" t="str">
        <f t="shared" si="323"/>
        <v xml:space="preserve"> </v>
      </c>
      <c r="BE102" s="16" t="str">
        <f t="shared" si="324"/>
        <v xml:space="preserve"> </v>
      </c>
      <c r="BF102" s="21">
        <v>0</v>
      </c>
      <c r="BG102" s="21">
        <v>0</v>
      </c>
      <c r="BH102" s="21">
        <v>0</v>
      </c>
      <c r="BI102" s="16" t="str">
        <f t="shared" si="325"/>
        <v xml:space="preserve"> </v>
      </c>
      <c r="BJ102" s="16" t="str">
        <f t="shared" si="326"/>
        <v xml:space="preserve"> </v>
      </c>
      <c r="BK102" s="21">
        <v>540000</v>
      </c>
      <c r="BL102" s="21">
        <v>89835.46</v>
      </c>
      <c r="BM102" s="21">
        <v>89835.46</v>
      </c>
      <c r="BN102" s="16">
        <f t="shared" si="460"/>
        <v>0.16636196296296296</v>
      </c>
      <c r="BO102" s="16">
        <f t="shared" si="342"/>
        <v>1</v>
      </c>
      <c r="BP102" s="21">
        <v>250000</v>
      </c>
      <c r="BQ102" s="21">
        <v>42009.97</v>
      </c>
      <c r="BR102" s="21">
        <v>53517.67</v>
      </c>
      <c r="BS102" s="16">
        <f t="shared" si="327"/>
        <v>0.16803988</v>
      </c>
      <c r="BT102" s="16">
        <f t="shared" si="328"/>
        <v>0.78497382266455173</v>
      </c>
      <c r="BU102" s="21">
        <v>307000</v>
      </c>
      <c r="BV102" s="21">
        <v>100527</v>
      </c>
      <c r="BW102" s="21">
        <v>88665</v>
      </c>
      <c r="BX102" s="16">
        <f t="shared" si="329"/>
        <v>0.32744951140065148</v>
      </c>
      <c r="BY102" s="16">
        <f t="shared" si="343"/>
        <v>1.1337844696328878</v>
      </c>
      <c r="BZ102" s="21">
        <v>0</v>
      </c>
      <c r="CA102" s="21">
        <v>0</v>
      </c>
      <c r="CB102" s="21">
        <v>0</v>
      </c>
      <c r="CC102" s="16" t="str">
        <f t="shared" si="330"/>
        <v xml:space="preserve"> </v>
      </c>
      <c r="CD102" s="16" t="str">
        <f t="shared" si="344"/>
        <v xml:space="preserve"> </v>
      </c>
      <c r="CE102" s="15">
        <v>50000</v>
      </c>
      <c r="CF102" s="15">
        <v>3876.36</v>
      </c>
      <c r="CG102" s="15">
        <v>0</v>
      </c>
      <c r="CH102" s="16">
        <f t="shared" si="345"/>
        <v>7.7527200000000004E-2</v>
      </c>
      <c r="CI102" s="16" t="str">
        <f t="shared" si="346"/>
        <v xml:space="preserve"> </v>
      </c>
      <c r="CJ102" s="21">
        <v>50000</v>
      </c>
      <c r="CK102" s="21">
        <v>3876.36</v>
      </c>
      <c r="CL102" s="21">
        <v>0</v>
      </c>
      <c r="CM102" s="16">
        <f t="shared" si="347"/>
        <v>7.7527200000000004E-2</v>
      </c>
      <c r="CN102" s="16" t="str">
        <f t="shared" si="348"/>
        <v xml:space="preserve"> </v>
      </c>
      <c r="CO102" s="21">
        <v>0</v>
      </c>
      <c r="CP102" s="21">
        <v>0</v>
      </c>
      <c r="CQ102" s="21">
        <v>0</v>
      </c>
      <c r="CR102" s="16" t="str">
        <f t="shared" si="284"/>
        <v xml:space="preserve"> </v>
      </c>
      <c r="CS102" s="16" t="str">
        <f t="shared" si="285"/>
        <v xml:space="preserve"> </v>
      </c>
      <c r="CT102" s="21">
        <v>10000</v>
      </c>
      <c r="CU102" s="21">
        <v>0</v>
      </c>
      <c r="CV102" s="21">
        <v>0</v>
      </c>
      <c r="CW102" s="16" t="str">
        <f t="shared" si="349"/>
        <v xml:space="preserve"> </v>
      </c>
      <c r="CX102" s="16" t="str">
        <f t="shared" si="350"/>
        <v xml:space="preserve"> </v>
      </c>
      <c r="CY102" s="21">
        <v>0</v>
      </c>
      <c r="CZ102" s="21">
        <v>0</v>
      </c>
      <c r="DA102" s="21">
        <v>0</v>
      </c>
      <c r="DB102" s="16" t="str">
        <f t="shared" si="331"/>
        <v xml:space="preserve"> </v>
      </c>
      <c r="DC102" s="16" t="str">
        <f t="shared" si="351"/>
        <v xml:space="preserve"> </v>
      </c>
      <c r="DD102" s="21">
        <v>0</v>
      </c>
      <c r="DE102" s="21">
        <v>0</v>
      </c>
      <c r="DF102" s="21">
        <v>18.59</v>
      </c>
      <c r="DG102" s="16" t="str">
        <f t="shared" si="332"/>
        <v xml:space="preserve"> </v>
      </c>
      <c r="DH102" s="16">
        <f t="shared" si="352"/>
        <v>0</v>
      </c>
      <c r="DI102" s="21">
        <v>0</v>
      </c>
      <c r="DJ102" s="21">
        <v>490</v>
      </c>
      <c r="DK102" s="16" t="str">
        <f t="shared" si="529"/>
        <v xml:space="preserve"> </v>
      </c>
      <c r="DL102" s="21">
        <v>0</v>
      </c>
      <c r="DM102" s="21">
        <v>8937.74</v>
      </c>
      <c r="DN102" s="21">
        <v>52083.48</v>
      </c>
      <c r="DO102" s="16" t="str">
        <f t="shared" si="333"/>
        <v xml:space="preserve"> </v>
      </c>
      <c r="DP102" s="59">
        <f t="shared" si="552"/>
        <v>0.17160412476278467</v>
      </c>
      <c r="DQ102" s="21">
        <v>0</v>
      </c>
      <c r="DR102" s="21">
        <v>0</v>
      </c>
      <c r="DS102" s="21">
        <v>0</v>
      </c>
      <c r="DT102" s="16" t="str">
        <f t="shared" si="446"/>
        <v xml:space="preserve"> </v>
      </c>
      <c r="DU102" s="16" t="str">
        <f t="shared" si="554"/>
        <v xml:space="preserve"> </v>
      </c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</row>
    <row r="103" spans="1:144" s="8" customFormat="1" ht="15.75" customHeight="1" outlineLevel="1" x14ac:dyDescent="0.25">
      <c r="A103" s="7">
        <f>A102+1</f>
        <v>82</v>
      </c>
      <c r="B103" s="75" t="s">
        <v>11</v>
      </c>
      <c r="C103" s="15">
        <v>1071382.5</v>
      </c>
      <c r="D103" s="15">
        <v>244334.81</v>
      </c>
      <c r="E103" s="15">
        <v>278765.40000000002</v>
      </c>
      <c r="F103" s="16">
        <f t="shared" si="314"/>
        <v>0.22805562905871618</v>
      </c>
      <c r="G103" s="16">
        <f t="shared" si="315"/>
        <v>0.8764890119075035</v>
      </c>
      <c r="H103" s="6">
        <v>456350</v>
      </c>
      <c r="I103" s="13">
        <v>114862.34</v>
      </c>
      <c r="J103" s="13">
        <v>80532.209999999992</v>
      </c>
      <c r="K103" s="16">
        <f t="shared" si="316"/>
        <v>0.2516979073079873</v>
      </c>
      <c r="L103" s="16">
        <f t="shared" si="335"/>
        <v>1.4262906730114573</v>
      </c>
      <c r="M103" s="21">
        <v>162350</v>
      </c>
      <c r="N103" s="21">
        <v>58945.75</v>
      </c>
      <c r="O103" s="21">
        <v>25692.69</v>
      </c>
      <c r="P103" s="16">
        <f t="shared" si="289"/>
        <v>0.36307822605481982</v>
      </c>
      <c r="Q103" s="16" t="str">
        <f t="shared" si="290"/>
        <v>св.200</v>
      </c>
      <c r="R103" s="21">
        <v>0</v>
      </c>
      <c r="S103" s="21">
        <v>0</v>
      </c>
      <c r="T103" s="21">
        <v>0</v>
      </c>
      <c r="U103" s="16" t="str">
        <f t="shared" si="317"/>
        <v xml:space="preserve"> </v>
      </c>
      <c r="V103" s="16" t="str">
        <f t="shared" ref="V103:V107" si="555">IF(S103=0," ",IF(S103/T103*100&gt;200,"св.200",S103/T103))</f>
        <v xml:space="preserve"> </v>
      </c>
      <c r="W103" s="21">
        <v>0</v>
      </c>
      <c r="X103" s="21">
        <v>0</v>
      </c>
      <c r="Y103" s="21">
        <v>0</v>
      </c>
      <c r="Z103" s="16" t="str">
        <f t="shared" si="503"/>
        <v xml:space="preserve"> </v>
      </c>
      <c r="AA103" s="16" t="str">
        <f t="shared" si="337"/>
        <v xml:space="preserve"> </v>
      </c>
      <c r="AB103" s="21">
        <v>54000</v>
      </c>
      <c r="AC103" s="21">
        <v>5728.56</v>
      </c>
      <c r="AD103" s="21">
        <v>7456.11</v>
      </c>
      <c r="AE103" s="16">
        <f t="shared" si="319"/>
        <v>0.10608444444444445</v>
      </c>
      <c r="AF103" s="16">
        <f t="shared" si="283"/>
        <v>0.76830411568498869</v>
      </c>
      <c r="AG103" s="21">
        <v>240000</v>
      </c>
      <c r="AH103" s="21">
        <v>50188.03</v>
      </c>
      <c r="AI103" s="21">
        <v>47383.41</v>
      </c>
      <c r="AJ103" s="16">
        <f t="shared" si="320"/>
        <v>0.20911679166666666</v>
      </c>
      <c r="AK103" s="16">
        <f t="shared" si="338"/>
        <v>1.05918991478241</v>
      </c>
      <c r="AL103" s="21">
        <v>0</v>
      </c>
      <c r="AM103" s="21">
        <v>0</v>
      </c>
      <c r="AN103" s="21">
        <v>0</v>
      </c>
      <c r="AO103" s="16" t="str">
        <f t="shared" si="420"/>
        <v xml:space="preserve"> </v>
      </c>
      <c r="AP103" s="16" t="str">
        <f t="shared" si="339"/>
        <v xml:space="preserve"> </v>
      </c>
      <c r="AQ103" s="33">
        <v>615032.5</v>
      </c>
      <c r="AR103" s="33">
        <v>129472.47</v>
      </c>
      <c r="AS103" s="33">
        <v>198233.19</v>
      </c>
      <c r="AT103" s="16">
        <f t="shared" si="321"/>
        <v>0.210513216781227</v>
      </c>
      <c r="AU103" s="16">
        <f t="shared" si="340"/>
        <v>0.65313215208815434</v>
      </c>
      <c r="AV103" s="21">
        <v>0</v>
      </c>
      <c r="AW103" s="21">
        <v>0</v>
      </c>
      <c r="AX103" s="21">
        <v>0</v>
      </c>
      <c r="AY103" s="16" t="str">
        <f t="shared" si="322"/>
        <v xml:space="preserve"> </v>
      </c>
      <c r="AZ103" s="16" t="str">
        <f t="shared" si="341"/>
        <v xml:space="preserve"> </v>
      </c>
      <c r="BA103" s="21">
        <v>0</v>
      </c>
      <c r="BB103" s="21">
        <v>0</v>
      </c>
      <c r="BC103" s="21">
        <v>0</v>
      </c>
      <c r="BD103" s="16" t="str">
        <f t="shared" si="323"/>
        <v xml:space="preserve"> </v>
      </c>
      <c r="BE103" s="16" t="str">
        <f t="shared" si="324"/>
        <v xml:space="preserve"> </v>
      </c>
      <c r="BF103" s="21">
        <v>415032.5</v>
      </c>
      <c r="BG103" s="21">
        <v>91677.78</v>
      </c>
      <c r="BH103" s="21">
        <v>138238.69</v>
      </c>
      <c r="BI103" s="16">
        <f t="shared" si="325"/>
        <v>0.22089301440248654</v>
      </c>
      <c r="BJ103" s="16">
        <f t="shared" si="326"/>
        <v>0.66318466993574665</v>
      </c>
      <c r="BK103" s="21">
        <v>0</v>
      </c>
      <c r="BL103" s="21">
        <v>0</v>
      </c>
      <c r="BM103" s="21">
        <v>0</v>
      </c>
      <c r="BN103" s="16" t="str">
        <f t="shared" si="460"/>
        <v xml:space="preserve"> </v>
      </c>
      <c r="BO103" s="16" t="str">
        <f t="shared" si="342"/>
        <v xml:space="preserve"> </v>
      </c>
      <c r="BP103" s="21">
        <v>0</v>
      </c>
      <c r="BQ103" s="21">
        <v>0</v>
      </c>
      <c r="BR103" s="21">
        <v>0</v>
      </c>
      <c r="BS103" s="16" t="str">
        <f t="shared" si="327"/>
        <v xml:space="preserve"> </v>
      </c>
      <c r="BT103" s="16" t="str">
        <f t="shared" si="328"/>
        <v xml:space="preserve"> </v>
      </c>
      <c r="BU103" s="21">
        <v>200000</v>
      </c>
      <c r="BV103" s="21">
        <v>38237.760000000002</v>
      </c>
      <c r="BW103" s="21">
        <v>59994.5</v>
      </c>
      <c r="BX103" s="16">
        <f t="shared" si="329"/>
        <v>0.19118880000000002</v>
      </c>
      <c r="BY103" s="16">
        <f t="shared" si="343"/>
        <v>0.63735442415554766</v>
      </c>
      <c r="BZ103" s="21">
        <v>0</v>
      </c>
      <c r="CA103" s="21">
        <v>0</v>
      </c>
      <c r="CB103" s="21">
        <v>0</v>
      </c>
      <c r="CC103" s="16" t="str">
        <f t="shared" si="330"/>
        <v xml:space="preserve"> </v>
      </c>
      <c r="CD103" s="16" t="str">
        <f t="shared" si="344"/>
        <v xml:space="preserve"> </v>
      </c>
      <c r="CE103" s="15">
        <v>0</v>
      </c>
      <c r="CF103" s="15">
        <v>0</v>
      </c>
      <c r="CG103" s="15">
        <v>0</v>
      </c>
      <c r="CH103" s="16" t="str">
        <f t="shared" si="345"/>
        <v xml:space="preserve"> </v>
      </c>
      <c r="CI103" s="16" t="str">
        <f t="shared" si="346"/>
        <v xml:space="preserve"> </v>
      </c>
      <c r="CJ103" s="21">
        <v>0</v>
      </c>
      <c r="CK103" s="21">
        <v>0</v>
      </c>
      <c r="CL103" s="21">
        <v>0</v>
      </c>
      <c r="CM103" s="16" t="str">
        <f t="shared" si="347"/>
        <v xml:space="preserve"> </v>
      </c>
      <c r="CN103" s="16" t="str">
        <f t="shared" si="348"/>
        <v xml:space="preserve"> </v>
      </c>
      <c r="CO103" s="21">
        <v>0</v>
      </c>
      <c r="CP103" s="21">
        <v>0</v>
      </c>
      <c r="CQ103" s="21">
        <v>0</v>
      </c>
      <c r="CR103" s="16" t="str">
        <f t="shared" si="284"/>
        <v xml:space="preserve"> </v>
      </c>
      <c r="CS103" s="16" t="str">
        <f t="shared" si="285"/>
        <v xml:space="preserve"> </v>
      </c>
      <c r="CT103" s="21">
        <v>0</v>
      </c>
      <c r="CU103" s="21">
        <v>0</v>
      </c>
      <c r="CV103" s="21">
        <v>0</v>
      </c>
      <c r="CW103" s="16" t="str">
        <f t="shared" si="349"/>
        <v xml:space="preserve"> </v>
      </c>
      <c r="CX103" s="16" t="str">
        <f t="shared" si="350"/>
        <v xml:space="preserve"> </v>
      </c>
      <c r="CY103" s="21">
        <v>0</v>
      </c>
      <c r="CZ103" s="21">
        <v>0</v>
      </c>
      <c r="DA103" s="21">
        <v>0</v>
      </c>
      <c r="DB103" s="16" t="str">
        <f t="shared" si="331"/>
        <v xml:space="preserve"> </v>
      </c>
      <c r="DC103" s="16" t="str">
        <f t="shared" si="351"/>
        <v xml:space="preserve"> </v>
      </c>
      <c r="DD103" s="21">
        <v>0</v>
      </c>
      <c r="DE103" s="21">
        <v>0</v>
      </c>
      <c r="DF103" s="21">
        <v>0</v>
      </c>
      <c r="DG103" s="16" t="str">
        <f t="shared" si="332"/>
        <v xml:space="preserve"> </v>
      </c>
      <c r="DH103" s="16" t="str">
        <f t="shared" si="352"/>
        <v xml:space="preserve"> </v>
      </c>
      <c r="DI103" s="21">
        <v>-443.07</v>
      </c>
      <c r="DJ103" s="21">
        <v>0</v>
      </c>
      <c r="DK103" s="16" t="e">
        <f t="shared" si="529"/>
        <v>#DIV/0!</v>
      </c>
      <c r="DL103" s="21">
        <v>0</v>
      </c>
      <c r="DM103" s="21">
        <v>0</v>
      </c>
      <c r="DN103" s="21">
        <v>0</v>
      </c>
      <c r="DO103" s="16" t="str">
        <f t="shared" si="333"/>
        <v xml:space="preserve"> </v>
      </c>
      <c r="DP103" s="59" t="str">
        <f t="shared" si="552"/>
        <v xml:space="preserve"> </v>
      </c>
      <c r="DQ103" s="21">
        <v>0</v>
      </c>
      <c r="DR103" s="21">
        <v>0</v>
      </c>
      <c r="DS103" s="21">
        <v>0</v>
      </c>
      <c r="DT103" s="16" t="str">
        <f t="shared" si="446"/>
        <v xml:space="preserve"> </v>
      </c>
      <c r="DU103" s="16" t="str">
        <f t="shared" si="554"/>
        <v xml:space="preserve"> </v>
      </c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</row>
    <row r="104" spans="1:144" s="8" customFormat="1" ht="15.75" customHeight="1" outlineLevel="1" x14ac:dyDescent="0.25">
      <c r="A104" s="7">
        <f t="shared" ref="A104:A107" si="556">A103+1</f>
        <v>83</v>
      </c>
      <c r="B104" s="75" t="s">
        <v>69</v>
      </c>
      <c r="C104" s="15">
        <v>1342146.04</v>
      </c>
      <c r="D104" s="15">
        <v>225822.11</v>
      </c>
      <c r="E104" s="15">
        <v>162349.32</v>
      </c>
      <c r="F104" s="16">
        <f t="shared" si="314"/>
        <v>0.16825449933898398</v>
      </c>
      <c r="G104" s="16">
        <f t="shared" si="315"/>
        <v>1.3909643107836853</v>
      </c>
      <c r="H104" s="6">
        <v>1274400</v>
      </c>
      <c r="I104" s="13">
        <v>196089.52</v>
      </c>
      <c r="J104" s="13">
        <v>143115.19</v>
      </c>
      <c r="K104" s="16">
        <f t="shared" si="316"/>
        <v>0.15386811048336471</v>
      </c>
      <c r="L104" s="16">
        <f t="shared" si="335"/>
        <v>1.3701516938907743</v>
      </c>
      <c r="M104" s="21">
        <v>337400</v>
      </c>
      <c r="N104" s="21">
        <v>83044.45</v>
      </c>
      <c r="O104" s="21">
        <v>47578.53</v>
      </c>
      <c r="P104" s="16">
        <f t="shared" si="289"/>
        <v>0.24613055720213395</v>
      </c>
      <c r="Q104" s="16">
        <f t="shared" si="290"/>
        <v>1.7454185743023165</v>
      </c>
      <c r="R104" s="21">
        <v>0</v>
      </c>
      <c r="S104" s="21">
        <v>0</v>
      </c>
      <c r="T104" s="21">
        <v>0</v>
      </c>
      <c r="U104" s="16" t="str">
        <f t="shared" si="317"/>
        <v xml:space="preserve"> </v>
      </c>
      <c r="V104" s="16" t="str">
        <f t="shared" si="555"/>
        <v xml:space="preserve"> </v>
      </c>
      <c r="W104" s="21">
        <v>75000</v>
      </c>
      <c r="X104" s="21">
        <v>16239.2</v>
      </c>
      <c r="Y104" s="21">
        <v>37065.57</v>
      </c>
      <c r="Z104" s="16">
        <f t="shared" si="503"/>
        <v>0.21652266666666667</v>
      </c>
      <c r="AA104" s="16">
        <f t="shared" si="337"/>
        <v>0.43812087605829347</v>
      </c>
      <c r="AB104" s="21">
        <v>61000</v>
      </c>
      <c r="AC104" s="21">
        <v>7471.82</v>
      </c>
      <c r="AD104" s="21">
        <v>2770.06</v>
      </c>
      <c r="AE104" s="16">
        <f t="shared" si="319"/>
        <v>0.12248885245901639</v>
      </c>
      <c r="AF104" s="16" t="str">
        <f t="shared" si="283"/>
        <v>св.200</v>
      </c>
      <c r="AG104" s="21">
        <v>801000</v>
      </c>
      <c r="AH104" s="21">
        <v>89334.05</v>
      </c>
      <c r="AI104" s="21">
        <v>55701.03</v>
      </c>
      <c r="AJ104" s="16">
        <f t="shared" si="320"/>
        <v>0.11152815230961299</v>
      </c>
      <c r="AK104" s="16">
        <f t="shared" si="338"/>
        <v>1.6038132508501191</v>
      </c>
      <c r="AL104" s="21">
        <v>0</v>
      </c>
      <c r="AM104" s="21">
        <v>0</v>
      </c>
      <c r="AN104" s="21">
        <v>0</v>
      </c>
      <c r="AO104" s="16" t="str">
        <f t="shared" si="420"/>
        <v xml:space="preserve"> </v>
      </c>
      <c r="AP104" s="16" t="str">
        <f t="shared" si="339"/>
        <v xml:space="preserve"> </v>
      </c>
      <c r="AQ104" s="33">
        <v>67746.040000000008</v>
      </c>
      <c r="AR104" s="33">
        <v>29732.59</v>
      </c>
      <c r="AS104" s="33">
        <v>19234.13</v>
      </c>
      <c r="AT104" s="16">
        <f t="shared" si="321"/>
        <v>0.43888306977057251</v>
      </c>
      <c r="AU104" s="16">
        <f t="shared" si="340"/>
        <v>1.5458245317048391</v>
      </c>
      <c r="AV104" s="21">
        <v>0</v>
      </c>
      <c r="AW104" s="21">
        <v>0</v>
      </c>
      <c r="AX104" s="21">
        <v>0</v>
      </c>
      <c r="AY104" s="16" t="str">
        <f t="shared" si="322"/>
        <v xml:space="preserve"> </v>
      </c>
      <c r="AZ104" s="16" t="str">
        <f t="shared" si="341"/>
        <v xml:space="preserve"> </v>
      </c>
      <c r="BA104" s="21">
        <v>17746.04</v>
      </c>
      <c r="BB104" s="21">
        <v>4412.59</v>
      </c>
      <c r="BC104" s="21">
        <v>4474.13</v>
      </c>
      <c r="BD104" s="16">
        <f t="shared" si="323"/>
        <v>0.248652093650189</v>
      </c>
      <c r="BE104" s="16">
        <f t="shared" si="324"/>
        <v>0.98624537060836415</v>
      </c>
      <c r="BF104" s="21">
        <v>0</v>
      </c>
      <c r="BG104" s="21">
        <v>0</v>
      </c>
      <c r="BH104" s="21">
        <v>0</v>
      </c>
      <c r="BI104" s="16" t="str">
        <f t="shared" si="325"/>
        <v xml:space="preserve"> </v>
      </c>
      <c r="BJ104" s="16" t="str">
        <f t="shared" si="326"/>
        <v xml:space="preserve"> </v>
      </c>
      <c r="BK104" s="21">
        <v>0</v>
      </c>
      <c r="BL104" s="21">
        <v>0</v>
      </c>
      <c r="BM104" s="21">
        <v>0</v>
      </c>
      <c r="BN104" s="16" t="str">
        <f t="shared" si="460"/>
        <v xml:space="preserve"> </v>
      </c>
      <c r="BO104" s="16" t="str">
        <f t="shared" si="342"/>
        <v xml:space="preserve"> </v>
      </c>
      <c r="BP104" s="21">
        <v>0</v>
      </c>
      <c r="BQ104" s="21">
        <v>0</v>
      </c>
      <c r="BR104" s="21">
        <v>0</v>
      </c>
      <c r="BS104" s="16" t="str">
        <f t="shared" si="327"/>
        <v xml:space="preserve"> </v>
      </c>
      <c r="BT104" s="16" t="str">
        <f t="shared" si="328"/>
        <v xml:space="preserve"> </v>
      </c>
      <c r="BU104" s="21">
        <v>50000</v>
      </c>
      <c r="BV104" s="21">
        <v>25320</v>
      </c>
      <c r="BW104" s="21">
        <v>14760</v>
      </c>
      <c r="BX104" s="16">
        <f t="shared" si="329"/>
        <v>0.50639999999999996</v>
      </c>
      <c r="BY104" s="16">
        <f t="shared" si="343"/>
        <v>1.7154471544715446</v>
      </c>
      <c r="BZ104" s="21">
        <v>0</v>
      </c>
      <c r="CA104" s="21">
        <v>0</v>
      </c>
      <c r="CB104" s="21">
        <v>0</v>
      </c>
      <c r="CC104" s="16" t="str">
        <f t="shared" si="330"/>
        <v xml:space="preserve"> </v>
      </c>
      <c r="CD104" s="16" t="str">
        <f t="shared" si="344"/>
        <v xml:space="preserve"> </v>
      </c>
      <c r="CE104" s="15">
        <v>0</v>
      </c>
      <c r="CF104" s="15">
        <v>0</v>
      </c>
      <c r="CG104" s="15">
        <v>0</v>
      </c>
      <c r="CH104" s="16" t="str">
        <f t="shared" si="345"/>
        <v xml:space="preserve"> </v>
      </c>
      <c r="CI104" s="16" t="str">
        <f t="shared" si="346"/>
        <v xml:space="preserve"> </v>
      </c>
      <c r="CJ104" s="21">
        <v>0</v>
      </c>
      <c r="CK104" s="21">
        <v>0</v>
      </c>
      <c r="CL104" s="21">
        <v>0</v>
      </c>
      <c r="CM104" s="16" t="str">
        <f t="shared" si="347"/>
        <v xml:space="preserve"> </v>
      </c>
      <c r="CN104" s="16" t="str">
        <f t="shared" si="348"/>
        <v xml:space="preserve"> </v>
      </c>
      <c r="CO104" s="21">
        <v>0</v>
      </c>
      <c r="CP104" s="21">
        <v>0</v>
      </c>
      <c r="CQ104" s="21">
        <v>0</v>
      </c>
      <c r="CR104" s="16" t="str">
        <f t="shared" si="284"/>
        <v xml:space="preserve"> </v>
      </c>
      <c r="CS104" s="16" t="str">
        <f t="shared" si="285"/>
        <v xml:space="preserve"> </v>
      </c>
      <c r="CT104" s="21">
        <v>0</v>
      </c>
      <c r="CU104" s="21">
        <v>0</v>
      </c>
      <c r="CV104" s="21">
        <v>0</v>
      </c>
      <c r="CW104" s="16" t="str">
        <f t="shared" si="349"/>
        <v xml:space="preserve"> </v>
      </c>
      <c r="CX104" s="16" t="str">
        <f t="shared" si="350"/>
        <v xml:space="preserve"> </v>
      </c>
      <c r="CY104" s="21">
        <v>0</v>
      </c>
      <c r="CZ104" s="21">
        <v>0</v>
      </c>
      <c r="DA104" s="21">
        <v>0</v>
      </c>
      <c r="DB104" s="16" t="str">
        <f t="shared" si="331"/>
        <v xml:space="preserve"> </v>
      </c>
      <c r="DC104" s="16" t="str">
        <f t="shared" si="351"/>
        <v xml:space="preserve"> </v>
      </c>
      <c r="DD104" s="21">
        <v>0</v>
      </c>
      <c r="DE104" s="21">
        <v>0</v>
      </c>
      <c r="DF104" s="21">
        <v>0</v>
      </c>
      <c r="DG104" s="16" t="str">
        <f t="shared" si="332"/>
        <v xml:space="preserve"> </v>
      </c>
      <c r="DH104" s="16" t="str">
        <f t="shared" si="352"/>
        <v xml:space="preserve"> </v>
      </c>
      <c r="DI104" s="21">
        <v>0</v>
      </c>
      <c r="DJ104" s="21">
        <v>0</v>
      </c>
      <c r="DK104" s="16" t="str">
        <f t="shared" si="353"/>
        <v xml:space="preserve"> </v>
      </c>
      <c r="DL104" s="21">
        <v>0</v>
      </c>
      <c r="DM104" s="21">
        <v>0</v>
      </c>
      <c r="DN104" s="21">
        <v>0</v>
      </c>
      <c r="DO104" s="16" t="str">
        <f t="shared" si="333"/>
        <v xml:space="preserve"> </v>
      </c>
      <c r="DP104" s="59" t="str">
        <f t="shared" si="354"/>
        <v xml:space="preserve"> </v>
      </c>
      <c r="DQ104" s="21">
        <v>0</v>
      </c>
      <c r="DR104" s="21">
        <v>0</v>
      </c>
      <c r="DS104" s="21">
        <v>0</v>
      </c>
      <c r="DT104" s="16" t="str">
        <f t="shared" si="446"/>
        <v xml:space="preserve"> </v>
      </c>
      <c r="DU104" s="16" t="str">
        <f t="shared" ref="DU104:DU107" si="557">IF(DS104=0," ",IF(DR104/DS104*100&gt;200,"св.200",DR104/DS104))</f>
        <v xml:space="preserve"> </v>
      </c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</row>
    <row r="105" spans="1:144" s="8" customFormat="1" ht="15" customHeight="1" outlineLevel="1" x14ac:dyDescent="0.25">
      <c r="A105" s="7">
        <f t="shared" si="556"/>
        <v>84</v>
      </c>
      <c r="B105" s="75" t="s">
        <v>31</v>
      </c>
      <c r="C105" s="15">
        <v>952700</v>
      </c>
      <c r="D105" s="15">
        <v>200871.36</v>
      </c>
      <c r="E105" s="15">
        <v>132270.01999999999</v>
      </c>
      <c r="F105" s="16">
        <f t="shared" si="314"/>
        <v>0.21084429516112102</v>
      </c>
      <c r="G105" s="16">
        <f t="shared" si="315"/>
        <v>1.5186461754523057</v>
      </c>
      <c r="H105" s="6">
        <v>872700</v>
      </c>
      <c r="I105" s="13">
        <v>181212.82</v>
      </c>
      <c r="J105" s="13">
        <v>125327.22</v>
      </c>
      <c r="K105" s="16">
        <f t="shared" si="316"/>
        <v>0.20764617852641229</v>
      </c>
      <c r="L105" s="16">
        <f t="shared" si="335"/>
        <v>1.4459174950182412</v>
      </c>
      <c r="M105" s="21">
        <v>134700</v>
      </c>
      <c r="N105" s="21">
        <v>35448.51</v>
      </c>
      <c r="O105" s="21">
        <v>16389.79</v>
      </c>
      <c r="P105" s="16">
        <f t="shared" si="289"/>
        <v>0.2631663697104677</v>
      </c>
      <c r="Q105" s="16" t="str">
        <f t="shared" si="290"/>
        <v>св.200</v>
      </c>
      <c r="R105" s="21">
        <v>0</v>
      </c>
      <c r="S105" s="21">
        <v>0</v>
      </c>
      <c r="T105" s="21">
        <v>0</v>
      </c>
      <c r="U105" s="16" t="str">
        <f t="shared" si="317"/>
        <v xml:space="preserve"> </v>
      </c>
      <c r="V105" s="16" t="str">
        <f t="shared" si="555"/>
        <v xml:space="preserve"> </v>
      </c>
      <c r="W105" s="21">
        <v>0</v>
      </c>
      <c r="X105" s="21">
        <v>7056.9</v>
      </c>
      <c r="Y105" s="21">
        <v>22.5</v>
      </c>
      <c r="Z105" s="16" t="str">
        <f t="shared" si="503"/>
        <v xml:space="preserve"> </v>
      </c>
      <c r="AA105" s="16" t="str">
        <f t="shared" si="337"/>
        <v>св.200</v>
      </c>
      <c r="AB105" s="21">
        <v>55000</v>
      </c>
      <c r="AC105" s="21">
        <v>9275.1299999999992</v>
      </c>
      <c r="AD105" s="21">
        <v>958.74</v>
      </c>
      <c r="AE105" s="16">
        <f t="shared" si="319"/>
        <v>0.16863872727272725</v>
      </c>
      <c r="AF105" s="16" t="str">
        <f>IF(AC105&lt;=0," ",IF(AC105/AD105*100&gt;200,"св.200",AC105/AD105))</f>
        <v>св.200</v>
      </c>
      <c r="AG105" s="21">
        <v>683000</v>
      </c>
      <c r="AH105" s="21">
        <v>129432.28</v>
      </c>
      <c r="AI105" s="21">
        <v>107956.19</v>
      </c>
      <c r="AJ105" s="16">
        <f t="shared" si="320"/>
        <v>0.1895055344070278</v>
      </c>
      <c r="AK105" s="16">
        <f t="shared" si="338"/>
        <v>1.1989333821432564</v>
      </c>
      <c r="AL105" s="21">
        <v>0</v>
      </c>
      <c r="AM105" s="21">
        <v>0</v>
      </c>
      <c r="AN105" s="21">
        <v>0</v>
      </c>
      <c r="AO105" s="16" t="str">
        <f t="shared" si="420"/>
        <v xml:space="preserve"> </v>
      </c>
      <c r="AP105" s="16" t="str">
        <f t="shared" si="339"/>
        <v xml:space="preserve"> </v>
      </c>
      <c r="AQ105" s="33">
        <v>80000</v>
      </c>
      <c r="AR105" s="33">
        <v>19658.54</v>
      </c>
      <c r="AS105" s="33">
        <v>6942.8</v>
      </c>
      <c r="AT105" s="16">
        <f t="shared" si="321"/>
        <v>0.24573175</v>
      </c>
      <c r="AU105" s="16" t="str">
        <f t="shared" si="340"/>
        <v>св.200</v>
      </c>
      <c r="AV105" s="21">
        <v>0</v>
      </c>
      <c r="AW105" s="21">
        <v>0</v>
      </c>
      <c r="AX105" s="21">
        <v>0</v>
      </c>
      <c r="AY105" s="16" t="str">
        <f t="shared" si="322"/>
        <v xml:space="preserve"> </v>
      </c>
      <c r="AZ105" s="16" t="str">
        <f t="shared" si="341"/>
        <v xml:space="preserve"> </v>
      </c>
      <c r="BA105" s="21">
        <v>0</v>
      </c>
      <c r="BB105" s="21">
        <v>0</v>
      </c>
      <c r="BC105" s="21">
        <v>0</v>
      </c>
      <c r="BD105" s="16" t="str">
        <f t="shared" si="323"/>
        <v xml:space="preserve"> </v>
      </c>
      <c r="BE105" s="16" t="str">
        <f t="shared" si="324"/>
        <v xml:space="preserve"> </v>
      </c>
      <c r="BF105" s="21">
        <v>0</v>
      </c>
      <c r="BG105" s="21">
        <v>0</v>
      </c>
      <c r="BH105" s="21">
        <v>0</v>
      </c>
      <c r="BI105" s="16" t="str">
        <f t="shared" si="325"/>
        <v xml:space="preserve"> </v>
      </c>
      <c r="BJ105" s="16" t="str">
        <f t="shared" si="326"/>
        <v xml:space="preserve"> </v>
      </c>
      <c r="BK105" s="21">
        <v>0</v>
      </c>
      <c r="BL105" s="21">
        <v>0</v>
      </c>
      <c r="BM105" s="21">
        <v>0</v>
      </c>
      <c r="BN105" s="16" t="str">
        <f t="shared" si="460"/>
        <v xml:space="preserve"> </v>
      </c>
      <c r="BO105" s="16" t="str">
        <f t="shared" si="342"/>
        <v xml:space="preserve"> </v>
      </c>
      <c r="BP105" s="21">
        <v>0</v>
      </c>
      <c r="BQ105" s="21">
        <v>0</v>
      </c>
      <c r="BR105" s="21">
        <v>0</v>
      </c>
      <c r="BS105" s="16" t="str">
        <f t="shared" si="327"/>
        <v xml:space="preserve"> </v>
      </c>
      <c r="BT105" s="16" t="str">
        <f t="shared" si="328"/>
        <v xml:space="preserve"> </v>
      </c>
      <c r="BU105" s="21">
        <v>80000</v>
      </c>
      <c r="BV105" s="21">
        <v>19653.47</v>
      </c>
      <c r="BW105" s="21">
        <v>6930.7</v>
      </c>
      <c r="BX105" s="16">
        <f t="shared" si="329"/>
        <v>0.24566837500000002</v>
      </c>
      <c r="BY105" s="16" t="str">
        <f t="shared" si="343"/>
        <v>св.200</v>
      </c>
      <c r="BZ105" s="21">
        <v>0</v>
      </c>
      <c r="CA105" s="21">
        <v>0</v>
      </c>
      <c r="CB105" s="21">
        <v>0</v>
      </c>
      <c r="CC105" s="16" t="str">
        <f t="shared" si="330"/>
        <v xml:space="preserve"> </v>
      </c>
      <c r="CD105" s="16" t="str">
        <f t="shared" si="344"/>
        <v xml:space="preserve"> </v>
      </c>
      <c r="CE105" s="15">
        <v>0</v>
      </c>
      <c r="CF105" s="15">
        <v>0</v>
      </c>
      <c r="CG105" s="15">
        <v>0</v>
      </c>
      <c r="CH105" s="16" t="str">
        <f t="shared" si="345"/>
        <v xml:space="preserve"> </v>
      </c>
      <c r="CI105" s="16" t="str">
        <f t="shared" si="346"/>
        <v xml:space="preserve"> </v>
      </c>
      <c r="CJ105" s="21">
        <v>0</v>
      </c>
      <c r="CK105" s="21">
        <v>0</v>
      </c>
      <c r="CL105" s="21">
        <v>0</v>
      </c>
      <c r="CM105" s="16" t="str">
        <f t="shared" si="347"/>
        <v xml:space="preserve"> </v>
      </c>
      <c r="CN105" s="16" t="str">
        <f t="shared" si="348"/>
        <v xml:space="preserve"> </v>
      </c>
      <c r="CO105" s="21">
        <v>0</v>
      </c>
      <c r="CP105" s="21">
        <v>0</v>
      </c>
      <c r="CQ105" s="21">
        <v>0</v>
      </c>
      <c r="CR105" s="16" t="str">
        <f t="shared" si="284"/>
        <v xml:space="preserve"> </v>
      </c>
      <c r="CS105" s="16" t="str">
        <f t="shared" si="285"/>
        <v xml:space="preserve"> </v>
      </c>
      <c r="CT105" s="21">
        <v>0</v>
      </c>
      <c r="CU105" s="21">
        <v>0</v>
      </c>
      <c r="CV105" s="21">
        <v>0</v>
      </c>
      <c r="CW105" s="16" t="str">
        <f t="shared" si="349"/>
        <v xml:space="preserve"> </v>
      </c>
      <c r="CX105" s="16" t="str">
        <f t="shared" si="350"/>
        <v xml:space="preserve"> </v>
      </c>
      <c r="CY105" s="21">
        <v>0</v>
      </c>
      <c r="CZ105" s="21">
        <v>0</v>
      </c>
      <c r="DA105" s="21">
        <v>0</v>
      </c>
      <c r="DB105" s="16" t="str">
        <f t="shared" si="331"/>
        <v xml:space="preserve"> </v>
      </c>
      <c r="DC105" s="16" t="str">
        <f t="shared" si="351"/>
        <v xml:space="preserve"> </v>
      </c>
      <c r="DD105" s="21">
        <v>0</v>
      </c>
      <c r="DE105" s="21">
        <v>0</v>
      </c>
      <c r="DF105" s="21">
        <v>0</v>
      </c>
      <c r="DG105" s="16" t="str">
        <f t="shared" si="332"/>
        <v xml:space="preserve"> </v>
      </c>
      <c r="DH105" s="16" t="str">
        <f t="shared" si="352"/>
        <v xml:space="preserve"> </v>
      </c>
      <c r="DI105" s="21">
        <v>0</v>
      </c>
      <c r="DJ105" s="21">
        <v>0</v>
      </c>
      <c r="DK105" s="16" t="str">
        <f t="shared" si="353"/>
        <v xml:space="preserve"> </v>
      </c>
      <c r="DL105" s="21">
        <v>0</v>
      </c>
      <c r="DM105" s="21">
        <v>5.07</v>
      </c>
      <c r="DN105" s="21">
        <v>12.1</v>
      </c>
      <c r="DO105" s="16" t="str">
        <f t="shared" si="333"/>
        <v xml:space="preserve"> </v>
      </c>
      <c r="DP105" s="59">
        <f t="shared" si="354"/>
        <v>0.41900826446280998</v>
      </c>
      <c r="DQ105" s="21">
        <v>0</v>
      </c>
      <c r="DR105" s="21">
        <v>0</v>
      </c>
      <c r="DS105" s="21">
        <v>0</v>
      </c>
      <c r="DT105" s="16" t="str">
        <f t="shared" si="446"/>
        <v xml:space="preserve"> </v>
      </c>
      <c r="DU105" s="16" t="str">
        <f t="shared" si="557"/>
        <v xml:space="preserve"> </v>
      </c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</row>
    <row r="106" spans="1:144" s="8" customFormat="1" ht="15.75" customHeight="1" outlineLevel="1" x14ac:dyDescent="0.25">
      <c r="A106" s="7">
        <f t="shared" si="556"/>
        <v>85</v>
      </c>
      <c r="B106" s="75" t="s">
        <v>102</v>
      </c>
      <c r="C106" s="15">
        <v>1091000</v>
      </c>
      <c r="D106" s="15">
        <v>299326.34999999998</v>
      </c>
      <c r="E106" s="15">
        <v>332588.03000000003</v>
      </c>
      <c r="F106" s="16">
        <f t="shared" si="314"/>
        <v>0.27435962419798349</v>
      </c>
      <c r="G106" s="16">
        <f t="shared" si="315"/>
        <v>0.89999134965861505</v>
      </c>
      <c r="H106" s="6">
        <v>981000</v>
      </c>
      <c r="I106" s="13">
        <v>191817.18</v>
      </c>
      <c r="J106" s="13">
        <v>316371.67</v>
      </c>
      <c r="K106" s="16">
        <f t="shared" si="316"/>
        <v>0.19553229357798163</v>
      </c>
      <c r="L106" s="16">
        <f t="shared" si="335"/>
        <v>0.60630327614353086</v>
      </c>
      <c r="M106" s="21">
        <v>290000</v>
      </c>
      <c r="N106" s="21">
        <v>77186.17</v>
      </c>
      <c r="O106" s="21">
        <v>97924.42</v>
      </c>
      <c r="P106" s="16">
        <f t="shared" si="289"/>
        <v>0.2661592068965517</v>
      </c>
      <c r="Q106" s="16">
        <f t="shared" si="290"/>
        <v>0.78822187560569668</v>
      </c>
      <c r="R106" s="21">
        <v>0</v>
      </c>
      <c r="S106" s="21">
        <v>0</v>
      </c>
      <c r="T106" s="21">
        <v>0</v>
      </c>
      <c r="U106" s="16" t="str">
        <f t="shared" si="317"/>
        <v xml:space="preserve"> </v>
      </c>
      <c r="V106" s="16" t="str">
        <f t="shared" si="555"/>
        <v xml:space="preserve"> </v>
      </c>
      <c r="W106" s="21">
        <v>138000</v>
      </c>
      <c r="X106" s="21">
        <v>61291.8</v>
      </c>
      <c r="Y106" s="21">
        <v>117992.89</v>
      </c>
      <c r="Z106" s="16">
        <f t="shared" si="503"/>
        <v>0.44414347826086958</v>
      </c>
      <c r="AA106" s="16">
        <f t="shared" si="337"/>
        <v>0.51945333316270159</v>
      </c>
      <c r="AB106" s="21">
        <v>23000</v>
      </c>
      <c r="AC106" s="21">
        <v>800.12</v>
      </c>
      <c r="AD106" s="21">
        <v>11187.18</v>
      </c>
      <c r="AE106" s="16">
        <f t="shared" si="319"/>
        <v>3.4787826086956519E-2</v>
      </c>
      <c r="AF106" s="16">
        <f t="shared" si="283"/>
        <v>7.1521151889931148E-2</v>
      </c>
      <c r="AG106" s="21">
        <v>530000</v>
      </c>
      <c r="AH106" s="21">
        <v>52539.09</v>
      </c>
      <c r="AI106" s="21">
        <v>89267.18</v>
      </c>
      <c r="AJ106" s="16">
        <f t="shared" si="320"/>
        <v>9.9130358490566034E-2</v>
      </c>
      <c r="AK106" s="16">
        <f t="shared" si="338"/>
        <v>0.58855998363564299</v>
      </c>
      <c r="AL106" s="21">
        <v>0</v>
      </c>
      <c r="AM106" s="21">
        <v>0</v>
      </c>
      <c r="AN106" s="21">
        <v>0</v>
      </c>
      <c r="AO106" s="16" t="str">
        <f t="shared" si="420"/>
        <v xml:space="preserve"> </v>
      </c>
      <c r="AP106" s="16" t="str">
        <f t="shared" si="339"/>
        <v xml:space="preserve"> </v>
      </c>
      <c r="AQ106" s="33">
        <v>110000</v>
      </c>
      <c r="AR106" s="33">
        <v>107509.17</v>
      </c>
      <c r="AS106" s="33">
        <v>16216.36</v>
      </c>
      <c r="AT106" s="16">
        <f t="shared" si="321"/>
        <v>0.97735609090909092</v>
      </c>
      <c r="AU106" s="16" t="str">
        <f t="shared" si="340"/>
        <v>св.200</v>
      </c>
      <c r="AV106" s="21">
        <v>0</v>
      </c>
      <c r="AW106" s="21">
        <v>0</v>
      </c>
      <c r="AX106" s="21">
        <v>0</v>
      </c>
      <c r="AY106" s="16" t="str">
        <f t="shared" si="322"/>
        <v xml:space="preserve"> </v>
      </c>
      <c r="AZ106" s="16" t="str">
        <f t="shared" si="341"/>
        <v xml:space="preserve"> </v>
      </c>
      <c r="BA106" s="21">
        <v>80000</v>
      </c>
      <c r="BB106" s="21">
        <v>107509.17</v>
      </c>
      <c r="BC106" s="21">
        <v>13481.93</v>
      </c>
      <c r="BD106" s="16">
        <f t="shared" si="323"/>
        <v>1.3438646249999999</v>
      </c>
      <c r="BE106" s="16" t="str">
        <f t="shared" si="324"/>
        <v>св.200</v>
      </c>
      <c r="BF106" s="21">
        <v>0</v>
      </c>
      <c r="BG106" s="21">
        <v>0</v>
      </c>
      <c r="BH106" s="21">
        <v>0</v>
      </c>
      <c r="BI106" s="16" t="str">
        <f t="shared" si="325"/>
        <v xml:space="preserve"> </v>
      </c>
      <c r="BJ106" s="16" t="str">
        <f t="shared" si="326"/>
        <v xml:space="preserve"> </v>
      </c>
      <c r="BK106" s="21">
        <v>0</v>
      </c>
      <c r="BL106" s="21">
        <v>0</v>
      </c>
      <c r="BM106" s="21">
        <v>0</v>
      </c>
      <c r="BN106" s="16" t="str">
        <f t="shared" si="460"/>
        <v xml:space="preserve"> </v>
      </c>
      <c r="BO106" s="16" t="str">
        <f t="shared" si="342"/>
        <v xml:space="preserve"> </v>
      </c>
      <c r="BP106" s="21">
        <v>0</v>
      </c>
      <c r="BQ106" s="21">
        <v>0</v>
      </c>
      <c r="BR106" s="21">
        <v>0</v>
      </c>
      <c r="BS106" s="16" t="str">
        <f t="shared" si="327"/>
        <v xml:space="preserve"> </v>
      </c>
      <c r="BT106" s="16" t="str">
        <f t="shared" si="328"/>
        <v xml:space="preserve"> </v>
      </c>
      <c r="BU106" s="21">
        <v>30000</v>
      </c>
      <c r="BV106" s="21">
        <v>0</v>
      </c>
      <c r="BW106" s="21">
        <v>0</v>
      </c>
      <c r="BX106" s="16" t="str">
        <f t="shared" si="329"/>
        <v xml:space="preserve"> </v>
      </c>
      <c r="BY106" s="16" t="str">
        <f t="shared" si="343"/>
        <v xml:space="preserve"> </v>
      </c>
      <c r="BZ106" s="21">
        <v>0</v>
      </c>
      <c r="CA106" s="21">
        <v>0</v>
      </c>
      <c r="CB106" s="21">
        <v>0</v>
      </c>
      <c r="CC106" s="16" t="str">
        <f t="shared" si="330"/>
        <v xml:space="preserve"> </v>
      </c>
      <c r="CD106" s="16" t="str">
        <f t="shared" si="344"/>
        <v xml:space="preserve"> </v>
      </c>
      <c r="CE106" s="15">
        <v>0</v>
      </c>
      <c r="CF106" s="15">
        <v>0</v>
      </c>
      <c r="CG106" s="15">
        <v>0</v>
      </c>
      <c r="CH106" s="16" t="str">
        <f t="shared" si="345"/>
        <v xml:space="preserve"> </v>
      </c>
      <c r="CI106" s="16" t="str">
        <f t="shared" si="346"/>
        <v xml:space="preserve"> </v>
      </c>
      <c r="CJ106" s="21">
        <v>0</v>
      </c>
      <c r="CK106" s="21">
        <v>0</v>
      </c>
      <c r="CL106" s="21">
        <v>0</v>
      </c>
      <c r="CM106" s="16" t="str">
        <f t="shared" si="347"/>
        <v xml:space="preserve"> </v>
      </c>
      <c r="CN106" s="16" t="str">
        <f t="shared" si="348"/>
        <v xml:space="preserve"> </v>
      </c>
      <c r="CO106" s="21">
        <v>0</v>
      </c>
      <c r="CP106" s="21">
        <v>0</v>
      </c>
      <c r="CQ106" s="21">
        <v>0</v>
      </c>
      <c r="CR106" s="16" t="str">
        <f t="shared" si="284"/>
        <v xml:space="preserve"> </v>
      </c>
      <c r="CS106" s="16" t="str">
        <f t="shared" si="285"/>
        <v xml:space="preserve"> </v>
      </c>
      <c r="CT106" s="21">
        <v>0</v>
      </c>
      <c r="CU106" s="21">
        <v>0</v>
      </c>
      <c r="CV106" s="21">
        <v>0</v>
      </c>
      <c r="CW106" s="16" t="str">
        <f t="shared" si="349"/>
        <v xml:space="preserve"> </v>
      </c>
      <c r="CX106" s="16" t="str">
        <f t="shared" si="350"/>
        <v xml:space="preserve"> </v>
      </c>
      <c r="CY106" s="21">
        <v>0</v>
      </c>
      <c r="CZ106" s="21">
        <v>0</v>
      </c>
      <c r="DA106" s="21">
        <v>0</v>
      </c>
      <c r="DB106" s="16" t="str">
        <f t="shared" si="331"/>
        <v xml:space="preserve"> </v>
      </c>
      <c r="DC106" s="16" t="str">
        <f t="shared" si="351"/>
        <v xml:space="preserve"> </v>
      </c>
      <c r="DD106" s="21">
        <v>0</v>
      </c>
      <c r="DE106" s="21">
        <v>0</v>
      </c>
      <c r="DF106" s="21">
        <v>0</v>
      </c>
      <c r="DG106" s="16" t="str">
        <f t="shared" si="332"/>
        <v xml:space="preserve"> </v>
      </c>
      <c r="DH106" s="16" t="str">
        <f t="shared" si="352"/>
        <v xml:space="preserve"> </v>
      </c>
      <c r="DI106" s="21">
        <v>0</v>
      </c>
      <c r="DJ106" s="21">
        <v>0</v>
      </c>
      <c r="DK106" s="16" t="str">
        <f t="shared" si="353"/>
        <v xml:space="preserve"> </v>
      </c>
      <c r="DL106" s="21">
        <v>0</v>
      </c>
      <c r="DM106" s="21">
        <v>0</v>
      </c>
      <c r="DN106" s="21">
        <v>2734.43</v>
      </c>
      <c r="DO106" s="16" t="str">
        <f t="shared" si="333"/>
        <v xml:space="preserve"> </v>
      </c>
      <c r="DP106" s="59">
        <f t="shared" si="354"/>
        <v>0</v>
      </c>
      <c r="DQ106" s="21">
        <v>0</v>
      </c>
      <c r="DR106" s="21">
        <v>0</v>
      </c>
      <c r="DS106" s="21">
        <v>0</v>
      </c>
      <c r="DT106" s="16" t="str">
        <f t="shared" si="446"/>
        <v xml:space="preserve"> </v>
      </c>
      <c r="DU106" s="16" t="str">
        <f t="shared" si="557"/>
        <v xml:space="preserve"> </v>
      </c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</row>
    <row r="107" spans="1:144" s="53" customFormat="1" ht="15.75" customHeight="1" outlineLevel="1" x14ac:dyDescent="0.25">
      <c r="A107" s="47">
        <f t="shared" si="556"/>
        <v>86</v>
      </c>
      <c r="B107" s="77" t="s">
        <v>26</v>
      </c>
      <c r="C107" s="39">
        <v>1121450</v>
      </c>
      <c r="D107" s="39">
        <v>198289.31</v>
      </c>
      <c r="E107" s="39">
        <v>11314.52</v>
      </c>
      <c r="F107" s="48">
        <f t="shared" si="314"/>
        <v>0.17681511436087208</v>
      </c>
      <c r="G107" s="48" t="str">
        <f t="shared" si="315"/>
        <v>св.200</v>
      </c>
      <c r="H107" s="49">
        <v>933500</v>
      </c>
      <c r="I107" s="50">
        <v>173931.01</v>
      </c>
      <c r="J107" s="50">
        <v>-4427.9399999999951</v>
      </c>
      <c r="K107" s="48">
        <f t="shared" si="316"/>
        <v>0.18632138189608999</v>
      </c>
      <c r="L107" s="48">
        <f t="shared" si="335"/>
        <v>-39.280344810453663</v>
      </c>
      <c r="M107" s="51">
        <v>228500</v>
      </c>
      <c r="N107" s="51">
        <v>41661.79</v>
      </c>
      <c r="O107" s="51">
        <v>36202.76</v>
      </c>
      <c r="P107" s="48">
        <f t="shared" si="289"/>
        <v>0.18232730853391685</v>
      </c>
      <c r="Q107" s="48">
        <f t="shared" si="290"/>
        <v>1.1507904369722086</v>
      </c>
      <c r="R107" s="51">
        <v>0</v>
      </c>
      <c r="S107" s="51">
        <v>0</v>
      </c>
      <c r="T107" s="51">
        <v>0</v>
      </c>
      <c r="U107" s="48" t="str">
        <f t="shared" si="317"/>
        <v xml:space="preserve"> </v>
      </c>
      <c r="V107" s="48" t="str">
        <f t="shared" si="555"/>
        <v xml:space="preserve"> </v>
      </c>
      <c r="W107" s="51">
        <v>0</v>
      </c>
      <c r="X107" s="51">
        <v>0</v>
      </c>
      <c r="Y107" s="51">
        <v>-93000</v>
      </c>
      <c r="Z107" s="48" t="str">
        <f t="shared" si="503"/>
        <v xml:space="preserve"> </v>
      </c>
      <c r="AA107" s="48">
        <f t="shared" si="337"/>
        <v>0</v>
      </c>
      <c r="AB107" s="51">
        <v>60000</v>
      </c>
      <c r="AC107" s="51">
        <v>42275.75</v>
      </c>
      <c r="AD107" s="51">
        <v>-412.94</v>
      </c>
      <c r="AE107" s="48">
        <f t="shared" si="319"/>
        <v>0.70459583333333331</v>
      </c>
      <c r="AF107" s="48">
        <f t="shared" si="283"/>
        <v>-102.37746403835908</v>
      </c>
      <c r="AG107" s="51">
        <v>645000</v>
      </c>
      <c r="AH107" s="51">
        <v>89993.47</v>
      </c>
      <c r="AI107" s="51">
        <v>52782.239999999998</v>
      </c>
      <c r="AJ107" s="48">
        <f t="shared" si="320"/>
        <v>0.13952475968992248</v>
      </c>
      <c r="AK107" s="48">
        <f t="shared" si="338"/>
        <v>1.7049952787149618</v>
      </c>
      <c r="AL107" s="51">
        <v>0</v>
      </c>
      <c r="AM107" s="51">
        <v>0</v>
      </c>
      <c r="AN107" s="51">
        <v>0</v>
      </c>
      <c r="AO107" s="48" t="str">
        <f t="shared" si="420"/>
        <v xml:space="preserve"> </v>
      </c>
      <c r="AP107" s="48" t="str">
        <f>IF(AM107=0," ",IF(AM107/AN107*100&gt;200,"св.200",AM107/AN107))</f>
        <v xml:space="preserve"> </v>
      </c>
      <c r="AQ107" s="52">
        <v>187950</v>
      </c>
      <c r="AR107" s="52">
        <v>24358.3</v>
      </c>
      <c r="AS107" s="52">
        <v>15742.46</v>
      </c>
      <c r="AT107" s="48">
        <f t="shared" si="321"/>
        <v>0.1295998935887204</v>
      </c>
      <c r="AU107" s="48">
        <f t="shared" si="340"/>
        <v>1.5472994690791655</v>
      </c>
      <c r="AV107" s="51">
        <v>0</v>
      </c>
      <c r="AW107" s="51">
        <v>0</v>
      </c>
      <c r="AX107" s="51">
        <v>0</v>
      </c>
      <c r="AY107" s="48" t="str">
        <f t="shared" si="322"/>
        <v xml:space="preserve"> </v>
      </c>
      <c r="AZ107" s="48" t="str">
        <f t="shared" si="341"/>
        <v xml:space="preserve"> </v>
      </c>
      <c r="BA107" s="51">
        <v>60650</v>
      </c>
      <c r="BB107" s="51">
        <v>14879.49</v>
      </c>
      <c r="BC107" s="51">
        <v>13742.46</v>
      </c>
      <c r="BD107" s="48">
        <f t="shared" si="323"/>
        <v>0.24533371805441054</v>
      </c>
      <c r="BE107" s="48">
        <f t="shared" si="324"/>
        <v>1.0827384616728011</v>
      </c>
      <c r="BF107" s="51">
        <v>0</v>
      </c>
      <c r="BG107" s="51">
        <v>0</v>
      </c>
      <c r="BH107" s="51">
        <v>0</v>
      </c>
      <c r="BI107" s="48" t="str">
        <f t="shared" si="325"/>
        <v xml:space="preserve"> </v>
      </c>
      <c r="BJ107" s="48" t="str">
        <f t="shared" si="326"/>
        <v xml:space="preserve"> </v>
      </c>
      <c r="BK107" s="51">
        <v>0</v>
      </c>
      <c r="BL107" s="51">
        <v>0</v>
      </c>
      <c r="BM107" s="51">
        <v>0</v>
      </c>
      <c r="BN107" s="48" t="str">
        <f t="shared" si="460"/>
        <v xml:space="preserve"> </v>
      </c>
      <c r="BO107" s="48" t="str">
        <f t="shared" si="342"/>
        <v xml:space="preserve"> </v>
      </c>
      <c r="BP107" s="51">
        <v>0</v>
      </c>
      <c r="BQ107" s="51">
        <v>0</v>
      </c>
      <c r="BR107" s="51">
        <v>0</v>
      </c>
      <c r="BS107" s="48" t="str">
        <f t="shared" si="327"/>
        <v xml:space="preserve"> </v>
      </c>
      <c r="BT107" s="48" t="str">
        <f t="shared" si="328"/>
        <v xml:space="preserve"> </v>
      </c>
      <c r="BU107" s="51">
        <v>72000</v>
      </c>
      <c r="BV107" s="51">
        <v>9478.81</v>
      </c>
      <c r="BW107" s="51">
        <v>2000</v>
      </c>
      <c r="BX107" s="48">
        <f t="shared" si="329"/>
        <v>0.13165013888888888</v>
      </c>
      <c r="BY107" s="48" t="str">
        <f t="shared" si="343"/>
        <v>св.200</v>
      </c>
      <c r="BZ107" s="51">
        <v>0</v>
      </c>
      <c r="CA107" s="51">
        <v>0</v>
      </c>
      <c r="CB107" s="51">
        <v>0</v>
      </c>
      <c r="CC107" s="48" t="str">
        <f t="shared" si="330"/>
        <v xml:space="preserve"> </v>
      </c>
      <c r="CD107" s="48" t="str">
        <f t="shared" si="344"/>
        <v xml:space="preserve"> </v>
      </c>
      <c r="CE107" s="39">
        <v>0</v>
      </c>
      <c r="CF107" s="39">
        <v>0</v>
      </c>
      <c r="CG107" s="39">
        <v>0</v>
      </c>
      <c r="CH107" s="48" t="str">
        <f t="shared" si="345"/>
        <v xml:space="preserve"> </v>
      </c>
      <c r="CI107" s="48" t="str">
        <f t="shared" si="346"/>
        <v xml:space="preserve"> </v>
      </c>
      <c r="CJ107" s="51">
        <v>0</v>
      </c>
      <c r="CK107" s="51">
        <v>0</v>
      </c>
      <c r="CL107" s="51">
        <v>0</v>
      </c>
      <c r="CM107" s="48" t="str">
        <f t="shared" si="347"/>
        <v xml:space="preserve"> </v>
      </c>
      <c r="CN107" s="48" t="str">
        <f t="shared" si="348"/>
        <v xml:space="preserve"> </v>
      </c>
      <c r="CO107" s="51">
        <v>0</v>
      </c>
      <c r="CP107" s="51">
        <v>0</v>
      </c>
      <c r="CQ107" s="51">
        <v>0</v>
      </c>
      <c r="CR107" s="48" t="str">
        <f t="shared" si="284"/>
        <v xml:space="preserve"> </v>
      </c>
      <c r="CS107" s="48" t="str">
        <f t="shared" si="285"/>
        <v xml:space="preserve"> </v>
      </c>
      <c r="CT107" s="51">
        <v>0</v>
      </c>
      <c r="CU107" s="51">
        <v>0</v>
      </c>
      <c r="CV107" s="51">
        <v>0</v>
      </c>
      <c r="CW107" s="48" t="str">
        <f t="shared" si="349"/>
        <v xml:space="preserve"> </v>
      </c>
      <c r="CX107" s="48" t="str">
        <f t="shared" si="350"/>
        <v xml:space="preserve"> </v>
      </c>
      <c r="CY107" s="51">
        <v>0</v>
      </c>
      <c r="CZ107" s="51">
        <v>0</v>
      </c>
      <c r="DA107" s="51">
        <v>0</v>
      </c>
      <c r="DB107" s="48" t="str">
        <f t="shared" si="331"/>
        <v xml:space="preserve"> </v>
      </c>
      <c r="DC107" s="48" t="str">
        <f t="shared" si="351"/>
        <v xml:space="preserve"> </v>
      </c>
      <c r="DD107" s="51">
        <v>0</v>
      </c>
      <c r="DE107" s="51">
        <v>0</v>
      </c>
      <c r="DF107" s="51">
        <v>0</v>
      </c>
      <c r="DG107" s="48" t="str">
        <f t="shared" si="332"/>
        <v xml:space="preserve"> </v>
      </c>
      <c r="DH107" s="48" t="str">
        <f t="shared" si="352"/>
        <v xml:space="preserve"> </v>
      </c>
      <c r="DI107" s="51">
        <v>0</v>
      </c>
      <c r="DJ107" s="51">
        <v>0</v>
      </c>
      <c r="DK107" s="48" t="str">
        <f t="shared" si="353"/>
        <v xml:space="preserve"> </v>
      </c>
      <c r="DL107" s="51">
        <v>0</v>
      </c>
      <c r="DM107" s="51">
        <v>0</v>
      </c>
      <c r="DN107" s="51">
        <v>0</v>
      </c>
      <c r="DO107" s="48" t="str">
        <f t="shared" si="333"/>
        <v xml:space="preserve"> </v>
      </c>
      <c r="DP107" s="60" t="str">
        <f t="shared" si="354"/>
        <v xml:space="preserve"> </v>
      </c>
      <c r="DQ107" s="51">
        <v>55300</v>
      </c>
      <c r="DR107" s="51">
        <v>0</v>
      </c>
      <c r="DS107" s="51">
        <v>0</v>
      </c>
      <c r="DT107" s="48" t="str">
        <f t="shared" si="446"/>
        <v xml:space="preserve"> </v>
      </c>
      <c r="DU107" s="48" t="str">
        <f t="shared" si="557"/>
        <v xml:space="preserve"> </v>
      </c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</row>
    <row r="108" spans="1:144" s="10" customFormat="1" ht="15.75" x14ac:dyDescent="0.25">
      <c r="A108" s="9"/>
      <c r="B108" s="74" t="s">
        <v>138</v>
      </c>
      <c r="C108" s="76">
        <v>20968209.879999999</v>
      </c>
      <c r="D108" s="76">
        <v>4589286.93</v>
      </c>
      <c r="E108" s="76">
        <f>SUM(E109:E114)</f>
        <v>3925615.1700000004</v>
      </c>
      <c r="F108" s="14">
        <f t="shared" si="314"/>
        <v>0.21886879978139553</v>
      </c>
      <c r="G108" s="14">
        <f t="shared" si="315"/>
        <v>1.1690618492285882</v>
      </c>
      <c r="H108" s="36">
        <v>19353496.280000001</v>
      </c>
      <c r="I108" s="26">
        <v>4394959.97</v>
      </c>
      <c r="J108" s="36">
        <f t="shared" ref="J108" si="558">J109+J110+J111+J112+J113+J114</f>
        <v>3755032.25</v>
      </c>
      <c r="K108" s="14">
        <f t="shared" si="316"/>
        <v>0.22708868239697719</v>
      </c>
      <c r="L108" s="14">
        <f t="shared" si="335"/>
        <v>1.1704187014638823</v>
      </c>
      <c r="M108" s="36">
        <v>10788300</v>
      </c>
      <c r="N108" s="36">
        <v>2447028.44</v>
      </c>
      <c r="O108" s="36">
        <f t="shared" ref="O108" si="559">O109+O110+O111+O112+O113+O114</f>
        <v>2382885.5099999998</v>
      </c>
      <c r="P108" s="14">
        <f t="shared" si="289"/>
        <v>0.22682243170842487</v>
      </c>
      <c r="Q108" s="14">
        <f t="shared" si="290"/>
        <v>1.0269181753511945</v>
      </c>
      <c r="R108" s="36">
        <v>1897596.28</v>
      </c>
      <c r="S108" s="36">
        <v>482569.88</v>
      </c>
      <c r="T108" s="36">
        <f t="shared" ref="T108" si="560">T109+T110+T111+T112+T113+T114</f>
        <v>437879.69</v>
      </c>
      <c r="U108" s="14">
        <f t="shared" si="317"/>
        <v>0.2543058737446513</v>
      </c>
      <c r="V108" s="14">
        <f t="shared" si="292"/>
        <v>1.1020604312568139</v>
      </c>
      <c r="W108" s="36">
        <v>340600</v>
      </c>
      <c r="X108" s="36">
        <v>222913.13999999998</v>
      </c>
      <c r="Y108" s="36">
        <f t="shared" ref="Y108" si="561">Y109+Y110+Y111+Y112+Y113+Y114</f>
        <v>183629.86</v>
      </c>
      <c r="Z108" s="14">
        <f t="shared" si="503"/>
        <v>0.65447193188490893</v>
      </c>
      <c r="AA108" s="14">
        <f t="shared" si="337"/>
        <v>1.2139264278696287</v>
      </c>
      <c r="AB108" s="36">
        <v>916000</v>
      </c>
      <c r="AC108" s="36">
        <v>383886.25</v>
      </c>
      <c r="AD108" s="36">
        <f t="shared" ref="AD108" si="562">AD109+AD110+AD111+AD112+AD113+AD114</f>
        <v>221493.56999999998</v>
      </c>
      <c r="AE108" s="14">
        <f t="shared" si="319"/>
        <v>0.41908979257641921</v>
      </c>
      <c r="AF108" s="14">
        <f t="shared" si="283"/>
        <v>1.7331710803162368</v>
      </c>
      <c r="AG108" s="36">
        <v>5411000</v>
      </c>
      <c r="AH108" s="36">
        <v>858562.26</v>
      </c>
      <c r="AI108" s="36">
        <f t="shared" ref="AI108" si="563">AI109+AI110+AI111+AI112+AI113+AI114</f>
        <v>529143.62</v>
      </c>
      <c r="AJ108" s="14">
        <f t="shared" si="320"/>
        <v>0.1586697948623175</v>
      </c>
      <c r="AK108" s="14">
        <f t="shared" si="338"/>
        <v>1.6225505279644117</v>
      </c>
      <c r="AL108" s="36">
        <v>0</v>
      </c>
      <c r="AM108" s="36">
        <v>0</v>
      </c>
      <c r="AN108" s="36">
        <f t="shared" ref="AN108" si="564">AN109+AN110+AN111+AN112+AN113+AN114</f>
        <v>0</v>
      </c>
      <c r="AO108" s="14" t="str">
        <f t="shared" si="420"/>
        <v xml:space="preserve"> </v>
      </c>
      <c r="AP108" s="14" t="str">
        <f t="shared" si="339"/>
        <v xml:space="preserve"> </v>
      </c>
      <c r="AQ108" s="36">
        <v>1614713.6</v>
      </c>
      <c r="AR108" s="36">
        <v>194326.96</v>
      </c>
      <c r="AS108" s="36">
        <f t="shared" ref="AS108" si="565">AS109+AS110+AS111+AS112+AS113+AS114</f>
        <v>170582.92</v>
      </c>
      <c r="AT108" s="14">
        <f t="shared" si="321"/>
        <v>0.12034763316541087</v>
      </c>
      <c r="AU108" s="14">
        <f t="shared" si="340"/>
        <v>1.1391935370786241</v>
      </c>
      <c r="AV108" s="36">
        <v>596297</v>
      </c>
      <c r="AW108" s="36">
        <v>53382.05</v>
      </c>
      <c r="AX108" s="36">
        <f t="shared" ref="AX108" si="566">AX109+AX110+AX111+AX112+AX113+AX114</f>
        <v>34987.83</v>
      </c>
      <c r="AY108" s="14">
        <f t="shared" si="322"/>
        <v>8.9522586898810499E-2</v>
      </c>
      <c r="AZ108" s="14">
        <f t="shared" si="341"/>
        <v>1.5257319473656983</v>
      </c>
      <c r="BA108" s="36">
        <v>33460</v>
      </c>
      <c r="BB108" s="36">
        <v>0</v>
      </c>
      <c r="BC108" s="36">
        <f t="shared" ref="BC108" si="567">BC109+BC110+BC111+BC112+BC113+BC114</f>
        <v>561.01</v>
      </c>
      <c r="BD108" s="14" t="str">
        <f t="shared" si="323"/>
        <v xml:space="preserve"> </v>
      </c>
      <c r="BE108" s="14">
        <f t="shared" si="324"/>
        <v>0</v>
      </c>
      <c r="BF108" s="36">
        <v>291000</v>
      </c>
      <c r="BG108" s="36">
        <v>91957.33</v>
      </c>
      <c r="BH108" s="36">
        <f t="shared" ref="BH108" si="568">BH109+BH110+BH111+BH112+BH113+BH114</f>
        <v>102563.36</v>
      </c>
      <c r="BI108" s="14">
        <f t="shared" si="325"/>
        <v>0.31600457044673541</v>
      </c>
      <c r="BJ108" s="14">
        <f t="shared" si="326"/>
        <v>0.89659045881492183</v>
      </c>
      <c r="BK108" s="36">
        <v>0</v>
      </c>
      <c r="BL108" s="36">
        <v>0</v>
      </c>
      <c r="BM108" s="36">
        <f t="shared" ref="BM108" si="569">BM109+BM110+BM111+BM112+BM113+BM114</f>
        <v>0</v>
      </c>
      <c r="BN108" s="14" t="str">
        <f t="shared" si="460"/>
        <v xml:space="preserve"> </v>
      </c>
      <c r="BO108" s="14" t="str">
        <f t="shared" si="342"/>
        <v xml:space="preserve"> </v>
      </c>
      <c r="BP108" s="36">
        <v>0</v>
      </c>
      <c r="BQ108" s="36">
        <v>0</v>
      </c>
      <c r="BR108" s="36">
        <f t="shared" ref="BR108" si="570">BR109+BR110+BR111+BR112+BR113+BR114</f>
        <v>0</v>
      </c>
      <c r="BS108" s="14" t="str">
        <f t="shared" si="327"/>
        <v xml:space="preserve"> </v>
      </c>
      <c r="BT108" s="14" t="str">
        <f t="shared" si="328"/>
        <v xml:space="preserve"> </v>
      </c>
      <c r="BU108" s="36">
        <v>158510</v>
      </c>
      <c r="BV108" s="36">
        <v>44071.02</v>
      </c>
      <c r="BW108" s="36">
        <f t="shared" ref="BW108" si="571">BW109+BW110+BW111+BW112+BW113+BW114</f>
        <v>31003.88</v>
      </c>
      <c r="BX108" s="14">
        <f t="shared" si="329"/>
        <v>0.27803305785123966</v>
      </c>
      <c r="BY108" s="14">
        <f t="shared" si="343"/>
        <v>1.4214678936958856</v>
      </c>
      <c r="BZ108" s="36">
        <v>280246.59999999998</v>
      </c>
      <c r="CA108" s="36">
        <v>0</v>
      </c>
      <c r="CB108" s="36">
        <f t="shared" ref="CB108" si="572">CB109+CB110+CB111+CB112+CB113+CB114</f>
        <v>0</v>
      </c>
      <c r="CC108" s="14" t="str">
        <f t="shared" si="330"/>
        <v xml:space="preserve"> </v>
      </c>
      <c r="CD108" s="14"/>
      <c r="CE108" s="76">
        <v>175200</v>
      </c>
      <c r="CF108" s="76">
        <v>4916.5600000000004</v>
      </c>
      <c r="CG108" s="36">
        <f t="shared" ref="CG108" si="573">CG109+CG110+CG111+CG112+CG113+CG114</f>
        <v>1466.84</v>
      </c>
      <c r="CH108" s="14">
        <f t="shared" si="345"/>
        <v>2.8062557077625574E-2</v>
      </c>
      <c r="CI108" s="14" t="str">
        <f>IF(CG108=0," ",IF(CF108/CG108*100&gt;200,"св.200",CF108/CG108))</f>
        <v>св.200</v>
      </c>
      <c r="CJ108" s="36">
        <v>175200</v>
      </c>
      <c r="CK108" s="36">
        <v>4916.5600000000004</v>
      </c>
      <c r="CL108" s="36">
        <f t="shared" ref="CL108" si="574">CL109+CL110+CL111+CL112+CL113+CL114</f>
        <v>1466.84</v>
      </c>
      <c r="CM108" s="14">
        <f t="shared" si="347"/>
        <v>2.8062557077625574E-2</v>
      </c>
      <c r="CN108" s="14" t="str">
        <f t="shared" si="348"/>
        <v>св.200</v>
      </c>
      <c r="CO108" s="36">
        <v>0</v>
      </c>
      <c r="CP108" s="36">
        <v>0</v>
      </c>
      <c r="CQ108" s="36">
        <f t="shared" ref="CQ108" si="575">CQ109+CQ110+CQ111+CQ112+CQ113+CQ114</f>
        <v>0</v>
      </c>
      <c r="CR108" s="14" t="str">
        <f t="shared" si="284"/>
        <v xml:space="preserve"> </v>
      </c>
      <c r="CS108" s="14" t="str">
        <f t="shared" si="285"/>
        <v xml:space="preserve"> </v>
      </c>
      <c r="CT108" s="36">
        <v>0</v>
      </c>
      <c r="CU108" s="36">
        <v>0</v>
      </c>
      <c r="CV108" s="36">
        <f t="shared" ref="CV108" si="576">CV109+CV110+CV111+CV112+CV113+CV114</f>
        <v>0</v>
      </c>
      <c r="CW108" s="28" t="str">
        <f t="shared" si="349"/>
        <v xml:space="preserve"> </v>
      </c>
      <c r="CX108" s="28" t="str">
        <f t="shared" si="350"/>
        <v xml:space="preserve"> </v>
      </c>
      <c r="CY108" s="36">
        <v>0</v>
      </c>
      <c r="CZ108" s="36">
        <v>0</v>
      </c>
      <c r="DA108" s="36">
        <f t="shared" ref="DA108" si="577">DA109+DA110+DA111+DA112+DA113+DA114</f>
        <v>0</v>
      </c>
      <c r="DB108" s="14" t="str">
        <f t="shared" si="331"/>
        <v xml:space="preserve"> </v>
      </c>
      <c r="DC108" s="14" t="str">
        <f t="shared" si="351"/>
        <v xml:space="preserve"> </v>
      </c>
      <c r="DD108" s="36">
        <v>30000</v>
      </c>
      <c r="DE108" s="36">
        <v>0</v>
      </c>
      <c r="DF108" s="36">
        <f t="shared" ref="DF108" si="578">DF109+DF110+DF111+DF112+DF113+DF114</f>
        <v>0</v>
      </c>
      <c r="DG108" s="14" t="str">
        <f t="shared" si="332"/>
        <v xml:space="preserve"> </v>
      </c>
      <c r="DH108" s="14" t="str">
        <f t="shared" si="352"/>
        <v xml:space="preserve"> </v>
      </c>
      <c r="DI108" s="36">
        <v>0</v>
      </c>
      <c r="DJ108" s="36">
        <v>0</v>
      </c>
      <c r="DK108" s="14" t="str">
        <f t="shared" si="353"/>
        <v xml:space="preserve"> </v>
      </c>
      <c r="DL108" s="36">
        <v>50000</v>
      </c>
      <c r="DM108" s="36">
        <v>0</v>
      </c>
      <c r="DN108" s="36">
        <f t="shared" ref="DN108" si="579">DN109+DN110+DN111+DN112+DN113+DN114</f>
        <v>0</v>
      </c>
      <c r="DO108" s="14" t="str">
        <f t="shared" si="333"/>
        <v xml:space="preserve"> </v>
      </c>
      <c r="DP108" s="58" t="str">
        <f t="shared" ref="DP108:DP113" si="580">IF(DM108=0," ",IF(DM108/DN108*100&gt;200,"св.200",DM108/DN108))</f>
        <v xml:space="preserve"> </v>
      </c>
      <c r="DQ108" s="36">
        <v>0</v>
      </c>
      <c r="DR108" s="36">
        <v>0</v>
      </c>
      <c r="DS108" s="36">
        <f t="shared" ref="DS108" si="581">DS109+DS110+DS111+DS112+DS113+DS114</f>
        <v>0</v>
      </c>
      <c r="DT108" s="14" t="str">
        <f t="shared" si="446"/>
        <v xml:space="preserve"> </v>
      </c>
      <c r="DU108" s="14" t="str">
        <f t="shared" ref="DU108:DU113" si="582">IF(DR108=0," ",IF(DR108/DS108*100&gt;200,"св.200",DR108/DS108))</f>
        <v xml:space="preserve"> </v>
      </c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</row>
    <row r="109" spans="1:144" s="8" customFormat="1" ht="15.75" customHeight="1" outlineLevel="1" x14ac:dyDescent="0.25">
      <c r="A109" s="7">
        <v>87</v>
      </c>
      <c r="B109" s="75" t="s">
        <v>13</v>
      </c>
      <c r="C109" s="15">
        <v>12466493.279999999</v>
      </c>
      <c r="D109" s="15">
        <v>3071349.19</v>
      </c>
      <c r="E109" s="15">
        <v>2677518.2000000002</v>
      </c>
      <c r="F109" s="16">
        <f t="shared" si="314"/>
        <v>0.24636833478484016</v>
      </c>
      <c r="G109" s="16">
        <f t="shared" si="315"/>
        <v>1.1470880720810785</v>
      </c>
      <c r="H109" s="6">
        <v>11284996.279999999</v>
      </c>
      <c r="I109" s="13">
        <v>2902402.21</v>
      </c>
      <c r="J109" s="13">
        <v>2526341.71</v>
      </c>
      <c r="K109" s="16">
        <f t="shared" si="316"/>
        <v>0.25719124206924421</v>
      </c>
      <c r="L109" s="16">
        <f t="shared" si="335"/>
        <v>1.1488557539589528</v>
      </c>
      <c r="M109" s="21">
        <v>7776900</v>
      </c>
      <c r="N109" s="21">
        <v>1814703.22</v>
      </c>
      <c r="O109" s="21">
        <v>1818096.81</v>
      </c>
      <c r="P109" s="16">
        <f t="shared" si="289"/>
        <v>0.23334532011469866</v>
      </c>
      <c r="Q109" s="16">
        <f t="shared" si="290"/>
        <v>0.99813343822983769</v>
      </c>
      <c r="R109" s="21">
        <v>1897596.28</v>
      </c>
      <c r="S109" s="21">
        <v>482569.88</v>
      </c>
      <c r="T109" s="21">
        <v>437879.69</v>
      </c>
      <c r="U109" s="16">
        <f t="shared" si="317"/>
        <v>0.2543058737446513</v>
      </c>
      <c r="V109" s="16">
        <f t="shared" si="292"/>
        <v>1.1020604312568139</v>
      </c>
      <c r="W109" s="21">
        <v>113500</v>
      </c>
      <c r="X109" s="21">
        <v>141525.24</v>
      </c>
      <c r="Y109" s="21">
        <v>86669.36</v>
      </c>
      <c r="Z109" s="16">
        <f t="shared" si="503"/>
        <v>1.2469184140969163</v>
      </c>
      <c r="AA109" s="16">
        <f t="shared" si="337"/>
        <v>1.6329327919347736</v>
      </c>
      <c r="AB109" s="21">
        <v>436000</v>
      </c>
      <c r="AC109" s="21">
        <v>334452.14</v>
      </c>
      <c r="AD109" s="21">
        <v>148554.75</v>
      </c>
      <c r="AE109" s="16">
        <f t="shared" si="319"/>
        <v>0.7670920642201835</v>
      </c>
      <c r="AF109" s="16" t="str">
        <f t="shared" si="283"/>
        <v>св.200</v>
      </c>
      <c r="AG109" s="21">
        <v>1061000</v>
      </c>
      <c r="AH109" s="21">
        <v>129151.73</v>
      </c>
      <c r="AI109" s="21">
        <v>35141.1</v>
      </c>
      <c r="AJ109" s="16">
        <f t="shared" si="320"/>
        <v>0.12172641847313855</v>
      </c>
      <c r="AK109" s="16" t="str">
        <f>IF(AH109&lt;=0," ",IF(AH109/AI109*100&gt;200,"св.200",AH109/AI109))</f>
        <v>св.200</v>
      </c>
      <c r="AL109" s="21">
        <v>0</v>
      </c>
      <c r="AM109" s="21">
        <v>0</v>
      </c>
      <c r="AN109" s="21">
        <v>0</v>
      </c>
      <c r="AO109" s="16" t="str">
        <f t="shared" si="420"/>
        <v xml:space="preserve"> </v>
      </c>
      <c r="AP109" s="16" t="str">
        <f t="shared" si="339"/>
        <v xml:space="preserve"> </v>
      </c>
      <c r="AQ109" s="33">
        <v>1181497</v>
      </c>
      <c r="AR109" s="33">
        <v>168946.97999999998</v>
      </c>
      <c r="AS109" s="33">
        <v>151176.49</v>
      </c>
      <c r="AT109" s="16">
        <f t="shared" si="321"/>
        <v>0.14299399829199733</v>
      </c>
      <c r="AU109" s="16">
        <f t="shared" si="340"/>
        <v>1.1175479732331395</v>
      </c>
      <c r="AV109" s="21">
        <v>596297</v>
      </c>
      <c r="AW109" s="21">
        <v>53382.05</v>
      </c>
      <c r="AX109" s="21">
        <v>34987.83</v>
      </c>
      <c r="AY109" s="16">
        <f t="shared" si="322"/>
        <v>8.9522586898810499E-2</v>
      </c>
      <c r="AZ109" s="16">
        <f t="shared" si="341"/>
        <v>1.5257319473656983</v>
      </c>
      <c r="BA109" s="21">
        <v>0</v>
      </c>
      <c r="BB109" s="21">
        <v>0</v>
      </c>
      <c r="BC109" s="21">
        <v>0</v>
      </c>
      <c r="BD109" s="16" t="str">
        <f t="shared" si="323"/>
        <v xml:space="preserve"> </v>
      </c>
      <c r="BE109" s="16" t="str">
        <f t="shared" si="324"/>
        <v xml:space="preserve"> </v>
      </c>
      <c r="BF109" s="21">
        <v>230000</v>
      </c>
      <c r="BG109" s="21">
        <v>72247.350000000006</v>
      </c>
      <c r="BH109" s="21">
        <v>87517.94</v>
      </c>
      <c r="BI109" s="16">
        <f t="shared" si="325"/>
        <v>0.31411891304347828</v>
      </c>
      <c r="BJ109" s="16">
        <f t="shared" si="326"/>
        <v>0.82551474589095675</v>
      </c>
      <c r="BK109" s="21">
        <v>0</v>
      </c>
      <c r="BL109" s="21">
        <v>0</v>
      </c>
      <c r="BM109" s="21">
        <v>0</v>
      </c>
      <c r="BN109" s="16"/>
      <c r="BO109" s="16" t="str">
        <f t="shared" si="342"/>
        <v xml:space="preserve"> </v>
      </c>
      <c r="BP109" s="21">
        <v>0</v>
      </c>
      <c r="BQ109" s="21">
        <v>0</v>
      </c>
      <c r="BR109" s="21">
        <v>0</v>
      </c>
      <c r="BS109" s="16" t="str">
        <f t="shared" si="327"/>
        <v xml:space="preserve"> </v>
      </c>
      <c r="BT109" s="16" t="str">
        <f t="shared" si="328"/>
        <v xml:space="preserve"> </v>
      </c>
      <c r="BU109" s="21">
        <v>100000</v>
      </c>
      <c r="BV109" s="21">
        <v>38401.019999999997</v>
      </c>
      <c r="BW109" s="21">
        <v>27203.88</v>
      </c>
      <c r="BX109" s="16">
        <f t="shared" si="329"/>
        <v>0.38401019999999997</v>
      </c>
      <c r="BY109" s="16">
        <f t="shared" si="343"/>
        <v>1.411600845173556</v>
      </c>
      <c r="BZ109" s="21">
        <v>0</v>
      </c>
      <c r="CA109" s="21">
        <v>0</v>
      </c>
      <c r="CB109" s="21">
        <v>0</v>
      </c>
      <c r="CC109" s="16" t="str">
        <f t="shared" si="330"/>
        <v xml:space="preserve"> </v>
      </c>
      <c r="CD109" s="16" t="str">
        <f t="shared" si="344"/>
        <v xml:space="preserve"> </v>
      </c>
      <c r="CE109" s="15">
        <v>175200</v>
      </c>
      <c r="CF109" s="15">
        <v>4916.5600000000004</v>
      </c>
      <c r="CG109" s="15">
        <v>1466.84</v>
      </c>
      <c r="CH109" s="16">
        <f t="shared" si="345"/>
        <v>2.8062557077625574E-2</v>
      </c>
      <c r="CI109" s="16" t="str">
        <f t="shared" si="346"/>
        <v>св.200</v>
      </c>
      <c r="CJ109" s="21">
        <v>175200</v>
      </c>
      <c r="CK109" s="21">
        <v>4916.5600000000004</v>
      </c>
      <c r="CL109" s="21">
        <v>1466.84</v>
      </c>
      <c r="CM109" s="16">
        <f t="shared" si="347"/>
        <v>2.8062557077625574E-2</v>
      </c>
      <c r="CN109" s="16" t="str">
        <f t="shared" si="348"/>
        <v>св.200</v>
      </c>
      <c r="CO109" s="21">
        <v>0</v>
      </c>
      <c r="CP109" s="21">
        <v>0</v>
      </c>
      <c r="CQ109" s="21">
        <v>0</v>
      </c>
      <c r="CR109" s="16" t="str">
        <f t="shared" si="284"/>
        <v xml:space="preserve"> </v>
      </c>
      <c r="CS109" s="16" t="str">
        <f t="shared" si="285"/>
        <v xml:space="preserve"> </v>
      </c>
      <c r="CT109" s="21">
        <v>0</v>
      </c>
      <c r="CU109" s="21">
        <v>0</v>
      </c>
      <c r="CV109" s="21">
        <v>0</v>
      </c>
      <c r="CW109" s="16" t="str">
        <f t="shared" si="349"/>
        <v xml:space="preserve"> </v>
      </c>
      <c r="CX109" s="16" t="str">
        <f t="shared" si="350"/>
        <v xml:space="preserve"> </v>
      </c>
      <c r="CY109" s="21">
        <v>0</v>
      </c>
      <c r="CZ109" s="21">
        <v>0</v>
      </c>
      <c r="DA109" s="21">
        <v>0</v>
      </c>
      <c r="DB109" s="16" t="str">
        <f t="shared" si="331"/>
        <v xml:space="preserve"> </v>
      </c>
      <c r="DC109" s="16" t="str">
        <f t="shared" si="351"/>
        <v xml:space="preserve"> </v>
      </c>
      <c r="DD109" s="21">
        <v>30000</v>
      </c>
      <c r="DE109" s="21">
        <v>0</v>
      </c>
      <c r="DF109" s="21">
        <v>0</v>
      </c>
      <c r="DG109" s="16" t="str">
        <f t="shared" si="332"/>
        <v xml:space="preserve"> </v>
      </c>
      <c r="DH109" s="16" t="str">
        <f t="shared" si="352"/>
        <v xml:space="preserve"> </v>
      </c>
      <c r="DI109" s="21">
        <v>0</v>
      </c>
      <c r="DJ109" s="21">
        <v>0</v>
      </c>
      <c r="DK109" s="16" t="str">
        <f>IF(DJ109=0," ",IF(DI109/DJ109*100&gt;200,"св.200",DI109/DJ109))</f>
        <v xml:space="preserve"> </v>
      </c>
      <c r="DL109" s="21">
        <v>50000</v>
      </c>
      <c r="DM109" s="21">
        <v>0</v>
      </c>
      <c r="DN109" s="21">
        <v>0</v>
      </c>
      <c r="DO109" s="16" t="str">
        <f t="shared" si="333"/>
        <v xml:space="preserve"> </v>
      </c>
      <c r="DP109" s="59" t="str">
        <f t="shared" si="580"/>
        <v xml:space="preserve"> </v>
      </c>
      <c r="DQ109" s="21">
        <v>0</v>
      </c>
      <c r="DR109" s="21">
        <v>0</v>
      </c>
      <c r="DS109" s="21">
        <v>0</v>
      </c>
      <c r="DT109" s="16" t="str">
        <f t="shared" si="446"/>
        <v xml:space="preserve"> </v>
      </c>
      <c r="DU109" s="16" t="str">
        <f t="shared" si="582"/>
        <v xml:space="preserve"> </v>
      </c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</row>
    <row r="110" spans="1:144" s="8" customFormat="1" ht="16.5" customHeight="1" outlineLevel="1" x14ac:dyDescent="0.25">
      <c r="A110" s="7">
        <f>A109+1</f>
        <v>88</v>
      </c>
      <c r="B110" s="75" t="s">
        <v>20</v>
      </c>
      <c r="C110" s="15">
        <v>2639598</v>
      </c>
      <c r="D110" s="15">
        <v>502264.79</v>
      </c>
      <c r="E110" s="15">
        <v>414479.45</v>
      </c>
      <c r="F110" s="16">
        <f t="shared" si="314"/>
        <v>0.19028078896862324</v>
      </c>
      <c r="G110" s="16">
        <f t="shared" si="315"/>
        <v>1.2117966041500972</v>
      </c>
      <c r="H110" s="6">
        <v>2639598</v>
      </c>
      <c r="I110" s="13">
        <v>502264.79000000004</v>
      </c>
      <c r="J110" s="13">
        <v>414479.45</v>
      </c>
      <c r="K110" s="16">
        <f t="shared" si="316"/>
        <v>0.19028078896862327</v>
      </c>
      <c r="L110" s="16">
        <f t="shared" si="335"/>
        <v>1.2117966041500972</v>
      </c>
      <c r="M110" s="21">
        <v>1144094</v>
      </c>
      <c r="N110" s="21">
        <v>219835.59</v>
      </c>
      <c r="O110" s="21">
        <v>276987.90000000002</v>
      </c>
      <c r="P110" s="16">
        <f t="shared" si="289"/>
        <v>0.19214818887259263</v>
      </c>
      <c r="Q110" s="16">
        <f t="shared" si="290"/>
        <v>0.79366495792776504</v>
      </c>
      <c r="R110" s="21">
        <v>0</v>
      </c>
      <c r="S110" s="21">
        <v>0</v>
      </c>
      <c r="T110" s="21">
        <v>0</v>
      </c>
      <c r="U110" s="16" t="str">
        <f t="shared" si="317"/>
        <v xml:space="preserve"> </v>
      </c>
      <c r="V110" s="16" t="str">
        <f t="shared" ref="V110:V114" si="583">IF(S110=0," ",IF(S110/T110*100&gt;200,"св.200",S110/T110))</f>
        <v xml:space="preserve"> </v>
      </c>
      <c r="W110" s="21">
        <v>95504</v>
      </c>
      <c r="X110" s="21">
        <v>946.2</v>
      </c>
      <c r="Y110" s="21">
        <v>0</v>
      </c>
      <c r="Z110" s="16">
        <f t="shared" si="503"/>
        <v>9.9074384318981416E-3</v>
      </c>
      <c r="AA110" s="16" t="str">
        <f t="shared" si="337"/>
        <v xml:space="preserve"> </v>
      </c>
      <c r="AB110" s="21">
        <v>100000</v>
      </c>
      <c r="AC110" s="21">
        <v>27381.9</v>
      </c>
      <c r="AD110" s="21">
        <v>5594.77</v>
      </c>
      <c r="AE110" s="16">
        <f t="shared" si="319"/>
        <v>0.27381900000000003</v>
      </c>
      <c r="AF110" s="16" t="str">
        <f t="shared" si="283"/>
        <v>св.200</v>
      </c>
      <c r="AG110" s="21">
        <v>1300000</v>
      </c>
      <c r="AH110" s="21">
        <v>254101.1</v>
      </c>
      <c r="AI110" s="21">
        <v>131896.78</v>
      </c>
      <c r="AJ110" s="16">
        <f>IF(AH110&lt;=0," ",IF(AG110&lt;=0," ",IF(AH110/AG110*100&gt;200,"СВ.200",AH110/AG110)))</f>
        <v>0.19546238461538462</v>
      </c>
      <c r="AK110" s="16">
        <f t="shared" si="338"/>
        <v>1.9265148095351532</v>
      </c>
      <c r="AL110" s="21">
        <v>0</v>
      </c>
      <c r="AM110" s="21">
        <v>0</v>
      </c>
      <c r="AN110" s="21">
        <v>0</v>
      </c>
      <c r="AO110" s="16" t="str">
        <f t="shared" si="420"/>
        <v xml:space="preserve"> </v>
      </c>
      <c r="AP110" s="16" t="str">
        <f t="shared" si="339"/>
        <v xml:space="preserve"> </v>
      </c>
      <c r="AQ110" s="33">
        <v>0</v>
      </c>
      <c r="AR110" s="33">
        <v>0</v>
      </c>
      <c r="AS110" s="33">
        <v>0</v>
      </c>
      <c r="AT110" s="16" t="str">
        <f t="shared" si="321"/>
        <v xml:space="preserve"> </v>
      </c>
      <c r="AU110" s="16" t="str">
        <f t="shared" si="340"/>
        <v xml:space="preserve"> </v>
      </c>
      <c r="AV110" s="21">
        <v>0</v>
      </c>
      <c r="AW110" s="21">
        <v>0</v>
      </c>
      <c r="AX110" s="21">
        <v>0</v>
      </c>
      <c r="AY110" s="16" t="str">
        <f t="shared" si="322"/>
        <v xml:space="preserve"> </v>
      </c>
      <c r="AZ110" s="16" t="str">
        <f t="shared" si="341"/>
        <v xml:space="preserve"> </v>
      </c>
      <c r="BA110" s="21">
        <v>0</v>
      </c>
      <c r="BB110" s="21">
        <v>0</v>
      </c>
      <c r="BC110" s="21">
        <v>0</v>
      </c>
      <c r="BD110" s="16" t="str">
        <f t="shared" si="323"/>
        <v xml:space="preserve"> </v>
      </c>
      <c r="BE110" s="16" t="str">
        <f t="shared" si="324"/>
        <v xml:space="preserve"> </v>
      </c>
      <c r="BF110" s="21">
        <v>0</v>
      </c>
      <c r="BG110" s="21">
        <v>0</v>
      </c>
      <c r="BH110" s="21">
        <v>0</v>
      </c>
      <c r="BI110" s="16" t="str">
        <f t="shared" si="325"/>
        <v xml:space="preserve"> </v>
      </c>
      <c r="BJ110" s="16" t="str">
        <f>IF(BG110=0," ",IF(BG110/BH110*100&gt;200,"св.200",BG110/BH110))</f>
        <v xml:space="preserve"> </v>
      </c>
      <c r="BK110" s="21">
        <v>0</v>
      </c>
      <c r="BL110" s="21">
        <v>0</v>
      </c>
      <c r="BM110" s="21">
        <v>0</v>
      </c>
      <c r="BN110" s="16"/>
      <c r="BO110" s="16" t="str">
        <f t="shared" si="342"/>
        <v xml:space="preserve"> </v>
      </c>
      <c r="BP110" s="21">
        <v>0</v>
      </c>
      <c r="BQ110" s="21">
        <v>0</v>
      </c>
      <c r="BR110" s="21">
        <v>0</v>
      </c>
      <c r="BS110" s="16" t="str">
        <f t="shared" si="327"/>
        <v xml:space="preserve"> </v>
      </c>
      <c r="BT110" s="16" t="str">
        <f t="shared" si="328"/>
        <v xml:space="preserve"> </v>
      </c>
      <c r="BU110" s="21">
        <v>0</v>
      </c>
      <c r="BV110" s="21">
        <v>0</v>
      </c>
      <c r="BW110" s="21">
        <v>0</v>
      </c>
      <c r="BX110" s="16" t="str">
        <f t="shared" si="329"/>
        <v xml:space="preserve"> </v>
      </c>
      <c r="BY110" s="16" t="str">
        <f t="shared" si="343"/>
        <v xml:space="preserve"> </v>
      </c>
      <c r="BZ110" s="21">
        <v>0</v>
      </c>
      <c r="CA110" s="21">
        <v>0</v>
      </c>
      <c r="CB110" s="21">
        <v>0</v>
      </c>
      <c r="CC110" s="16" t="str">
        <f t="shared" si="330"/>
        <v xml:space="preserve"> </v>
      </c>
      <c r="CD110" s="16" t="str">
        <f t="shared" si="344"/>
        <v xml:space="preserve"> </v>
      </c>
      <c r="CE110" s="15">
        <v>0</v>
      </c>
      <c r="CF110" s="15">
        <v>0</v>
      </c>
      <c r="CG110" s="15">
        <v>0</v>
      </c>
      <c r="CH110" s="16" t="str">
        <f t="shared" si="345"/>
        <v xml:space="preserve"> </v>
      </c>
      <c r="CI110" s="16" t="str">
        <f t="shared" si="346"/>
        <v xml:space="preserve"> </v>
      </c>
      <c r="CJ110" s="21">
        <v>0</v>
      </c>
      <c r="CK110" s="21">
        <v>0</v>
      </c>
      <c r="CL110" s="21">
        <v>0</v>
      </c>
      <c r="CM110" s="16" t="str">
        <f t="shared" si="347"/>
        <v xml:space="preserve"> </v>
      </c>
      <c r="CN110" s="16" t="str">
        <f t="shared" si="348"/>
        <v xml:space="preserve"> </v>
      </c>
      <c r="CO110" s="21">
        <v>0</v>
      </c>
      <c r="CP110" s="21">
        <v>0</v>
      </c>
      <c r="CQ110" s="21">
        <v>0</v>
      </c>
      <c r="CR110" s="16" t="str">
        <f t="shared" si="284"/>
        <v xml:space="preserve"> </v>
      </c>
      <c r="CS110" s="16" t="str">
        <f t="shared" si="285"/>
        <v xml:space="preserve"> </v>
      </c>
      <c r="CT110" s="21">
        <v>0</v>
      </c>
      <c r="CU110" s="21">
        <v>0</v>
      </c>
      <c r="CV110" s="21">
        <v>0</v>
      </c>
      <c r="CW110" s="16" t="str">
        <f t="shared" si="349"/>
        <v xml:space="preserve"> </v>
      </c>
      <c r="CX110" s="16" t="str">
        <f t="shared" si="350"/>
        <v xml:space="preserve"> </v>
      </c>
      <c r="CY110" s="21">
        <v>0</v>
      </c>
      <c r="CZ110" s="21">
        <v>0</v>
      </c>
      <c r="DA110" s="21">
        <v>0</v>
      </c>
      <c r="DB110" s="16" t="str">
        <f t="shared" si="331"/>
        <v xml:space="preserve"> </v>
      </c>
      <c r="DC110" s="16" t="str">
        <f t="shared" si="351"/>
        <v xml:space="preserve"> </v>
      </c>
      <c r="DD110" s="21">
        <v>0</v>
      </c>
      <c r="DE110" s="21">
        <v>0</v>
      </c>
      <c r="DF110" s="21">
        <v>0</v>
      </c>
      <c r="DG110" s="16" t="str">
        <f t="shared" si="332"/>
        <v xml:space="preserve"> </v>
      </c>
      <c r="DH110" s="16" t="str">
        <f t="shared" si="352"/>
        <v xml:space="preserve"> </v>
      </c>
      <c r="DI110" s="21">
        <v>0</v>
      </c>
      <c r="DJ110" s="21">
        <v>0</v>
      </c>
      <c r="DK110" s="16" t="str">
        <f>IF(DJ110=0," ",IF(DI110/DJ110*100&gt;200,"св.200",DI110/DJ110))</f>
        <v xml:space="preserve"> </v>
      </c>
      <c r="DL110" s="21">
        <v>0</v>
      </c>
      <c r="DM110" s="21">
        <v>0</v>
      </c>
      <c r="DN110" s="21">
        <v>0</v>
      </c>
      <c r="DO110" s="16" t="str">
        <f t="shared" si="333"/>
        <v xml:space="preserve"> </v>
      </c>
      <c r="DP110" s="59" t="str">
        <f t="shared" si="580"/>
        <v xml:space="preserve"> </v>
      </c>
      <c r="DQ110" s="21">
        <v>0</v>
      </c>
      <c r="DR110" s="21">
        <v>0</v>
      </c>
      <c r="DS110" s="21">
        <v>0</v>
      </c>
      <c r="DT110" s="16" t="str">
        <f t="shared" si="446"/>
        <v xml:space="preserve"> </v>
      </c>
      <c r="DU110" s="16" t="str">
        <f t="shared" si="582"/>
        <v xml:space="preserve"> </v>
      </c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</row>
    <row r="111" spans="1:144" s="8" customFormat="1" ht="15.75" customHeight="1" outlineLevel="1" x14ac:dyDescent="0.25">
      <c r="A111" s="7">
        <f t="shared" ref="A111:A114" si="584">A110+1</f>
        <v>89</v>
      </c>
      <c r="B111" s="75" t="s">
        <v>28</v>
      </c>
      <c r="C111" s="15">
        <v>1130096</v>
      </c>
      <c r="D111" s="15">
        <v>138089.10999999999</v>
      </c>
      <c r="E111" s="15">
        <v>180017.97</v>
      </c>
      <c r="F111" s="16">
        <f t="shared" si="314"/>
        <v>0.12219237126757372</v>
      </c>
      <c r="G111" s="16">
        <f t="shared" si="315"/>
        <v>0.76708514155559016</v>
      </c>
      <c r="H111" s="6">
        <v>1071636</v>
      </c>
      <c r="I111" s="13">
        <v>138089.10999999999</v>
      </c>
      <c r="J111" s="13">
        <v>179456.96000000002</v>
      </c>
      <c r="K111" s="16">
        <f t="shared" si="316"/>
        <v>0.12885822238148026</v>
      </c>
      <c r="L111" s="16">
        <f t="shared" si="335"/>
        <v>0.76948316744025957</v>
      </c>
      <c r="M111" s="21">
        <v>541636</v>
      </c>
      <c r="N111" s="21">
        <v>102539.89</v>
      </c>
      <c r="O111" s="21">
        <v>94118.89</v>
      </c>
      <c r="P111" s="16">
        <f t="shared" si="289"/>
        <v>0.18931513045661663</v>
      </c>
      <c r="Q111" s="16">
        <f t="shared" si="290"/>
        <v>1.0894719434111473</v>
      </c>
      <c r="R111" s="21">
        <v>0</v>
      </c>
      <c r="S111" s="21">
        <v>0</v>
      </c>
      <c r="T111" s="21">
        <v>0</v>
      </c>
      <c r="U111" s="16" t="str">
        <f t="shared" si="317"/>
        <v xml:space="preserve"> </v>
      </c>
      <c r="V111" s="16" t="str">
        <f t="shared" si="583"/>
        <v xml:space="preserve"> </v>
      </c>
      <c r="W111" s="21">
        <v>0</v>
      </c>
      <c r="X111" s="21">
        <v>0</v>
      </c>
      <c r="Y111" s="21">
        <v>0</v>
      </c>
      <c r="Z111" s="16" t="str">
        <f t="shared" si="503"/>
        <v xml:space="preserve"> </v>
      </c>
      <c r="AA111" s="16" t="str">
        <f t="shared" si="337"/>
        <v xml:space="preserve"> </v>
      </c>
      <c r="AB111" s="21">
        <v>100000</v>
      </c>
      <c r="AC111" s="21">
        <v>2485</v>
      </c>
      <c r="AD111" s="21">
        <v>17448.91</v>
      </c>
      <c r="AE111" s="16">
        <f t="shared" si="319"/>
        <v>2.4850000000000001E-2</v>
      </c>
      <c r="AF111" s="16">
        <f t="shared" si="283"/>
        <v>0.14241577267577171</v>
      </c>
      <c r="AG111" s="21">
        <v>430000</v>
      </c>
      <c r="AH111" s="21">
        <v>33064.22</v>
      </c>
      <c r="AI111" s="21">
        <v>67889.16</v>
      </c>
      <c r="AJ111" s="16">
        <f>IF(AH111&lt;=0," ",IF(AG111&lt;=0," ",IF(AH111/AG111*100&gt;200,"СВ.200",AH111/AG111)))</f>
        <v>7.6893534883720929E-2</v>
      </c>
      <c r="AK111" s="16">
        <f t="shared" si="338"/>
        <v>0.48703239221106875</v>
      </c>
      <c r="AL111" s="21">
        <v>0</v>
      </c>
      <c r="AM111" s="21">
        <v>0</v>
      </c>
      <c r="AN111" s="21">
        <v>0</v>
      </c>
      <c r="AO111" s="16" t="str">
        <f t="shared" si="420"/>
        <v xml:space="preserve"> </v>
      </c>
      <c r="AP111" s="16" t="str">
        <f t="shared" si="339"/>
        <v xml:space="preserve"> </v>
      </c>
      <c r="AQ111" s="33">
        <v>58460</v>
      </c>
      <c r="AR111" s="33">
        <v>0</v>
      </c>
      <c r="AS111" s="33">
        <v>561.01</v>
      </c>
      <c r="AT111" s="16" t="str">
        <f t="shared" si="321"/>
        <v xml:space="preserve"> </v>
      </c>
      <c r="AU111" s="16">
        <f t="shared" si="340"/>
        <v>0</v>
      </c>
      <c r="AV111" s="21">
        <v>0</v>
      </c>
      <c r="AW111" s="21">
        <v>0</v>
      </c>
      <c r="AX111" s="21">
        <v>0</v>
      </c>
      <c r="AY111" s="16" t="str">
        <f t="shared" si="322"/>
        <v xml:space="preserve"> </v>
      </c>
      <c r="AZ111" s="16" t="str">
        <f t="shared" si="341"/>
        <v xml:space="preserve"> </v>
      </c>
      <c r="BA111" s="21">
        <v>33460</v>
      </c>
      <c r="BB111" s="21">
        <v>0</v>
      </c>
      <c r="BC111" s="21">
        <v>561.01</v>
      </c>
      <c r="BD111" s="16" t="str">
        <f t="shared" si="323"/>
        <v xml:space="preserve"> </v>
      </c>
      <c r="BE111" s="16">
        <f t="shared" si="324"/>
        <v>0</v>
      </c>
      <c r="BF111" s="21">
        <v>0</v>
      </c>
      <c r="BG111" s="21">
        <v>0</v>
      </c>
      <c r="BH111" s="21">
        <v>0</v>
      </c>
      <c r="BI111" s="16" t="str">
        <f t="shared" si="325"/>
        <v xml:space="preserve"> </v>
      </c>
      <c r="BJ111" s="16" t="str">
        <f t="shared" si="326"/>
        <v xml:space="preserve"> </v>
      </c>
      <c r="BK111" s="21">
        <v>0</v>
      </c>
      <c r="BL111" s="21">
        <v>0</v>
      </c>
      <c r="BM111" s="21">
        <v>0</v>
      </c>
      <c r="BN111" s="16"/>
      <c r="BO111" s="16" t="str">
        <f t="shared" si="342"/>
        <v xml:space="preserve"> </v>
      </c>
      <c r="BP111" s="21">
        <v>0</v>
      </c>
      <c r="BQ111" s="21">
        <v>0</v>
      </c>
      <c r="BR111" s="21">
        <v>0</v>
      </c>
      <c r="BS111" s="16" t="str">
        <f t="shared" si="327"/>
        <v xml:space="preserve"> </v>
      </c>
      <c r="BT111" s="16" t="str">
        <f t="shared" si="328"/>
        <v xml:space="preserve"> </v>
      </c>
      <c r="BU111" s="21">
        <v>25000</v>
      </c>
      <c r="BV111" s="21">
        <v>0</v>
      </c>
      <c r="BW111" s="21">
        <v>0</v>
      </c>
      <c r="BX111" s="16" t="str">
        <f t="shared" si="329"/>
        <v xml:space="preserve"> </v>
      </c>
      <c r="BY111" s="16" t="str">
        <f t="shared" si="343"/>
        <v xml:space="preserve"> </v>
      </c>
      <c r="BZ111" s="21">
        <v>0</v>
      </c>
      <c r="CA111" s="21">
        <v>0</v>
      </c>
      <c r="CB111" s="21">
        <v>0</v>
      </c>
      <c r="CC111" s="16" t="str">
        <f t="shared" si="330"/>
        <v xml:space="preserve"> </v>
      </c>
      <c r="CD111" s="16" t="str">
        <f t="shared" si="344"/>
        <v xml:space="preserve"> </v>
      </c>
      <c r="CE111" s="15">
        <v>0</v>
      </c>
      <c r="CF111" s="15">
        <v>0</v>
      </c>
      <c r="CG111" s="15">
        <v>0</v>
      </c>
      <c r="CH111" s="16" t="str">
        <f t="shared" si="345"/>
        <v xml:space="preserve"> </v>
      </c>
      <c r="CI111" s="16" t="str">
        <f t="shared" si="346"/>
        <v xml:space="preserve"> </v>
      </c>
      <c r="CJ111" s="21">
        <v>0</v>
      </c>
      <c r="CK111" s="21">
        <v>0</v>
      </c>
      <c r="CL111" s="21">
        <v>0</v>
      </c>
      <c r="CM111" s="16" t="str">
        <f t="shared" si="347"/>
        <v xml:space="preserve"> </v>
      </c>
      <c r="CN111" s="16" t="str">
        <f t="shared" si="348"/>
        <v xml:space="preserve"> </v>
      </c>
      <c r="CO111" s="21">
        <v>0</v>
      </c>
      <c r="CP111" s="21">
        <v>0</v>
      </c>
      <c r="CQ111" s="21">
        <v>0</v>
      </c>
      <c r="CR111" s="16" t="str">
        <f t="shared" si="284"/>
        <v xml:space="preserve"> </v>
      </c>
      <c r="CS111" s="16" t="str">
        <f t="shared" si="285"/>
        <v xml:space="preserve"> </v>
      </c>
      <c r="CT111" s="21">
        <v>0</v>
      </c>
      <c r="CU111" s="21">
        <v>0</v>
      </c>
      <c r="CV111" s="21">
        <v>0</v>
      </c>
      <c r="CW111" s="16" t="str">
        <f t="shared" si="349"/>
        <v xml:space="preserve"> </v>
      </c>
      <c r="CX111" s="16" t="str">
        <f t="shared" si="350"/>
        <v xml:space="preserve"> </v>
      </c>
      <c r="CY111" s="21">
        <v>0</v>
      </c>
      <c r="CZ111" s="21">
        <v>0</v>
      </c>
      <c r="DA111" s="21">
        <v>0</v>
      </c>
      <c r="DB111" s="16" t="str">
        <f t="shared" si="331"/>
        <v xml:space="preserve"> </v>
      </c>
      <c r="DC111" s="16" t="str">
        <f t="shared" si="351"/>
        <v xml:space="preserve"> </v>
      </c>
      <c r="DD111" s="21">
        <v>0</v>
      </c>
      <c r="DE111" s="21">
        <v>0</v>
      </c>
      <c r="DF111" s="21">
        <v>0</v>
      </c>
      <c r="DG111" s="16" t="str">
        <f t="shared" si="332"/>
        <v xml:space="preserve"> </v>
      </c>
      <c r="DH111" s="16" t="str">
        <f t="shared" si="352"/>
        <v xml:space="preserve"> </v>
      </c>
      <c r="DI111" s="21">
        <v>0</v>
      </c>
      <c r="DJ111" s="21">
        <v>0</v>
      </c>
      <c r="DK111" s="16" t="str">
        <f t="shared" si="353"/>
        <v xml:space="preserve"> </v>
      </c>
      <c r="DL111" s="21">
        <v>0</v>
      </c>
      <c r="DM111" s="21">
        <v>0</v>
      </c>
      <c r="DN111" s="21">
        <v>0</v>
      </c>
      <c r="DO111" s="16" t="str">
        <f t="shared" si="333"/>
        <v xml:space="preserve"> </v>
      </c>
      <c r="DP111" s="59" t="str">
        <f t="shared" si="580"/>
        <v xml:space="preserve"> </v>
      </c>
      <c r="DQ111" s="21">
        <v>0</v>
      </c>
      <c r="DR111" s="21">
        <v>0</v>
      </c>
      <c r="DS111" s="21">
        <v>0</v>
      </c>
      <c r="DT111" s="16" t="str">
        <f t="shared" si="446"/>
        <v xml:space="preserve"> </v>
      </c>
      <c r="DU111" s="16" t="str">
        <f t="shared" si="582"/>
        <v xml:space="preserve"> </v>
      </c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</row>
    <row r="112" spans="1:144" s="8" customFormat="1" ht="15.75" customHeight="1" outlineLevel="1" x14ac:dyDescent="0.25">
      <c r="A112" s="7">
        <f t="shared" si="584"/>
        <v>90</v>
      </c>
      <c r="B112" s="75" t="s">
        <v>50</v>
      </c>
      <c r="C112" s="15">
        <v>1565125</v>
      </c>
      <c r="D112" s="15">
        <v>393771.03</v>
      </c>
      <c r="E112" s="15">
        <v>292712.67</v>
      </c>
      <c r="F112" s="16">
        <f t="shared" si="314"/>
        <v>0.25159078667838036</v>
      </c>
      <c r="G112" s="16">
        <f t="shared" si="315"/>
        <v>1.345247645071189</v>
      </c>
      <c r="H112" s="6">
        <v>1535125</v>
      </c>
      <c r="I112" s="13">
        <v>393771.03</v>
      </c>
      <c r="J112" s="13">
        <v>292412.67</v>
      </c>
      <c r="K112" s="16">
        <f t="shared" si="316"/>
        <v>0.25650747007572677</v>
      </c>
      <c r="L112" s="16">
        <f t="shared" si="335"/>
        <v>1.346627798309834</v>
      </c>
      <c r="M112" s="21">
        <v>423529</v>
      </c>
      <c r="N112" s="21">
        <v>79497.19</v>
      </c>
      <c r="O112" s="21">
        <v>91798.42</v>
      </c>
      <c r="P112" s="16">
        <f t="shared" si="289"/>
        <v>0.18770188109905109</v>
      </c>
      <c r="Q112" s="16">
        <f t="shared" si="290"/>
        <v>0.86599736683921147</v>
      </c>
      <c r="R112" s="21">
        <v>0</v>
      </c>
      <c r="S112" s="21">
        <v>0</v>
      </c>
      <c r="T112" s="21">
        <v>0</v>
      </c>
      <c r="U112" s="16" t="str">
        <f t="shared" si="317"/>
        <v xml:space="preserve"> </v>
      </c>
      <c r="V112" s="16" t="str">
        <f t="shared" si="583"/>
        <v xml:space="preserve"> </v>
      </c>
      <c r="W112" s="21">
        <v>131596</v>
      </c>
      <c r="X112" s="21">
        <v>80441.7</v>
      </c>
      <c r="Y112" s="21">
        <v>96960.5</v>
      </c>
      <c r="Z112" s="16">
        <f t="shared" si="503"/>
        <v>0.61127769841028601</v>
      </c>
      <c r="AA112" s="16">
        <f t="shared" si="337"/>
        <v>0.82963371682282994</v>
      </c>
      <c r="AB112" s="21">
        <v>80000</v>
      </c>
      <c r="AC112" s="21">
        <v>24314.560000000001</v>
      </c>
      <c r="AD112" s="21">
        <v>19221.669999999998</v>
      </c>
      <c r="AE112" s="16">
        <f t="shared" si="319"/>
        <v>0.30393200000000004</v>
      </c>
      <c r="AF112" s="16">
        <f t="shared" si="283"/>
        <v>1.2649556464136573</v>
      </c>
      <c r="AG112" s="21">
        <v>900000</v>
      </c>
      <c r="AH112" s="21">
        <v>209517.58</v>
      </c>
      <c r="AI112" s="21">
        <v>84432.08</v>
      </c>
      <c r="AJ112" s="16">
        <f>IF(AH112&lt;=0," ",IF(AG112&lt;=0," ",IF(AH112/AG112*100&gt;200,"СВ.200",AH112/AG112)))</f>
        <v>0.2327973111111111</v>
      </c>
      <c r="AK112" s="16" t="str">
        <f t="shared" si="338"/>
        <v>св.200</v>
      </c>
      <c r="AL112" s="21">
        <v>0</v>
      </c>
      <c r="AM112" s="21">
        <v>0</v>
      </c>
      <c r="AN112" s="21">
        <v>0</v>
      </c>
      <c r="AO112" s="16" t="str">
        <f t="shared" si="420"/>
        <v xml:space="preserve"> </v>
      </c>
      <c r="AP112" s="16" t="str">
        <f t="shared" si="339"/>
        <v xml:space="preserve"> </v>
      </c>
      <c r="AQ112" s="33">
        <v>30000</v>
      </c>
      <c r="AR112" s="33">
        <v>0</v>
      </c>
      <c r="AS112" s="33">
        <v>300</v>
      </c>
      <c r="AT112" s="16" t="str">
        <f t="shared" si="321"/>
        <v xml:space="preserve"> </v>
      </c>
      <c r="AU112" s="16">
        <f t="shared" si="340"/>
        <v>0</v>
      </c>
      <c r="AV112" s="21">
        <v>0</v>
      </c>
      <c r="AW112" s="21">
        <v>0</v>
      </c>
      <c r="AX112" s="21">
        <v>0</v>
      </c>
      <c r="AY112" s="16" t="str">
        <f t="shared" si="322"/>
        <v xml:space="preserve"> </v>
      </c>
      <c r="AZ112" s="16" t="str">
        <f t="shared" si="341"/>
        <v xml:space="preserve"> </v>
      </c>
      <c r="BA112" s="21">
        <v>0</v>
      </c>
      <c r="BB112" s="21">
        <v>0</v>
      </c>
      <c r="BC112" s="21">
        <v>0</v>
      </c>
      <c r="BD112" s="16" t="str">
        <f t="shared" si="323"/>
        <v xml:space="preserve"> </v>
      </c>
      <c r="BE112" s="16" t="str">
        <f t="shared" si="324"/>
        <v xml:space="preserve"> </v>
      </c>
      <c r="BF112" s="21">
        <v>0</v>
      </c>
      <c r="BG112" s="21">
        <v>0</v>
      </c>
      <c r="BH112" s="21">
        <v>0</v>
      </c>
      <c r="BI112" s="16" t="str">
        <f t="shared" si="325"/>
        <v xml:space="preserve"> </v>
      </c>
      <c r="BJ112" s="16" t="str">
        <f t="shared" si="326"/>
        <v xml:space="preserve"> </v>
      </c>
      <c r="BK112" s="21">
        <v>0</v>
      </c>
      <c r="BL112" s="21">
        <v>0</v>
      </c>
      <c r="BM112" s="21">
        <v>0</v>
      </c>
      <c r="BN112" s="16"/>
      <c r="BO112" s="16" t="str">
        <f t="shared" si="342"/>
        <v xml:space="preserve"> </v>
      </c>
      <c r="BP112" s="21">
        <v>0</v>
      </c>
      <c r="BQ112" s="21">
        <v>0</v>
      </c>
      <c r="BR112" s="21">
        <v>0</v>
      </c>
      <c r="BS112" s="16" t="str">
        <f t="shared" si="327"/>
        <v xml:space="preserve"> </v>
      </c>
      <c r="BT112" s="16" t="str">
        <f t="shared" si="328"/>
        <v xml:space="preserve"> </v>
      </c>
      <c r="BU112" s="21">
        <v>30000</v>
      </c>
      <c r="BV112" s="21">
        <v>0</v>
      </c>
      <c r="BW112" s="21">
        <v>300</v>
      </c>
      <c r="BX112" s="16" t="str">
        <f t="shared" si="329"/>
        <v xml:space="preserve"> </v>
      </c>
      <c r="BY112" s="16">
        <f t="shared" si="343"/>
        <v>0</v>
      </c>
      <c r="BZ112" s="21">
        <v>0</v>
      </c>
      <c r="CA112" s="21">
        <v>0</v>
      </c>
      <c r="CB112" s="21">
        <v>0</v>
      </c>
      <c r="CC112" s="16" t="str">
        <f t="shared" si="330"/>
        <v xml:space="preserve"> </v>
      </c>
      <c r="CD112" s="16"/>
      <c r="CE112" s="15">
        <v>0</v>
      </c>
      <c r="CF112" s="15">
        <v>0</v>
      </c>
      <c r="CG112" s="15">
        <v>0</v>
      </c>
      <c r="CH112" s="16" t="str">
        <f t="shared" si="345"/>
        <v xml:space="preserve"> </v>
      </c>
      <c r="CI112" s="16" t="str">
        <f t="shared" si="346"/>
        <v xml:space="preserve"> </v>
      </c>
      <c r="CJ112" s="21">
        <v>0</v>
      </c>
      <c r="CK112" s="21">
        <v>0</v>
      </c>
      <c r="CL112" s="21">
        <v>0</v>
      </c>
      <c r="CM112" s="16" t="str">
        <f t="shared" si="347"/>
        <v xml:space="preserve"> </v>
      </c>
      <c r="CN112" s="16" t="str">
        <f t="shared" si="348"/>
        <v xml:space="preserve"> </v>
      </c>
      <c r="CO112" s="21">
        <v>0</v>
      </c>
      <c r="CP112" s="21">
        <v>0</v>
      </c>
      <c r="CQ112" s="21">
        <v>0</v>
      </c>
      <c r="CR112" s="16" t="str">
        <f t="shared" si="284"/>
        <v xml:space="preserve"> </v>
      </c>
      <c r="CS112" s="16" t="str">
        <f t="shared" si="285"/>
        <v xml:space="preserve"> </v>
      </c>
      <c r="CT112" s="21">
        <v>0</v>
      </c>
      <c r="CU112" s="21">
        <v>0</v>
      </c>
      <c r="CV112" s="21">
        <v>0</v>
      </c>
      <c r="CW112" s="16" t="str">
        <f t="shared" si="349"/>
        <v xml:space="preserve"> </v>
      </c>
      <c r="CX112" s="16" t="str">
        <f t="shared" si="350"/>
        <v xml:space="preserve"> </v>
      </c>
      <c r="CY112" s="21">
        <v>0</v>
      </c>
      <c r="CZ112" s="21">
        <v>0</v>
      </c>
      <c r="DA112" s="21">
        <v>0</v>
      </c>
      <c r="DB112" s="16" t="str">
        <f t="shared" si="331"/>
        <v xml:space="preserve"> </v>
      </c>
      <c r="DC112" s="16" t="str">
        <f t="shared" si="351"/>
        <v xml:space="preserve"> </v>
      </c>
      <c r="DD112" s="21">
        <v>0</v>
      </c>
      <c r="DE112" s="21">
        <v>0</v>
      </c>
      <c r="DF112" s="21">
        <v>0</v>
      </c>
      <c r="DG112" s="16" t="str">
        <f t="shared" si="332"/>
        <v xml:space="preserve"> </v>
      </c>
      <c r="DH112" s="16" t="str">
        <f t="shared" si="352"/>
        <v xml:space="preserve"> </v>
      </c>
      <c r="DI112" s="21">
        <v>0</v>
      </c>
      <c r="DJ112" s="21">
        <v>0</v>
      </c>
      <c r="DK112" s="16" t="str">
        <f t="shared" si="353"/>
        <v xml:space="preserve"> </v>
      </c>
      <c r="DL112" s="21">
        <v>0</v>
      </c>
      <c r="DM112" s="21">
        <v>0</v>
      </c>
      <c r="DN112" s="21">
        <v>0</v>
      </c>
      <c r="DO112" s="16" t="str">
        <f t="shared" si="333"/>
        <v xml:space="preserve"> </v>
      </c>
      <c r="DP112" s="59" t="str">
        <f t="shared" si="580"/>
        <v xml:space="preserve"> </v>
      </c>
      <c r="DQ112" s="21">
        <v>0</v>
      </c>
      <c r="DR112" s="21">
        <v>0</v>
      </c>
      <c r="DS112" s="21">
        <v>0</v>
      </c>
      <c r="DT112" s="16" t="str">
        <f t="shared" si="446"/>
        <v xml:space="preserve"> </v>
      </c>
      <c r="DU112" s="16" t="str">
        <f t="shared" si="582"/>
        <v xml:space="preserve"> </v>
      </c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</row>
    <row r="113" spans="1:144" s="8" customFormat="1" ht="15.75" customHeight="1" outlineLevel="1" x14ac:dyDescent="0.25">
      <c r="A113" s="7">
        <f t="shared" si="584"/>
        <v>91</v>
      </c>
      <c r="B113" s="75" t="s">
        <v>12</v>
      </c>
      <c r="C113" s="15">
        <v>667684.6</v>
      </c>
      <c r="D113" s="15">
        <v>90445.01</v>
      </c>
      <c r="E113" s="15">
        <v>47577.57</v>
      </c>
      <c r="F113" s="16">
        <f t="shared" si="314"/>
        <v>0.13546068008757428</v>
      </c>
      <c r="G113" s="16">
        <f t="shared" si="315"/>
        <v>1.9010010389349434</v>
      </c>
      <c r="H113" s="6">
        <v>383928</v>
      </c>
      <c r="I113" s="13">
        <v>84775.01</v>
      </c>
      <c r="J113" s="13">
        <v>44077.57</v>
      </c>
      <c r="K113" s="16">
        <f t="shared" si="316"/>
        <v>0.22080965701902439</v>
      </c>
      <c r="L113" s="16">
        <f t="shared" si="335"/>
        <v>1.923314057467324</v>
      </c>
      <c r="M113" s="21">
        <v>213928</v>
      </c>
      <c r="N113" s="21">
        <v>55682.67</v>
      </c>
      <c r="O113" s="21">
        <v>24453.82</v>
      </c>
      <c r="P113" s="16">
        <f t="shared" si="289"/>
        <v>0.26028696570808868</v>
      </c>
      <c r="Q113" s="16" t="str">
        <f t="shared" si="290"/>
        <v>св.200</v>
      </c>
      <c r="R113" s="21">
        <v>0</v>
      </c>
      <c r="S113" s="21">
        <v>0</v>
      </c>
      <c r="T113" s="21">
        <v>0</v>
      </c>
      <c r="U113" s="16" t="str">
        <f t="shared" si="317"/>
        <v xml:space="preserve"> </v>
      </c>
      <c r="V113" s="16" t="str">
        <f t="shared" si="583"/>
        <v xml:space="preserve"> </v>
      </c>
      <c r="W113" s="21">
        <v>0</v>
      </c>
      <c r="X113" s="21">
        <v>0</v>
      </c>
      <c r="Y113" s="21">
        <v>0</v>
      </c>
      <c r="Z113" s="16" t="str">
        <f t="shared" si="503"/>
        <v xml:space="preserve"> </v>
      </c>
      <c r="AA113" s="16" t="str">
        <f t="shared" si="337"/>
        <v xml:space="preserve"> </v>
      </c>
      <c r="AB113" s="21">
        <v>50000</v>
      </c>
      <c r="AC113" s="21">
        <v>9678.69</v>
      </c>
      <c r="AD113" s="21">
        <v>19927.150000000001</v>
      </c>
      <c r="AE113" s="16">
        <f t="shared" si="319"/>
        <v>0.19357380000000002</v>
      </c>
      <c r="AF113" s="16">
        <f t="shared" si="283"/>
        <v>0.4857036756385133</v>
      </c>
      <c r="AG113" s="21">
        <v>120000</v>
      </c>
      <c r="AH113" s="21">
        <v>19413.650000000001</v>
      </c>
      <c r="AI113" s="21">
        <v>-303.39999999999998</v>
      </c>
      <c r="AJ113" s="16">
        <f>IF(AH113&lt;=0," ",IF(AG113&lt;=0," ",IF(AH113/AG113*100&gt;200,"СВ.200",AH113/AG113)))</f>
        <v>0.16178041666666668</v>
      </c>
      <c r="AK113" s="16">
        <f t="shared" si="338"/>
        <v>-63.986980883322353</v>
      </c>
      <c r="AL113" s="21">
        <v>0</v>
      </c>
      <c r="AM113" s="21">
        <v>0</v>
      </c>
      <c r="AN113" s="21">
        <v>0</v>
      </c>
      <c r="AO113" s="16" t="str">
        <f t="shared" si="420"/>
        <v xml:space="preserve"> </v>
      </c>
      <c r="AP113" s="16" t="str">
        <f t="shared" si="339"/>
        <v xml:space="preserve"> </v>
      </c>
      <c r="AQ113" s="33">
        <v>283756.59999999998</v>
      </c>
      <c r="AR113" s="33">
        <v>5670</v>
      </c>
      <c r="AS113" s="33">
        <v>3500</v>
      </c>
      <c r="AT113" s="16">
        <f t="shared" si="321"/>
        <v>1.9981914077064639E-2</v>
      </c>
      <c r="AU113" s="16">
        <f t="shared" si="340"/>
        <v>1.62</v>
      </c>
      <c r="AV113" s="21">
        <v>0</v>
      </c>
      <c r="AW113" s="21">
        <v>0</v>
      </c>
      <c r="AX113" s="21">
        <v>0</v>
      </c>
      <c r="AY113" s="16" t="str">
        <f t="shared" si="322"/>
        <v xml:space="preserve"> </v>
      </c>
      <c r="AZ113" s="16" t="str">
        <f t="shared" si="341"/>
        <v xml:space="preserve"> </v>
      </c>
      <c r="BA113" s="21">
        <v>0</v>
      </c>
      <c r="BB113" s="21">
        <v>0</v>
      </c>
      <c r="BC113" s="21">
        <v>0</v>
      </c>
      <c r="BD113" s="16" t="str">
        <f t="shared" si="323"/>
        <v xml:space="preserve"> </v>
      </c>
      <c r="BE113" s="16" t="str">
        <f t="shared" si="324"/>
        <v xml:space="preserve"> </v>
      </c>
      <c r="BF113" s="21">
        <v>0</v>
      </c>
      <c r="BG113" s="21">
        <v>0</v>
      </c>
      <c r="BH113" s="21">
        <v>0</v>
      </c>
      <c r="BI113" s="16" t="str">
        <f t="shared" si="325"/>
        <v xml:space="preserve"> </v>
      </c>
      <c r="BJ113" s="16" t="str">
        <f t="shared" si="326"/>
        <v xml:space="preserve"> </v>
      </c>
      <c r="BK113" s="21">
        <v>0</v>
      </c>
      <c r="BL113" s="21">
        <v>0</v>
      </c>
      <c r="BM113" s="21">
        <v>0</v>
      </c>
      <c r="BN113" s="16"/>
      <c r="BO113" s="16" t="str">
        <f t="shared" si="342"/>
        <v xml:space="preserve"> </v>
      </c>
      <c r="BP113" s="21">
        <v>0</v>
      </c>
      <c r="BQ113" s="21">
        <v>0</v>
      </c>
      <c r="BR113" s="21">
        <v>0</v>
      </c>
      <c r="BS113" s="16" t="str">
        <f t="shared" si="327"/>
        <v xml:space="preserve"> </v>
      </c>
      <c r="BT113" s="16" t="str">
        <f t="shared" si="328"/>
        <v xml:space="preserve"> </v>
      </c>
      <c r="BU113" s="21">
        <v>3510</v>
      </c>
      <c r="BV113" s="21">
        <v>5670</v>
      </c>
      <c r="BW113" s="21">
        <v>3500</v>
      </c>
      <c r="BX113" s="16">
        <f t="shared" si="329"/>
        <v>1.6153846153846154</v>
      </c>
      <c r="BY113" s="16">
        <f t="shared" si="343"/>
        <v>1.62</v>
      </c>
      <c r="BZ113" s="21">
        <v>280246.59999999998</v>
      </c>
      <c r="CA113" s="21">
        <v>0</v>
      </c>
      <c r="CB113" s="21">
        <v>0</v>
      </c>
      <c r="CC113" s="16" t="str">
        <f t="shared" si="330"/>
        <v xml:space="preserve"> </v>
      </c>
      <c r="CD113" s="16" t="str">
        <f t="shared" si="344"/>
        <v xml:space="preserve"> </v>
      </c>
      <c r="CE113" s="15">
        <v>0</v>
      </c>
      <c r="CF113" s="15">
        <v>0</v>
      </c>
      <c r="CG113" s="15">
        <v>0</v>
      </c>
      <c r="CH113" s="16" t="str">
        <f t="shared" si="345"/>
        <v xml:space="preserve"> </v>
      </c>
      <c r="CI113" s="16" t="str">
        <f t="shared" si="346"/>
        <v xml:space="preserve"> </v>
      </c>
      <c r="CJ113" s="21">
        <v>0</v>
      </c>
      <c r="CK113" s="21">
        <v>0</v>
      </c>
      <c r="CL113" s="21">
        <v>0</v>
      </c>
      <c r="CM113" s="16" t="str">
        <f t="shared" si="347"/>
        <v xml:space="preserve"> </v>
      </c>
      <c r="CN113" s="16" t="str">
        <f t="shared" si="348"/>
        <v xml:space="preserve"> </v>
      </c>
      <c r="CO113" s="21">
        <v>0</v>
      </c>
      <c r="CP113" s="21">
        <v>0</v>
      </c>
      <c r="CQ113" s="21">
        <v>0</v>
      </c>
      <c r="CR113" s="16" t="str">
        <f t="shared" si="284"/>
        <v xml:space="preserve"> </v>
      </c>
      <c r="CS113" s="16" t="str">
        <f t="shared" si="285"/>
        <v xml:space="preserve"> </v>
      </c>
      <c r="CT113" s="21">
        <v>0</v>
      </c>
      <c r="CU113" s="21">
        <v>0</v>
      </c>
      <c r="CV113" s="21">
        <v>0</v>
      </c>
      <c r="CW113" s="16" t="str">
        <f t="shared" si="349"/>
        <v xml:space="preserve"> </v>
      </c>
      <c r="CX113" s="16" t="str">
        <f t="shared" si="350"/>
        <v xml:space="preserve"> </v>
      </c>
      <c r="CY113" s="21">
        <v>0</v>
      </c>
      <c r="CZ113" s="21">
        <v>0</v>
      </c>
      <c r="DA113" s="21">
        <v>0</v>
      </c>
      <c r="DB113" s="16" t="str">
        <f t="shared" si="331"/>
        <v xml:space="preserve"> </v>
      </c>
      <c r="DC113" s="16" t="str">
        <f t="shared" si="351"/>
        <v xml:space="preserve"> </v>
      </c>
      <c r="DD113" s="21">
        <v>0</v>
      </c>
      <c r="DE113" s="21">
        <v>0</v>
      </c>
      <c r="DF113" s="21">
        <v>0</v>
      </c>
      <c r="DG113" s="16" t="str">
        <f>IF(DE113&lt;=0," ",IF(DF113&lt;=0," ",IF(DE113/DF113*100&gt;200,"СВ.200",DE113/DF113)))</f>
        <v xml:space="preserve"> </v>
      </c>
      <c r="DH113" s="16" t="str">
        <f t="shared" si="352"/>
        <v xml:space="preserve"> </v>
      </c>
      <c r="DI113" s="21">
        <v>0</v>
      </c>
      <c r="DJ113" s="21">
        <v>0</v>
      </c>
      <c r="DK113" s="16" t="str">
        <f t="shared" si="353"/>
        <v xml:space="preserve"> </v>
      </c>
      <c r="DL113" s="21">
        <v>0</v>
      </c>
      <c r="DM113" s="21">
        <v>0</v>
      </c>
      <c r="DN113" s="21">
        <v>0</v>
      </c>
      <c r="DO113" s="16" t="str">
        <f t="shared" si="333"/>
        <v xml:space="preserve"> </v>
      </c>
      <c r="DP113" s="59" t="str">
        <f t="shared" si="580"/>
        <v xml:space="preserve"> </v>
      </c>
      <c r="DQ113" s="21">
        <v>0</v>
      </c>
      <c r="DR113" s="21">
        <v>0</v>
      </c>
      <c r="DS113" s="21">
        <v>0</v>
      </c>
      <c r="DT113" s="16" t="str">
        <f t="shared" si="446"/>
        <v xml:space="preserve"> </v>
      </c>
      <c r="DU113" s="16" t="str">
        <f t="shared" si="582"/>
        <v xml:space="preserve"> </v>
      </c>
      <c r="DV113" s="67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</row>
    <row r="114" spans="1:144" s="8" customFormat="1" ht="16.5" customHeight="1" outlineLevel="1" x14ac:dyDescent="0.25">
      <c r="A114" s="7">
        <f t="shared" si="584"/>
        <v>92</v>
      </c>
      <c r="B114" s="75" t="s">
        <v>96</v>
      </c>
      <c r="C114" s="15">
        <v>2499213</v>
      </c>
      <c r="D114" s="15">
        <v>393367.8</v>
      </c>
      <c r="E114" s="15">
        <v>313309.31</v>
      </c>
      <c r="F114" s="16">
        <f t="shared" si="314"/>
        <v>0.15739666847123474</v>
      </c>
      <c r="G114" s="16">
        <f t="shared" si="315"/>
        <v>1.2555254103365137</v>
      </c>
      <c r="H114" s="6">
        <v>2438213</v>
      </c>
      <c r="I114" s="13">
        <v>373657.82</v>
      </c>
      <c r="J114" s="13">
        <v>298263.89</v>
      </c>
      <c r="K114" s="16">
        <f t="shared" si="316"/>
        <v>0.15325068810641237</v>
      </c>
      <c r="L114" s="16">
        <f t="shared" si="335"/>
        <v>1.2527759226904738</v>
      </c>
      <c r="M114" s="21">
        <v>688213</v>
      </c>
      <c r="N114" s="21">
        <v>174769.88</v>
      </c>
      <c r="O114" s="21">
        <v>77429.67</v>
      </c>
      <c r="P114" s="16">
        <f t="shared" si="289"/>
        <v>0.25394736803867407</v>
      </c>
      <c r="Q114" s="16" t="str">
        <f t="shared" si="290"/>
        <v>св.200</v>
      </c>
      <c r="R114" s="21">
        <v>0</v>
      </c>
      <c r="S114" s="21">
        <v>0</v>
      </c>
      <c r="T114" s="21">
        <v>0</v>
      </c>
      <c r="U114" s="16" t="str">
        <f t="shared" si="317"/>
        <v xml:space="preserve"> </v>
      </c>
      <c r="V114" s="16" t="str">
        <f t="shared" si="583"/>
        <v xml:space="preserve"> </v>
      </c>
      <c r="W114" s="21">
        <v>0</v>
      </c>
      <c r="X114" s="21">
        <v>0</v>
      </c>
      <c r="Y114" s="21">
        <v>0</v>
      </c>
      <c r="Z114" s="16" t="str">
        <f t="shared" si="503"/>
        <v xml:space="preserve"> </v>
      </c>
      <c r="AA114" s="16" t="str">
        <f t="shared" si="337"/>
        <v xml:space="preserve"> </v>
      </c>
      <c r="AB114" s="21">
        <v>150000</v>
      </c>
      <c r="AC114" s="21">
        <v>-14426.04</v>
      </c>
      <c r="AD114" s="21">
        <v>10746.32</v>
      </c>
      <c r="AE114" s="16" t="str">
        <f t="shared" si="319"/>
        <v xml:space="preserve"> </v>
      </c>
      <c r="AF114" s="16">
        <f t="shared" si="283"/>
        <v>-1.3424167528977362</v>
      </c>
      <c r="AG114" s="21">
        <v>1600000</v>
      </c>
      <c r="AH114" s="21">
        <v>213313.98</v>
      </c>
      <c r="AI114" s="21">
        <v>210087.9</v>
      </c>
      <c r="AJ114" s="16">
        <f t="shared" si="320"/>
        <v>0.13332123749999999</v>
      </c>
      <c r="AK114" s="16">
        <f t="shared" si="338"/>
        <v>1.015355858190786</v>
      </c>
      <c r="AL114" s="21">
        <v>0</v>
      </c>
      <c r="AM114" s="21">
        <v>0</v>
      </c>
      <c r="AN114" s="21">
        <v>0</v>
      </c>
      <c r="AO114" s="16" t="str">
        <f t="shared" si="420"/>
        <v xml:space="preserve"> </v>
      </c>
      <c r="AP114" s="16" t="str">
        <f t="shared" si="339"/>
        <v xml:space="preserve"> </v>
      </c>
      <c r="AQ114" s="33">
        <v>61000</v>
      </c>
      <c r="AR114" s="33">
        <v>19709.98</v>
      </c>
      <c r="AS114" s="33">
        <v>15045.42</v>
      </c>
      <c r="AT114" s="16">
        <f t="shared" si="321"/>
        <v>0.3231144262295082</v>
      </c>
      <c r="AU114" s="16">
        <f t="shared" si="340"/>
        <v>1.3100318901034333</v>
      </c>
      <c r="AV114" s="21">
        <v>0</v>
      </c>
      <c r="AW114" s="21">
        <v>0</v>
      </c>
      <c r="AX114" s="21">
        <v>0</v>
      </c>
      <c r="AY114" s="16" t="str">
        <f t="shared" si="322"/>
        <v xml:space="preserve"> </v>
      </c>
      <c r="AZ114" s="16" t="str">
        <f t="shared" si="341"/>
        <v xml:space="preserve"> </v>
      </c>
      <c r="BA114" s="21">
        <v>0</v>
      </c>
      <c r="BB114" s="21">
        <v>0</v>
      </c>
      <c r="BC114" s="21">
        <v>0</v>
      </c>
      <c r="BD114" s="16" t="str">
        <f t="shared" si="323"/>
        <v xml:space="preserve"> </v>
      </c>
      <c r="BE114" s="16" t="str">
        <f t="shared" si="324"/>
        <v xml:space="preserve"> </v>
      </c>
      <c r="BF114" s="21">
        <v>61000</v>
      </c>
      <c r="BG114" s="21">
        <v>19709.98</v>
      </c>
      <c r="BH114" s="21">
        <v>15045.42</v>
      </c>
      <c r="BI114" s="16">
        <f t="shared" si="325"/>
        <v>0.3231144262295082</v>
      </c>
      <c r="BJ114" s="16">
        <f t="shared" si="326"/>
        <v>1.3100318901034333</v>
      </c>
      <c r="BK114" s="21">
        <v>0</v>
      </c>
      <c r="BL114" s="21">
        <v>0</v>
      </c>
      <c r="BM114" s="21">
        <v>0</v>
      </c>
      <c r="BN114" s="16"/>
      <c r="BO114" s="16" t="str">
        <f t="shared" si="342"/>
        <v xml:space="preserve"> </v>
      </c>
      <c r="BP114" s="21">
        <v>0</v>
      </c>
      <c r="BQ114" s="21">
        <v>0</v>
      </c>
      <c r="BR114" s="21">
        <v>0</v>
      </c>
      <c r="BS114" s="16" t="str">
        <f t="shared" si="327"/>
        <v xml:space="preserve"> </v>
      </c>
      <c r="BT114" s="16" t="str">
        <f t="shared" si="328"/>
        <v xml:space="preserve"> </v>
      </c>
      <c r="BU114" s="21">
        <v>0</v>
      </c>
      <c r="BV114" s="21">
        <v>0</v>
      </c>
      <c r="BW114" s="21">
        <v>0</v>
      </c>
      <c r="BX114" s="16" t="str">
        <f t="shared" si="329"/>
        <v xml:space="preserve"> </v>
      </c>
      <c r="BY114" s="16" t="str">
        <f t="shared" si="343"/>
        <v xml:space="preserve"> </v>
      </c>
      <c r="BZ114" s="21">
        <v>0</v>
      </c>
      <c r="CA114" s="21">
        <v>0</v>
      </c>
      <c r="CB114" s="21">
        <v>0</v>
      </c>
      <c r="CC114" s="16" t="str">
        <f t="shared" si="330"/>
        <v xml:space="preserve"> </v>
      </c>
      <c r="CD114" s="16" t="str">
        <f t="shared" si="344"/>
        <v xml:space="preserve"> </v>
      </c>
      <c r="CE114" s="15">
        <v>0</v>
      </c>
      <c r="CF114" s="15">
        <v>0</v>
      </c>
      <c r="CG114" s="15">
        <v>0</v>
      </c>
      <c r="CH114" s="16" t="str">
        <f t="shared" si="345"/>
        <v xml:space="preserve"> </v>
      </c>
      <c r="CI114" s="16" t="str">
        <f t="shared" si="346"/>
        <v xml:space="preserve"> </v>
      </c>
      <c r="CJ114" s="21">
        <v>0</v>
      </c>
      <c r="CK114" s="21">
        <v>0</v>
      </c>
      <c r="CL114" s="21">
        <v>0</v>
      </c>
      <c r="CM114" s="16" t="str">
        <f t="shared" si="347"/>
        <v xml:space="preserve"> </v>
      </c>
      <c r="CN114" s="16" t="str">
        <f t="shared" si="348"/>
        <v xml:space="preserve"> </v>
      </c>
      <c r="CO114" s="21">
        <v>0</v>
      </c>
      <c r="CP114" s="21">
        <v>0</v>
      </c>
      <c r="CQ114" s="21">
        <v>0</v>
      </c>
      <c r="CR114" s="16" t="str">
        <f t="shared" si="284"/>
        <v xml:space="preserve"> </v>
      </c>
      <c r="CS114" s="16" t="str">
        <f t="shared" si="285"/>
        <v xml:space="preserve"> </v>
      </c>
      <c r="CT114" s="21">
        <v>0</v>
      </c>
      <c r="CU114" s="21">
        <v>0</v>
      </c>
      <c r="CV114" s="21">
        <v>0</v>
      </c>
      <c r="CW114" s="16" t="str">
        <f t="shared" si="349"/>
        <v xml:space="preserve"> </v>
      </c>
      <c r="CX114" s="16" t="str">
        <f t="shared" si="350"/>
        <v xml:space="preserve"> </v>
      </c>
      <c r="CY114" s="21">
        <v>0</v>
      </c>
      <c r="CZ114" s="21">
        <v>0</v>
      </c>
      <c r="DA114" s="21">
        <v>0</v>
      </c>
      <c r="DB114" s="16" t="str">
        <f t="shared" si="331"/>
        <v xml:space="preserve"> </v>
      </c>
      <c r="DC114" s="16" t="str">
        <f t="shared" si="351"/>
        <v xml:space="preserve"> </v>
      </c>
      <c r="DD114" s="21">
        <v>0</v>
      </c>
      <c r="DE114" s="21">
        <v>0</v>
      </c>
      <c r="DF114" s="21">
        <v>0</v>
      </c>
      <c r="DG114" s="16" t="str">
        <f>IF(DE114&lt;=0," ",IF(DF114&lt;=0," ",IF(DE114/DF114*100&gt;200,"СВ.200",DE114/DF114)))</f>
        <v xml:space="preserve"> </v>
      </c>
      <c r="DH114" s="16" t="str">
        <f t="shared" si="352"/>
        <v xml:space="preserve"> </v>
      </c>
      <c r="DI114" s="21">
        <v>0</v>
      </c>
      <c r="DJ114" s="21">
        <v>0</v>
      </c>
      <c r="DK114" s="16" t="str">
        <f t="shared" si="353"/>
        <v xml:space="preserve"> </v>
      </c>
      <c r="DL114" s="21">
        <v>0</v>
      </c>
      <c r="DM114" s="21">
        <v>0</v>
      </c>
      <c r="DN114" s="21">
        <v>0</v>
      </c>
      <c r="DO114" s="16" t="str">
        <f t="shared" si="333"/>
        <v xml:space="preserve"> </v>
      </c>
      <c r="DP114" s="59" t="str">
        <f t="shared" si="354"/>
        <v xml:space="preserve"> </v>
      </c>
      <c r="DQ114" s="21">
        <v>0</v>
      </c>
      <c r="DR114" s="21">
        <v>0</v>
      </c>
      <c r="DS114" s="21">
        <v>0</v>
      </c>
      <c r="DT114" s="16" t="str">
        <f t="shared" si="446"/>
        <v xml:space="preserve"> </v>
      </c>
      <c r="DU114" s="16" t="str">
        <f t="shared" ref="DU114:DU121" si="585">IF(DS114=0," ",IF(DR114/DS114*100&gt;200,"св.200",DR114/DS114))</f>
        <v xml:space="preserve"> </v>
      </c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</row>
    <row r="115" spans="1:144" s="10" customFormat="1" ht="15.75" x14ac:dyDescent="0.25">
      <c r="A115" s="9"/>
      <c r="B115" s="74" t="s">
        <v>139</v>
      </c>
      <c r="C115" s="76">
        <v>232641652.59</v>
      </c>
      <c r="D115" s="76">
        <v>33138369.68</v>
      </c>
      <c r="E115" s="76">
        <f>SUM(E116:E121)</f>
        <v>37206642.630000003</v>
      </c>
      <c r="F115" s="14">
        <f t="shared" si="314"/>
        <v>0.14244383716789519</v>
      </c>
      <c r="G115" s="14">
        <f t="shared" si="315"/>
        <v>0.89065734873052682</v>
      </c>
      <c r="H115" s="36">
        <v>212112546.16</v>
      </c>
      <c r="I115" s="26">
        <v>28521585.880000003</v>
      </c>
      <c r="J115" s="36">
        <f t="shared" ref="J115" si="586">J116+J117+J118+J119+J120+J121</f>
        <v>34030216.439999998</v>
      </c>
      <c r="K115" s="14">
        <f t="shared" si="316"/>
        <v>0.13446439824679535</v>
      </c>
      <c r="L115" s="14">
        <f t="shared" si="335"/>
        <v>0.83812531519708444</v>
      </c>
      <c r="M115" s="36">
        <v>178559850</v>
      </c>
      <c r="N115" s="36">
        <v>25581595.969999999</v>
      </c>
      <c r="O115" s="36">
        <f t="shared" ref="O115" si="587">O116+O117+O118+O119+O120+O121</f>
        <v>29413429.16</v>
      </c>
      <c r="P115" s="14">
        <f t="shared" si="289"/>
        <v>0.14326622681414664</v>
      </c>
      <c r="Q115" s="14">
        <f t="shared" si="290"/>
        <v>0.86972504398735662</v>
      </c>
      <c r="R115" s="36">
        <v>4181700</v>
      </c>
      <c r="S115" s="36">
        <v>1093936.57</v>
      </c>
      <c r="T115" s="36">
        <f t="shared" ref="T115" si="588">T116+T117+T118+T119+T120+T121</f>
        <v>990911.07</v>
      </c>
      <c r="U115" s="14">
        <f t="shared" si="317"/>
        <v>0.26160092067819307</v>
      </c>
      <c r="V115" s="14">
        <f t="shared" si="292"/>
        <v>1.103970480418591</v>
      </c>
      <c r="W115" s="36">
        <v>172500</v>
      </c>
      <c r="X115" s="36">
        <v>-129415.2</v>
      </c>
      <c r="Y115" s="36">
        <f t="shared" ref="Y115" si="589">Y116+Y117+Y118+Y119+Y120+Y121</f>
        <v>65375.4</v>
      </c>
      <c r="Z115" s="14" t="str">
        <f t="shared" si="503"/>
        <v xml:space="preserve"> </v>
      </c>
      <c r="AA115" s="14">
        <f t="shared" si="337"/>
        <v>-1.9795702970842242</v>
      </c>
      <c r="AB115" s="36">
        <v>12014881.85</v>
      </c>
      <c r="AC115" s="36">
        <v>550991.32000000007</v>
      </c>
      <c r="AD115" s="36">
        <f t="shared" ref="AD115" si="590">AD116+AD117+AD118+AD119+AD120+AD121</f>
        <v>287685.18</v>
      </c>
      <c r="AE115" s="14">
        <f t="shared" si="319"/>
        <v>4.5859071015334214E-2</v>
      </c>
      <c r="AF115" s="14">
        <f t="shared" si="283"/>
        <v>1.9152579218714014</v>
      </c>
      <c r="AG115" s="36">
        <v>17183614.309999999</v>
      </c>
      <c r="AH115" s="36">
        <v>1424477.22</v>
      </c>
      <c r="AI115" s="36">
        <f t="shared" ref="AI115" si="591">AI116+AI117+AI118+AI119+AI120+AI121</f>
        <v>3272815.6300000004</v>
      </c>
      <c r="AJ115" s="14">
        <f t="shared" si="320"/>
        <v>8.289741577655324E-2</v>
      </c>
      <c r="AK115" s="14">
        <f t="shared" si="338"/>
        <v>0.43524517755984921</v>
      </c>
      <c r="AL115" s="36">
        <v>0</v>
      </c>
      <c r="AM115" s="36">
        <v>0</v>
      </c>
      <c r="AN115" s="36">
        <f t="shared" ref="AN115" si="592">AN116+AN117+AN118+AN119+AN120+AN121</f>
        <v>0</v>
      </c>
      <c r="AO115" s="14" t="str">
        <f t="shared" si="420"/>
        <v xml:space="preserve"> </v>
      </c>
      <c r="AP115" s="14" t="str">
        <f t="shared" si="339"/>
        <v xml:space="preserve"> </v>
      </c>
      <c r="AQ115" s="36">
        <v>20529106.43</v>
      </c>
      <c r="AR115" s="36">
        <v>4616783.8</v>
      </c>
      <c r="AS115" s="36">
        <f t="shared" ref="AS115" si="593">AS116+AS117+AS118+AS119+AS120+AS121</f>
        <v>3176426.1899999995</v>
      </c>
      <c r="AT115" s="14">
        <f t="shared" si="321"/>
        <v>0.22488966169775954</v>
      </c>
      <c r="AU115" s="14">
        <f t="shared" si="340"/>
        <v>1.4534522522621565</v>
      </c>
      <c r="AV115" s="36">
        <v>1100000</v>
      </c>
      <c r="AW115" s="36">
        <v>88844.81</v>
      </c>
      <c r="AX115" s="36">
        <f t="shared" ref="AX115" si="594">AX116+AX117+AX118+AX119+AX120+AX121</f>
        <v>8049.38</v>
      </c>
      <c r="AY115" s="14">
        <f t="shared" si="322"/>
        <v>8.0768009090909088E-2</v>
      </c>
      <c r="AZ115" s="14" t="str">
        <f t="shared" si="341"/>
        <v>св.200</v>
      </c>
      <c r="BA115" s="36">
        <v>0</v>
      </c>
      <c r="BB115" s="36">
        <v>0</v>
      </c>
      <c r="BC115" s="36">
        <f t="shared" ref="BC115" si="595">BC116+BC117+BC118+BC119+BC120+BC121</f>
        <v>0</v>
      </c>
      <c r="BD115" s="14" t="str">
        <f t="shared" si="323"/>
        <v xml:space="preserve"> </v>
      </c>
      <c r="BE115" s="14" t="str">
        <f t="shared" si="324"/>
        <v xml:space="preserve"> </v>
      </c>
      <c r="BF115" s="36">
        <v>1002881.21</v>
      </c>
      <c r="BG115" s="36">
        <v>68336.479999999996</v>
      </c>
      <c r="BH115" s="36">
        <f t="shared" ref="BH115" si="596">BH116+BH117+BH118+BH119+BH120+BH121</f>
        <v>366975.47</v>
      </c>
      <c r="BI115" s="14">
        <f t="shared" si="325"/>
        <v>6.8140153907161147E-2</v>
      </c>
      <c r="BJ115" s="14">
        <f t="shared" si="326"/>
        <v>0.18621538927383893</v>
      </c>
      <c r="BK115" s="36">
        <v>0</v>
      </c>
      <c r="BL115" s="36">
        <v>0</v>
      </c>
      <c r="BM115" s="36">
        <f t="shared" ref="BM115" si="597">BM116+BM117+BM118+BM119+BM120+BM121</f>
        <v>0</v>
      </c>
      <c r="BN115" s="14" t="str">
        <f t="shared" ref="BN115:BN143" si="598">IF(BL115&lt;=0," ",IF(BK115&lt;=0," ",IF(BL115/BK115*100&gt;200,"СВ.200",BL115/BK115)))</f>
        <v xml:space="preserve"> </v>
      </c>
      <c r="BO115" s="14" t="str">
        <f t="shared" si="342"/>
        <v xml:space="preserve"> </v>
      </c>
      <c r="BP115" s="36">
        <v>2583042.13</v>
      </c>
      <c r="BQ115" s="36">
        <v>549946.56999999995</v>
      </c>
      <c r="BR115" s="36">
        <f t="shared" ref="BR115" si="599">BR116+BR117+BR118+BR119+BR120+BR121</f>
        <v>664214.31000000017</v>
      </c>
      <c r="BS115" s="14">
        <f t="shared" si="327"/>
        <v>0.21290654287547373</v>
      </c>
      <c r="BT115" s="14">
        <f t="shared" si="328"/>
        <v>0.82796555527386906</v>
      </c>
      <c r="BU115" s="36">
        <v>449113.15</v>
      </c>
      <c r="BV115" s="36">
        <v>3203045.79</v>
      </c>
      <c r="BW115" s="36">
        <f t="shared" ref="BW115" si="600">BW116+BW117+BW118+BW119+BW120+BW121</f>
        <v>1850792.01</v>
      </c>
      <c r="BX115" s="14" t="str">
        <f t="shared" si="329"/>
        <v>СВ.200</v>
      </c>
      <c r="BY115" s="14">
        <f t="shared" si="343"/>
        <v>1.7306351943890226</v>
      </c>
      <c r="BZ115" s="36">
        <v>0</v>
      </c>
      <c r="CA115" s="36">
        <v>0</v>
      </c>
      <c r="CB115" s="36">
        <f t="shared" ref="CB115" si="601">CB116+CB117+CB118+CB119+CB120+CB121</f>
        <v>0</v>
      </c>
      <c r="CC115" s="14" t="str">
        <f t="shared" si="330"/>
        <v xml:space="preserve"> </v>
      </c>
      <c r="CD115" s="14" t="str">
        <f t="shared" si="344"/>
        <v xml:space="preserve"> </v>
      </c>
      <c r="CE115" s="76">
        <v>15123000</v>
      </c>
      <c r="CF115" s="76">
        <v>669810.15</v>
      </c>
      <c r="CG115" s="36">
        <f t="shared" ref="CG115" si="602">CG116+CG117+CG118+CG119+CG120+CG121</f>
        <v>158161.79999999999</v>
      </c>
      <c r="CH115" s="14">
        <f t="shared" si="345"/>
        <v>4.4290825233088672E-2</v>
      </c>
      <c r="CI115" s="14" t="str">
        <f t="shared" si="346"/>
        <v>св.200</v>
      </c>
      <c r="CJ115" s="36">
        <v>15123000</v>
      </c>
      <c r="CK115" s="36">
        <v>669810.15</v>
      </c>
      <c r="CL115" s="36">
        <f t="shared" ref="CL115" si="603">CL116+CL117+CL118+CL119+CL120+CL121</f>
        <v>158161.79999999999</v>
      </c>
      <c r="CM115" s="14">
        <f t="shared" si="347"/>
        <v>4.4290825233088672E-2</v>
      </c>
      <c r="CN115" s="14" t="str">
        <f t="shared" si="348"/>
        <v>св.200</v>
      </c>
      <c r="CO115" s="36">
        <v>0</v>
      </c>
      <c r="CP115" s="36">
        <v>0</v>
      </c>
      <c r="CQ115" s="36">
        <f t="shared" ref="CQ115" si="604">CQ116+CQ117+CQ118+CQ119+CQ120+CQ121</f>
        <v>0</v>
      </c>
      <c r="CR115" s="14" t="str">
        <f t="shared" si="284"/>
        <v xml:space="preserve"> </v>
      </c>
      <c r="CS115" s="14" t="str">
        <f>IF(CP115=0," ",IF(CP115/CQ115*100&gt;200,"св.200",CP115/CQ115))</f>
        <v xml:space="preserve"> </v>
      </c>
      <c r="CT115" s="36">
        <v>135000</v>
      </c>
      <c r="CU115" s="36">
        <v>0</v>
      </c>
      <c r="CV115" s="36">
        <f t="shared" ref="CV115" si="605">CV116+CV117+CV118+CV119+CV120+CV121</f>
        <v>29899.75</v>
      </c>
      <c r="CW115" s="28" t="str">
        <f t="shared" si="349"/>
        <v xml:space="preserve"> </v>
      </c>
      <c r="CX115" s="28">
        <f t="shared" si="350"/>
        <v>0</v>
      </c>
      <c r="CY115" s="36">
        <v>0</v>
      </c>
      <c r="CZ115" s="36">
        <v>0</v>
      </c>
      <c r="DA115" s="36">
        <f t="shared" ref="DA115" si="606">DA116+DA117+DA118+DA119+DA120+DA121</f>
        <v>0</v>
      </c>
      <c r="DB115" s="14" t="str">
        <f t="shared" si="331"/>
        <v xml:space="preserve"> </v>
      </c>
      <c r="DC115" s="14" t="str">
        <f t="shared" si="351"/>
        <v xml:space="preserve"> </v>
      </c>
      <c r="DD115" s="36">
        <v>0</v>
      </c>
      <c r="DE115" s="36">
        <v>0</v>
      </c>
      <c r="DF115" s="36">
        <f t="shared" ref="DF115" si="607">DF116+DF117+DF118+DF119+DF120+DF121</f>
        <v>43094.22</v>
      </c>
      <c r="DG115" s="14" t="str">
        <f t="shared" ref="DG115" si="608">IF(DE115&lt;=0," ",IF(DD115&lt;=0," ",IF(DE115/DD115*100&gt;200,"СВ.200",DE115/DD115)))</f>
        <v xml:space="preserve"> </v>
      </c>
      <c r="DH115" s="14">
        <f t="shared" si="352"/>
        <v>0</v>
      </c>
      <c r="DI115" s="36">
        <v>0</v>
      </c>
      <c r="DJ115" s="36">
        <v>7945.68</v>
      </c>
      <c r="DK115" s="14">
        <f t="shared" si="353"/>
        <v>0</v>
      </c>
      <c r="DL115" s="36">
        <v>0</v>
      </c>
      <c r="DM115" s="36">
        <v>0</v>
      </c>
      <c r="DN115" s="36">
        <f t="shared" ref="DN115" si="609">DN116+DN117+DN118+DN119+DN120+DN121</f>
        <v>0</v>
      </c>
      <c r="DO115" s="14" t="str">
        <f t="shared" si="333"/>
        <v xml:space="preserve"> </v>
      </c>
      <c r="DP115" s="58" t="str">
        <f t="shared" si="354"/>
        <v xml:space="preserve"> </v>
      </c>
      <c r="DQ115" s="36">
        <v>136069.94</v>
      </c>
      <c r="DR115" s="36">
        <v>36800</v>
      </c>
      <c r="DS115" s="36">
        <f t="shared" ref="DS115" si="610">DS116+DS117+DS118+DS119+DS120+DS121</f>
        <v>47293.57</v>
      </c>
      <c r="DT115" s="14">
        <f t="shared" si="446"/>
        <v>0.2704491528400762</v>
      </c>
      <c r="DU115" s="14">
        <f t="shared" si="585"/>
        <v>0.77811846303842147</v>
      </c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</row>
    <row r="116" spans="1:144" s="8" customFormat="1" ht="16.5" customHeight="1" outlineLevel="1" x14ac:dyDescent="0.25">
      <c r="A116" s="7">
        <v>93</v>
      </c>
      <c r="B116" s="75" t="s">
        <v>14</v>
      </c>
      <c r="C116" s="15">
        <v>219944265.33000001</v>
      </c>
      <c r="D116" s="15">
        <v>30923029.239999998</v>
      </c>
      <c r="E116" s="15">
        <v>34542942.009999998</v>
      </c>
      <c r="F116" s="16">
        <f t="shared" si="314"/>
        <v>0.14059484203238351</v>
      </c>
      <c r="G116" s="16">
        <f t="shared" si="315"/>
        <v>0.8952054295504982</v>
      </c>
      <c r="H116" s="6">
        <v>201119200</v>
      </c>
      <c r="I116" s="13">
        <v>26887454.300000001</v>
      </c>
      <c r="J116" s="13">
        <v>31902600.399999999</v>
      </c>
      <c r="K116" s="16">
        <f t="shared" si="316"/>
        <v>0.1336891470332022</v>
      </c>
      <c r="L116" s="16">
        <f t="shared" si="335"/>
        <v>0.84279820337153466</v>
      </c>
      <c r="M116" s="21">
        <v>174919500</v>
      </c>
      <c r="N116" s="21">
        <v>24984485.359999999</v>
      </c>
      <c r="O116" s="21">
        <v>28925790.629999999</v>
      </c>
      <c r="P116" s="16">
        <f t="shared" si="289"/>
        <v>0.14283419149951834</v>
      </c>
      <c r="Q116" s="16">
        <f t="shared" si="290"/>
        <v>0.86374425092075691</v>
      </c>
      <c r="R116" s="21">
        <v>4181700</v>
      </c>
      <c r="S116" s="21">
        <v>1093936.57</v>
      </c>
      <c r="T116" s="21">
        <v>990911.07</v>
      </c>
      <c r="U116" s="16">
        <f t="shared" si="317"/>
        <v>0.26160092067819307</v>
      </c>
      <c r="V116" s="16">
        <f t="shared" si="292"/>
        <v>1.103970480418591</v>
      </c>
      <c r="W116" s="21">
        <v>0</v>
      </c>
      <c r="X116" s="21">
        <v>0</v>
      </c>
      <c r="Y116" s="21">
        <v>0</v>
      </c>
      <c r="Z116" s="16" t="str">
        <f t="shared" si="503"/>
        <v xml:space="preserve"> </v>
      </c>
      <c r="AA116" s="16" t="str">
        <f t="shared" si="337"/>
        <v xml:space="preserve"> </v>
      </c>
      <c r="AB116" s="21">
        <v>10064000</v>
      </c>
      <c r="AC116" s="21">
        <v>424743.53</v>
      </c>
      <c r="AD116" s="21">
        <v>216706.28</v>
      </c>
      <c r="AE116" s="16">
        <f t="shared" si="319"/>
        <v>4.2204245826709064E-2</v>
      </c>
      <c r="AF116" s="16">
        <f t="shared" si="283"/>
        <v>1.9599964061955197</v>
      </c>
      <c r="AG116" s="21">
        <v>11954000</v>
      </c>
      <c r="AH116" s="21">
        <v>384288.84</v>
      </c>
      <c r="AI116" s="21">
        <v>1769192.42</v>
      </c>
      <c r="AJ116" s="16">
        <f t="shared" si="320"/>
        <v>3.214730132173331E-2</v>
      </c>
      <c r="AK116" s="16">
        <f t="shared" si="338"/>
        <v>0.21721144385187907</v>
      </c>
      <c r="AL116" s="21">
        <v>0</v>
      </c>
      <c r="AM116" s="21">
        <v>0</v>
      </c>
      <c r="AN116" s="21">
        <v>0</v>
      </c>
      <c r="AO116" s="16" t="str">
        <f t="shared" si="420"/>
        <v xml:space="preserve"> </v>
      </c>
      <c r="AP116" s="16" t="str">
        <f t="shared" si="339"/>
        <v xml:space="preserve"> </v>
      </c>
      <c r="AQ116" s="33">
        <v>18825065.329999998</v>
      </c>
      <c r="AR116" s="33">
        <v>4035574.94</v>
      </c>
      <c r="AS116" s="33">
        <v>2640341.61</v>
      </c>
      <c r="AT116" s="16">
        <f t="shared" si="321"/>
        <v>0.21437242682865104</v>
      </c>
      <c r="AU116" s="16">
        <f t="shared" si="340"/>
        <v>1.5284290959608064</v>
      </c>
      <c r="AV116" s="21">
        <v>1100000</v>
      </c>
      <c r="AW116" s="21">
        <v>88844.81</v>
      </c>
      <c r="AX116" s="21">
        <v>8049.38</v>
      </c>
      <c r="AY116" s="16">
        <f t="shared" si="322"/>
        <v>8.0768009090909088E-2</v>
      </c>
      <c r="AZ116" s="16" t="str">
        <f t="shared" si="341"/>
        <v>св.200</v>
      </c>
      <c r="BA116" s="21">
        <v>0</v>
      </c>
      <c r="BB116" s="21">
        <v>0</v>
      </c>
      <c r="BC116" s="21">
        <v>0</v>
      </c>
      <c r="BD116" s="16" t="str">
        <f t="shared" si="323"/>
        <v xml:space="preserve"> </v>
      </c>
      <c r="BE116" s="16" t="str">
        <f t="shared" si="324"/>
        <v xml:space="preserve"> </v>
      </c>
      <c r="BF116" s="21">
        <v>0</v>
      </c>
      <c r="BG116" s="21">
        <v>0</v>
      </c>
      <c r="BH116" s="21">
        <v>0</v>
      </c>
      <c r="BI116" s="16" t="str">
        <f t="shared" si="325"/>
        <v xml:space="preserve"> </v>
      </c>
      <c r="BJ116" s="16" t="str">
        <f t="shared" si="326"/>
        <v xml:space="preserve"> </v>
      </c>
      <c r="BK116" s="21">
        <v>0</v>
      </c>
      <c r="BL116" s="21">
        <v>0</v>
      </c>
      <c r="BM116" s="21">
        <v>0</v>
      </c>
      <c r="BN116" s="16" t="str">
        <f t="shared" si="598"/>
        <v xml:space="preserve"> </v>
      </c>
      <c r="BO116" s="16" t="str">
        <f t="shared" si="342"/>
        <v xml:space="preserve"> </v>
      </c>
      <c r="BP116" s="21">
        <v>2307880</v>
      </c>
      <c r="BQ116" s="21">
        <v>447320.68</v>
      </c>
      <c r="BR116" s="21">
        <v>579927.76</v>
      </c>
      <c r="BS116" s="16">
        <f t="shared" si="327"/>
        <v>0.19382319704664019</v>
      </c>
      <c r="BT116" s="16">
        <f t="shared" si="328"/>
        <v>0.7713386232795616</v>
      </c>
      <c r="BU116" s="21">
        <v>92680</v>
      </c>
      <c r="BV116" s="21">
        <v>2829599.3</v>
      </c>
      <c r="BW116" s="21">
        <v>1821208.7</v>
      </c>
      <c r="BX116" s="16" t="str">
        <f t="shared" si="329"/>
        <v>СВ.200</v>
      </c>
      <c r="BY116" s="16">
        <f t="shared" si="343"/>
        <v>1.5536930501155632</v>
      </c>
      <c r="BZ116" s="21">
        <v>0</v>
      </c>
      <c r="CA116" s="21">
        <v>0</v>
      </c>
      <c r="CB116" s="21">
        <v>0</v>
      </c>
      <c r="CC116" s="16" t="str">
        <f t="shared" si="330"/>
        <v xml:space="preserve"> </v>
      </c>
      <c r="CD116" s="16" t="str">
        <f t="shared" si="344"/>
        <v xml:space="preserve"> </v>
      </c>
      <c r="CE116" s="15">
        <v>15123000</v>
      </c>
      <c r="CF116" s="15">
        <v>669810.15</v>
      </c>
      <c r="CG116" s="15">
        <v>158161.79999999999</v>
      </c>
      <c r="CH116" s="16">
        <f t="shared" si="345"/>
        <v>4.4290825233088672E-2</v>
      </c>
      <c r="CI116" s="16" t="str">
        <f t="shared" si="346"/>
        <v>св.200</v>
      </c>
      <c r="CJ116" s="21">
        <v>15123000</v>
      </c>
      <c r="CK116" s="21">
        <v>669810.15</v>
      </c>
      <c r="CL116" s="21">
        <v>158161.79999999999</v>
      </c>
      <c r="CM116" s="16">
        <f t="shared" si="347"/>
        <v>4.4290825233088672E-2</v>
      </c>
      <c r="CN116" s="16" t="str">
        <f t="shared" si="348"/>
        <v>св.200</v>
      </c>
      <c r="CO116" s="21">
        <v>0</v>
      </c>
      <c r="CP116" s="21">
        <v>0</v>
      </c>
      <c r="CQ116" s="21">
        <v>0</v>
      </c>
      <c r="CR116" s="16" t="str">
        <f t="shared" si="284"/>
        <v xml:space="preserve"> </v>
      </c>
      <c r="CS116" s="16" t="str">
        <f t="shared" si="285"/>
        <v xml:space="preserve"> </v>
      </c>
      <c r="CT116" s="21">
        <v>135000</v>
      </c>
      <c r="CU116" s="21">
        <v>0</v>
      </c>
      <c r="CV116" s="21">
        <v>29899.75</v>
      </c>
      <c r="CW116" s="16" t="str">
        <f t="shared" si="349"/>
        <v xml:space="preserve"> </v>
      </c>
      <c r="CX116" s="16">
        <f t="shared" si="350"/>
        <v>0</v>
      </c>
      <c r="CY116" s="21">
        <v>0</v>
      </c>
      <c r="CZ116" s="21">
        <v>0</v>
      </c>
      <c r="DA116" s="21">
        <v>0</v>
      </c>
      <c r="DB116" s="16" t="str">
        <f t="shared" si="331"/>
        <v xml:space="preserve"> </v>
      </c>
      <c r="DC116" s="16" t="str">
        <f t="shared" si="351"/>
        <v xml:space="preserve"> </v>
      </c>
      <c r="DD116" s="21">
        <v>0</v>
      </c>
      <c r="DE116" s="21">
        <v>0</v>
      </c>
      <c r="DF116" s="21">
        <v>43094.22</v>
      </c>
      <c r="DG116" s="16" t="str">
        <f>IF(DE116&lt;=0," ",IF(DF116&lt;=0," ",IF(DE116/DF116*100&gt;200,"СВ.200",DE116/DF116)))</f>
        <v xml:space="preserve"> </v>
      </c>
      <c r="DH116" s="16" t="str">
        <f>IF(DE116&lt;=0," ",IF(DE116/DF116*100&gt;200,"св.200",DE116/DF116))</f>
        <v xml:space="preserve"> </v>
      </c>
      <c r="DI116" s="21">
        <v>0</v>
      </c>
      <c r="DJ116" s="21">
        <v>0</v>
      </c>
      <c r="DK116" s="16" t="str">
        <f t="shared" si="353"/>
        <v xml:space="preserve"> </v>
      </c>
      <c r="DL116" s="21">
        <v>0</v>
      </c>
      <c r="DM116" s="21">
        <v>0</v>
      </c>
      <c r="DN116" s="21">
        <v>0</v>
      </c>
      <c r="DO116" s="16" t="str">
        <f t="shared" si="333"/>
        <v xml:space="preserve"> </v>
      </c>
      <c r="DP116" s="59" t="str">
        <f t="shared" si="354"/>
        <v xml:space="preserve"> </v>
      </c>
      <c r="DQ116" s="21">
        <v>66505.33</v>
      </c>
      <c r="DR116" s="21">
        <v>0</v>
      </c>
      <c r="DS116" s="21">
        <v>0</v>
      </c>
      <c r="DT116" s="16" t="str">
        <f t="shared" si="446"/>
        <v xml:space="preserve"> </v>
      </c>
      <c r="DU116" s="16" t="str">
        <f t="shared" si="585"/>
        <v xml:space="preserve"> </v>
      </c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</row>
    <row r="117" spans="1:144" s="8" customFormat="1" ht="16.5" customHeight="1" outlineLevel="1" x14ac:dyDescent="0.25">
      <c r="A117" s="7">
        <f>A116+1</f>
        <v>94</v>
      </c>
      <c r="B117" s="75" t="s">
        <v>55</v>
      </c>
      <c r="C117" s="15">
        <v>1586697.15</v>
      </c>
      <c r="D117" s="15">
        <v>304517.09999999998</v>
      </c>
      <c r="E117" s="15">
        <v>272548</v>
      </c>
      <c r="F117" s="16">
        <f t="shared" si="314"/>
        <v>0.19191885483628682</v>
      </c>
      <c r="G117" s="16">
        <f t="shared" si="315"/>
        <v>1.1172971366511586</v>
      </c>
      <c r="H117" s="6">
        <v>1289536.52</v>
      </c>
      <c r="I117" s="13">
        <v>214351.56</v>
      </c>
      <c r="J117" s="13">
        <v>166646.07999999999</v>
      </c>
      <c r="K117" s="16">
        <f t="shared" si="316"/>
        <v>0.16622372199276683</v>
      </c>
      <c r="L117" s="16">
        <f t="shared" si="335"/>
        <v>1.2862682398529868</v>
      </c>
      <c r="M117" s="21">
        <v>632650</v>
      </c>
      <c r="N117" s="21">
        <v>93015.09</v>
      </c>
      <c r="O117" s="21">
        <v>103035.23</v>
      </c>
      <c r="P117" s="16">
        <f t="shared" si="289"/>
        <v>0.14702456334466135</v>
      </c>
      <c r="Q117" s="16">
        <f t="shared" si="290"/>
        <v>0.90275035053544306</v>
      </c>
      <c r="R117" s="21">
        <v>0</v>
      </c>
      <c r="S117" s="21">
        <v>0</v>
      </c>
      <c r="T117" s="21">
        <v>0</v>
      </c>
      <c r="U117" s="16" t="str">
        <f t="shared" si="317"/>
        <v xml:space="preserve"> </v>
      </c>
      <c r="V117" s="16" t="str">
        <f t="shared" ref="V117:V121" si="611">IF(S117=0," ",IF(S117/T117*100&gt;200,"св.200",S117/T117))</f>
        <v xml:space="preserve"> </v>
      </c>
      <c r="W117" s="21">
        <v>0</v>
      </c>
      <c r="X117" s="21">
        <v>0</v>
      </c>
      <c r="Y117" s="21">
        <v>0</v>
      </c>
      <c r="Z117" s="16" t="str">
        <f t="shared" si="503"/>
        <v xml:space="preserve"> </v>
      </c>
      <c r="AA117" s="16" t="str">
        <f t="shared" si="337"/>
        <v xml:space="preserve"> </v>
      </c>
      <c r="AB117" s="21">
        <v>78516.59</v>
      </c>
      <c r="AC117" s="21">
        <v>17545.64</v>
      </c>
      <c r="AD117" s="21">
        <v>13704.27</v>
      </c>
      <c r="AE117" s="16">
        <f t="shared" si="319"/>
        <v>0.22346411121522217</v>
      </c>
      <c r="AF117" s="16">
        <f t="shared" si="283"/>
        <v>1.2803046057907499</v>
      </c>
      <c r="AG117" s="21">
        <v>578369.93000000005</v>
      </c>
      <c r="AH117" s="21">
        <v>103790.83</v>
      </c>
      <c r="AI117" s="21">
        <v>49906.58</v>
      </c>
      <c r="AJ117" s="16">
        <f t="shared" si="320"/>
        <v>0.17945405633380695</v>
      </c>
      <c r="AK117" s="16" t="str">
        <f t="shared" si="338"/>
        <v>св.200</v>
      </c>
      <c r="AL117" s="21">
        <v>0</v>
      </c>
      <c r="AM117" s="21">
        <v>0</v>
      </c>
      <c r="AN117" s="21">
        <v>0</v>
      </c>
      <c r="AO117" s="16" t="str">
        <f t="shared" si="420"/>
        <v xml:space="preserve"> </v>
      </c>
      <c r="AP117" s="16" t="str">
        <f t="shared" si="339"/>
        <v xml:space="preserve"> </v>
      </c>
      <c r="AQ117" s="33">
        <v>297160.63</v>
      </c>
      <c r="AR117" s="33">
        <v>90165.540000000008</v>
      </c>
      <c r="AS117" s="33">
        <v>105901.92000000001</v>
      </c>
      <c r="AT117" s="16">
        <f t="shared" si="321"/>
        <v>0.30342357263140818</v>
      </c>
      <c r="AU117" s="16">
        <f t="shared" si="340"/>
        <v>0.85140609348725682</v>
      </c>
      <c r="AV117" s="21">
        <v>0</v>
      </c>
      <c r="AW117" s="21">
        <v>0</v>
      </c>
      <c r="AX117" s="21">
        <v>0</v>
      </c>
      <c r="AY117" s="16" t="str">
        <f t="shared" si="322"/>
        <v xml:space="preserve"> </v>
      </c>
      <c r="AZ117" s="16" t="str">
        <f t="shared" si="341"/>
        <v xml:space="preserve"> </v>
      </c>
      <c r="BA117" s="21">
        <v>0</v>
      </c>
      <c r="BB117" s="21">
        <v>0</v>
      </c>
      <c r="BC117" s="21">
        <v>0</v>
      </c>
      <c r="BD117" s="16" t="str">
        <f t="shared" si="323"/>
        <v xml:space="preserve"> </v>
      </c>
      <c r="BE117" s="16" t="str">
        <f t="shared" si="324"/>
        <v xml:space="preserve"> </v>
      </c>
      <c r="BF117" s="21">
        <v>88132.93</v>
      </c>
      <c r="BG117" s="21">
        <v>14136</v>
      </c>
      <c r="BH117" s="21">
        <v>45446.99</v>
      </c>
      <c r="BI117" s="16">
        <f t="shared" si="325"/>
        <v>0.16039407744642101</v>
      </c>
      <c r="BJ117" s="16">
        <f t="shared" si="326"/>
        <v>0.31104370168409395</v>
      </c>
      <c r="BK117" s="21">
        <v>0</v>
      </c>
      <c r="BL117" s="21">
        <v>0</v>
      </c>
      <c r="BM117" s="21">
        <v>0</v>
      </c>
      <c r="BN117" s="16" t="str">
        <f t="shared" si="598"/>
        <v xml:space="preserve"> </v>
      </c>
      <c r="BO117" s="16" t="str">
        <f t="shared" si="342"/>
        <v xml:space="preserve"> </v>
      </c>
      <c r="BP117" s="21">
        <v>59995.61</v>
      </c>
      <c r="BQ117" s="21">
        <v>29625.99</v>
      </c>
      <c r="BR117" s="21">
        <v>6578.05</v>
      </c>
      <c r="BS117" s="16">
        <f t="shared" si="327"/>
        <v>0.49380262989242046</v>
      </c>
      <c r="BT117" s="16" t="str">
        <f t="shared" si="328"/>
        <v>св.200</v>
      </c>
      <c r="BU117" s="21">
        <v>137232.09</v>
      </c>
      <c r="BV117" s="21">
        <v>34603.550000000003</v>
      </c>
      <c r="BW117" s="21">
        <v>29583.31</v>
      </c>
      <c r="BX117" s="16">
        <f t="shared" si="329"/>
        <v>0.25215348684116085</v>
      </c>
      <c r="BY117" s="16">
        <f t="shared" si="343"/>
        <v>1.1696983873677422</v>
      </c>
      <c r="BZ117" s="21">
        <v>0</v>
      </c>
      <c r="CA117" s="21">
        <v>0</v>
      </c>
      <c r="CB117" s="21">
        <v>0</v>
      </c>
      <c r="CC117" s="16" t="str">
        <f t="shared" si="330"/>
        <v xml:space="preserve"> </v>
      </c>
      <c r="CD117" s="16" t="str">
        <f t="shared" si="344"/>
        <v xml:space="preserve"> </v>
      </c>
      <c r="CE117" s="15">
        <v>0</v>
      </c>
      <c r="CF117" s="15">
        <v>0</v>
      </c>
      <c r="CG117" s="15">
        <v>0</v>
      </c>
      <c r="CH117" s="16" t="str">
        <f t="shared" si="345"/>
        <v xml:space="preserve"> </v>
      </c>
      <c r="CI117" s="16" t="str">
        <f t="shared" si="346"/>
        <v xml:space="preserve"> </v>
      </c>
      <c r="CJ117" s="21">
        <v>0</v>
      </c>
      <c r="CK117" s="21">
        <v>0</v>
      </c>
      <c r="CL117" s="21">
        <v>0</v>
      </c>
      <c r="CM117" s="16" t="str">
        <f t="shared" si="347"/>
        <v xml:space="preserve"> </v>
      </c>
      <c r="CN117" s="16" t="str">
        <f t="shared" si="348"/>
        <v xml:space="preserve"> </v>
      </c>
      <c r="CO117" s="21">
        <v>0</v>
      </c>
      <c r="CP117" s="21">
        <v>0</v>
      </c>
      <c r="CQ117" s="21">
        <v>0</v>
      </c>
      <c r="CR117" s="16" t="str">
        <f t="shared" si="284"/>
        <v xml:space="preserve"> </v>
      </c>
      <c r="CS117" s="16" t="str">
        <f t="shared" si="285"/>
        <v xml:space="preserve"> </v>
      </c>
      <c r="CT117" s="21">
        <v>0</v>
      </c>
      <c r="CU117" s="21">
        <v>0</v>
      </c>
      <c r="CV117" s="21">
        <v>0</v>
      </c>
      <c r="CW117" s="16" t="str">
        <f t="shared" si="349"/>
        <v xml:space="preserve"> </v>
      </c>
      <c r="CX117" s="16" t="str">
        <f t="shared" si="350"/>
        <v xml:space="preserve"> </v>
      </c>
      <c r="CY117" s="21">
        <v>0</v>
      </c>
      <c r="CZ117" s="21">
        <v>0</v>
      </c>
      <c r="DA117" s="21">
        <v>0</v>
      </c>
      <c r="DB117" s="16" t="str">
        <f t="shared" si="331"/>
        <v xml:space="preserve"> </v>
      </c>
      <c r="DC117" s="16" t="str">
        <f t="shared" si="351"/>
        <v xml:space="preserve"> </v>
      </c>
      <c r="DD117" s="21">
        <v>0</v>
      </c>
      <c r="DE117" s="21">
        <v>0</v>
      </c>
      <c r="DF117" s="21">
        <v>0</v>
      </c>
      <c r="DG117" s="16" t="str">
        <f>IF(DE117&lt;=0," ",IF(DF117&lt;=0," ",IF(DE117/DF117*100&gt;200,"СВ.200",DE117/DF117)))</f>
        <v xml:space="preserve"> </v>
      </c>
      <c r="DH117" s="16" t="str">
        <f t="shared" si="352"/>
        <v xml:space="preserve"> </v>
      </c>
      <c r="DI117" s="21">
        <v>0</v>
      </c>
      <c r="DJ117" s="21">
        <v>0</v>
      </c>
      <c r="DK117" s="16" t="str">
        <f t="shared" si="353"/>
        <v xml:space="preserve"> </v>
      </c>
      <c r="DL117" s="21">
        <v>0</v>
      </c>
      <c r="DM117" s="21">
        <v>0</v>
      </c>
      <c r="DN117" s="21">
        <v>0</v>
      </c>
      <c r="DO117" s="16" t="str">
        <f t="shared" si="333"/>
        <v xml:space="preserve"> </v>
      </c>
      <c r="DP117" s="59" t="str">
        <f t="shared" si="354"/>
        <v xml:space="preserve"> </v>
      </c>
      <c r="DQ117" s="21">
        <v>11800</v>
      </c>
      <c r="DR117" s="21">
        <v>11800</v>
      </c>
      <c r="DS117" s="21">
        <v>24293.57</v>
      </c>
      <c r="DT117" s="16">
        <f t="shared" si="446"/>
        <v>1</v>
      </c>
      <c r="DU117" s="16">
        <f t="shared" si="585"/>
        <v>0.48572523511365356</v>
      </c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</row>
    <row r="118" spans="1:144" s="8" customFormat="1" ht="16.5" customHeight="1" outlineLevel="1" x14ac:dyDescent="0.25">
      <c r="A118" s="7">
        <f t="shared" ref="A118:A121" si="612">A117+1</f>
        <v>95</v>
      </c>
      <c r="B118" s="75" t="s">
        <v>21</v>
      </c>
      <c r="C118" s="15">
        <v>1990716.2</v>
      </c>
      <c r="D118" s="15">
        <v>268469.15000000002</v>
      </c>
      <c r="E118" s="15">
        <v>550787.15</v>
      </c>
      <c r="F118" s="16">
        <f t="shared" si="314"/>
        <v>0.13486058434647794</v>
      </c>
      <c r="G118" s="16">
        <f t="shared" si="315"/>
        <v>0.48742812899683663</v>
      </c>
      <c r="H118" s="6">
        <v>1878156.2</v>
      </c>
      <c r="I118" s="13">
        <v>213776.15</v>
      </c>
      <c r="J118" s="13">
        <v>483486.16</v>
      </c>
      <c r="K118" s="16">
        <f t="shared" si="316"/>
        <v>0.11382234874820316</v>
      </c>
      <c r="L118" s="16">
        <f t="shared" si="335"/>
        <v>0.44215567618316109</v>
      </c>
      <c r="M118" s="21">
        <v>327150</v>
      </c>
      <c r="N118" s="21">
        <v>71414.149999999994</v>
      </c>
      <c r="O118" s="21">
        <v>56870.54</v>
      </c>
      <c r="P118" s="16">
        <f t="shared" si="289"/>
        <v>0.2182917621885985</v>
      </c>
      <c r="Q118" s="16">
        <f t="shared" si="290"/>
        <v>1.2557318780514479</v>
      </c>
      <c r="R118" s="21">
        <v>0</v>
      </c>
      <c r="S118" s="21">
        <v>0</v>
      </c>
      <c r="T118" s="21">
        <v>0</v>
      </c>
      <c r="U118" s="16" t="str">
        <f t="shared" si="317"/>
        <v xml:space="preserve"> </v>
      </c>
      <c r="V118" s="16" t="str">
        <f t="shared" si="611"/>
        <v xml:space="preserve"> </v>
      </c>
      <c r="W118" s="21">
        <v>105000</v>
      </c>
      <c r="X118" s="21">
        <v>-135000</v>
      </c>
      <c r="Y118" s="21">
        <v>0</v>
      </c>
      <c r="Z118" s="16" t="str">
        <f t="shared" si="503"/>
        <v xml:space="preserve"> </v>
      </c>
      <c r="AA118" s="16" t="str">
        <f t="shared" si="337"/>
        <v xml:space="preserve"> </v>
      </c>
      <c r="AB118" s="21">
        <v>420798.76</v>
      </c>
      <c r="AC118" s="21">
        <v>42515.03</v>
      </c>
      <c r="AD118" s="21">
        <v>15392.37</v>
      </c>
      <c r="AE118" s="16">
        <f t="shared" si="319"/>
        <v>0.10103411426402492</v>
      </c>
      <c r="AF118" s="16" t="str">
        <f t="shared" si="283"/>
        <v>св.200</v>
      </c>
      <c r="AG118" s="21">
        <v>1025207.44</v>
      </c>
      <c r="AH118" s="21">
        <v>234846.97</v>
      </c>
      <c r="AI118" s="21">
        <v>411223.25</v>
      </c>
      <c r="AJ118" s="16">
        <f t="shared" si="320"/>
        <v>0.22907263529027844</v>
      </c>
      <c r="AK118" s="16">
        <f t="shared" si="338"/>
        <v>0.57109360912837492</v>
      </c>
      <c r="AL118" s="21">
        <v>0</v>
      </c>
      <c r="AM118" s="21">
        <v>0</v>
      </c>
      <c r="AN118" s="21">
        <v>0</v>
      </c>
      <c r="AO118" s="16" t="str">
        <f t="shared" si="420"/>
        <v xml:space="preserve"> </v>
      </c>
      <c r="AP118" s="16" t="str">
        <f t="shared" si="339"/>
        <v xml:space="preserve"> </v>
      </c>
      <c r="AQ118" s="33">
        <v>112560</v>
      </c>
      <c r="AR118" s="33">
        <v>54693</v>
      </c>
      <c r="AS118" s="33">
        <v>67300.989999999991</v>
      </c>
      <c r="AT118" s="16">
        <f t="shared" si="321"/>
        <v>0.4859008528784648</v>
      </c>
      <c r="AU118" s="16">
        <f t="shared" si="340"/>
        <v>0.81266263690920459</v>
      </c>
      <c r="AV118" s="21">
        <v>0</v>
      </c>
      <c r="AW118" s="21">
        <v>0</v>
      </c>
      <c r="AX118" s="21">
        <v>0</v>
      </c>
      <c r="AY118" s="16" t="str">
        <f t="shared" si="322"/>
        <v xml:space="preserve"> </v>
      </c>
      <c r="AZ118" s="16" t="str">
        <f t="shared" si="341"/>
        <v xml:space="preserve"> </v>
      </c>
      <c r="BA118" s="21">
        <v>0</v>
      </c>
      <c r="BB118" s="21">
        <v>0</v>
      </c>
      <c r="BC118" s="21">
        <v>0</v>
      </c>
      <c r="BD118" s="16" t="str">
        <f t="shared" si="323"/>
        <v xml:space="preserve"> </v>
      </c>
      <c r="BE118" s="16" t="str">
        <f t="shared" si="324"/>
        <v xml:space="preserve"> </v>
      </c>
      <c r="BF118" s="21">
        <v>0</v>
      </c>
      <c r="BG118" s="21">
        <v>0</v>
      </c>
      <c r="BH118" s="21">
        <v>0</v>
      </c>
      <c r="BI118" s="16" t="str">
        <f t="shared" si="325"/>
        <v xml:space="preserve"> </v>
      </c>
      <c r="BJ118" s="16" t="str">
        <f>IF(BG118=0," ",IF(BG118/BH118*100&gt;200,"св.200",BG118/BH118))</f>
        <v xml:space="preserve"> </v>
      </c>
      <c r="BK118" s="21">
        <v>0</v>
      </c>
      <c r="BL118" s="21">
        <v>0</v>
      </c>
      <c r="BM118" s="21">
        <v>0</v>
      </c>
      <c r="BN118" s="16" t="str">
        <f t="shared" si="598"/>
        <v xml:space="preserve"> </v>
      </c>
      <c r="BO118" s="16" t="str">
        <f t="shared" si="342"/>
        <v xml:space="preserve"> </v>
      </c>
      <c r="BP118" s="21">
        <v>69960</v>
      </c>
      <c r="BQ118" s="21">
        <v>25793</v>
      </c>
      <c r="BR118" s="21">
        <v>44300.99</v>
      </c>
      <c r="BS118" s="16">
        <f t="shared" si="327"/>
        <v>0.36868210405946256</v>
      </c>
      <c r="BT118" s="16">
        <f t="shared" si="328"/>
        <v>0.58222175170351731</v>
      </c>
      <c r="BU118" s="21">
        <v>17600</v>
      </c>
      <c r="BV118" s="21">
        <v>3900</v>
      </c>
      <c r="BW118" s="21">
        <v>0</v>
      </c>
      <c r="BX118" s="16">
        <f t="shared" si="329"/>
        <v>0.22159090909090909</v>
      </c>
      <c r="BY118" s="16" t="e">
        <f>IF(BV118=0," ",IF(BV118/BW118*100&gt;200,"св.200",BV118/BW118))</f>
        <v>#DIV/0!</v>
      </c>
      <c r="BZ118" s="21">
        <v>0</v>
      </c>
      <c r="CA118" s="21">
        <v>0</v>
      </c>
      <c r="CB118" s="21">
        <v>0</v>
      </c>
      <c r="CC118" s="16" t="str">
        <f t="shared" si="330"/>
        <v xml:space="preserve"> </v>
      </c>
      <c r="CD118" s="16" t="str">
        <f t="shared" si="344"/>
        <v xml:space="preserve"> </v>
      </c>
      <c r="CE118" s="15">
        <v>0</v>
      </c>
      <c r="CF118" s="15">
        <v>0</v>
      </c>
      <c r="CG118" s="15">
        <v>0</v>
      </c>
      <c r="CH118" s="16" t="str">
        <f t="shared" si="345"/>
        <v xml:space="preserve"> </v>
      </c>
      <c r="CI118" s="16" t="str">
        <f t="shared" si="346"/>
        <v xml:space="preserve"> </v>
      </c>
      <c r="CJ118" s="21">
        <v>0</v>
      </c>
      <c r="CK118" s="21">
        <v>0</v>
      </c>
      <c r="CL118" s="21">
        <v>0</v>
      </c>
      <c r="CM118" s="16" t="str">
        <f t="shared" si="347"/>
        <v xml:space="preserve"> </v>
      </c>
      <c r="CN118" s="16" t="str">
        <f t="shared" si="348"/>
        <v xml:space="preserve"> </v>
      </c>
      <c r="CO118" s="21">
        <v>0</v>
      </c>
      <c r="CP118" s="21">
        <v>0</v>
      </c>
      <c r="CQ118" s="21">
        <v>0</v>
      </c>
      <c r="CR118" s="16" t="str">
        <f t="shared" si="284"/>
        <v xml:space="preserve"> </v>
      </c>
      <c r="CS118" s="16" t="str">
        <f t="shared" si="285"/>
        <v xml:space="preserve"> </v>
      </c>
      <c r="CT118" s="21">
        <v>0</v>
      </c>
      <c r="CU118" s="21">
        <v>0</v>
      </c>
      <c r="CV118" s="21">
        <v>0</v>
      </c>
      <c r="CW118" s="16" t="str">
        <f t="shared" si="349"/>
        <v xml:space="preserve"> </v>
      </c>
      <c r="CX118" s="16" t="str">
        <f t="shared" si="350"/>
        <v xml:space="preserve"> </v>
      </c>
      <c r="CY118" s="21">
        <v>0</v>
      </c>
      <c r="CZ118" s="21">
        <v>0</v>
      </c>
      <c r="DA118" s="21">
        <v>0</v>
      </c>
      <c r="DB118" s="16" t="str">
        <f t="shared" si="331"/>
        <v xml:space="preserve"> </v>
      </c>
      <c r="DC118" s="16" t="str">
        <f t="shared" si="351"/>
        <v xml:space="preserve"> </v>
      </c>
      <c r="DD118" s="21">
        <v>0</v>
      </c>
      <c r="DE118" s="21">
        <v>0</v>
      </c>
      <c r="DF118" s="21">
        <v>0</v>
      </c>
      <c r="DG118" s="16" t="str">
        <f>IF(DE118&lt;=0," ",IF(DF118&lt;=0," ",IF(DE118/DF118*100&gt;200,"СВ.200",DE118/DF118)))</f>
        <v xml:space="preserve"> </v>
      </c>
      <c r="DH118" s="16" t="str">
        <f t="shared" si="352"/>
        <v xml:space="preserve"> </v>
      </c>
      <c r="DI118" s="21">
        <v>0</v>
      </c>
      <c r="DJ118" s="21">
        <v>0</v>
      </c>
      <c r="DK118" s="16" t="str">
        <f t="shared" si="353"/>
        <v xml:space="preserve"> </v>
      </c>
      <c r="DL118" s="21">
        <v>0</v>
      </c>
      <c r="DM118" s="21">
        <v>0</v>
      </c>
      <c r="DN118" s="21">
        <v>0</v>
      </c>
      <c r="DO118" s="16" t="str">
        <f t="shared" si="333"/>
        <v xml:space="preserve"> </v>
      </c>
      <c r="DP118" s="59" t="str">
        <f t="shared" si="354"/>
        <v xml:space="preserve"> </v>
      </c>
      <c r="DQ118" s="21">
        <v>25000</v>
      </c>
      <c r="DR118" s="21">
        <v>25000</v>
      </c>
      <c r="DS118" s="21">
        <v>23000</v>
      </c>
      <c r="DT118" s="16">
        <f t="shared" si="446"/>
        <v>1</v>
      </c>
      <c r="DU118" s="16">
        <f t="shared" si="585"/>
        <v>1.0869565217391304</v>
      </c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</row>
    <row r="119" spans="1:144" s="8" customFormat="1" ht="16.149999999999999" customHeight="1" outlineLevel="1" x14ac:dyDescent="0.25">
      <c r="A119" s="7">
        <f t="shared" si="612"/>
        <v>96</v>
      </c>
      <c r="B119" s="75" t="s">
        <v>25</v>
      </c>
      <c r="C119" s="15">
        <v>2744978.7</v>
      </c>
      <c r="D119" s="15">
        <v>347975.52</v>
      </c>
      <c r="E119" s="15">
        <v>369393.27</v>
      </c>
      <c r="F119" s="16">
        <f t="shared" si="314"/>
        <v>0.12676802191579847</v>
      </c>
      <c r="G119" s="16">
        <f t="shared" si="315"/>
        <v>0.94201911150140882</v>
      </c>
      <c r="H119" s="6">
        <v>2737862.7</v>
      </c>
      <c r="I119" s="13">
        <v>347836.43</v>
      </c>
      <c r="J119" s="13">
        <v>352883.91000000003</v>
      </c>
      <c r="K119" s="16">
        <f t="shared" si="316"/>
        <v>0.12704670325506096</v>
      </c>
      <c r="L119" s="16">
        <f t="shared" si="335"/>
        <v>0.98569648584997815</v>
      </c>
      <c r="M119" s="21">
        <v>1562050</v>
      </c>
      <c r="N119" s="21">
        <v>183407.8</v>
      </c>
      <c r="O119" s="21">
        <v>164000.64000000001</v>
      </c>
      <c r="P119" s="16">
        <f t="shared" si="289"/>
        <v>0.11741480746454978</v>
      </c>
      <c r="Q119" s="16">
        <f t="shared" si="290"/>
        <v>1.1183358796648597</v>
      </c>
      <c r="R119" s="21">
        <v>0</v>
      </c>
      <c r="S119" s="21">
        <v>0</v>
      </c>
      <c r="T119" s="21">
        <v>0</v>
      </c>
      <c r="U119" s="16" t="str">
        <f t="shared" si="317"/>
        <v xml:space="preserve"> </v>
      </c>
      <c r="V119" s="16" t="str">
        <f t="shared" si="611"/>
        <v xml:space="preserve"> </v>
      </c>
      <c r="W119" s="21">
        <v>0</v>
      </c>
      <c r="X119" s="21">
        <v>0</v>
      </c>
      <c r="Y119" s="21">
        <v>0</v>
      </c>
      <c r="Z119" s="16" t="str">
        <f t="shared" si="503"/>
        <v xml:space="preserve"> </v>
      </c>
      <c r="AA119" s="16" t="str">
        <f t="shared" si="337"/>
        <v xml:space="preserve"> </v>
      </c>
      <c r="AB119" s="21">
        <v>286694.44</v>
      </c>
      <c r="AC119" s="21">
        <v>3236.71</v>
      </c>
      <c r="AD119" s="21">
        <v>535.28</v>
      </c>
      <c r="AE119" s="16">
        <f t="shared" si="319"/>
        <v>1.1289755043732275E-2</v>
      </c>
      <c r="AF119" s="16" t="str">
        <f t="shared" si="283"/>
        <v>св.200</v>
      </c>
      <c r="AG119" s="21">
        <v>889118.26</v>
      </c>
      <c r="AH119" s="21">
        <v>161191.92000000001</v>
      </c>
      <c r="AI119" s="21">
        <v>188347.99</v>
      </c>
      <c r="AJ119" s="16">
        <f t="shared" si="320"/>
        <v>0.1812941284098698</v>
      </c>
      <c r="AK119" s="16">
        <f t="shared" si="338"/>
        <v>0.85581969842099204</v>
      </c>
      <c r="AL119" s="21">
        <v>0</v>
      </c>
      <c r="AM119" s="21">
        <v>0</v>
      </c>
      <c r="AN119" s="21">
        <v>0</v>
      </c>
      <c r="AO119" s="16" t="str">
        <f t="shared" si="420"/>
        <v xml:space="preserve"> </v>
      </c>
      <c r="AP119" s="16" t="str">
        <f t="shared" si="339"/>
        <v xml:space="preserve"> </v>
      </c>
      <c r="AQ119" s="33">
        <v>7116</v>
      </c>
      <c r="AR119" s="33">
        <v>139.09</v>
      </c>
      <c r="AS119" s="33">
        <v>16509.36</v>
      </c>
      <c r="AT119" s="16">
        <f t="shared" si="321"/>
        <v>1.9546093310848792E-2</v>
      </c>
      <c r="AU119" s="16">
        <f t="shared" si="340"/>
        <v>8.424917743631492E-3</v>
      </c>
      <c r="AV119" s="21">
        <v>0</v>
      </c>
      <c r="AW119" s="21">
        <v>0</v>
      </c>
      <c r="AX119" s="21">
        <v>0</v>
      </c>
      <c r="AY119" s="16" t="str">
        <f t="shared" si="322"/>
        <v xml:space="preserve"> </v>
      </c>
      <c r="AZ119" s="16" t="str">
        <f t="shared" si="341"/>
        <v xml:space="preserve"> </v>
      </c>
      <c r="BA119" s="21">
        <v>0</v>
      </c>
      <c r="BB119" s="21">
        <v>0</v>
      </c>
      <c r="BC119" s="21">
        <v>0</v>
      </c>
      <c r="BD119" s="16" t="str">
        <f t="shared" si="323"/>
        <v xml:space="preserve"> </v>
      </c>
      <c r="BE119" s="16" t="str">
        <f t="shared" si="324"/>
        <v xml:space="preserve"> </v>
      </c>
      <c r="BF119" s="21">
        <v>0</v>
      </c>
      <c r="BG119" s="21">
        <v>0</v>
      </c>
      <c r="BH119" s="21">
        <v>0</v>
      </c>
      <c r="BI119" s="16" t="str">
        <f t="shared" si="325"/>
        <v xml:space="preserve"> </v>
      </c>
      <c r="BJ119" s="16" t="str">
        <f t="shared" si="326"/>
        <v xml:space="preserve"> </v>
      </c>
      <c r="BK119" s="21">
        <v>0</v>
      </c>
      <c r="BL119" s="21">
        <v>0</v>
      </c>
      <c r="BM119" s="21">
        <v>0</v>
      </c>
      <c r="BN119" s="16" t="str">
        <f t="shared" si="598"/>
        <v xml:space="preserve"> </v>
      </c>
      <c r="BO119" s="16" t="str">
        <f t="shared" si="342"/>
        <v xml:space="preserve"> </v>
      </c>
      <c r="BP119" s="21">
        <v>7116</v>
      </c>
      <c r="BQ119" s="21">
        <v>0</v>
      </c>
      <c r="BR119" s="21">
        <v>8563.68</v>
      </c>
      <c r="BS119" s="16" t="str">
        <f t="shared" si="327"/>
        <v xml:space="preserve"> </v>
      </c>
      <c r="BT119" s="16">
        <f t="shared" si="328"/>
        <v>0</v>
      </c>
      <c r="BU119" s="21">
        <v>0</v>
      </c>
      <c r="BV119" s="21">
        <v>139.09</v>
      </c>
      <c r="BW119" s="21">
        <v>0</v>
      </c>
      <c r="BX119" s="16" t="str">
        <f t="shared" si="329"/>
        <v xml:space="preserve"> </v>
      </c>
      <c r="BY119" s="16" t="str">
        <f t="shared" si="343"/>
        <v xml:space="preserve"> </v>
      </c>
      <c r="BZ119" s="21">
        <v>0</v>
      </c>
      <c r="CA119" s="21">
        <v>0</v>
      </c>
      <c r="CB119" s="21">
        <v>0</v>
      </c>
      <c r="CC119" s="16" t="str">
        <f t="shared" si="330"/>
        <v xml:space="preserve"> </v>
      </c>
      <c r="CD119" s="16" t="str">
        <f t="shared" si="344"/>
        <v xml:space="preserve"> </v>
      </c>
      <c r="CE119" s="15">
        <v>0</v>
      </c>
      <c r="CF119" s="15">
        <v>0</v>
      </c>
      <c r="CG119" s="15">
        <v>0</v>
      </c>
      <c r="CH119" s="16" t="str">
        <f t="shared" si="345"/>
        <v xml:space="preserve"> </v>
      </c>
      <c r="CI119" s="16" t="str">
        <f t="shared" si="346"/>
        <v xml:space="preserve"> </v>
      </c>
      <c r="CJ119" s="21">
        <v>0</v>
      </c>
      <c r="CK119" s="21">
        <v>0</v>
      </c>
      <c r="CL119" s="21">
        <v>0</v>
      </c>
      <c r="CM119" s="16" t="str">
        <f t="shared" si="347"/>
        <v xml:space="preserve"> </v>
      </c>
      <c r="CN119" s="16" t="str">
        <f t="shared" si="348"/>
        <v xml:space="preserve"> </v>
      </c>
      <c r="CO119" s="21">
        <v>0</v>
      </c>
      <c r="CP119" s="21">
        <v>0</v>
      </c>
      <c r="CQ119" s="21">
        <v>0</v>
      </c>
      <c r="CR119" s="16" t="str">
        <f t="shared" si="284"/>
        <v xml:space="preserve"> </v>
      </c>
      <c r="CS119" s="16" t="str">
        <f t="shared" si="285"/>
        <v xml:space="preserve"> </v>
      </c>
      <c r="CT119" s="21">
        <v>0</v>
      </c>
      <c r="CU119" s="21">
        <v>0</v>
      </c>
      <c r="CV119" s="21">
        <v>0</v>
      </c>
      <c r="CW119" s="16" t="str">
        <f t="shared" si="349"/>
        <v xml:space="preserve"> </v>
      </c>
      <c r="CX119" s="16" t="str">
        <f t="shared" si="350"/>
        <v xml:space="preserve"> </v>
      </c>
      <c r="CY119" s="21">
        <v>0</v>
      </c>
      <c r="CZ119" s="21">
        <v>0</v>
      </c>
      <c r="DA119" s="21">
        <v>0</v>
      </c>
      <c r="DB119" s="16" t="str">
        <f t="shared" si="331"/>
        <v xml:space="preserve"> </v>
      </c>
      <c r="DC119" s="16" t="str">
        <f t="shared" si="351"/>
        <v xml:space="preserve"> </v>
      </c>
      <c r="DD119" s="21">
        <v>0</v>
      </c>
      <c r="DE119" s="21">
        <v>0</v>
      </c>
      <c r="DF119" s="21">
        <v>0</v>
      </c>
      <c r="DG119" s="16" t="str">
        <f t="shared" si="332"/>
        <v xml:space="preserve"> </v>
      </c>
      <c r="DH119" s="16" t="str">
        <f t="shared" si="352"/>
        <v xml:space="preserve"> </v>
      </c>
      <c r="DI119" s="21">
        <v>0</v>
      </c>
      <c r="DJ119" s="21">
        <v>7945.68</v>
      </c>
      <c r="DK119" s="16">
        <f t="shared" si="353"/>
        <v>0</v>
      </c>
      <c r="DL119" s="21">
        <v>0</v>
      </c>
      <c r="DM119" s="21">
        <v>0</v>
      </c>
      <c r="DN119" s="21">
        <v>0</v>
      </c>
      <c r="DO119" s="16" t="str">
        <f t="shared" si="333"/>
        <v xml:space="preserve"> </v>
      </c>
      <c r="DP119" s="59" t="str">
        <f t="shared" si="354"/>
        <v xml:space="preserve"> </v>
      </c>
      <c r="DQ119" s="21">
        <v>0</v>
      </c>
      <c r="DR119" s="21">
        <v>0</v>
      </c>
      <c r="DS119" s="21">
        <v>0</v>
      </c>
      <c r="DT119" s="16" t="str">
        <f t="shared" si="446"/>
        <v xml:space="preserve"> </v>
      </c>
      <c r="DU119" s="16" t="str">
        <f t="shared" si="585"/>
        <v xml:space="preserve"> </v>
      </c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</row>
    <row r="120" spans="1:144" s="8" customFormat="1" ht="16.5" customHeight="1" outlineLevel="1" x14ac:dyDescent="0.25">
      <c r="A120" s="7">
        <f t="shared" si="612"/>
        <v>97</v>
      </c>
      <c r="B120" s="75" t="s">
        <v>63</v>
      </c>
      <c r="C120" s="15">
        <v>3584551.37</v>
      </c>
      <c r="D120" s="15">
        <v>1004850.59</v>
      </c>
      <c r="E120" s="15">
        <v>1027070.49</v>
      </c>
      <c r="F120" s="16">
        <f t="shared" si="314"/>
        <v>0.2803281321087609</v>
      </c>
      <c r="G120" s="16">
        <f t="shared" si="315"/>
        <v>0.97836574975491697</v>
      </c>
      <c r="H120" s="6">
        <v>2343250</v>
      </c>
      <c r="I120" s="13">
        <v>569744.48</v>
      </c>
      <c r="J120" s="13">
        <v>681250.74</v>
      </c>
      <c r="K120" s="16">
        <f t="shared" si="316"/>
        <v>0.24314284860770297</v>
      </c>
      <c r="L120" s="16">
        <f t="shared" si="335"/>
        <v>0.83632126403268203</v>
      </c>
      <c r="M120" s="21">
        <v>1014250</v>
      </c>
      <c r="N120" s="21">
        <v>228542.44</v>
      </c>
      <c r="O120" s="21">
        <v>152018</v>
      </c>
      <c r="P120" s="16">
        <f t="shared" si="289"/>
        <v>0.22533146660093664</v>
      </c>
      <c r="Q120" s="16">
        <f t="shared" si="290"/>
        <v>1.5033906511071058</v>
      </c>
      <c r="R120" s="21">
        <v>0</v>
      </c>
      <c r="S120" s="21">
        <v>0</v>
      </c>
      <c r="T120" s="21">
        <v>0</v>
      </c>
      <c r="U120" s="16" t="str">
        <f t="shared" si="317"/>
        <v xml:space="preserve"> </v>
      </c>
      <c r="V120" s="16" t="str">
        <f t="shared" si="611"/>
        <v xml:space="preserve"> </v>
      </c>
      <c r="W120" s="21">
        <v>0</v>
      </c>
      <c r="X120" s="21">
        <v>0</v>
      </c>
      <c r="Y120" s="21">
        <v>0</v>
      </c>
      <c r="Z120" s="16" t="str">
        <f t="shared" si="503"/>
        <v xml:space="preserve"> </v>
      </c>
      <c r="AA120" s="16" t="str">
        <f t="shared" si="337"/>
        <v xml:space="preserve"> </v>
      </c>
      <c r="AB120" s="21">
        <v>194000</v>
      </c>
      <c r="AC120" s="21">
        <v>8757.51</v>
      </c>
      <c r="AD120" s="21">
        <v>2558.56</v>
      </c>
      <c r="AE120" s="16">
        <f t="shared" si="319"/>
        <v>4.514180412371134E-2</v>
      </c>
      <c r="AF120" s="16" t="str">
        <f t="shared" si="283"/>
        <v>св.200</v>
      </c>
      <c r="AG120" s="21">
        <v>1135000</v>
      </c>
      <c r="AH120" s="21">
        <v>332444.53000000003</v>
      </c>
      <c r="AI120" s="21">
        <v>526674.18000000005</v>
      </c>
      <c r="AJ120" s="16">
        <f>IF(AH120&lt;=0," ",IF(AG120&lt;=0," ",IF(AH120/AG120*100&gt;200,"СВ.200",AH120/AG120)))</f>
        <v>0.29290266960352423</v>
      </c>
      <c r="AK120" s="16">
        <f t="shared" si="338"/>
        <v>0.6312147863409594</v>
      </c>
      <c r="AL120" s="21">
        <v>0</v>
      </c>
      <c r="AM120" s="21">
        <v>0</v>
      </c>
      <c r="AN120" s="21">
        <v>0</v>
      </c>
      <c r="AO120" s="16" t="str">
        <f t="shared" si="420"/>
        <v xml:space="preserve"> </v>
      </c>
      <c r="AP120" s="16" t="str">
        <f t="shared" si="339"/>
        <v xml:space="preserve"> </v>
      </c>
      <c r="AQ120" s="33">
        <v>1241301.3700000001</v>
      </c>
      <c r="AR120" s="33">
        <v>435106.11</v>
      </c>
      <c r="AS120" s="33">
        <v>345819.75</v>
      </c>
      <c r="AT120" s="16">
        <f t="shared" si="321"/>
        <v>0.35052415192291292</v>
      </c>
      <c r="AU120" s="16">
        <f t="shared" si="340"/>
        <v>1.2581875673671037</v>
      </c>
      <c r="AV120" s="21">
        <v>0</v>
      </c>
      <c r="AW120" s="21">
        <v>0</v>
      </c>
      <c r="AX120" s="21">
        <v>0</v>
      </c>
      <c r="AY120" s="16" t="str">
        <f t="shared" si="322"/>
        <v xml:space="preserve"> </v>
      </c>
      <c r="AZ120" s="16" t="str">
        <f t="shared" si="341"/>
        <v xml:space="preserve"> </v>
      </c>
      <c r="BA120" s="21">
        <v>0</v>
      </c>
      <c r="BB120" s="21">
        <v>0</v>
      </c>
      <c r="BC120" s="21">
        <v>0</v>
      </c>
      <c r="BD120" s="16" t="str">
        <f t="shared" si="323"/>
        <v xml:space="preserve"> </v>
      </c>
      <c r="BE120" s="16" t="str">
        <f t="shared" si="324"/>
        <v xml:space="preserve"> </v>
      </c>
      <c r="BF120" s="21">
        <v>914748.28</v>
      </c>
      <c r="BG120" s="21">
        <v>54200.480000000003</v>
      </c>
      <c r="BH120" s="21">
        <v>321528.48</v>
      </c>
      <c r="BI120" s="16">
        <f t="shared" si="325"/>
        <v>5.9251797663943138E-2</v>
      </c>
      <c r="BJ120" s="16">
        <f t="shared" si="326"/>
        <v>0.16857131909434589</v>
      </c>
      <c r="BK120" s="21">
        <v>0</v>
      </c>
      <c r="BL120" s="21">
        <v>0</v>
      </c>
      <c r="BM120" s="21">
        <v>0</v>
      </c>
      <c r="BN120" s="16" t="str">
        <f t="shared" si="598"/>
        <v xml:space="preserve"> </v>
      </c>
      <c r="BO120" s="16" t="str">
        <f t="shared" si="342"/>
        <v xml:space="preserve"> </v>
      </c>
      <c r="BP120" s="21">
        <v>102226.32</v>
      </c>
      <c r="BQ120" s="21">
        <v>46101.78</v>
      </c>
      <c r="BR120" s="21">
        <v>24291.27</v>
      </c>
      <c r="BS120" s="16">
        <f t="shared" si="327"/>
        <v>0.45097759559377659</v>
      </c>
      <c r="BT120" s="16">
        <f>IF(BQ120=0," ",IF(BQ120/BR120*100&gt;200,"св.200",BQ120/BR120))</f>
        <v>1.8978744215514463</v>
      </c>
      <c r="BU120" s="21">
        <v>191562.16</v>
      </c>
      <c r="BV120" s="21">
        <v>334803.84999999998</v>
      </c>
      <c r="BW120" s="21">
        <v>0</v>
      </c>
      <c r="BX120" s="16">
        <f>IF(BV120&lt;=0," ",IF(BU120&lt;=0," ",IF(BV120/BU120*100&gt;200,"СВ.200",BV120/BU120)))</f>
        <v>1.747755663227017</v>
      </c>
      <c r="BY120" s="16" t="str">
        <f t="shared" si="343"/>
        <v xml:space="preserve"> </v>
      </c>
      <c r="BZ120" s="21">
        <v>0</v>
      </c>
      <c r="CA120" s="21">
        <v>0</v>
      </c>
      <c r="CB120" s="21">
        <v>0</v>
      </c>
      <c r="CC120" s="16" t="str">
        <f t="shared" si="330"/>
        <v xml:space="preserve"> </v>
      </c>
      <c r="CD120" s="16" t="str">
        <f t="shared" si="344"/>
        <v xml:space="preserve"> </v>
      </c>
      <c r="CE120" s="15">
        <v>0</v>
      </c>
      <c r="CF120" s="15">
        <v>0</v>
      </c>
      <c r="CG120" s="15">
        <v>0</v>
      </c>
      <c r="CH120" s="16" t="str">
        <f t="shared" si="345"/>
        <v xml:space="preserve"> </v>
      </c>
      <c r="CI120" s="16" t="str">
        <f>IF(CF120=0," ",IF(CF120/CG120*100&gt;200,"св.200",CF120/CG120))</f>
        <v xml:space="preserve"> </v>
      </c>
      <c r="CJ120" s="21">
        <v>0</v>
      </c>
      <c r="CK120" s="21">
        <v>0</v>
      </c>
      <c r="CL120" s="21">
        <v>0</v>
      </c>
      <c r="CM120" s="16" t="str">
        <f t="shared" si="347"/>
        <v xml:space="preserve"> </v>
      </c>
      <c r="CN120" s="16" t="str">
        <f t="shared" si="348"/>
        <v xml:space="preserve"> </v>
      </c>
      <c r="CO120" s="21">
        <v>0</v>
      </c>
      <c r="CP120" s="21">
        <v>0</v>
      </c>
      <c r="CQ120" s="21">
        <v>0</v>
      </c>
      <c r="CR120" s="16" t="str">
        <f t="shared" si="284"/>
        <v xml:space="preserve"> </v>
      </c>
      <c r="CS120" s="16" t="str">
        <f>IF(CP120=0," ",IF(CP120/CQ120*100&gt;200,"св.200",CP120/CQ120))</f>
        <v xml:space="preserve"> </v>
      </c>
      <c r="CT120" s="21">
        <v>0</v>
      </c>
      <c r="CU120" s="21">
        <v>0</v>
      </c>
      <c r="CV120" s="21">
        <v>0</v>
      </c>
      <c r="CW120" s="16" t="str">
        <f t="shared" si="349"/>
        <v xml:space="preserve"> </v>
      </c>
      <c r="CX120" s="16" t="str">
        <f t="shared" si="350"/>
        <v xml:space="preserve"> </v>
      </c>
      <c r="CY120" s="21">
        <v>0</v>
      </c>
      <c r="CZ120" s="21">
        <v>0</v>
      </c>
      <c r="DA120" s="21">
        <v>0</v>
      </c>
      <c r="DB120" s="16" t="str">
        <f t="shared" si="331"/>
        <v xml:space="preserve"> </v>
      </c>
      <c r="DC120" s="16" t="str">
        <f t="shared" si="351"/>
        <v xml:space="preserve"> </v>
      </c>
      <c r="DD120" s="21">
        <v>0</v>
      </c>
      <c r="DE120" s="21">
        <v>0</v>
      </c>
      <c r="DF120" s="21">
        <v>0</v>
      </c>
      <c r="DG120" s="16" t="str">
        <f t="shared" si="332"/>
        <v xml:space="preserve"> </v>
      </c>
      <c r="DH120" s="16" t="str">
        <f t="shared" si="352"/>
        <v xml:space="preserve"> </v>
      </c>
      <c r="DI120" s="21">
        <v>0</v>
      </c>
      <c r="DJ120" s="21">
        <v>0</v>
      </c>
      <c r="DK120" s="16" t="str">
        <f t="shared" si="353"/>
        <v xml:space="preserve"> </v>
      </c>
      <c r="DL120" s="21">
        <v>0</v>
      </c>
      <c r="DM120" s="21">
        <v>0</v>
      </c>
      <c r="DN120" s="21">
        <v>0</v>
      </c>
      <c r="DO120" s="16" t="str">
        <f t="shared" si="333"/>
        <v xml:space="preserve"> </v>
      </c>
      <c r="DP120" s="59" t="str">
        <f t="shared" si="354"/>
        <v xml:space="preserve"> </v>
      </c>
      <c r="DQ120" s="21">
        <v>32764.61</v>
      </c>
      <c r="DR120" s="21">
        <v>0</v>
      </c>
      <c r="DS120" s="21">
        <v>0</v>
      </c>
      <c r="DT120" s="16" t="str">
        <f t="shared" si="446"/>
        <v xml:space="preserve"> </v>
      </c>
      <c r="DU120" s="16" t="str">
        <f t="shared" si="585"/>
        <v xml:space="preserve"> </v>
      </c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</row>
    <row r="121" spans="1:144" s="8" customFormat="1" ht="16.5" customHeight="1" outlineLevel="1" x14ac:dyDescent="0.25">
      <c r="A121" s="7">
        <f t="shared" si="612"/>
        <v>98</v>
      </c>
      <c r="B121" s="75" t="s">
        <v>85</v>
      </c>
      <c r="C121" s="15">
        <v>2790443.84</v>
      </c>
      <c r="D121" s="15">
        <v>289528.08</v>
      </c>
      <c r="E121" s="15">
        <v>443901.71</v>
      </c>
      <c r="F121" s="16">
        <f t="shared" si="314"/>
        <v>0.10375699945998557</v>
      </c>
      <c r="G121" s="16">
        <f t="shared" si="315"/>
        <v>0.65223465798318281</v>
      </c>
      <c r="H121" s="6">
        <v>2744540.74</v>
      </c>
      <c r="I121" s="13">
        <v>288422.96000000002</v>
      </c>
      <c r="J121" s="13">
        <v>443349.15</v>
      </c>
      <c r="K121" s="16">
        <f t="shared" si="316"/>
        <v>0.10508969890532578</v>
      </c>
      <c r="L121" s="16">
        <f t="shared" si="335"/>
        <v>0.650554895616694</v>
      </c>
      <c r="M121" s="21">
        <v>104250</v>
      </c>
      <c r="N121" s="21">
        <v>20731.13</v>
      </c>
      <c r="O121" s="21">
        <v>11714.12</v>
      </c>
      <c r="P121" s="16">
        <f t="shared" si="289"/>
        <v>0.19885976019184654</v>
      </c>
      <c r="Q121" s="16">
        <f t="shared" si="290"/>
        <v>1.7697556453237631</v>
      </c>
      <c r="R121" s="21">
        <v>0</v>
      </c>
      <c r="S121" s="21">
        <v>0</v>
      </c>
      <c r="T121" s="21">
        <v>0</v>
      </c>
      <c r="U121" s="16" t="str">
        <f t="shared" si="317"/>
        <v xml:space="preserve"> </v>
      </c>
      <c r="V121" s="16" t="str">
        <f t="shared" si="611"/>
        <v xml:space="preserve"> </v>
      </c>
      <c r="W121" s="21">
        <v>67500</v>
      </c>
      <c r="X121" s="21">
        <v>5584.8</v>
      </c>
      <c r="Y121" s="21">
        <v>65375.4</v>
      </c>
      <c r="Z121" s="16">
        <f t="shared" si="503"/>
        <v>8.2737777777777785E-2</v>
      </c>
      <c r="AA121" s="16">
        <f t="shared" si="337"/>
        <v>8.5426628364797766E-2</v>
      </c>
      <c r="AB121" s="21">
        <v>970872.06</v>
      </c>
      <c r="AC121" s="21">
        <v>54192.9</v>
      </c>
      <c r="AD121" s="21">
        <v>38788.42</v>
      </c>
      <c r="AE121" s="16">
        <f t="shared" si="319"/>
        <v>5.5818786256965722E-2</v>
      </c>
      <c r="AF121" s="16">
        <f t="shared" si="283"/>
        <v>1.3971412086390733</v>
      </c>
      <c r="AG121" s="21">
        <v>1601918.68</v>
      </c>
      <c r="AH121" s="21">
        <v>207914.13</v>
      </c>
      <c r="AI121" s="21">
        <v>327471.21000000002</v>
      </c>
      <c r="AJ121" s="16">
        <f t="shared" si="320"/>
        <v>0.12979068949991895</v>
      </c>
      <c r="AK121" s="16">
        <f t="shared" si="338"/>
        <v>0.63490811909846978</v>
      </c>
      <c r="AL121" s="21">
        <v>0</v>
      </c>
      <c r="AM121" s="21">
        <v>0</v>
      </c>
      <c r="AN121" s="21">
        <v>0</v>
      </c>
      <c r="AO121" s="16" t="str">
        <f t="shared" si="420"/>
        <v xml:space="preserve"> </v>
      </c>
      <c r="AP121" s="16" t="str">
        <f t="shared" si="339"/>
        <v xml:space="preserve"> </v>
      </c>
      <c r="AQ121" s="33">
        <v>45903.1</v>
      </c>
      <c r="AR121" s="33">
        <v>1105.1199999999999</v>
      </c>
      <c r="AS121" s="33">
        <v>552.55999999999995</v>
      </c>
      <c r="AT121" s="16">
        <f t="shared" si="321"/>
        <v>2.4075062468547875E-2</v>
      </c>
      <c r="AU121" s="16">
        <f t="shared" si="340"/>
        <v>2</v>
      </c>
      <c r="AV121" s="21">
        <v>0</v>
      </c>
      <c r="AW121" s="21">
        <v>0</v>
      </c>
      <c r="AX121" s="21">
        <v>0</v>
      </c>
      <c r="AY121" s="16" t="str">
        <f t="shared" si="322"/>
        <v xml:space="preserve"> </v>
      </c>
      <c r="AZ121" s="16" t="str">
        <f t="shared" si="341"/>
        <v xml:space="preserve"> </v>
      </c>
      <c r="BA121" s="21">
        <v>0</v>
      </c>
      <c r="BB121" s="21">
        <v>0</v>
      </c>
      <c r="BC121" s="21">
        <v>0</v>
      </c>
      <c r="BD121" s="16" t="str">
        <f t="shared" si="323"/>
        <v xml:space="preserve"> </v>
      </c>
      <c r="BE121" s="16" t="str">
        <f t="shared" si="324"/>
        <v xml:space="preserve"> </v>
      </c>
      <c r="BF121" s="21">
        <v>0</v>
      </c>
      <c r="BG121" s="21">
        <v>0</v>
      </c>
      <c r="BH121" s="21">
        <v>0</v>
      </c>
      <c r="BI121" s="16" t="str">
        <f t="shared" si="325"/>
        <v xml:space="preserve"> </v>
      </c>
      <c r="BJ121" s="16" t="str">
        <f t="shared" si="326"/>
        <v xml:space="preserve"> </v>
      </c>
      <c r="BK121" s="21">
        <v>0</v>
      </c>
      <c r="BL121" s="21">
        <v>0</v>
      </c>
      <c r="BM121" s="21">
        <v>0</v>
      </c>
      <c r="BN121" s="16" t="str">
        <f t="shared" si="598"/>
        <v xml:space="preserve"> </v>
      </c>
      <c r="BO121" s="16" t="str">
        <f t="shared" si="342"/>
        <v xml:space="preserve"> </v>
      </c>
      <c r="BP121" s="21">
        <v>35864.199999999997</v>
      </c>
      <c r="BQ121" s="21">
        <v>1105.1199999999999</v>
      </c>
      <c r="BR121" s="21">
        <v>552.55999999999995</v>
      </c>
      <c r="BS121" s="16">
        <f t="shared" si="327"/>
        <v>3.0814015090257135E-2</v>
      </c>
      <c r="BT121" s="16">
        <f t="shared" si="328"/>
        <v>2</v>
      </c>
      <c r="BU121" s="21">
        <v>10038.9</v>
      </c>
      <c r="BV121" s="21">
        <v>0</v>
      </c>
      <c r="BW121" s="21">
        <v>0</v>
      </c>
      <c r="BX121" s="16" t="str">
        <f t="shared" si="329"/>
        <v xml:space="preserve"> </v>
      </c>
      <c r="BY121" s="16" t="str">
        <f t="shared" si="343"/>
        <v xml:space="preserve"> </v>
      </c>
      <c r="BZ121" s="21">
        <v>0</v>
      </c>
      <c r="CA121" s="21">
        <v>0</v>
      </c>
      <c r="CB121" s="21">
        <v>0</v>
      </c>
      <c r="CC121" s="16" t="str">
        <f t="shared" si="330"/>
        <v xml:space="preserve"> </v>
      </c>
      <c r="CD121" s="16" t="str">
        <f t="shared" si="344"/>
        <v xml:space="preserve"> </v>
      </c>
      <c r="CE121" s="15">
        <v>0</v>
      </c>
      <c r="CF121" s="15">
        <v>0</v>
      </c>
      <c r="CG121" s="15">
        <v>0</v>
      </c>
      <c r="CH121" s="16" t="str">
        <f t="shared" si="345"/>
        <v xml:space="preserve"> </v>
      </c>
      <c r="CI121" s="16" t="str">
        <f t="shared" si="346"/>
        <v xml:space="preserve"> </v>
      </c>
      <c r="CJ121" s="21">
        <v>0</v>
      </c>
      <c r="CK121" s="21">
        <v>0</v>
      </c>
      <c r="CL121" s="21">
        <v>0</v>
      </c>
      <c r="CM121" s="16" t="str">
        <f t="shared" si="347"/>
        <v xml:space="preserve"> </v>
      </c>
      <c r="CN121" s="16" t="str">
        <f t="shared" si="348"/>
        <v xml:space="preserve"> </v>
      </c>
      <c r="CO121" s="21">
        <v>0</v>
      </c>
      <c r="CP121" s="21">
        <v>0</v>
      </c>
      <c r="CQ121" s="21">
        <v>0</v>
      </c>
      <c r="CR121" s="16" t="str">
        <f t="shared" si="284"/>
        <v xml:space="preserve"> </v>
      </c>
      <c r="CS121" s="16" t="str">
        <f t="shared" si="285"/>
        <v xml:space="preserve"> </v>
      </c>
      <c r="CT121" s="21">
        <v>0</v>
      </c>
      <c r="CU121" s="21">
        <v>0</v>
      </c>
      <c r="CV121" s="21">
        <v>0</v>
      </c>
      <c r="CW121" s="16" t="str">
        <f t="shared" si="349"/>
        <v xml:space="preserve"> </v>
      </c>
      <c r="CX121" s="16" t="str">
        <f t="shared" si="350"/>
        <v xml:space="preserve"> </v>
      </c>
      <c r="CY121" s="21">
        <v>0</v>
      </c>
      <c r="CZ121" s="21">
        <v>0</v>
      </c>
      <c r="DA121" s="21">
        <v>0</v>
      </c>
      <c r="DB121" s="16" t="str">
        <f t="shared" si="331"/>
        <v xml:space="preserve"> </v>
      </c>
      <c r="DC121" s="16" t="str">
        <f t="shared" si="351"/>
        <v xml:space="preserve"> </v>
      </c>
      <c r="DD121" s="21">
        <v>0</v>
      </c>
      <c r="DE121" s="21">
        <v>0</v>
      </c>
      <c r="DF121" s="21">
        <v>0</v>
      </c>
      <c r="DG121" s="16" t="str">
        <f t="shared" si="332"/>
        <v xml:space="preserve"> </v>
      </c>
      <c r="DH121" s="16" t="str">
        <f t="shared" si="352"/>
        <v xml:space="preserve"> </v>
      </c>
      <c r="DI121" s="21">
        <v>0</v>
      </c>
      <c r="DJ121" s="21">
        <v>0</v>
      </c>
      <c r="DK121" s="16" t="str">
        <f t="shared" si="353"/>
        <v xml:space="preserve"> </v>
      </c>
      <c r="DL121" s="21">
        <v>0</v>
      </c>
      <c r="DM121" s="21">
        <v>0</v>
      </c>
      <c r="DN121" s="21">
        <v>0</v>
      </c>
      <c r="DO121" s="16" t="str">
        <f t="shared" si="333"/>
        <v xml:space="preserve"> </v>
      </c>
      <c r="DP121" s="59" t="str">
        <f t="shared" si="354"/>
        <v xml:space="preserve"> </v>
      </c>
      <c r="DQ121" s="21">
        <v>0</v>
      </c>
      <c r="DR121" s="21">
        <v>0</v>
      </c>
      <c r="DS121" s="21">
        <v>0</v>
      </c>
      <c r="DT121" s="16" t="str">
        <f t="shared" si="446"/>
        <v xml:space="preserve"> </v>
      </c>
      <c r="DU121" s="16" t="str">
        <f t="shared" si="585"/>
        <v xml:space="preserve"> </v>
      </c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</row>
    <row r="122" spans="1:144" s="10" customFormat="1" ht="15.75" x14ac:dyDescent="0.25">
      <c r="A122" s="9"/>
      <c r="B122" s="74" t="s">
        <v>140</v>
      </c>
      <c r="C122" s="76">
        <v>24189373.920000002</v>
      </c>
      <c r="D122" s="76">
        <v>6135197.2200000007</v>
      </c>
      <c r="E122" s="76">
        <f>SUM(E123:E130)</f>
        <v>4625741.8199999994</v>
      </c>
      <c r="F122" s="14">
        <f t="shared" si="314"/>
        <v>0.25363191458739498</v>
      </c>
      <c r="G122" s="14">
        <f t="shared" si="315"/>
        <v>1.3263163961018476</v>
      </c>
      <c r="H122" s="36">
        <v>22288680.870000001</v>
      </c>
      <c r="I122" s="26">
        <v>5784230.0299999993</v>
      </c>
      <c r="J122" s="36">
        <f t="shared" ref="J122" si="613">J123+J124+J125+J126+J127+J128+J129+J130</f>
        <v>4322901.5000000009</v>
      </c>
      <c r="K122" s="14">
        <f t="shared" si="316"/>
        <v>0.25951423791012351</v>
      </c>
      <c r="L122" s="14">
        <f t="shared" si="335"/>
        <v>1.3380434483644834</v>
      </c>
      <c r="M122" s="36">
        <v>11456300</v>
      </c>
      <c r="N122" s="36">
        <v>3010787.93</v>
      </c>
      <c r="O122" s="36">
        <f t="shared" ref="O122" si="614">O123+O124+O125+O126+O127+O128+O129+O130</f>
        <v>1995571.7900000003</v>
      </c>
      <c r="P122" s="14">
        <f t="shared" si="289"/>
        <v>0.26280631006520433</v>
      </c>
      <c r="Q122" s="14">
        <f t="shared" si="290"/>
        <v>1.5087344615149123</v>
      </c>
      <c r="R122" s="36">
        <v>2124500</v>
      </c>
      <c r="S122" s="36">
        <v>540277.53</v>
      </c>
      <c r="T122" s="36">
        <f t="shared" ref="T122" si="615">T123+T124+T125+T126+T127+T128+T129+T130</f>
        <v>490910.1</v>
      </c>
      <c r="U122" s="14">
        <f t="shared" si="317"/>
        <v>0.25430808660861381</v>
      </c>
      <c r="V122" s="14">
        <f t="shared" si="292"/>
        <v>1.1005630766203427</v>
      </c>
      <c r="W122" s="36">
        <v>1069100</v>
      </c>
      <c r="X122" s="36">
        <v>960975.31</v>
      </c>
      <c r="Y122" s="36">
        <f t="shared" ref="Y122" si="616">Y123+Y124+Y125+Y126+Y127+Y128+Y129+Y130</f>
        <v>785419.73</v>
      </c>
      <c r="Z122" s="14">
        <f t="shared" si="503"/>
        <v>0.89886382003554399</v>
      </c>
      <c r="AA122" s="14">
        <f t="shared" si="337"/>
        <v>1.2235181690686585</v>
      </c>
      <c r="AB122" s="36">
        <v>1500300</v>
      </c>
      <c r="AC122" s="36">
        <v>367055.84</v>
      </c>
      <c r="AD122" s="36">
        <f t="shared" ref="AD122" si="617">AD123+AD124+AD125+AD126+AD127+AD128+AD129+AD130</f>
        <v>166762.41</v>
      </c>
      <c r="AE122" s="14">
        <f t="shared" si="319"/>
        <v>0.24465496234086517</v>
      </c>
      <c r="AF122" s="14" t="str">
        <f t="shared" si="283"/>
        <v>св.200</v>
      </c>
      <c r="AG122" s="36">
        <v>6105180.8700000001</v>
      </c>
      <c r="AH122" s="36">
        <v>902163.41999999993</v>
      </c>
      <c r="AI122" s="36">
        <f t="shared" ref="AI122" si="618">AI123+AI124+AI125+AI126+AI127+AI128+AI129+AI130</f>
        <v>879237.47</v>
      </c>
      <c r="AJ122" s="14">
        <f t="shared" si="320"/>
        <v>0.14777013805325639</v>
      </c>
      <c r="AK122" s="14">
        <f t="shared" si="338"/>
        <v>1.026074810028285</v>
      </c>
      <c r="AL122" s="36">
        <v>33300</v>
      </c>
      <c r="AM122" s="36">
        <v>2970</v>
      </c>
      <c r="AN122" s="36">
        <f t="shared" ref="AN122" si="619">AN123+AN124+AN125+AN126+AN127+AN128+AN129+AN130</f>
        <v>5000</v>
      </c>
      <c r="AO122" s="14">
        <f t="shared" si="420"/>
        <v>8.9189189189189194E-2</v>
      </c>
      <c r="AP122" s="14">
        <f t="shared" si="339"/>
        <v>0.59399999999999997</v>
      </c>
      <c r="AQ122" s="36">
        <v>1900693.05</v>
      </c>
      <c r="AR122" s="36">
        <v>350967.19</v>
      </c>
      <c r="AS122" s="36">
        <f t="shared" ref="AS122" si="620">AS123+AS124+AS125+AS126+AS127+AS128+AS129+AS130</f>
        <v>302840.32000000001</v>
      </c>
      <c r="AT122" s="14">
        <f t="shared" si="321"/>
        <v>0.18465221935756537</v>
      </c>
      <c r="AU122" s="14">
        <f t="shared" si="340"/>
        <v>1.1589183038771058</v>
      </c>
      <c r="AV122" s="36">
        <v>30000</v>
      </c>
      <c r="AW122" s="36">
        <v>2036.29</v>
      </c>
      <c r="AX122" s="36">
        <f t="shared" ref="AX122" si="621">AX123+AX124+AX125+AX126+AX127+AX128+AX129+AX130</f>
        <v>13839.02</v>
      </c>
      <c r="AY122" s="14">
        <f t="shared" si="322"/>
        <v>6.787633333333333E-2</v>
      </c>
      <c r="AZ122" s="14">
        <f t="shared" si="341"/>
        <v>0.14714119930457503</v>
      </c>
      <c r="BA122" s="36">
        <v>551880.31000000006</v>
      </c>
      <c r="BB122" s="36">
        <v>141746.19</v>
      </c>
      <c r="BC122" s="36">
        <f t="shared" ref="BC122" si="622">BC123+BC124+BC125+BC126+BC127+BC128+BC129+BC130</f>
        <v>122277.10999999999</v>
      </c>
      <c r="BD122" s="14">
        <f t="shared" si="323"/>
        <v>0.25684226712128938</v>
      </c>
      <c r="BE122" s="14">
        <f t="shared" si="324"/>
        <v>1.1592209694848039</v>
      </c>
      <c r="BF122" s="36">
        <v>393026</v>
      </c>
      <c r="BG122" s="36">
        <v>65031.229999999996</v>
      </c>
      <c r="BH122" s="36">
        <f t="shared" ref="BH122" si="623">BH123+BH124+BH125+BH126+BH127+BH128+BH129+BH130</f>
        <v>66831.360000000001</v>
      </c>
      <c r="BI122" s="14">
        <f t="shared" si="325"/>
        <v>0.16546292102812535</v>
      </c>
      <c r="BJ122" s="14">
        <f t="shared" si="326"/>
        <v>0.97306459123381595</v>
      </c>
      <c r="BK122" s="36">
        <v>0</v>
      </c>
      <c r="BL122" s="36">
        <v>0</v>
      </c>
      <c r="BM122" s="36">
        <f t="shared" ref="BM122" si="624">BM123+BM124+BM125+BM126+BM127+BM128+BM129+BM130</f>
        <v>0</v>
      </c>
      <c r="BN122" s="14" t="str">
        <f t="shared" si="598"/>
        <v xml:space="preserve"> </v>
      </c>
      <c r="BO122" s="14" t="str">
        <f t="shared" si="342"/>
        <v xml:space="preserve"> </v>
      </c>
      <c r="BP122" s="36">
        <v>271800</v>
      </c>
      <c r="BQ122" s="36">
        <v>53955.199999999997</v>
      </c>
      <c r="BR122" s="36">
        <f t="shared" ref="BR122" si="625">BR123+BR124+BR125+BR126+BR127+BR128+BR129+BR130</f>
        <v>61322.19</v>
      </c>
      <c r="BS122" s="14">
        <f t="shared" si="327"/>
        <v>0.19851066961000735</v>
      </c>
      <c r="BT122" s="14">
        <f t="shared" si="328"/>
        <v>0.87986420576303614</v>
      </c>
      <c r="BU122" s="36">
        <v>281506.74</v>
      </c>
      <c r="BV122" s="36">
        <v>26902.28</v>
      </c>
      <c r="BW122" s="36">
        <f t="shared" ref="BW122" si="626">BW123+BW124+BW125+BW126+BW127+BW128+BW129+BW130</f>
        <v>29896.439999999995</v>
      </c>
      <c r="BX122" s="14">
        <f t="shared" si="329"/>
        <v>9.5565313995679108E-2</v>
      </c>
      <c r="BY122" s="14">
        <f t="shared" si="343"/>
        <v>0.89984894522558545</v>
      </c>
      <c r="BZ122" s="36">
        <v>5000</v>
      </c>
      <c r="CA122" s="36">
        <v>0</v>
      </c>
      <c r="CB122" s="36">
        <f t="shared" ref="CB122" si="627">CB123+CB124+CB125+CB126+CB127+CB128+CB129+CB130</f>
        <v>0</v>
      </c>
      <c r="CC122" s="14" t="str">
        <f t="shared" si="330"/>
        <v xml:space="preserve"> </v>
      </c>
      <c r="CD122" s="14" t="str">
        <f t="shared" si="344"/>
        <v xml:space="preserve"> </v>
      </c>
      <c r="CE122" s="76">
        <v>223480</v>
      </c>
      <c r="CF122" s="76">
        <v>61296</v>
      </c>
      <c r="CG122" s="36">
        <f t="shared" ref="CG122" si="628">CG123+CG124+CG125+CG126+CG127+CG128+CG129+CG130</f>
        <v>8674.2000000000007</v>
      </c>
      <c r="CH122" s="14">
        <f t="shared" si="345"/>
        <v>0.27427957759083588</v>
      </c>
      <c r="CI122" s="14" t="str">
        <f t="shared" si="346"/>
        <v>св.200</v>
      </c>
      <c r="CJ122" s="36">
        <v>20000</v>
      </c>
      <c r="CK122" s="36">
        <v>0</v>
      </c>
      <c r="CL122" s="36">
        <f t="shared" ref="CL122" si="629">CL123+CL124+CL125+CL126+CL127+CL128+CL129+CL130</f>
        <v>0</v>
      </c>
      <c r="CM122" s="14" t="str">
        <f t="shared" si="347"/>
        <v xml:space="preserve"> </v>
      </c>
      <c r="CN122" s="14" t="str">
        <f t="shared" si="348"/>
        <v xml:space="preserve"> </v>
      </c>
      <c r="CO122" s="36">
        <v>203480</v>
      </c>
      <c r="CP122" s="36">
        <v>61296</v>
      </c>
      <c r="CQ122" s="36">
        <f t="shared" ref="CQ122" si="630">CQ123+CQ124+CQ125+CQ126+CQ127+CQ128+CQ129+CQ130</f>
        <v>8674.2000000000007</v>
      </c>
      <c r="CR122" s="14">
        <f t="shared" si="284"/>
        <v>0.30123845095341067</v>
      </c>
      <c r="CS122" s="14" t="str">
        <f t="shared" si="285"/>
        <v>св.200</v>
      </c>
      <c r="CT122" s="36">
        <v>0</v>
      </c>
      <c r="CU122" s="36">
        <v>0</v>
      </c>
      <c r="CV122" s="36">
        <f t="shared" ref="CV122" si="631">CV123+CV124+CV125+CV126+CV127+CV128+CV129+CV130</f>
        <v>0</v>
      </c>
      <c r="CW122" s="28" t="str">
        <f t="shared" si="349"/>
        <v xml:space="preserve"> </v>
      </c>
      <c r="CX122" s="28" t="str">
        <f t="shared" si="350"/>
        <v xml:space="preserve"> </v>
      </c>
      <c r="CY122" s="36">
        <v>0</v>
      </c>
      <c r="CZ122" s="36">
        <v>0</v>
      </c>
      <c r="DA122" s="36">
        <f t="shared" ref="DA122" si="632">DA123+DA124+DA125+DA126+DA127+DA128+DA129+DA130</f>
        <v>0</v>
      </c>
      <c r="DB122" s="14" t="str">
        <f t="shared" si="331"/>
        <v xml:space="preserve"> </v>
      </c>
      <c r="DC122" s="14" t="str">
        <f t="shared" si="351"/>
        <v xml:space="preserve"> </v>
      </c>
      <c r="DD122" s="36">
        <v>0</v>
      </c>
      <c r="DE122" s="36">
        <v>0</v>
      </c>
      <c r="DF122" s="36">
        <f t="shared" ref="DF122" si="633">DF123+DF124+DF125+DF126+DF127+DF128+DF129+DF130</f>
        <v>0</v>
      </c>
      <c r="DG122" s="14" t="str">
        <f t="shared" si="332"/>
        <v xml:space="preserve"> </v>
      </c>
      <c r="DH122" s="14"/>
      <c r="DI122" s="36">
        <v>0</v>
      </c>
      <c r="DJ122" s="36">
        <v>0</v>
      </c>
      <c r="DK122" s="14" t="str">
        <f t="shared" ref="DK122:DK128" si="634">IF(DI122=0," ",IF(DI122/DJ122*100&gt;200,"св.200",DI122/DJ122))</f>
        <v xml:space="preserve"> </v>
      </c>
      <c r="DL122" s="36">
        <v>0</v>
      </c>
      <c r="DM122" s="36">
        <v>0</v>
      </c>
      <c r="DN122" s="36">
        <f t="shared" ref="DN122" si="635">DN123+DN124+DN125+DN126+DN127+DN128+DN129+DN130</f>
        <v>0</v>
      </c>
      <c r="DO122" s="14" t="str">
        <f t="shared" si="333"/>
        <v xml:space="preserve"> </v>
      </c>
      <c r="DP122" s="58" t="str">
        <f t="shared" ref="DP122:DP131" si="636">IF(DM122=0," ",IF(DM122/DN122*100&gt;200,"св.200",DM122/DN122))</f>
        <v xml:space="preserve"> </v>
      </c>
      <c r="DQ122" s="36">
        <v>144000</v>
      </c>
      <c r="DR122" s="36">
        <v>0</v>
      </c>
      <c r="DS122" s="36">
        <f t="shared" ref="DS122" si="637">DS123+DS124+DS125+DS126+DS127+DS128+DS129+DS130</f>
        <v>0</v>
      </c>
      <c r="DT122" s="14" t="str">
        <f t="shared" si="446"/>
        <v xml:space="preserve"> </v>
      </c>
      <c r="DU122" s="14" t="str">
        <f t="shared" ref="DU122:DU130" si="638">IF(DR122=0," ",IF(DR122/DS122*100&gt;200,"св.200",DR122/DS122))</f>
        <v xml:space="preserve"> </v>
      </c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  <c r="EM122" s="66"/>
      <c r="EN122" s="66"/>
    </row>
    <row r="123" spans="1:144" s="8" customFormat="1" ht="15.75" customHeight="1" outlineLevel="1" x14ac:dyDescent="0.25">
      <c r="A123" s="7">
        <v>99</v>
      </c>
      <c r="B123" s="75" t="s">
        <v>72</v>
      </c>
      <c r="C123" s="15">
        <v>9756952</v>
      </c>
      <c r="D123" s="15">
        <v>2860973.31</v>
      </c>
      <c r="E123" s="15">
        <v>2070447.77</v>
      </c>
      <c r="F123" s="16">
        <f t="shared" si="314"/>
        <v>0.29322408370974873</v>
      </c>
      <c r="G123" s="16">
        <f t="shared" si="315"/>
        <v>1.3818138044602786</v>
      </c>
      <c r="H123" s="6">
        <v>9452100</v>
      </c>
      <c r="I123" s="13">
        <v>2809544.4299999997</v>
      </c>
      <c r="J123" s="13">
        <v>1890169.2100000002</v>
      </c>
      <c r="K123" s="16">
        <f t="shared" si="316"/>
        <v>0.29724023550322148</v>
      </c>
      <c r="L123" s="16">
        <f t="shared" si="335"/>
        <v>1.4863983685354811</v>
      </c>
      <c r="M123" s="21">
        <v>6515300</v>
      </c>
      <c r="N123" s="21">
        <v>2052303.76</v>
      </c>
      <c r="O123" s="21">
        <v>1315458.04</v>
      </c>
      <c r="P123" s="16">
        <f t="shared" si="289"/>
        <v>0.31499758414808221</v>
      </c>
      <c r="Q123" s="16">
        <f t="shared" si="290"/>
        <v>1.5601438416082052</v>
      </c>
      <c r="R123" s="21">
        <v>2124500</v>
      </c>
      <c r="S123" s="21">
        <v>540277.53</v>
      </c>
      <c r="T123" s="21">
        <v>490910.1</v>
      </c>
      <c r="U123" s="16">
        <f t="shared" si="317"/>
        <v>0.25430808660861381</v>
      </c>
      <c r="V123" s="16">
        <f t="shared" si="292"/>
        <v>1.1005630766203427</v>
      </c>
      <c r="W123" s="21">
        <v>30000</v>
      </c>
      <c r="X123" s="21">
        <v>29660.01</v>
      </c>
      <c r="Y123" s="21">
        <v>0</v>
      </c>
      <c r="Z123" s="16">
        <f>IF(X123&lt;=0," ",IF(W123&lt;=0," ",IF(X123/W123*100&gt;200,"СВ.200",X123/W123)))</f>
        <v>0.98866699999999996</v>
      </c>
      <c r="AA123" s="16" t="str">
        <f t="shared" si="337"/>
        <v xml:space="preserve"> </v>
      </c>
      <c r="AB123" s="21">
        <v>70300</v>
      </c>
      <c r="AC123" s="21">
        <v>9966.9500000000007</v>
      </c>
      <c r="AD123" s="21">
        <v>13227.44</v>
      </c>
      <c r="AE123" s="16">
        <f t="shared" si="319"/>
        <v>0.1417773826458037</v>
      </c>
      <c r="AF123" s="16">
        <f t="shared" si="283"/>
        <v>0.75350559140695406</v>
      </c>
      <c r="AG123" s="21">
        <v>705000</v>
      </c>
      <c r="AH123" s="21">
        <v>176166.18</v>
      </c>
      <c r="AI123" s="21">
        <v>69473.63</v>
      </c>
      <c r="AJ123" s="16">
        <f t="shared" si="320"/>
        <v>0.24988110638297872</v>
      </c>
      <c r="AK123" s="16" t="str">
        <f t="shared" si="338"/>
        <v>св.200</v>
      </c>
      <c r="AL123" s="21">
        <v>7000</v>
      </c>
      <c r="AM123" s="21">
        <v>1170</v>
      </c>
      <c r="AN123" s="21">
        <v>1100</v>
      </c>
      <c r="AO123" s="16">
        <f t="shared" si="420"/>
        <v>0.16714285714285715</v>
      </c>
      <c r="AP123" s="16">
        <f t="shared" si="339"/>
        <v>1.0636363636363637</v>
      </c>
      <c r="AQ123" s="33">
        <v>304852</v>
      </c>
      <c r="AR123" s="33">
        <v>51428.88</v>
      </c>
      <c r="AS123" s="33">
        <v>180278.56</v>
      </c>
      <c r="AT123" s="16">
        <f t="shared" si="321"/>
        <v>0.16870114022542085</v>
      </c>
      <c r="AU123" s="16">
        <f t="shared" si="340"/>
        <v>0.28527452182888524</v>
      </c>
      <c r="AV123" s="21">
        <v>30000</v>
      </c>
      <c r="AW123" s="21">
        <v>2036.29</v>
      </c>
      <c r="AX123" s="21">
        <v>13839.02</v>
      </c>
      <c r="AY123" s="16">
        <f t="shared" si="322"/>
        <v>6.787633333333333E-2</v>
      </c>
      <c r="AZ123" s="16">
        <f t="shared" si="341"/>
        <v>0.14714119930457503</v>
      </c>
      <c r="BA123" s="21">
        <v>120000</v>
      </c>
      <c r="BB123" s="21">
        <v>2025.12</v>
      </c>
      <c r="BC123" s="21">
        <v>96911.09</v>
      </c>
      <c r="BD123" s="16">
        <f t="shared" si="323"/>
        <v>1.6875999999999999E-2</v>
      </c>
      <c r="BE123" s="16">
        <f t="shared" si="324"/>
        <v>2.0896679626655732E-2</v>
      </c>
      <c r="BF123" s="21">
        <v>19852</v>
      </c>
      <c r="BG123" s="21">
        <v>3308.66</v>
      </c>
      <c r="BH123" s="21">
        <v>4962.99</v>
      </c>
      <c r="BI123" s="16">
        <f t="shared" si="325"/>
        <v>0.16666633084827726</v>
      </c>
      <c r="BJ123" s="16">
        <f t="shared" si="326"/>
        <v>0.66666666666666663</v>
      </c>
      <c r="BK123" s="21">
        <v>0</v>
      </c>
      <c r="BL123" s="21">
        <v>0</v>
      </c>
      <c r="BM123" s="21">
        <v>0</v>
      </c>
      <c r="BN123" s="16" t="str">
        <f t="shared" si="598"/>
        <v xml:space="preserve"> </v>
      </c>
      <c r="BO123" s="16" t="str">
        <f t="shared" si="342"/>
        <v xml:space="preserve"> </v>
      </c>
      <c r="BP123" s="21">
        <v>105000</v>
      </c>
      <c r="BQ123" s="21">
        <v>41355.199999999997</v>
      </c>
      <c r="BR123" s="21">
        <v>48722.19</v>
      </c>
      <c r="BS123" s="16">
        <f t="shared" si="327"/>
        <v>0.39385904761904761</v>
      </c>
      <c r="BT123" s="16">
        <f t="shared" si="328"/>
        <v>0.84879600034399105</v>
      </c>
      <c r="BU123" s="21">
        <v>0</v>
      </c>
      <c r="BV123" s="21">
        <v>2703.61</v>
      </c>
      <c r="BW123" s="21">
        <v>7169.07</v>
      </c>
      <c r="BX123" s="16" t="str">
        <f t="shared" si="329"/>
        <v xml:space="preserve"> </v>
      </c>
      <c r="BY123" s="16">
        <f t="shared" si="343"/>
        <v>0.37712143974044054</v>
      </c>
      <c r="BZ123" s="21">
        <v>5000</v>
      </c>
      <c r="CA123" s="21">
        <v>0</v>
      </c>
      <c r="CB123" s="21">
        <v>0</v>
      </c>
      <c r="CC123" s="16" t="str">
        <f t="shared" si="330"/>
        <v xml:space="preserve"> </v>
      </c>
      <c r="CD123" s="16" t="str">
        <f t="shared" si="344"/>
        <v xml:space="preserve"> </v>
      </c>
      <c r="CE123" s="15">
        <v>25000</v>
      </c>
      <c r="CF123" s="15">
        <v>0</v>
      </c>
      <c r="CG123" s="15">
        <v>8674.2000000000007</v>
      </c>
      <c r="CH123" s="22" t="str">
        <f t="shared" si="345"/>
        <v xml:space="preserve"> </v>
      </c>
      <c r="CI123" s="16">
        <f t="shared" si="346"/>
        <v>0</v>
      </c>
      <c r="CJ123" s="21">
        <v>20000</v>
      </c>
      <c r="CK123" s="21">
        <v>0</v>
      </c>
      <c r="CL123" s="21">
        <v>0</v>
      </c>
      <c r="CM123" s="16" t="str">
        <f t="shared" si="347"/>
        <v xml:space="preserve"> </v>
      </c>
      <c r="CN123" s="16" t="str">
        <f t="shared" si="348"/>
        <v xml:space="preserve"> </v>
      </c>
      <c r="CO123" s="21">
        <v>5000</v>
      </c>
      <c r="CP123" s="21">
        <v>0</v>
      </c>
      <c r="CQ123" s="21">
        <v>8674.2000000000007</v>
      </c>
      <c r="CR123" s="16" t="str">
        <f t="shared" si="284"/>
        <v xml:space="preserve"> </v>
      </c>
      <c r="CS123" s="16">
        <f t="shared" si="285"/>
        <v>0</v>
      </c>
      <c r="CT123" s="21">
        <v>0</v>
      </c>
      <c r="CU123" s="21">
        <v>0</v>
      </c>
      <c r="CV123" s="21">
        <v>0</v>
      </c>
      <c r="CW123" s="16" t="str">
        <f t="shared" si="349"/>
        <v xml:space="preserve"> </v>
      </c>
      <c r="CX123" s="16" t="str">
        <f t="shared" si="350"/>
        <v xml:space="preserve"> </v>
      </c>
      <c r="CY123" s="21">
        <v>0</v>
      </c>
      <c r="CZ123" s="21">
        <v>0</v>
      </c>
      <c r="DA123" s="21">
        <v>0</v>
      </c>
      <c r="DB123" s="16" t="str">
        <f t="shared" si="331"/>
        <v xml:space="preserve"> </v>
      </c>
      <c r="DC123" s="16" t="str">
        <f t="shared" si="351"/>
        <v xml:space="preserve"> </v>
      </c>
      <c r="DD123" s="21">
        <v>0</v>
      </c>
      <c r="DE123" s="21">
        <v>0</v>
      </c>
      <c r="DF123" s="21">
        <v>0</v>
      </c>
      <c r="DG123" s="16" t="str">
        <f t="shared" si="332"/>
        <v xml:space="preserve"> </v>
      </c>
      <c r="DH123" s="16" t="str">
        <f t="shared" si="352"/>
        <v xml:space="preserve"> </v>
      </c>
      <c r="DI123" s="21">
        <v>0</v>
      </c>
      <c r="DJ123" s="21">
        <v>0</v>
      </c>
      <c r="DK123" s="16" t="str">
        <f t="shared" si="634"/>
        <v xml:space="preserve"> </v>
      </c>
      <c r="DL123" s="21">
        <v>0</v>
      </c>
      <c r="DM123" s="21">
        <v>0</v>
      </c>
      <c r="DN123" s="21">
        <v>0</v>
      </c>
      <c r="DO123" s="16" t="str">
        <f t="shared" si="333"/>
        <v xml:space="preserve"> </v>
      </c>
      <c r="DP123" s="59" t="str">
        <f t="shared" si="636"/>
        <v xml:space="preserve"> </v>
      </c>
      <c r="DQ123" s="21">
        <v>0</v>
      </c>
      <c r="DR123" s="21">
        <v>0</v>
      </c>
      <c r="DS123" s="21">
        <v>0</v>
      </c>
      <c r="DT123" s="16" t="str">
        <f t="shared" si="446"/>
        <v xml:space="preserve"> </v>
      </c>
      <c r="DU123" s="16" t="str">
        <f t="shared" si="638"/>
        <v xml:space="preserve"> </v>
      </c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</row>
    <row r="124" spans="1:144" s="8" customFormat="1" ht="15.75" customHeight="1" outlineLevel="1" x14ac:dyDescent="0.25">
      <c r="A124" s="7">
        <f>A123+1</f>
        <v>100</v>
      </c>
      <c r="B124" s="75" t="s">
        <v>15</v>
      </c>
      <c r="C124" s="15">
        <v>742000</v>
      </c>
      <c r="D124" s="15">
        <v>198737.02</v>
      </c>
      <c r="E124" s="15">
        <v>133041.84</v>
      </c>
      <c r="F124" s="16">
        <f t="shared" si="314"/>
        <v>0.26783964959568729</v>
      </c>
      <c r="G124" s="16">
        <f t="shared" si="315"/>
        <v>1.4937933810897384</v>
      </c>
      <c r="H124" s="6">
        <v>730000</v>
      </c>
      <c r="I124" s="13">
        <v>198737.02000000002</v>
      </c>
      <c r="J124" s="13">
        <v>133041.84</v>
      </c>
      <c r="K124" s="16">
        <f t="shared" si="316"/>
        <v>0.27224249315068494</v>
      </c>
      <c r="L124" s="16">
        <f t="shared" si="335"/>
        <v>1.4937933810897386</v>
      </c>
      <c r="M124" s="21">
        <v>310000</v>
      </c>
      <c r="N124" s="21">
        <v>63939.3</v>
      </c>
      <c r="O124" s="21">
        <v>63465.35</v>
      </c>
      <c r="P124" s="16">
        <f t="shared" si="289"/>
        <v>0.2062558064516129</v>
      </c>
      <c r="Q124" s="16">
        <f t="shared" si="290"/>
        <v>1.0074678545064355</v>
      </c>
      <c r="R124" s="21">
        <v>0</v>
      </c>
      <c r="S124" s="21">
        <v>0</v>
      </c>
      <c r="T124" s="21">
        <v>0</v>
      </c>
      <c r="U124" s="16" t="str">
        <f t="shared" si="317"/>
        <v xml:space="preserve"> </v>
      </c>
      <c r="V124" s="16" t="str">
        <f t="shared" ref="V124:V130" si="639">IF(S124=0," ",IF(S124/T124*100&gt;200,"св.200",S124/T124))</f>
        <v xml:space="preserve"> </v>
      </c>
      <c r="W124" s="21">
        <v>120000</v>
      </c>
      <c r="X124" s="21">
        <v>40735.800000000003</v>
      </c>
      <c r="Y124" s="21">
        <v>33035.4</v>
      </c>
      <c r="Z124" s="16">
        <f t="shared" ref="Z124:Z143" si="640">IF(X124&lt;=0," ",IF(W124&lt;=0," ",IF(X124/W124*100&gt;200,"СВ.200",X124/W124)))</f>
        <v>0.33946500000000002</v>
      </c>
      <c r="AA124" s="16">
        <f t="shared" si="337"/>
        <v>1.2330954067454913</v>
      </c>
      <c r="AB124" s="21">
        <v>90000</v>
      </c>
      <c r="AC124" s="21">
        <v>2775.93</v>
      </c>
      <c r="AD124" s="21">
        <v>6586.5</v>
      </c>
      <c r="AE124" s="16">
        <f t="shared" si="319"/>
        <v>3.0843666666666665E-2</v>
      </c>
      <c r="AF124" s="16">
        <f t="shared" si="283"/>
        <v>0.42145752675928033</v>
      </c>
      <c r="AG124" s="21">
        <v>210000</v>
      </c>
      <c r="AH124" s="21">
        <v>91285.99</v>
      </c>
      <c r="AI124" s="21">
        <v>29954.59</v>
      </c>
      <c r="AJ124" s="16">
        <f t="shared" si="320"/>
        <v>0.43469519047619049</v>
      </c>
      <c r="AK124" s="16" t="str">
        <f t="shared" si="338"/>
        <v>св.200</v>
      </c>
      <c r="AL124" s="21">
        <v>0</v>
      </c>
      <c r="AM124" s="21">
        <v>0</v>
      </c>
      <c r="AN124" s="21">
        <v>0</v>
      </c>
      <c r="AO124" s="16" t="str">
        <f t="shared" si="420"/>
        <v xml:space="preserve"> </v>
      </c>
      <c r="AP124" s="16" t="str">
        <f t="shared" si="339"/>
        <v xml:space="preserve"> </v>
      </c>
      <c r="AQ124" s="33">
        <v>12000</v>
      </c>
      <c r="AR124" s="33">
        <v>0</v>
      </c>
      <c r="AS124" s="33">
        <v>0</v>
      </c>
      <c r="AT124" s="16" t="str">
        <f t="shared" si="321"/>
        <v xml:space="preserve"> </v>
      </c>
      <c r="AU124" s="16" t="str">
        <f t="shared" si="340"/>
        <v xml:space="preserve"> </v>
      </c>
      <c r="AV124" s="21">
        <v>0</v>
      </c>
      <c r="AW124" s="21">
        <v>0</v>
      </c>
      <c r="AX124" s="21">
        <v>0</v>
      </c>
      <c r="AY124" s="16" t="str">
        <f t="shared" si="322"/>
        <v xml:space="preserve"> </v>
      </c>
      <c r="AZ124" s="16" t="str">
        <f t="shared" si="341"/>
        <v xml:space="preserve"> </v>
      </c>
      <c r="BA124" s="21">
        <v>12000</v>
      </c>
      <c r="BB124" s="21">
        <v>0</v>
      </c>
      <c r="BC124" s="21">
        <v>0</v>
      </c>
      <c r="BD124" s="16" t="str">
        <f t="shared" si="323"/>
        <v xml:space="preserve"> </v>
      </c>
      <c r="BE124" s="16" t="str">
        <f t="shared" si="324"/>
        <v xml:space="preserve"> </v>
      </c>
      <c r="BF124" s="21">
        <v>0</v>
      </c>
      <c r="BG124" s="21">
        <v>0</v>
      </c>
      <c r="BH124" s="21">
        <v>0</v>
      </c>
      <c r="BI124" s="16" t="str">
        <f t="shared" si="325"/>
        <v xml:space="preserve"> </v>
      </c>
      <c r="BJ124" s="16" t="str">
        <f>IF(BG124=0," ",IF(BG124/BH124*100&gt;200,"св.200",BG124/BH124))</f>
        <v xml:space="preserve"> </v>
      </c>
      <c r="BK124" s="21">
        <v>0</v>
      </c>
      <c r="BL124" s="21">
        <v>0</v>
      </c>
      <c r="BM124" s="21">
        <v>0</v>
      </c>
      <c r="BN124" s="16" t="str">
        <f t="shared" si="598"/>
        <v xml:space="preserve"> </v>
      </c>
      <c r="BO124" s="16" t="str">
        <f t="shared" si="342"/>
        <v xml:space="preserve"> </v>
      </c>
      <c r="BP124" s="21">
        <v>0</v>
      </c>
      <c r="BQ124" s="21">
        <v>0</v>
      </c>
      <c r="BR124" s="21">
        <v>0</v>
      </c>
      <c r="BS124" s="16" t="str">
        <f t="shared" si="327"/>
        <v xml:space="preserve"> </v>
      </c>
      <c r="BT124" s="16" t="str">
        <f t="shared" si="328"/>
        <v xml:space="preserve"> </v>
      </c>
      <c r="BU124" s="21">
        <v>0</v>
      </c>
      <c r="BV124" s="21">
        <v>0</v>
      </c>
      <c r="BW124" s="21">
        <v>0</v>
      </c>
      <c r="BX124" s="16" t="str">
        <f t="shared" si="329"/>
        <v xml:space="preserve"> </v>
      </c>
      <c r="BY124" s="16" t="str">
        <f t="shared" si="343"/>
        <v xml:space="preserve"> </v>
      </c>
      <c r="BZ124" s="21">
        <v>0</v>
      </c>
      <c r="CA124" s="21">
        <v>0</v>
      </c>
      <c r="CB124" s="21">
        <v>0</v>
      </c>
      <c r="CC124" s="16" t="str">
        <f t="shared" si="330"/>
        <v xml:space="preserve"> </v>
      </c>
      <c r="CD124" s="16" t="str">
        <f t="shared" si="344"/>
        <v xml:space="preserve"> </v>
      </c>
      <c r="CE124" s="15">
        <v>0</v>
      </c>
      <c r="CF124" s="15">
        <v>0</v>
      </c>
      <c r="CG124" s="15">
        <v>0</v>
      </c>
      <c r="CH124" s="22" t="str">
        <f t="shared" si="345"/>
        <v xml:space="preserve"> </v>
      </c>
      <c r="CI124" s="16" t="str">
        <f>IF(CF124=0," ",IF(CF124/CG124*100&gt;200,"св.200",CF124/CG124))</f>
        <v xml:space="preserve"> </v>
      </c>
      <c r="CJ124" s="21">
        <v>0</v>
      </c>
      <c r="CK124" s="21">
        <v>0</v>
      </c>
      <c r="CL124" s="21">
        <v>0</v>
      </c>
      <c r="CM124" s="16" t="str">
        <f t="shared" si="347"/>
        <v xml:space="preserve"> </v>
      </c>
      <c r="CN124" s="16" t="str">
        <f t="shared" si="348"/>
        <v xml:space="preserve"> </v>
      </c>
      <c r="CO124" s="21">
        <v>0</v>
      </c>
      <c r="CP124" s="21">
        <v>0</v>
      </c>
      <c r="CQ124" s="21">
        <v>0</v>
      </c>
      <c r="CR124" s="16" t="str">
        <f t="shared" si="284"/>
        <v xml:space="preserve"> </v>
      </c>
      <c r="CS124" s="16" t="str">
        <f>IF(CP124=0," ",IF(CP124/CQ124*100&gt;200,"св.200",CP124/CQ124))</f>
        <v xml:space="preserve"> </v>
      </c>
      <c r="CT124" s="21">
        <v>0</v>
      </c>
      <c r="CU124" s="21">
        <v>0</v>
      </c>
      <c r="CV124" s="21">
        <v>0</v>
      </c>
      <c r="CW124" s="16" t="str">
        <f t="shared" si="349"/>
        <v xml:space="preserve"> </v>
      </c>
      <c r="CX124" s="16" t="str">
        <f t="shared" si="350"/>
        <v xml:space="preserve"> </v>
      </c>
      <c r="CY124" s="21">
        <v>0</v>
      </c>
      <c r="CZ124" s="21">
        <v>0</v>
      </c>
      <c r="DA124" s="21">
        <v>0</v>
      </c>
      <c r="DB124" s="16" t="str">
        <f t="shared" si="331"/>
        <v xml:space="preserve"> </v>
      </c>
      <c r="DC124" s="16" t="str">
        <f t="shared" si="351"/>
        <v xml:space="preserve"> </v>
      </c>
      <c r="DD124" s="21">
        <v>0</v>
      </c>
      <c r="DE124" s="21">
        <v>0</v>
      </c>
      <c r="DF124" s="21">
        <v>0</v>
      </c>
      <c r="DG124" s="16" t="str">
        <f t="shared" si="332"/>
        <v xml:space="preserve"> </v>
      </c>
      <c r="DH124" s="16" t="str">
        <f t="shared" si="352"/>
        <v xml:space="preserve"> </v>
      </c>
      <c r="DI124" s="21">
        <v>0</v>
      </c>
      <c r="DJ124" s="21">
        <v>0</v>
      </c>
      <c r="DK124" s="16" t="str">
        <f t="shared" si="634"/>
        <v xml:space="preserve"> </v>
      </c>
      <c r="DL124" s="21">
        <v>0</v>
      </c>
      <c r="DM124" s="21">
        <v>0</v>
      </c>
      <c r="DN124" s="21">
        <v>0</v>
      </c>
      <c r="DO124" s="16" t="str">
        <f t="shared" si="333"/>
        <v xml:space="preserve"> </v>
      </c>
      <c r="DP124" s="59" t="str">
        <f t="shared" si="636"/>
        <v xml:space="preserve"> </v>
      </c>
      <c r="DQ124" s="21">
        <v>0</v>
      </c>
      <c r="DR124" s="21">
        <v>0</v>
      </c>
      <c r="DS124" s="21">
        <v>0</v>
      </c>
      <c r="DT124" s="16" t="str">
        <f t="shared" si="446"/>
        <v xml:space="preserve"> </v>
      </c>
      <c r="DU124" s="16" t="str">
        <f t="shared" si="638"/>
        <v xml:space="preserve"> </v>
      </c>
      <c r="DV124" s="67"/>
      <c r="DW124" s="67"/>
      <c r="DX124" s="67"/>
      <c r="DY124" s="67"/>
      <c r="DZ124" s="67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</row>
    <row r="125" spans="1:144" s="8" customFormat="1" ht="15.75" customHeight="1" outlineLevel="1" x14ac:dyDescent="0.25">
      <c r="A125" s="7">
        <f t="shared" ref="A125:A130" si="641">A124+1</f>
        <v>101</v>
      </c>
      <c r="B125" s="75" t="s">
        <v>41</v>
      </c>
      <c r="C125" s="15">
        <v>2065006.74</v>
      </c>
      <c r="D125" s="15">
        <v>399865.34</v>
      </c>
      <c r="E125" s="15">
        <v>475310.66</v>
      </c>
      <c r="F125" s="16">
        <f t="shared" si="314"/>
        <v>0.19363875780860648</v>
      </c>
      <c r="G125" s="16">
        <f t="shared" si="315"/>
        <v>0.84127155911041429</v>
      </c>
      <c r="H125" s="6">
        <v>1786000</v>
      </c>
      <c r="I125" s="13">
        <v>399865.34</v>
      </c>
      <c r="J125" s="13">
        <v>471159.47</v>
      </c>
      <c r="K125" s="16">
        <f t="shared" si="316"/>
        <v>0.22388876819708847</v>
      </c>
      <c r="L125" s="16">
        <f t="shared" si="335"/>
        <v>0.84868365269194324</v>
      </c>
      <c r="M125" s="21">
        <v>546000</v>
      </c>
      <c r="N125" s="21">
        <v>86324.06</v>
      </c>
      <c r="O125" s="21">
        <v>55864.62</v>
      </c>
      <c r="P125" s="16">
        <f t="shared" si="289"/>
        <v>0.158102673992674</v>
      </c>
      <c r="Q125" s="16">
        <f t="shared" si="290"/>
        <v>1.545236681105143</v>
      </c>
      <c r="R125" s="21">
        <v>0</v>
      </c>
      <c r="S125" s="21">
        <v>0</v>
      </c>
      <c r="T125" s="21">
        <v>0</v>
      </c>
      <c r="U125" s="16" t="str">
        <f t="shared" si="317"/>
        <v xml:space="preserve"> </v>
      </c>
      <c r="V125" s="16" t="str">
        <f t="shared" si="639"/>
        <v xml:space="preserve"> </v>
      </c>
      <c r="W125" s="21">
        <v>320000</v>
      </c>
      <c r="X125" s="21">
        <v>291940.2</v>
      </c>
      <c r="Y125" s="21">
        <v>370454.25</v>
      </c>
      <c r="Z125" s="16">
        <f t="shared" si="640"/>
        <v>0.91231312500000006</v>
      </c>
      <c r="AA125" s="16">
        <f t="shared" si="337"/>
        <v>0.7880600640969837</v>
      </c>
      <c r="AB125" s="21">
        <v>113000</v>
      </c>
      <c r="AC125" s="21">
        <v>2673.59</v>
      </c>
      <c r="AD125" s="21">
        <v>2194.7399999999998</v>
      </c>
      <c r="AE125" s="16">
        <f t="shared" si="319"/>
        <v>2.3660088495575222E-2</v>
      </c>
      <c r="AF125" s="16">
        <f t="shared" si="283"/>
        <v>1.2181807412267514</v>
      </c>
      <c r="AG125" s="21">
        <v>802000</v>
      </c>
      <c r="AH125" s="21">
        <v>18627.490000000002</v>
      </c>
      <c r="AI125" s="21">
        <v>41645.86</v>
      </c>
      <c r="AJ125" s="16">
        <f t="shared" si="320"/>
        <v>2.3226296758104739E-2</v>
      </c>
      <c r="AK125" s="16">
        <f t="shared" si="338"/>
        <v>0.44728311529645448</v>
      </c>
      <c r="AL125" s="21">
        <v>5000</v>
      </c>
      <c r="AM125" s="21">
        <v>300</v>
      </c>
      <c r="AN125" s="21">
        <v>1000</v>
      </c>
      <c r="AO125" s="16">
        <f t="shared" si="420"/>
        <v>0.06</v>
      </c>
      <c r="AP125" s="16">
        <f t="shared" si="339"/>
        <v>0.3</v>
      </c>
      <c r="AQ125" s="33">
        <v>279006.74</v>
      </c>
      <c r="AR125" s="33">
        <v>0</v>
      </c>
      <c r="AS125" s="33">
        <v>4151.1899999999996</v>
      </c>
      <c r="AT125" s="16" t="str">
        <f t="shared" si="321"/>
        <v xml:space="preserve"> </v>
      </c>
      <c r="AU125" s="16">
        <f t="shared" si="340"/>
        <v>0</v>
      </c>
      <c r="AV125" s="21">
        <v>0</v>
      </c>
      <c r="AW125" s="21">
        <v>0</v>
      </c>
      <c r="AX125" s="21">
        <v>0</v>
      </c>
      <c r="AY125" s="16" t="str">
        <f t="shared" si="322"/>
        <v xml:space="preserve"> </v>
      </c>
      <c r="AZ125" s="16" t="str">
        <f t="shared" si="341"/>
        <v xml:space="preserve"> </v>
      </c>
      <c r="BA125" s="21">
        <v>0</v>
      </c>
      <c r="BB125" s="21">
        <v>0</v>
      </c>
      <c r="BC125" s="21">
        <v>0</v>
      </c>
      <c r="BD125" s="16" t="str">
        <f t="shared" si="323"/>
        <v xml:space="preserve"> </v>
      </c>
      <c r="BE125" s="16" t="str">
        <f t="shared" si="324"/>
        <v xml:space="preserve"> </v>
      </c>
      <c r="BF125" s="21">
        <v>120000</v>
      </c>
      <c r="BG125" s="21">
        <v>0</v>
      </c>
      <c r="BH125" s="21">
        <v>0</v>
      </c>
      <c r="BI125" s="16" t="str">
        <f t="shared" si="325"/>
        <v xml:space="preserve"> </v>
      </c>
      <c r="BJ125" s="16" t="str">
        <f t="shared" si="326"/>
        <v xml:space="preserve"> </v>
      </c>
      <c r="BK125" s="21">
        <v>0</v>
      </c>
      <c r="BL125" s="21">
        <v>0</v>
      </c>
      <c r="BM125" s="21">
        <v>0</v>
      </c>
      <c r="BN125" s="16" t="str">
        <f t="shared" si="598"/>
        <v xml:space="preserve"> </v>
      </c>
      <c r="BO125" s="16" t="str">
        <f t="shared" si="342"/>
        <v xml:space="preserve"> </v>
      </c>
      <c r="BP125" s="21">
        <v>0</v>
      </c>
      <c r="BQ125" s="21">
        <v>0</v>
      </c>
      <c r="BR125" s="21">
        <v>0</v>
      </c>
      <c r="BS125" s="16" t="str">
        <f t="shared" si="327"/>
        <v xml:space="preserve"> </v>
      </c>
      <c r="BT125" s="16" t="str">
        <f t="shared" si="328"/>
        <v xml:space="preserve"> </v>
      </c>
      <c r="BU125" s="21">
        <v>159006.74</v>
      </c>
      <c r="BV125" s="21">
        <v>0</v>
      </c>
      <c r="BW125" s="21">
        <v>4151.1899999999996</v>
      </c>
      <c r="BX125" s="16" t="str">
        <f t="shared" si="329"/>
        <v xml:space="preserve"> </v>
      </c>
      <c r="BY125" s="16">
        <f t="shared" si="343"/>
        <v>0</v>
      </c>
      <c r="BZ125" s="21">
        <v>0</v>
      </c>
      <c r="CA125" s="21">
        <v>0</v>
      </c>
      <c r="CB125" s="21">
        <v>0</v>
      </c>
      <c r="CC125" s="16" t="str">
        <f t="shared" si="330"/>
        <v xml:space="preserve"> </v>
      </c>
      <c r="CD125" s="16" t="str">
        <f t="shared" si="344"/>
        <v xml:space="preserve"> </v>
      </c>
      <c r="CE125" s="15">
        <v>0</v>
      </c>
      <c r="CF125" s="15">
        <v>0</v>
      </c>
      <c r="CG125" s="15">
        <v>0</v>
      </c>
      <c r="CH125" s="22" t="str">
        <f t="shared" si="345"/>
        <v xml:space="preserve"> </v>
      </c>
      <c r="CI125" s="16" t="str">
        <f t="shared" si="346"/>
        <v xml:space="preserve"> </v>
      </c>
      <c r="CJ125" s="21">
        <v>0</v>
      </c>
      <c r="CK125" s="21">
        <v>0</v>
      </c>
      <c r="CL125" s="21">
        <v>0</v>
      </c>
      <c r="CM125" s="16" t="str">
        <f t="shared" si="347"/>
        <v xml:space="preserve"> </v>
      </c>
      <c r="CN125" s="16" t="str">
        <f t="shared" si="348"/>
        <v xml:space="preserve"> </v>
      </c>
      <c r="CO125" s="21">
        <v>0</v>
      </c>
      <c r="CP125" s="21">
        <v>0</v>
      </c>
      <c r="CQ125" s="21">
        <v>0</v>
      </c>
      <c r="CR125" s="16" t="str">
        <f t="shared" si="284"/>
        <v xml:space="preserve"> </v>
      </c>
      <c r="CS125" s="16" t="str">
        <f t="shared" si="285"/>
        <v xml:space="preserve"> </v>
      </c>
      <c r="CT125" s="21">
        <v>0</v>
      </c>
      <c r="CU125" s="21">
        <v>0</v>
      </c>
      <c r="CV125" s="21">
        <v>0</v>
      </c>
      <c r="CW125" s="16" t="str">
        <f t="shared" si="349"/>
        <v xml:space="preserve"> </v>
      </c>
      <c r="CX125" s="16" t="str">
        <f t="shared" si="350"/>
        <v xml:space="preserve"> </v>
      </c>
      <c r="CY125" s="21">
        <v>0</v>
      </c>
      <c r="CZ125" s="21">
        <v>0</v>
      </c>
      <c r="DA125" s="21">
        <v>0</v>
      </c>
      <c r="DB125" s="16" t="str">
        <f t="shared" si="331"/>
        <v xml:space="preserve"> </v>
      </c>
      <c r="DC125" s="16" t="str">
        <f t="shared" si="351"/>
        <v xml:space="preserve"> </v>
      </c>
      <c r="DD125" s="21">
        <v>0</v>
      </c>
      <c r="DE125" s="21">
        <v>0</v>
      </c>
      <c r="DF125" s="21">
        <v>0</v>
      </c>
      <c r="DG125" s="16" t="str">
        <f t="shared" si="332"/>
        <v xml:space="preserve"> </v>
      </c>
      <c r="DH125" s="16" t="str">
        <f t="shared" si="352"/>
        <v xml:space="preserve"> </v>
      </c>
      <c r="DI125" s="21">
        <v>0</v>
      </c>
      <c r="DJ125" s="21">
        <v>0</v>
      </c>
      <c r="DK125" s="16" t="str">
        <f t="shared" si="634"/>
        <v xml:space="preserve"> </v>
      </c>
      <c r="DL125" s="21">
        <v>0</v>
      </c>
      <c r="DM125" s="21">
        <v>0</v>
      </c>
      <c r="DN125" s="21">
        <v>0</v>
      </c>
      <c r="DO125" s="16" t="str">
        <f t="shared" si="333"/>
        <v xml:space="preserve"> </v>
      </c>
      <c r="DP125" s="59" t="str">
        <f t="shared" si="636"/>
        <v xml:space="preserve"> </v>
      </c>
      <c r="DQ125" s="21">
        <v>0</v>
      </c>
      <c r="DR125" s="21">
        <v>0</v>
      </c>
      <c r="DS125" s="21">
        <v>0</v>
      </c>
      <c r="DT125" s="16" t="str">
        <f t="shared" si="446"/>
        <v xml:space="preserve"> </v>
      </c>
      <c r="DU125" s="16" t="str">
        <f t="shared" si="638"/>
        <v xml:space="preserve"> </v>
      </c>
      <c r="DV125" s="67"/>
      <c r="DW125" s="67"/>
      <c r="DX125" s="67"/>
      <c r="DY125" s="67"/>
      <c r="DZ125" s="67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</row>
    <row r="126" spans="1:144" s="8" customFormat="1" ht="15.75" customHeight="1" outlineLevel="1" x14ac:dyDescent="0.25">
      <c r="A126" s="7">
        <f t="shared" si="641"/>
        <v>102</v>
      </c>
      <c r="B126" s="75" t="s">
        <v>105</v>
      </c>
      <c r="C126" s="15">
        <v>1409000</v>
      </c>
      <c r="D126" s="15">
        <v>409826.49</v>
      </c>
      <c r="E126" s="15">
        <v>446092.22</v>
      </c>
      <c r="F126" s="16">
        <f t="shared" si="314"/>
        <v>0.29086337118523775</v>
      </c>
      <c r="G126" s="16">
        <f t="shared" si="315"/>
        <v>0.91870351381604465</v>
      </c>
      <c r="H126" s="6">
        <v>1272000</v>
      </c>
      <c r="I126" s="13">
        <v>354130.02</v>
      </c>
      <c r="J126" s="13">
        <v>423440.67</v>
      </c>
      <c r="K126" s="16">
        <f t="shared" si="316"/>
        <v>0.27840410377358493</v>
      </c>
      <c r="L126" s="16">
        <f t="shared" si="335"/>
        <v>0.83631555750183384</v>
      </c>
      <c r="M126" s="21">
        <v>220000</v>
      </c>
      <c r="N126" s="21">
        <v>42716.54</v>
      </c>
      <c r="O126" s="21">
        <v>38162.32</v>
      </c>
      <c r="P126" s="16">
        <f t="shared" si="289"/>
        <v>0.1941660909090909</v>
      </c>
      <c r="Q126" s="16">
        <f t="shared" si="290"/>
        <v>1.1193381324825116</v>
      </c>
      <c r="R126" s="21">
        <v>0</v>
      </c>
      <c r="S126" s="21">
        <v>0</v>
      </c>
      <c r="T126" s="21">
        <v>0</v>
      </c>
      <c r="U126" s="16" t="str">
        <f t="shared" si="317"/>
        <v xml:space="preserve"> </v>
      </c>
      <c r="V126" s="16" t="str">
        <f t="shared" si="639"/>
        <v xml:space="preserve"> </v>
      </c>
      <c r="W126" s="21">
        <v>45000</v>
      </c>
      <c r="X126" s="21">
        <v>74320</v>
      </c>
      <c r="Y126" s="21">
        <v>31935.3</v>
      </c>
      <c r="Z126" s="16">
        <f t="shared" si="640"/>
        <v>1.6515555555555557</v>
      </c>
      <c r="AA126" s="16" t="str">
        <f t="shared" si="337"/>
        <v>св.200</v>
      </c>
      <c r="AB126" s="21">
        <v>100000</v>
      </c>
      <c r="AC126" s="21">
        <v>119157.88</v>
      </c>
      <c r="AD126" s="21">
        <v>101688.75</v>
      </c>
      <c r="AE126" s="16">
        <f t="shared" si="319"/>
        <v>1.1915788</v>
      </c>
      <c r="AF126" s="16">
        <f t="shared" si="283"/>
        <v>1.1717901931137908</v>
      </c>
      <c r="AG126" s="21">
        <v>900000</v>
      </c>
      <c r="AH126" s="21">
        <v>116635.6</v>
      </c>
      <c r="AI126" s="21">
        <v>251154.3</v>
      </c>
      <c r="AJ126" s="16">
        <f t="shared" si="320"/>
        <v>0.12959511111111111</v>
      </c>
      <c r="AK126" s="16">
        <f t="shared" si="338"/>
        <v>0.46439818071997974</v>
      </c>
      <c r="AL126" s="21">
        <v>7000</v>
      </c>
      <c r="AM126" s="21">
        <v>1300</v>
      </c>
      <c r="AN126" s="21">
        <v>500</v>
      </c>
      <c r="AO126" s="16">
        <f t="shared" si="420"/>
        <v>0.18571428571428572</v>
      </c>
      <c r="AP126" s="16" t="str">
        <f t="shared" si="339"/>
        <v>св.200</v>
      </c>
      <c r="AQ126" s="33">
        <v>137000</v>
      </c>
      <c r="AR126" s="33">
        <v>55696.47</v>
      </c>
      <c r="AS126" s="33">
        <v>22651.55</v>
      </c>
      <c r="AT126" s="16">
        <f t="shared" si="321"/>
        <v>0.40654357664233576</v>
      </c>
      <c r="AU126" s="16" t="str">
        <f t="shared" si="340"/>
        <v>св.200</v>
      </c>
      <c r="AV126" s="21">
        <v>0</v>
      </c>
      <c r="AW126" s="21">
        <v>0</v>
      </c>
      <c r="AX126" s="21">
        <v>0</v>
      </c>
      <c r="AY126" s="16" t="str">
        <f t="shared" si="322"/>
        <v xml:space="preserve"> </v>
      </c>
      <c r="AZ126" s="16" t="str">
        <f t="shared" si="341"/>
        <v xml:space="preserve"> </v>
      </c>
      <c r="BA126" s="21">
        <v>100000</v>
      </c>
      <c r="BB126" s="21">
        <v>55696.47</v>
      </c>
      <c r="BC126" s="21">
        <v>19066.21</v>
      </c>
      <c r="BD126" s="16">
        <f t="shared" si="323"/>
        <v>0.55696469999999998</v>
      </c>
      <c r="BE126" s="16" t="str">
        <f t="shared" si="324"/>
        <v>св.200</v>
      </c>
      <c r="BF126" s="21">
        <v>0</v>
      </c>
      <c r="BG126" s="21">
        <v>0</v>
      </c>
      <c r="BH126" s="21">
        <v>0</v>
      </c>
      <c r="BI126" s="16" t="str">
        <f t="shared" si="325"/>
        <v xml:space="preserve"> </v>
      </c>
      <c r="BJ126" s="16" t="str">
        <f t="shared" si="326"/>
        <v xml:space="preserve"> </v>
      </c>
      <c r="BK126" s="21">
        <v>0</v>
      </c>
      <c r="BL126" s="21">
        <v>0</v>
      </c>
      <c r="BM126" s="21">
        <v>0</v>
      </c>
      <c r="BN126" s="16" t="str">
        <f t="shared" si="598"/>
        <v xml:space="preserve"> </v>
      </c>
      <c r="BO126" s="16" t="str">
        <f t="shared" si="342"/>
        <v xml:space="preserve"> </v>
      </c>
      <c r="BP126" s="21">
        <v>0</v>
      </c>
      <c r="BQ126" s="21">
        <v>0</v>
      </c>
      <c r="BR126" s="21">
        <v>0</v>
      </c>
      <c r="BS126" s="16" t="str">
        <f t="shared" si="327"/>
        <v xml:space="preserve"> </v>
      </c>
      <c r="BT126" s="16" t="str">
        <f t="shared" si="328"/>
        <v xml:space="preserve"> </v>
      </c>
      <c r="BU126" s="21">
        <v>37000</v>
      </c>
      <c r="BV126" s="21">
        <v>0</v>
      </c>
      <c r="BW126" s="21">
        <v>3585.34</v>
      </c>
      <c r="BX126" s="16" t="str">
        <f t="shared" si="329"/>
        <v xml:space="preserve"> </v>
      </c>
      <c r="BY126" s="16">
        <f t="shared" si="343"/>
        <v>0</v>
      </c>
      <c r="BZ126" s="21">
        <v>0</v>
      </c>
      <c r="CA126" s="21">
        <v>0</v>
      </c>
      <c r="CB126" s="21">
        <v>0</v>
      </c>
      <c r="CC126" s="16" t="str">
        <f t="shared" si="330"/>
        <v xml:space="preserve"> </v>
      </c>
      <c r="CD126" s="16" t="str">
        <f t="shared" si="344"/>
        <v xml:space="preserve"> </v>
      </c>
      <c r="CE126" s="15">
        <v>0</v>
      </c>
      <c r="CF126" s="15">
        <v>0</v>
      </c>
      <c r="CG126" s="15">
        <v>0</v>
      </c>
      <c r="CH126" s="22" t="str">
        <f t="shared" si="345"/>
        <v xml:space="preserve"> </v>
      </c>
      <c r="CI126" s="16" t="str">
        <f t="shared" si="346"/>
        <v xml:space="preserve"> </v>
      </c>
      <c r="CJ126" s="21">
        <v>0</v>
      </c>
      <c r="CK126" s="21">
        <v>0</v>
      </c>
      <c r="CL126" s="21">
        <v>0</v>
      </c>
      <c r="CM126" s="16" t="str">
        <f t="shared" si="347"/>
        <v xml:space="preserve"> </v>
      </c>
      <c r="CN126" s="16" t="str">
        <f t="shared" si="348"/>
        <v xml:space="preserve"> </v>
      </c>
      <c r="CO126" s="21">
        <v>0</v>
      </c>
      <c r="CP126" s="21">
        <v>0</v>
      </c>
      <c r="CQ126" s="21">
        <v>0</v>
      </c>
      <c r="CR126" s="16" t="str">
        <f t="shared" si="284"/>
        <v xml:space="preserve"> </v>
      </c>
      <c r="CS126" s="16" t="str">
        <f t="shared" si="285"/>
        <v xml:space="preserve"> </v>
      </c>
      <c r="CT126" s="21">
        <v>0</v>
      </c>
      <c r="CU126" s="21">
        <v>0</v>
      </c>
      <c r="CV126" s="21">
        <v>0</v>
      </c>
      <c r="CW126" s="16" t="str">
        <f t="shared" si="349"/>
        <v xml:space="preserve"> </v>
      </c>
      <c r="CX126" s="16" t="str">
        <f t="shared" si="350"/>
        <v xml:space="preserve"> </v>
      </c>
      <c r="CY126" s="21">
        <v>0</v>
      </c>
      <c r="CZ126" s="21">
        <v>0</v>
      </c>
      <c r="DA126" s="21">
        <v>0</v>
      </c>
      <c r="DB126" s="16" t="str">
        <f t="shared" si="331"/>
        <v xml:space="preserve"> </v>
      </c>
      <c r="DC126" s="16" t="str">
        <f t="shared" si="351"/>
        <v xml:space="preserve"> </v>
      </c>
      <c r="DD126" s="21">
        <v>0</v>
      </c>
      <c r="DE126" s="21">
        <v>0</v>
      </c>
      <c r="DF126" s="21">
        <v>0</v>
      </c>
      <c r="DG126" s="16" t="str">
        <f t="shared" si="332"/>
        <v xml:space="preserve"> </v>
      </c>
      <c r="DH126" s="16" t="str">
        <f t="shared" si="352"/>
        <v xml:space="preserve"> </v>
      </c>
      <c r="DI126" s="21">
        <v>0</v>
      </c>
      <c r="DJ126" s="21">
        <v>0</v>
      </c>
      <c r="DK126" s="16" t="str">
        <f t="shared" si="634"/>
        <v xml:space="preserve"> </v>
      </c>
      <c r="DL126" s="21">
        <v>0</v>
      </c>
      <c r="DM126" s="21">
        <v>0</v>
      </c>
      <c r="DN126" s="21">
        <v>0</v>
      </c>
      <c r="DO126" s="16" t="str">
        <f t="shared" si="333"/>
        <v xml:space="preserve"> </v>
      </c>
      <c r="DP126" s="59" t="str">
        <f t="shared" si="636"/>
        <v xml:space="preserve"> </v>
      </c>
      <c r="DQ126" s="21">
        <v>0</v>
      </c>
      <c r="DR126" s="21">
        <v>0</v>
      </c>
      <c r="DS126" s="21">
        <v>0</v>
      </c>
      <c r="DT126" s="16" t="str">
        <f t="shared" si="446"/>
        <v xml:space="preserve"> </v>
      </c>
      <c r="DU126" s="16" t="str">
        <f t="shared" si="638"/>
        <v xml:space="preserve"> </v>
      </c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</row>
    <row r="127" spans="1:144" s="8" customFormat="1" ht="15.75" customHeight="1" outlineLevel="1" x14ac:dyDescent="0.25">
      <c r="A127" s="7">
        <f t="shared" si="641"/>
        <v>103</v>
      </c>
      <c r="B127" s="75" t="s">
        <v>0</v>
      </c>
      <c r="C127" s="15">
        <v>1976100</v>
      </c>
      <c r="D127" s="15">
        <v>308766.34000000003</v>
      </c>
      <c r="E127" s="15">
        <v>368428.65</v>
      </c>
      <c r="F127" s="16">
        <f t="shared" si="314"/>
        <v>0.15625036182379434</v>
      </c>
      <c r="G127" s="16">
        <f t="shared" si="315"/>
        <v>0.83806278366245401</v>
      </c>
      <c r="H127" s="6">
        <v>1749100</v>
      </c>
      <c r="I127" s="13">
        <v>247217.67</v>
      </c>
      <c r="J127" s="13">
        <v>321423.34000000003</v>
      </c>
      <c r="K127" s="16">
        <f t="shared" si="316"/>
        <v>0.14133992910639759</v>
      </c>
      <c r="L127" s="16">
        <f t="shared" si="335"/>
        <v>0.76913415808571961</v>
      </c>
      <c r="M127" s="21">
        <v>455000</v>
      </c>
      <c r="N127" s="21">
        <v>79705.13</v>
      </c>
      <c r="O127" s="21">
        <v>13514.31</v>
      </c>
      <c r="P127" s="16">
        <f t="shared" si="289"/>
        <v>0.1751761098901099</v>
      </c>
      <c r="Q127" s="16" t="str">
        <f t="shared" si="290"/>
        <v>св.200</v>
      </c>
      <c r="R127" s="21">
        <v>0</v>
      </c>
      <c r="S127" s="21">
        <v>0</v>
      </c>
      <c r="T127" s="21">
        <v>0</v>
      </c>
      <c r="U127" s="16" t="str">
        <f t="shared" si="317"/>
        <v xml:space="preserve"> </v>
      </c>
      <c r="V127" s="16" t="str">
        <f t="shared" si="639"/>
        <v xml:space="preserve"> </v>
      </c>
      <c r="W127" s="21">
        <v>2100</v>
      </c>
      <c r="X127" s="21">
        <v>0</v>
      </c>
      <c r="Y127" s="21">
        <v>431.39</v>
      </c>
      <c r="Z127" s="16" t="str">
        <f t="shared" si="640"/>
        <v xml:space="preserve"> </v>
      </c>
      <c r="AA127" s="16">
        <f t="shared" si="337"/>
        <v>0</v>
      </c>
      <c r="AB127" s="21">
        <v>401000</v>
      </c>
      <c r="AC127" s="21">
        <v>103874.3</v>
      </c>
      <c r="AD127" s="21">
        <v>41228.82</v>
      </c>
      <c r="AE127" s="16">
        <f t="shared" si="319"/>
        <v>0.25903815461346635</v>
      </c>
      <c r="AF127" s="16" t="str">
        <f t="shared" si="283"/>
        <v>св.200</v>
      </c>
      <c r="AG127" s="21">
        <v>886000</v>
      </c>
      <c r="AH127" s="21">
        <v>63638.239999999998</v>
      </c>
      <c r="AI127" s="21">
        <v>265248.82</v>
      </c>
      <c r="AJ127" s="16">
        <f t="shared" si="320"/>
        <v>7.1826455981941303E-2</v>
      </c>
      <c r="AK127" s="16">
        <f t="shared" si="338"/>
        <v>0.23991903149653973</v>
      </c>
      <c r="AL127" s="21">
        <v>5000</v>
      </c>
      <c r="AM127" s="21">
        <v>0</v>
      </c>
      <c r="AN127" s="21">
        <v>1000</v>
      </c>
      <c r="AO127" s="16" t="str">
        <f t="shared" si="420"/>
        <v xml:space="preserve"> </v>
      </c>
      <c r="AP127" s="16">
        <f t="shared" si="339"/>
        <v>0</v>
      </c>
      <c r="AQ127" s="33">
        <v>227000</v>
      </c>
      <c r="AR127" s="33">
        <v>61548.67</v>
      </c>
      <c r="AS127" s="33">
        <v>47005.31</v>
      </c>
      <c r="AT127" s="16">
        <f t="shared" si="321"/>
        <v>0.27113951541850217</v>
      </c>
      <c r="AU127" s="16">
        <f t="shared" si="340"/>
        <v>1.3093982360716268</v>
      </c>
      <c r="AV127" s="21">
        <v>0</v>
      </c>
      <c r="AW127" s="21">
        <v>0</v>
      </c>
      <c r="AX127" s="21">
        <v>0</v>
      </c>
      <c r="AY127" s="16" t="str">
        <f t="shared" si="322"/>
        <v xml:space="preserve"> </v>
      </c>
      <c r="AZ127" s="16" t="str">
        <f t="shared" si="341"/>
        <v xml:space="preserve"> </v>
      </c>
      <c r="BA127" s="21">
        <v>0</v>
      </c>
      <c r="BB127" s="21">
        <v>0</v>
      </c>
      <c r="BC127" s="21">
        <v>0</v>
      </c>
      <c r="BD127" s="16" t="str">
        <f t="shared" si="323"/>
        <v xml:space="preserve"> </v>
      </c>
      <c r="BE127" s="16" t="str">
        <f t="shared" si="324"/>
        <v xml:space="preserve"> </v>
      </c>
      <c r="BF127" s="21">
        <v>147000</v>
      </c>
      <c r="BG127" s="21">
        <v>37350</v>
      </c>
      <c r="BH127" s="21">
        <v>35325</v>
      </c>
      <c r="BI127" s="16">
        <f t="shared" si="325"/>
        <v>0.25408163265306122</v>
      </c>
      <c r="BJ127" s="16">
        <f t="shared" si="326"/>
        <v>1.0573248407643312</v>
      </c>
      <c r="BK127" s="21">
        <v>0</v>
      </c>
      <c r="BL127" s="21">
        <v>0</v>
      </c>
      <c r="BM127" s="21">
        <v>0</v>
      </c>
      <c r="BN127" s="16" t="str">
        <f t="shared" si="598"/>
        <v xml:space="preserve"> </v>
      </c>
      <c r="BO127" s="16" t="str">
        <f t="shared" si="342"/>
        <v xml:space="preserve"> </v>
      </c>
      <c r="BP127" s="21">
        <v>0</v>
      </c>
      <c r="BQ127" s="21">
        <v>0</v>
      </c>
      <c r="BR127" s="21">
        <v>0</v>
      </c>
      <c r="BS127" s="16" t="str">
        <f t="shared" si="327"/>
        <v xml:space="preserve"> </v>
      </c>
      <c r="BT127" s="16" t="str">
        <f t="shared" si="328"/>
        <v xml:space="preserve"> </v>
      </c>
      <c r="BU127" s="21">
        <v>80000</v>
      </c>
      <c r="BV127" s="21">
        <v>24198.67</v>
      </c>
      <c r="BW127" s="21">
        <v>11680.31</v>
      </c>
      <c r="BX127" s="16">
        <f t="shared" si="329"/>
        <v>0.302483375</v>
      </c>
      <c r="BY127" s="16" t="str">
        <f t="shared" si="343"/>
        <v>св.200</v>
      </c>
      <c r="BZ127" s="21">
        <v>0</v>
      </c>
      <c r="CA127" s="21">
        <v>0</v>
      </c>
      <c r="CB127" s="21">
        <v>0</v>
      </c>
      <c r="CC127" s="16" t="str">
        <f t="shared" si="330"/>
        <v xml:space="preserve"> </v>
      </c>
      <c r="CD127" s="16" t="str">
        <f t="shared" si="344"/>
        <v xml:space="preserve"> </v>
      </c>
      <c r="CE127" s="15">
        <v>0</v>
      </c>
      <c r="CF127" s="15">
        <v>0</v>
      </c>
      <c r="CG127" s="15">
        <v>0</v>
      </c>
      <c r="CH127" s="22" t="str">
        <f t="shared" si="345"/>
        <v xml:space="preserve"> </v>
      </c>
      <c r="CI127" s="16" t="str">
        <f t="shared" si="346"/>
        <v xml:space="preserve"> </v>
      </c>
      <c r="CJ127" s="21">
        <v>0</v>
      </c>
      <c r="CK127" s="21">
        <v>0</v>
      </c>
      <c r="CL127" s="21">
        <v>0</v>
      </c>
      <c r="CM127" s="16" t="str">
        <f t="shared" si="347"/>
        <v xml:space="preserve"> </v>
      </c>
      <c r="CN127" s="16" t="str">
        <f t="shared" si="348"/>
        <v xml:space="preserve"> </v>
      </c>
      <c r="CO127" s="21">
        <v>0</v>
      </c>
      <c r="CP127" s="21">
        <v>0</v>
      </c>
      <c r="CQ127" s="21">
        <v>0</v>
      </c>
      <c r="CR127" s="16" t="str">
        <f t="shared" si="284"/>
        <v xml:space="preserve"> </v>
      </c>
      <c r="CS127" s="16" t="str">
        <f t="shared" si="285"/>
        <v xml:space="preserve"> </v>
      </c>
      <c r="CT127" s="21">
        <v>0</v>
      </c>
      <c r="CU127" s="21">
        <v>0</v>
      </c>
      <c r="CV127" s="21">
        <v>0</v>
      </c>
      <c r="CW127" s="16" t="str">
        <f t="shared" si="349"/>
        <v xml:space="preserve"> </v>
      </c>
      <c r="CX127" s="16" t="str">
        <f t="shared" si="350"/>
        <v xml:space="preserve"> </v>
      </c>
      <c r="CY127" s="21">
        <v>0</v>
      </c>
      <c r="CZ127" s="21">
        <v>0</v>
      </c>
      <c r="DA127" s="21">
        <v>0</v>
      </c>
      <c r="DB127" s="16" t="str">
        <f t="shared" si="331"/>
        <v xml:space="preserve"> </v>
      </c>
      <c r="DC127" s="16" t="str">
        <f t="shared" si="351"/>
        <v xml:space="preserve"> </v>
      </c>
      <c r="DD127" s="21">
        <v>0</v>
      </c>
      <c r="DE127" s="21">
        <v>0</v>
      </c>
      <c r="DF127" s="21">
        <v>0</v>
      </c>
      <c r="DG127" s="16" t="str">
        <f t="shared" si="332"/>
        <v xml:space="preserve"> </v>
      </c>
      <c r="DH127" s="16" t="str">
        <f t="shared" si="352"/>
        <v xml:space="preserve"> </v>
      </c>
      <c r="DI127" s="21">
        <v>0</v>
      </c>
      <c r="DJ127" s="21">
        <v>0</v>
      </c>
      <c r="DK127" s="16" t="str">
        <f t="shared" si="634"/>
        <v xml:space="preserve"> </v>
      </c>
      <c r="DL127" s="21">
        <v>0</v>
      </c>
      <c r="DM127" s="21">
        <v>0</v>
      </c>
      <c r="DN127" s="21">
        <v>0</v>
      </c>
      <c r="DO127" s="16" t="str">
        <f t="shared" si="333"/>
        <v xml:space="preserve"> </v>
      </c>
      <c r="DP127" s="59" t="str">
        <f t="shared" si="636"/>
        <v xml:space="preserve"> </v>
      </c>
      <c r="DQ127" s="21">
        <v>0</v>
      </c>
      <c r="DR127" s="21">
        <v>0</v>
      </c>
      <c r="DS127" s="21">
        <v>0</v>
      </c>
      <c r="DT127" s="16" t="str">
        <f t="shared" si="446"/>
        <v xml:space="preserve"> </v>
      </c>
      <c r="DU127" s="16" t="str">
        <f t="shared" si="638"/>
        <v xml:space="preserve"> </v>
      </c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</row>
    <row r="128" spans="1:144" s="8" customFormat="1" ht="15.75" customHeight="1" outlineLevel="1" x14ac:dyDescent="0.25">
      <c r="A128" s="7">
        <f t="shared" si="641"/>
        <v>104</v>
      </c>
      <c r="B128" s="75" t="s">
        <v>92</v>
      </c>
      <c r="C128" s="15">
        <v>4412933</v>
      </c>
      <c r="D128" s="15">
        <v>949023.83</v>
      </c>
      <c r="E128" s="15">
        <v>560967.63</v>
      </c>
      <c r="F128" s="16">
        <f t="shared" si="314"/>
        <v>0.21505511867050778</v>
      </c>
      <c r="G128" s="16">
        <f t="shared" si="315"/>
        <v>1.6917621966886038</v>
      </c>
      <c r="H128" s="6">
        <v>3995000</v>
      </c>
      <c r="I128" s="13">
        <v>803703.23</v>
      </c>
      <c r="J128" s="13">
        <v>554667.82000000007</v>
      </c>
      <c r="K128" s="16">
        <f t="shared" si="316"/>
        <v>0.20117727909887359</v>
      </c>
      <c r="L128" s="16">
        <f t="shared" si="335"/>
        <v>1.4489811757963531</v>
      </c>
      <c r="M128" s="21">
        <v>2000000</v>
      </c>
      <c r="N128" s="21">
        <v>526441.62</v>
      </c>
      <c r="O128" s="21">
        <v>377459.25</v>
      </c>
      <c r="P128" s="16">
        <f t="shared" si="289"/>
        <v>0.26322080999999997</v>
      </c>
      <c r="Q128" s="16">
        <f t="shared" si="290"/>
        <v>1.3946978912293182</v>
      </c>
      <c r="R128" s="21">
        <v>0</v>
      </c>
      <c r="S128" s="21">
        <v>0</v>
      </c>
      <c r="T128" s="21">
        <v>0</v>
      </c>
      <c r="U128" s="16" t="str">
        <f t="shared" si="317"/>
        <v xml:space="preserve"> </v>
      </c>
      <c r="V128" s="16" t="str">
        <f t="shared" si="639"/>
        <v xml:space="preserve"> </v>
      </c>
      <c r="W128" s="21">
        <v>82000</v>
      </c>
      <c r="X128" s="21">
        <v>-100643.4</v>
      </c>
      <c r="Y128" s="21">
        <v>1286.02</v>
      </c>
      <c r="Z128" s="16" t="str">
        <f t="shared" si="640"/>
        <v xml:space="preserve"> </v>
      </c>
      <c r="AA128" s="16">
        <f t="shared" si="337"/>
        <v>-78.259591608217605</v>
      </c>
      <c r="AB128" s="21">
        <v>410000</v>
      </c>
      <c r="AC128" s="21">
        <v>103412.45</v>
      </c>
      <c r="AD128" s="21">
        <v>-3592.66</v>
      </c>
      <c r="AE128" s="16">
        <f t="shared" si="319"/>
        <v>0.25222548780487802</v>
      </c>
      <c r="AF128" s="16">
        <f t="shared" si="283"/>
        <v>-28.784368685041169</v>
      </c>
      <c r="AG128" s="21">
        <v>1500000</v>
      </c>
      <c r="AH128" s="21">
        <v>274292.56</v>
      </c>
      <c r="AI128" s="21">
        <v>179115.21</v>
      </c>
      <c r="AJ128" s="16">
        <f t="shared" si="320"/>
        <v>0.18286170666666665</v>
      </c>
      <c r="AK128" s="16">
        <f t="shared" si="338"/>
        <v>1.5313750295131274</v>
      </c>
      <c r="AL128" s="21">
        <v>3000</v>
      </c>
      <c r="AM128" s="21">
        <v>200</v>
      </c>
      <c r="AN128" s="21">
        <v>400</v>
      </c>
      <c r="AO128" s="16">
        <f t="shared" si="420"/>
        <v>6.6666666666666666E-2</v>
      </c>
      <c r="AP128" s="16">
        <f t="shared" si="339"/>
        <v>0.5</v>
      </c>
      <c r="AQ128" s="33">
        <v>417933</v>
      </c>
      <c r="AR128" s="33">
        <v>145320.6</v>
      </c>
      <c r="AS128" s="33">
        <v>6299.81</v>
      </c>
      <c r="AT128" s="16">
        <f t="shared" si="321"/>
        <v>0.34771267164832642</v>
      </c>
      <c r="AU128" s="16" t="str">
        <f t="shared" si="340"/>
        <v>св.200</v>
      </c>
      <c r="AV128" s="21">
        <v>0</v>
      </c>
      <c r="AW128" s="21">
        <v>0</v>
      </c>
      <c r="AX128" s="21">
        <v>0</v>
      </c>
      <c r="AY128" s="16" t="str">
        <f t="shared" si="322"/>
        <v xml:space="preserve"> </v>
      </c>
      <c r="AZ128" s="16" t="str">
        <f t="shared" si="341"/>
        <v xml:space="preserve"> </v>
      </c>
      <c r="BA128" s="21">
        <v>103053</v>
      </c>
      <c r="BB128" s="21">
        <v>84024.6</v>
      </c>
      <c r="BC128" s="21">
        <v>6299.81</v>
      </c>
      <c r="BD128" s="16">
        <f t="shared" si="323"/>
        <v>0.81535326482489601</v>
      </c>
      <c r="BE128" s="16" t="str">
        <f t="shared" si="324"/>
        <v>св.200</v>
      </c>
      <c r="BF128" s="21">
        <v>0</v>
      </c>
      <c r="BG128" s="21">
        <v>0</v>
      </c>
      <c r="BH128" s="21">
        <v>0</v>
      </c>
      <c r="BI128" s="16" t="str">
        <f t="shared" si="325"/>
        <v xml:space="preserve"> </v>
      </c>
      <c r="BJ128" s="16" t="str">
        <f t="shared" si="326"/>
        <v xml:space="preserve"> </v>
      </c>
      <c r="BK128" s="21">
        <v>0</v>
      </c>
      <c r="BL128" s="21">
        <v>0</v>
      </c>
      <c r="BM128" s="21">
        <v>0</v>
      </c>
      <c r="BN128" s="16" t="str">
        <f t="shared" si="598"/>
        <v xml:space="preserve"> </v>
      </c>
      <c r="BO128" s="16" t="str">
        <f t="shared" si="342"/>
        <v xml:space="preserve"> </v>
      </c>
      <c r="BP128" s="21">
        <v>116400</v>
      </c>
      <c r="BQ128" s="21">
        <v>0</v>
      </c>
      <c r="BR128" s="21">
        <v>0</v>
      </c>
      <c r="BS128" s="16" t="str">
        <f t="shared" si="327"/>
        <v xml:space="preserve"> </v>
      </c>
      <c r="BT128" s="16" t="str">
        <f t="shared" si="328"/>
        <v xml:space="preserve"> </v>
      </c>
      <c r="BU128" s="21">
        <v>0</v>
      </c>
      <c r="BV128" s="21">
        <v>0</v>
      </c>
      <c r="BW128" s="21">
        <v>0</v>
      </c>
      <c r="BX128" s="16" t="str">
        <f t="shared" si="329"/>
        <v xml:space="preserve"> </v>
      </c>
      <c r="BY128" s="16" t="str">
        <f t="shared" si="343"/>
        <v xml:space="preserve"> </v>
      </c>
      <c r="BZ128" s="21">
        <v>0</v>
      </c>
      <c r="CA128" s="21">
        <v>0</v>
      </c>
      <c r="CB128" s="21">
        <v>0</v>
      </c>
      <c r="CC128" s="16" t="str">
        <f t="shared" si="330"/>
        <v xml:space="preserve"> </v>
      </c>
      <c r="CD128" s="16" t="str">
        <f t="shared" si="344"/>
        <v xml:space="preserve"> </v>
      </c>
      <c r="CE128" s="15">
        <v>198480</v>
      </c>
      <c r="CF128" s="15">
        <v>61296</v>
      </c>
      <c r="CG128" s="15">
        <v>0</v>
      </c>
      <c r="CH128" s="22">
        <f t="shared" si="345"/>
        <v>0.30882708585247887</v>
      </c>
      <c r="CI128" s="16" t="str">
        <f t="shared" si="346"/>
        <v xml:space="preserve"> </v>
      </c>
      <c r="CJ128" s="21">
        <v>0</v>
      </c>
      <c r="CK128" s="21">
        <v>0</v>
      </c>
      <c r="CL128" s="21">
        <v>0</v>
      </c>
      <c r="CM128" s="16" t="str">
        <f t="shared" si="347"/>
        <v xml:space="preserve"> </v>
      </c>
      <c r="CN128" s="16" t="str">
        <f t="shared" si="348"/>
        <v xml:space="preserve"> </v>
      </c>
      <c r="CO128" s="21">
        <v>198480</v>
      </c>
      <c r="CP128" s="21">
        <v>61296</v>
      </c>
      <c r="CQ128" s="21">
        <v>0</v>
      </c>
      <c r="CR128" s="16">
        <f t="shared" si="284"/>
        <v>0.30882708585247887</v>
      </c>
      <c r="CS128" s="16" t="str">
        <f t="shared" si="285"/>
        <v xml:space="preserve"> </v>
      </c>
      <c r="CT128" s="21">
        <v>0</v>
      </c>
      <c r="CU128" s="21">
        <v>0</v>
      </c>
      <c r="CV128" s="21">
        <v>0</v>
      </c>
      <c r="CW128" s="16" t="str">
        <f t="shared" si="349"/>
        <v xml:space="preserve"> </v>
      </c>
      <c r="CX128" s="16" t="str">
        <f t="shared" si="350"/>
        <v xml:space="preserve"> </v>
      </c>
      <c r="CY128" s="21">
        <v>0</v>
      </c>
      <c r="CZ128" s="21">
        <v>0</v>
      </c>
      <c r="DA128" s="21">
        <v>0</v>
      </c>
      <c r="DB128" s="16" t="str">
        <f t="shared" si="331"/>
        <v xml:space="preserve"> </v>
      </c>
      <c r="DC128" s="16" t="str">
        <f t="shared" si="351"/>
        <v xml:space="preserve"> </v>
      </c>
      <c r="DD128" s="21">
        <v>0</v>
      </c>
      <c r="DE128" s="21">
        <v>0</v>
      </c>
      <c r="DF128" s="21">
        <v>0</v>
      </c>
      <c r="DG128" s="16" t="str">
        <f>IF(DE128&lt;=0," ",IF(DF128&lt;=0," ",IF(DE128/DF128*100&gt;200,"СВ.200",DE128/DF128)))</f>
        <v xml:space="preserve"> </v>
      </c>
      <c r="DH128" s="16" t="str">
        <f t="shared" si="352"/>
        <v xml:space="preserve"> </v>
      </c>
      <c r="DI128" s="21">
        <v>0</v>
      </c>
      <c r="DJ128" s="21">
        <v>0</v>
      </c>
      <c r="DK128" s="16" t="str">
        <f t="shared" si="634"/>
        <v xml:space="preserve"> </v>
      </c>
      <c r="DL128" s="21">
        <v>0</v>
      </c>
      <c r="DM128" s="21">
        <v>0</v>
      </c>
      <c r="DN128" s="21">
        <v>0</v>
      </c>
      <c r="DO128" s="16" t="str">
        <f t="shared" si="333"/>
        <v xml:space="preserve"> </v>
      </c>
      <c r="DP128" s="59" t="str">
        <f t="shared" si="636"/>
        <v xml:space="preserve"> </v>
      </c>
      <c r="DQ128" s="21">
        <v>0</v>
      </c>
      <c r="DR128" s="21">
        <v>0</v>
      </c>
      <c r="DS128" s="21">
        <v>0</v>
      </c>
      <c r="DT128" s="16" t="str">
        <f t="shared" si="446"/>
        <v xml:space="preserve"> </v>
      </c>
      <c r="DU128" s="16" t="str">
        <f t="shared" si="638"/>
        <v xml:space="preserve"> </v>
      </c>
      <c r="DV128" s="67"/>
      <c r="DW128" s="67"/>
      <c r="DX128" s="67"/>
      <c r="DY128" s="67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</row>
    <row r="129" spans="1:144" s="8" customFormat="1" ht="17.25" customHeight="1" outlineLevel="1" x14ac:dyDescent="0.25">
      <c r="A129" s="7">
        <f t="shared" si="641"/>
        <v>105</v>
      </c>
      <c r="B129" s="75" t="s">
        <v>36</v>
      </c>
      <c r="C129" s="15">
        <v>1220171.18</v>
      </c>
      <c r="D129" s="15">
        <v>746251.97</v>
      </c>
      <c r="E129" s="15">
        <v>446400.04</v>
      </c>
      <c r="F129" s="16">
        <f t="shared" si="314"/>
        <v>0.61159612866778246</v>
      </c>
      <c r="G129" s="16">
        <f t="shared" si="315"/>
        <v>1.6717112525348341</v>
      </c>
      <c r="H129" s="6">
        <v>1168480.8700000001</v>
      </c>
      <c r="I129" s="13">
        <v>733651.97</v>
      </c>
      <c r="J129" s="13">
        <v>431859.52</v>
      </c>
      <c r="K129" s="16">
        <f t="shared" si="316"/>
        <v>0.62786819094436686</v>
      </c>
      <c r="L129" s="16">
        <f t="shared" si="335"/>
        <v>1.6988208804566818</v>
      </c>
      <c r="M129" s="21">
        <v>300000</v>
      </c>
      <c r="N129" s="21">
        <v>72626.05</v>
      </c>
      <c r="O129" s="21">
        <v>34119.379999999997</v>
      </c>
      <c r="P129" s="16">
        <f t="shared" si="289"/>
        <v>0.24208683333333333</v>
      </c>
      <c r="Q129" s="16" t="str">
        <f t="shared" si="290"/>
        <v>св.200</v>
      </c>
      <c r="R129" s="21">
        <v>0</v>
      </c>
      <c r="S129" s="21">
        <v>0</v>
      </c>
      <c r="T129" s="21">
        <v>0</v>
      </c>
      <c r="U129" s="16" t="str">
        <f t="shared" si="317"/>
        <v xml:space="preserve"> </v>
      </c>
      <c r="V129" s="16" t="str">
        <f t="shared" si="639"/>
        <v xml:space="preserve"> </v>
      </c>
      <c r="W129" s="21">
        <v>470000</v>
      </c>
      <c r="X129" s="21">
        <v>624962.69999999995</v>
      </c>
      <c r="Y129" s="21">
        <v>348277.37</v>
      </c>
      <c r="Z129" s="16">
        <f t="shared" si="640"/>
        <v>1.3297078723404254</v>
      </c>
      <c r="AA129" s="16">
        <f t="shared" si="337"/>
        <v>1.7944395870452334</v>
      </c>
      <c r="AB129" s="21">
        <v>28000</v>
      </c>
      <c r="AC129" s="21">
        <v>2699.09</v>
      </c>
      <c r="AD129" s="21">
        <v>-17479</v>
      </c>
      <c r="AE129" s="16">
        <f t="shared" si="319"/>
        <v>9.6396071428571428E-2</v>
      </c>
      <c r="AF129" s="16">
        <f t="shared" ref="AF129:AF143" si="642">IF(AD129=0," ",IF(AC129/AD129*100&gt;200,"св.200",AC129/AD129))</f>
        <v>-0.15441901710624178</v>
      </c>
      <c r="AG129" s="21">
        <v>370180.87</v>
      </c>
      <c r="AH129" s="21">
        <v>33364.129999999997</v>
      </c>
      <c r="AI129" s="21">
        <v>66541.77</v>
      </c>
      <c r="AJ129" s="16">
        <f t="shared" si="320"/>
        <v>9.0129265728939478E-2</v>
      </c>
      <c r="AK129" s="16">
        <f t="shared" si="338"/>
        <v>0.50140130026598329</v>
      </c>
      <c r="AL129" s="21">
        <v>300</v>
      </c>
      <c r="AM129" s="21">
        <v>0</v>
      </c>
      <c r="AN129" s="21">
        <v>400</v>
      </c>
      <c r="AO129" s="16" t="str">
        <f t="shared" si="420"/>
        <v xml:space="preserve"> </v>
      </c>
      <c r="AP129" s="16">
        <f t="shared" si="339"/>
        <v>0</v>
      </c>
      <c r="AQ129" s="33">
        <v>51690.31</v>
      </c>
      <c r="AR129" s="33">
        <v>12600</v>
      </c>
      <c r="AS129" s="33">
        <v>14540.52</v>
      </c>
      <c r="AT129" s="16">
        <f t="shared" si="321"/>
        <v>0.24375942028592981</v>
      </c>
      <c r="AU129" s="16">
        <f t="shared" si="340"/>
        <v>0.86654397504353353</v>
      </c>
      <c r="AV129" s="21">
        <v>0</v>
      </c>
      <c r="AW129" s="21">
        <v>0</v>
      </c>
      <c r="AX129" s="21">
        <v>0</v>
      </c>
      <c r="AY129" s="16" t="str">
        <f t="shared" si="322"/>
        <v xml:space="preserve"> </v>
      </c>
      <c r="AZ129" s="16" t="str">
        <f t="shared" si="341"/>
        <v xml:space="preserve"> </v>
      </c>
      <c r="BA129" s="21">
        <v>1290.31</v>
      </c>
      <c r="BB129" s="21">
        <v>0</v>
      </c>
      <c r="BC129" s="21">
        <v>0</v>
      </c>
      <c r="BD129" s="16" t="str">
        <f t="shared" si="323"/>
        <v xml:space="preserve"> </v>
      </c>
      <c r="BE129" s="16" t="str">
        <f t="shared" si="324"/>
        <v xml:space="preserve"> </v>
      </c>
      <c r="BF129" s="21">
        <v>0</v>
      </c>
      <c r="BG129" s="21">
        <v>0</v>
      </c>
      <c r="BH129" s="21">
        <v>0</v>
      </c>
      <c r="BI129" s="16" t="str">
        <f t="shared" si="325"/>
        <v xml:space="preserve"> </v>
      </c>
      <c r="BJ129" s="16" t="str">
        <f t="shared" si="326"/>
        <v xml:space="preserve"> </v>
      </c>
      <c r="BK129" s="21">
        <v>0</v>
      </c>
      <c r="BL129" s="21">
        <v>0</v>
      </c>
      <c r="BM129" s="21">
        <v>0</v>
      </c>
      <c r="BN129" s="16" t="str">
        <f t="shared" si="598"/>
        <v xml:space="preserve"> </v>
      </c>
      <c r="BO129" s="16" t="str">
        <f t="shared" si="342"/>
        <v xml:space="preserve"> </v>
      </c>
      <c r="BP129" s="21">
        <v>50400</v>
      </c>
      <c r="BQ129" s="21">
        <v>12600</v>
      </c>
      <c r="BR129" s="21">
        <v>12600</v>
      </c>
      <c r="BS129" s="16">
        <f t="shared" si="327"/>
        <v>0.25</v>
      </c>
      <c r="BT129" s="16">
        <f t="shared" si="328"/>
        <v>1</v>
      </c>
      <c r="BU129" s="21">
        <v>0</v>
      </c>
      <c r="BV129" s="21">
        <v>0</v>
      </c>
      <c r="BW129" s="21">
        <v>1940.52</v>
      </c>
      <c r="BX129" s="16" t="str">
        <f t="shared" si="329"/>
        <v xml:space="preserve"> </v>
      </c>
      <c r="BY129" s="16">
        <f t="shared" si="343"/>
        <v>0</v>
      </c>
      <c r="BZ129" s="21">
        <v>0</v>
      </c>
      <c r="CA129" s="21">
        <v>0</v>
      </c>
      <c r="CB129" s="21">
        <v>0</v>
      </c>
      <c r="CC129" s="16" t="str">
        <f t="shared" si="330"/>
        <v xml:space="preserve"> </v>
      </c>
      <c r="CD129" s="16" t="str">
        <f t="shared" si="344"/>
        <v xml:space="preserve"> </v>
      </c>
      <c r="CE129" s="15">
        <v>0</v>
      </c>
      <c r="CF129" s="15">
        <v>0</v>
      </c>
      <c r="CG129" s="15">
        <v>0</v>
      </c>
      <c r="CH129" s="22" t="str">
        <f t="shared" si="345"/>
        <v xml:space="preserve"> </v>
      </c>
      <c r="CI129" s="16" t="str">
        <f t="shared" si="346"/>
        <v xml:space="preserve"> </v>
      </c>
      <c r="CJ129" s="21">
        <v>0</v>
      </c>
      <c r="CK129" s="21">
        <v>0</v>
      </c>
      <c r="CL129" s="21">
        <v>0</v>
      </c>
      <c r="CM129" s="16" t="str">
        <f t="shared" si="347"/>
        <v xml:space="preserve"> </v>
      </c>
      <c r="CN129" s="16" t="str">
        <f t="shared" si="348"/>
        <v xml:space="preserve"> </v>
      </c>
      <c r="CO129" s="21">
        <v>0</v>
      </c>
      <c r="CP129" s="21">
        <v>0</v>
      </c>
      <c r="CQ129" s="21">
        <v>0</v>
      </c>
      <c r="CR129" s="16" t="str">
        <f t="shared" ref="CR129:CR143" si="643">IF(CP129&lt;=0," ",IF(CO129&lt;=0," ",IF(CP129/CO129*100&gt;200,"СВ.200",CP129/CO129)))</f>
        <v xml:space="preserve"> </v>
      </c>
      <c r="CS129" s="16" t="str">
        <f t="shared" ref="CS129:CS143" si="644">IF(CQ129=0," ",IF(CP129/CQ129*100&gt;200,"св.200",CP129/CQ129))</f>
        <v xml:space="preserve"> </v>
      </c>
      <c r="CT129" s="21">
        <v>0</v>
      </c>
      <c r="CU129" s="21">
        <v>0</v>
      </c>
      <c r="CV129" s="21">
        <v>0</v>
      </c>
      <c r="CW129" s="16" t="str">
        <f t="shared" si="349"/>
        <v xml:space="preserve"> </v>
      </c>
      <c r="CX129" s="16" t="str">
        <f t="shared" si="350"/>
        <v xml:space="preserve"> </v>
      </c>
      <c r="CY129" s="21">
        <v>0</v>
      </c>
      <c r="CZ129" s="21">
        <v>0</v>
      </c>
      <c r="DA129" s="21">
        <v>0</v>
      </c>
      <c r="DB129" s="16" t="str">
        <f t="shared" si="331"/>
        <v xml:space="preserve"> </v>
      </c>
      <c r="DC129" s="16" t="str">
        <f t="shared" si="351"/>
        <v xml:space="preserve"> </v>
      </c>
      <c r="DD129" s="21">
        <v>0</v>
      </c>
      <c r="DE129" s="21">
        <v>0</v>
      </c>
      <c r="DF129" s="21">
        <v>0</v>
      </c>
      <c r="DG129" s="16" t="str">
        <f t="shared" si="332"/>
        <v xml:space="preserve"> </v>
      </c>
      <c r="DH129" s="16" t="str">
        <f>IF(DE129=0," ",IF(DE129/DF129*100&gt;200,"св.200",DE129/DF129))</f>
        <v xml:space="preserve"> </v>
      </c>
      <c r="DI129" s="21">
        <v>0</v>
      </c>
      <c r="DJ129" s="21">
        <v>0</v>
      </c>
      <c r="DK129" s="16" t="str">
        <f t="shared" ref="DK129:DK146" si="645">IF(DJ129=0," ",IF(DI129/DJ129*100&gt;200,"св.200",DI129/DJ129))</f>
        <v xml:space="preserve"> </v>
      </c>
      <c r="DL129" s="21">
        <v>0</v>
      </c>
      <c r="DM129" s="21">
        <v>0</v>
      </c>
      <c r="DN129" s="21">
        <v>0</v>
      </c>
      <c r="DO129" s="16" t="str">
        <f t="shared" si="333"/>
        <v xml:space="preserve"> </v>
      </c>
      <c r="DP129" s="59" t="str">
        <f t="shared" si="636"/>
        <v xml:space="preserve"> </v>
      </c>
      <c r="DQ129" s="21">
        <v>0</v>
      </c>
      <c r="DR129" s="21">
        <v>0</v>
      </c>
      <c r="DS129" s="21">
        <v>0</v>
      </c>
      <c r="DT129" s="16" t="str">
        <f t="shared" si="446"/>
        <v xml:space="preserve"> </v>
      </c>
      <c r="DU129" s="16" t="str">
        <f t="shared" si="638"/>
        <v xml:space="preserve"> </v>
      </c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</row>
    <row r="130" spans="1:144" s="8" customFormat="1" ht="15.75" customHeight="1" outlineLevel="1" x14ac:dyDescent="0.25">
      <c r="A130" s="7">
        <f t="shared" si="641"/>
        <v>106</v>
      </c>
      <c r="B130" s="75" t="s">
        <v>84</v>
      </c>
      <c r="C130" s="15">
        <v>2607211</v>
      </c>
      <c r="D130" s="15">
        <v>261752.92</v>
      </c>
      <c r="E130" s="15">
        <v>125053.01</v>
      </c>
      <c r="F130" s="16">
        <f t="shared" si="314"/>
        <v>0.10039575623146726</v>
      </c>
      <c r="G130" s="16" t="str">
        <f t="shared" si="315"/>
        <v>св.200</v>
      </c>
      <c r="H130" s="6">
        <v>2136000</v>
      </c>
      <c r="I130" s="13">
        <v>237380.35</v>
      </c>
      <c r="J130" s="13">
        <v>97139.63</v>
      </c>
      <c r="K130" s="16">
        <f t="shared" si="316"/>
        <v>0.11113312265917603</v>
      </c>
      <c r="L130" s="16" t="str">
        <f t="shared" si="335"/>
        <v>св.200</v>
      </c>
      <c r="M130" s="21">
        <v>1110000</v>
      </c>
      <c r="N130" s="21">
        <v>86731.47</v>
      </c>
      <c r="O130" s="21">
        <v>97528.52</v>
      </c>
      <c r="P130" s="16">
        <f t="shared" si="289"/>
        <v>7.8136459459459462E-2</v>
      </c>
      <c r="Q130" s="16">
        <f t="shared" si="290"/>
        <v>0.88929340873828489</v>
      </c>
      <c r="R130" s="21">
        <v>0</v>
      </c>
      <c r="S130" s="21">
        <v>0</v>
      </c>
      <c r="T130" s="21">
        <v>0</v>
      </c>
      <c r="U130" s="16" t="str">
        <f t="shared" si="317"/>
        <v xml:space="preserve"> </v>
      </c>
      <c r="V130" s="16" t="str">
        <f t="shared" si="639"/>
        <v xml:space="preserve"> </v>
      </c>
      <c r="W130" s="21">
        <v>0</v>
      </c>
      <c r="X130" s="21">
        <v>0</v>
      </c>
      <c r="Y130" s="21">
        <v>0</v>
      </c>
      <c r="Z130" s="16" t="str">
        <f t="shared" si="640"/>
        <v xml:space="preserve"> </v>
      </c>
      <c r="AA130" s="16" t="str">
        <f t="shared" si="337"/>
        <v xml:space="preserve"> </v>
      </c>
      <c r="AB130" s="21">
        <v>288000</v>
      </c>
      <c r="AC130" s="21">
        <v>22495.65</v>
      </c>
      <c r="AD130" s="21">
        <v>22907.82</v>
      </c>
      <c r="AE130" s="16">
        <f t="shared" si="319"/>
        <v>7.8109895833333332E-2</v>
      </c>
      <c r="AF130" s="16">
        <f t="shared" si="642"/>
        <v>0.9820074542230558</v>
      </c>
      <c r="AG130" s="21">
        <v>732000</v>
      </c>
      <c r="AH130" s="21">
        <v>128153.23</v>
      </c>
      <c r="AI130" s="21">
        <v>-23896.71</v>
      </c>
      <c r="AJ130" s="16">
        <f t="shared" si="320"/>
        <v>0.17507271857923495</v>
      </c>
      <c r="AK130" s="16">
        <f t="shared" si="338"/>
        <v>-5.3627980588122801</v>
      </c>
      <c r="AL130" s="21">
        <v>6000</v>
      </c>
      <c r="AM130" s="21">
        <v>0</v>
      </c>
      <c r="AN130" s="21">
        <v>600</v>
      </c>
      <c r="AO130" s="16" t="str">
        <f t="shared" si="420"/>
        <v xml:space="preserve"> </v>
      </c>
      <c r="AP130" s="16">
        <f t="shared" si="339"/>
        <v>0</v>
      </c>
      <c r="AQ130" s="33">
        <v>471211</v>
      </c>
      <c r="AR130" s="33">
        <v>24372.57</v>
      </c>
      <c r="AS130" s="33">
        <v>27913.379999999997</v>
      </c>
      <c r="AT130" s="16">
        <f t="shared" si="321"/>
        <v>5.1723261978179627E-2</v>
      </c>
      <c r="AU130" s="16">
        <f t="shared" si="340"/>
        <v>0.87315008071398026</v>
      </c>
      <c r="AV130" s="21">
        <v>0</v>
      </c>
      <c r="AW130" s="21">
        <v>0</v>
      </c>
      <c r="AX130" s="21">
        <v>0</v>
      </c>
      <c r="AY130" s="16" t="str">
        <f t="shared" si="322"/>
        <v xml:space="preserve"> </v>
      </c>
      <c r="AZ130" s="16" t="str">
        <f t="shared" si="341"/>
        <v xml:space="preserve"> </v>
      </c>
      <c r="BA130" s="21">
        <v>215537</v>
      </c>
      <c r="BB130" s="21">
        <v>0</v>
      </c>
      <c r="BC130" s="21">
        <v>0</v>
      </c>
      <c r="BD130" s="16" t="str">
        <f t="shared" si="323"/>
        <v xml:space="preserve"> </v>
      </c>
      <c r="BE130" s="16" t="str">
        <f t="shared" si="324"/>
        <v xml:space="preserve"> </v>
      </c>
      <c r="BF130" s="21">
        <v>106174</v>
      </c>
      <c r="BG130" s="21">
        <v>24372.57</v>
      </c>
      <c r="BH130" s="21">
        <v>26543.37</v>
      </c>
      <c r="BI130" s="16">
        <f t="shared" si="325"/>
        <v>0.22955309209410968</v>
      </c>
      <c r="BJ130" s="16">
        <f t="shared" si="326"/>
        <v>0.91821686545453729</v>
      </c>
      <c r="BK130" s="21">
        <v>0</v>
      </c>
      <c r="BL130" s="21">
        <v>0</v>
      </c>
      <c r="BM130" s="21">
        <v>0</v>
      </c>
      <c r="BN130" s="16" t="str">
        <f t="shared" si="598"/>
        <v xml:space="preserve"> </v>
      </c>
      <c r="BO130" s="16" t="str">
        <f t="shared" si="342"/>
        <v xml:space="preserve"> </v>
      </c>
      <c r="BP130" s="21">
        <v>0</v>
      </c>
      <c r="BQ130" s="21">
        <v>0</v>
      </c>
      <c r="BR130" s="21">
        <v>0</v>
      </c>
      <c r="BS130" s="16" t="str">
        <f t="shared" si="327"/>
        <v xml:space="preserve"> </v>
      </c>
      <c r="BT130" s="16" t="str">
        <f t="shared" si="328"/>
        <v xml:space="preserve"> </v>
      </c>
      <c r="BU130" s="21">
        <v>5500</v>
      </c>
      <c r="BV130" s="21">
        <v>0</v>
      </c>
      <c r="BW130" s="21">
        <v>1370.01</v>
      </c>
      <c r="BX130" s="16" t="str">
        <f t="shared" si="329"/>
        <v xml:space="preserve"> </v>
      </c>
      <c r="BY130" s="16">
        <f t="shared" si="343"/>
        <v>0</v>
      </c>
      <c r="BZ130" s="21">
        <v>0</v>
      </c>
      <c r="CA130" s="21">
        <v>0</v>
      </c>
      <c r="CB130" s="21">
        <v>0</v>
      </c>
      <c r="CC130" s="16" t="str">
        <f t="shared" si="330"/>
        <v xml:space="preserve"> </v>
      </c>
      <c r="CD130" s="16" t="str">
        <f t="shared" si="344"/>
        <v xml:space="preserve"> </v>
      </c>
      <c r="CE130" s="15">
        <v>0</v>
      </c>
      <c r="CF130" s="15">
        <v>0</v>
      </c>
      <c r="CG130" s="15">
        <v>0</v>
      </c>
      <c r="CH130" s="22" t="str">
        <f t="shared" si="345"/>
        <v xml:space="preserve"> </v>
      </c>
      <c r="CI130" s="16" t="str">
        <f t="shared" si="346"/>
        <v xml:space="preserve"> </v>
      </c>
      <c r="CJ130" s="21">
        <v>0</v>
      </c>
      <c r="CK130" s="21">
        <v>0</v>
      </c>
      <c r="CL130" s="21">
        <v>0</v>
      </c>
      <c r="CM130" s="16" t="str">
        <f t="shared" si="347"/>
        <v xml:space="preserve"> </v>
      </c>
      <c r="CN130" s="16" t="str">
        <f t="shared" si="348"/>
        <v xml:space="preserve"> </v>
      </c>
      <c r="CO130" s="21">
        <v>0</v>
      </c>
      <c r="CP130" s="21">
        <v>0</v>
      </c>
      <c r="CQ130" s="21">
        <v>0</v>
      </c>
      <c r="CR130" s="16" t="str">
        <f t="shared" si="643"/>
        <v xml:space="preserve"> </v>
      </c>
      <c r="CS130" s="16" t="str">
        <f t="shared" si="644"/>
        <v xml:space="preserve"> </v>
      </c>
      <c r="CT130" s="21">
        <v>0</v>
      </c>
      <c r="CU130" s="21">
        <v>0</v>
      </c>
      <c r="CV130" s="21">
        <v>0</v>
      </c>
      <c r="CW130" s="16" t="str">
        <f t="shared" si="349"/>
        <v xml:space="preserve"> </v>
      </c>
      <c r="CX130" s="16" t="str">
        <f t="shared" si="350"/>
        <v xml:space="preserve"> </v>
      </c>
      <c r="CY130" s="21">
        <v>0</v>
      </c>
      <c r="CZ130" s="21">
        <v>0</v>
      </c>
      <c r="DA130" s="21">
        <v>0</v>
      </c>
      <c r="DB130" s="16" t="str">
        <f t="shared" si="331"/>
        <v xml:space="preserve"> </v>
      </c>
      <c r="DC130" s="16" t="str">
        <f t="shared" si="351"/>
        <v xml:space="preserve"> </v>
      </c>
      <c r="DD130" s="21">
        <v>0</v>
      </c>
      <c r="DE130" s="21">
        <v>0</v>
      </c>
      <c r="DF130" s="21">
        <v>0</v>
      </c>
      <c r="DG130" s="16" t="str">
        <f t="shared" si="332"/>
        <v xml:space="preserve"> </v>
      </c>
      <c r="DH130" s="16" t="str">
        <f t="shared" ref="DH130:DH142" si="646">IF(DF130=0," ",IF(DE130/DF130*100&gt;200,"св.200",DE130/DF130))</f>
        <v xml:space="preserve"> </v>
      </c>
      <c r="DI130" s="21">
        <v>0</v>
      </c>
      <c r="DJ130" s="21">
        <v>0</v>
      </c>
      <c r="DK130" s="16" t="str">
        <f t="shared" si="645"/>
        <v xml:space="preserve"> </v>
      </c>
      <c r="DL130" s="21">
        <v>0</v>
      </c>
      <c r="DM130" s="21">
        <v>0</v>
      </c>
      <c r="DN130" s="21">
        <v>0</v>
      </c>
      <c r="DO130" s="16" t="str">
        <f t="shared" si="333"/>
        <v xml:space="preserve"> </v>
      </c>
      <c r="DP130" s="59" t="str">
        <f t="shared" si="636"/>
        <v xml:space="preserve"> </v>
      </c>
      <c r="DQ130" s="21">
        <v>144000</v>
      </c>
      <c r="DR130" s="21">
        <v>0</v>
      </c>
      <c r="DS130" s="21">
        <v>0</v>
      </c>
      <c r="DT130" s="16" t="str">
        <f t="shared" si="446"/>
        <v xml:space="preserve"> </v>
      </c>
      <c r="DU130" s="16" t="str">
        <f t="shared" si="638"/>
        <v xml:space="preserve"> </v>
      </c>
      <c r="DV130" s="67"/>
      <c r="DW130" s="67"/>
      <c r="DX130" s="67"/>
      <c r="DY130" s="67"/>
      <c r="DZ130" s="67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</row>
    <row r="131" spans="1:144" s="10" customFormat="1" ht="15.75" x14ac:dyDescent="0.25">
      <c r="A131" s="9"/>
      <c r="B131" s="74" t="s">
        <v>141</v>
      </c>
      <c r="C131" s="76">
        <v>70615177.620000005</v>
      </c>
      <c r="D131" s="76">
        <v>15689384.899999999</v>
      </c>
      <c r="E131" s="76">
        <f>SUM(E132:E137)</f>
        <v>11643156.490000002</v>
      </c>
      <c r="F131" s="14">
        <f t="shared" si="314"/>
        <v>0.22218148319939038</v>
      </c>
      <c r="G131" s="14">
        <f t="shared" si="315"/>
        <v>1.3475198854773784</v>
      </c>
      <c r="H131" s="36">
        <v>68508793.74000001</v>
      </c>
      <c r="I131" s="36">
        <v>15271458.609999999</v>
      </c>
      <c r="J131" s="36">
        <f t="shared" ref="J131" si="647">J132+J133+J134+J135+J136+J137</f>
        <v>11101286.610000003</v>
      </c>
      <c r="K131" s="14">
        <f t="shared" si="316"/>
        <v>0.22291238505756236</v>
      </c>
      <c r="L131" s="14">
        <f t="shared" si="335"/>
        <v>1.3756476295498505</v>
      </c>
      <c r="M131" s="36">
        <v>59246793.740000002</v>
      </c>
      <c r="N131" s="36">
        <v>13909198.85</v>
      </c>
      <c r="O131" s="36">
        <f t="shared" ref="O131" si="648">O132+O133+O134+O135+O136+O137</f>
        <v>9306427.3600000013</v>
      </c>
      <c r="P131" s="14">
        <f t="shared" si="289"/>
        <v>0.23476711517992768</v>
      </c>
      <c r="Q131" s="14">
        <f t="shared" si="290"/>
        <v>1.494579854540443</v>
      </c>
      <c r="R131" s="36">
        <v>3068300</v>
      </c>
      <c r="S131" s="36">
        <v>780307.96</v>
      </c>
      <c r="T131" s="36">
        <f t="shared" ref="T131" si="649">T132+T133+T134+T135+T136+T137</f>
        <v>708334.73</v>
      </c>
      <c r="U131" s="14">
        <f t="shared" si="317"/>
        <v>0.25431279861812728</v>
      </c>
      <c r="V131" s="14">
        <f t="shared" ref="V131:V143" si="650">IF(T131=0," ",IF(S131/T131*100&gt;200,"св.200",S131/T131))</f>
        <v>1.1016090655331836</v>
      </c>
      <c r="W131" s="36">
        <v>700</v>
      </c>
      <c r="X131" s="36">
        <v>0</v>
      </c>
      <c r="Y131" s="36">
        <f t="shared" ref="Y131" si="651">Y132+Y133+Y134+Y135+Y136+Y137</f>
        <v>300</v>
      </c>
      <c r="Z131" s="14" t="str">
        <f t="shared" si="640"/>
        <v xml:space="preserve"> </v>
      </c>
      <c r="AA131" s="14">
        <f t="shared" si="337"/>
        <v>0</v>
      </c>
      <c r="AB131" s="36">
        <v>2130000</v>
      </c>
      <c r="AC131" s="36">
        <v>91728.239999999991</v>
      </c>
      <c r="AD131" s="36">
        <f t="shared" ref="AD131" si="652">AD132+AD133+AD134+AD135+AD136+AD137</f>
        <v>277710.62</v>
      </c>
      <c r="AE131" s="14">
        <f t="shared" si="319"/>
        <v>4.30649014084507E-2</v>
      </c>
      <c r="AF131" s="14">
        <f t="shared" si="642"/>
        <v>0.33030152033796906</v>
      </c>
      <c r="AG131" s="36">
        <v>4063000</v>
      </c>
      <c r="AH131" s="36">
        <v>490223.56</v>
      </c>
      <c r="AI131" s="36">
        <f t="shared" ref="AI131" si="653">AI132+AI133+AI134+AI135+AI136+AI137</f>
        <v>808513.9</v>
      </c>
      <c r="AJ131" s="14">
        <f t="shared" si="320"/>
        <v>0.12065556485355648</v>
      </c>
      <c r="AK131" s="14">
        <f t="shared" si="338"/>
        <v>0.6063266939504689</v>
      </c>
      <c r="AL131" s="36">
        <v>0</v>
      </c>
      <c r="AM131" s="36">
        <v>0</v>
      </c>
      <c r="AN131" s="36">
        <f t="shared" ref="AN131" si="654">AN132+AN133+AN134+AN135+AN136+AN137</f>
        <v>0</v>
      </c>
      <c r="AO131" s="14" t="str">
        <f t="shared" si="420"/>
        <v xml:space="preserve"> </v>
      </c>
      <c r="AP131" s="14" t="str">
        <f t="shared" si="339"/>
        <v xml:space="preserve"> </v>
      </c>
      <c r="AQ131" s="78">
        <v>2106383.88</v>
      </c>
      <c r="AR131" s="36">
        <v>417926.29</v>
      </c>
      <c r="AS131" s="36">
        <f t="shared" ref="AS131" si="655">AS132+AS133+AS134+AS135+AS136+AS137</f>
        <v>541869.88</v>
      </c>
      <c r="AT131" s="14">
        <f t="shared" si="321"/>
        <v>0.19840936591292183</v>
      </c>
      <c r="AU131" s="14">
        <f t="shared" si="340"/>
        <v>0.77126687683766437</v>
      </c>
      <c r="AV131" s="36">
        <v>900000</v>
      </c>
      <c r="AW131" s="36">
        <v>84388.17</v>
      </c>
      <c r="AX131" s="36">
        <f t="shared" ref="AX131" si="656">AX132+AX133+AX134+AX135+AX136+AX137</f>
        <v>138597.91</v>
      </c>
      <c r="AY131" s="14">
        <f t="shared" si="322"/>
        <v>9.3764633333333333E-2</v>
      </c>
      <c r="AZ131" s="14">
        <f t="shared" si="341"/>
        <v>0.60887043679085784</v>
      </c>
      <c r="BA131" s="36">
        <v>444220.17</v>
      </c>
      <c r="BB131" s="36">
        <v>22778.560000000001</v>
      </c>
      <c r="BC131" s="36">
        <f>BC132+BC133+BC134+BC135+BC136+BC137</f>
        <v>50665.09</v>
      </c>
      <c r="BD131" s="14">
        <f t="shared" si="323"/>
        <v>5.1277635592278492E-2</v>
      </c>
      <c r="BE131" s="14">
        <f t="shared" si="324"/>
        <v>0.44959083266209537</v>
      </c>
      <c r="BF131" s="36">
        <v>340392</v>
      </c>
      <c r="BG131" s="36">
        <v>110849.45</v>
      </c>
      <c r="BH131" s="36">
        <f>BH132+BH133+BH134+BH135+BH136+BH137</f>
        <v>126585.92</v>
      </c>
      <c r="BI131" s="14">
        <f t="shared" si="325"/>
        <v>0.3256523361301088</v>
      </c>
      <c r="BJ131" s="14">
        <f t="shared" si="326"/>
        <v>0.87568546328059238</v>
      </c>
      <c r="BK131" s="36">
        <v>0</v>
      </c>
      <c r="BL131" s="36">
        <v>0</v>
      </c>
      <c r="BM131" s="36">
        <f>BM132+BM133+BM134+BM135+BM136+BM137</f>
        <v>0</v>
      </c>
      <c r="BN131" s="14" t="str">
        <f t="shared" si="598"/>
        <v xml:space="preserve"> </v>
      </c>
      <c r="BO131" s="14" t="str">
        <f t="shared" si="342"/>
        <v xml:space="preserve"> </v>
      </c>
      <c r="BP131" s="36">
        <v>0</v>
      </c>
      <c r="BQ131" s="36">
        <v>0</v>
      </c>
      <c r="BR131" s="36">
        <f>BR132+BR133+BR134+BR135+BR136+BR137</f>
        <v>0</v>
      </c>
      <c r="BS131" s="14" t="str">
        <f t="shared" si="327"/>
        <v xml:space="preserve"> </v>
      </c>
      <c r="BT131" s="14" t="str">
        <f t="shared" si="328"/>
        <v xml:space="preserve"> </v>
      </c>
      <c r="BU131" s="36">
        <v>135000</v>
      </c>
      <c r="BV131" s="36">
        <v>36250</v>
      </c>
      <c r="BW131" s="36">
        <f>BW132+BW133+BW134+BW135+BW136+BW137</f>
        <v>33750</v>
      </c>
      <c r="BX131" s="14">
        <f t="shared" si="329"/>
        <v>0.26851851851851855</v>
      </c>
      <c r="BY131" s="14">
        <f t="shared" si="343"/>
        <v>1.0740740740740742</v>
      </c>
      <c r="BZ131" s="36">
        <v>0</v>
      </c>
      <c r="CA131" s="36">
        <v>0</v>
      </c>
      <c r="CB131" s="36">
        <f>CB132+CB133+CB134+CB135+CB136+CB137</f>
        <v>0</v>
      </c>
      <c r="CC131" s="14" t="str">
        <f t="shared" si="330"/>
        <v xml:space="preserve"> </v>
      </c>
      <c r="CD131" s="14" t="str">
        <f t="shared" si="344"/>
        <v xml:space="preserve"> </v>
      </c>
      <c r="CE131" s="76">
        <v>40000</v>
      </c>
      <c r="CF131" s="76">
        <v>676</v>
      </c>
      <c r="CG131" s="36">
        <f>CG132+CG133+CG134+CG135+CG136+CG137</f>
        <v>13352</v>
      </c>
      <c r="CH131" s="14">
        <f t="shared" si="345"/>
        <v>1.6899999999999998E-2</v>
      </c>
      <c r="CI131" s="14">
        <f t="shared" si="346"/>
        <v>5.0629119233073699E-2</v>
      </c>
      <c r="CJ131" s="36">
        <v>40000</v>
      </c>
      <c r="CK131" s="36">
        <v>676</v>
      </c>
      <c r="CL131" s="36">
        <f>CL132+CL133+CL134+CL135+CL136+CL137</f>
        <v>13352</v>
      </c>
      <c r="CM131" s="14">
        <f t="shared" si="347"/>
        <v>1.6899999999999998E-2</v>
      </c>
      <c r="CN131" s="14">
        <f t="shared" si="348"/>
        <v>5.0629119233073699E-2</v>
      </c>
      <c r="CO131" s="36">
        <v>0</v>
      </c>
      <c r="CP131" s="36">
        <v>0</v>
      </c>
      <c r="CQ131" s="36">
        <f>CQ132+CQ133+CQ134+CQ135+CQ136+CQ137</f>
        <v>0</v>
      </c>
      <c r="CR131" s="14" t="str">
        <f t="shared" si="643"/>
        <v xml:space="preserve"> </v>
      </c>
      <c r="CS131" s="14" t="str">
        <f t="shared" si="644"/>
        <v xml:space="preserve"> </v>
      </c>
      <c r="CT131" s="36">
        <v>0</v>
      </c>
      <c r="CU131" s="36">
        <v>0</v>
      </c>
      <c r="CV131" s="36">
        <f>CV132+CV133+CV134+CV135+CV136+CV137</f>
        <v>0</v>
      </c>
      <c r="CW131" s="28" t="str">
        <f t="shared" si="349"/>
        <v xml:space="preserve"> </v>
      </c>
      <c r="CX131" s="28" t="str">
        <f t="shared" si="350"/>
        <v xml:space="preserve"> </v>
      </c>
      <c r="CY131" s="36">
        <v>0</v>
      </c>
      <c r="CZ131" s="36">
        <v>0</v>
      </c>
      <c r="DA131" s="36">
        <f>DA132+DA133+DA134+DA135+DA136+DA137</f>
        <v>0</v>
      </c>
      <c r="DB131" s="14" t="str">
        <f t="shared" si="331"/>
        <v xml:space="preserve"> </v>
      </c>
      <c r="DC131" s="14" t="str">
        <f t="shared" si="351"/>
        <v xml:space="preserve"> </v>
      </c>
      <c r="DD131" s="36">
        <v>5000</v>
      </c>
      <c r="DE131" s="36">
        <v>15209</v>
      </c>
      <c r="DF131" s="36">
        <f>DF132+DF133+DF134+DF135+DF136+DF137</f>
        <v>5618.96</v>
      </c>
      <c r="DG131" s="14" t="str">
        <f t="shared" si="332"/>
        <v>СВ.200</v>
      </c>
      <c r="DH131" s="14" t="str">
        <f t="shared" si="646"/>
        <v>св.200</v>
      </c>
      <c r="DI131" s="36">
        <v>0</v>
      </c>
      <c r="DJ131" s="36">
        <v>0</v>
      </c>
      <c r="DK131" s="14" t="str">
        <f t="shared" ref="DK131:DK142" si="657">IF(DI131=0," ",IF(DI131/DJ131*100&gt;200,"св.200",DI131/DJ131))</f>
        <v xml:space="preserve"> </v>
      </c>
      <c r="DL131" s="36">
        <v>0</v>
      </c>
      <c r="DM131" s="36">
        <v>0</v>
      </c>
      <c r="DN131" s="36">
        <f>DN132+DN133+DN134+DN135+DN136+DN137</f>
        <v>0</v>
      </c>
      <c r="DO131" s="14" t="str">
        <f t="shared" si="333"/>
        <v xml:space="preserve"> </v>
      </c>
      <c r="DP131" s="58" t="str">
        <f t="shared" si="636"/>
        <v xml:space="preserve"> </v>
      </c>
      <c r="DQ131" s="36">
        <v>241771.71</v>
      </c>
      <c r="DR131" s="36">
        <v>147775.10999999999</v>
      </c>
      <c r="DS131" s="36">
        <f>DS132+DS133+DS134+DS135+DS136+DS137</f>
        <v>173300</v>
      </c>
      <c r="DT131" s="14">
        <f t="shared" si="446"/>
        <v>0.61121754071226941</v>
      </c>
      <c r="DU131" s="14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</row>
    <row r="132" spans="1:144" s="8" customFormat="1" ht="15.75" customHeight="1" outlineLevel="1" x14ac:dyDescent="0.25">
      <c r="A132" s="7">
        <v>107</v>
      </c>
      <c r="B132" s="75" t="s">
        <v>107</v>
      </c>
      <c r="C132" s="15">
        <v>65332767.140000001</v>
      </c>
      <c r="D132" s="15">
        <v>14890110.119999999</v>
      </c>
      <c r="E132" s="15">
        <v>10996320.279999999</v>
      </c>
      <c r="F132" s="16">
        <f t="shared" si="314"/>
        <v>0.22791182391054007</v>
      </c>
      <c r="G132" s="16">
        <f t="shared" si="315"/>
        <v>1.3540993478593004</v>
      </c>
      <c r="H132" s="6">
        <v>63796590.740000002</v>
      </c>
      <c r="I132" s="13">
        <v>14525130.540000001</v>
      </c>
      <c r="J132" s="13">
        <v>10565798.4</v>
      </c>
      <c r="K132" s="16">
        <f t="shared" si="316"/>
        <v>0.22767878928196156</v>
      </c>
      <c r="L132" s="16">
        <f t="shared" si="335"/>
        <v>1.3747309942994939</v>
      </c>
      <c r="M132" s="21">
        <v>56528290.740000002</v>
      </c>
      <c r="N132" s="21">
        <v>13358841.109999999</v>
      </c>
      <c r="O132" s="21">
        <v>8975355.3399999999</v>
      </c>
      <c r="P132" s="16">
        <f t="shared" si="289"/>
        <v>0.23632133459409813</v>
      </c>
      <c r="Q132" s="16">
        <f t="shared" si="290"/>
        <v>1.4883913342644326</v>
      </c>
      <c r="R132" s="21">
        <v>3068300</v>
      </c>
      <c r="S132" s="21">
        <v>780307.96</v>
      </c>
      <c r="T132" s="21">
        <v>708334.73</v>
      </c>
      <c r="U132" s="16">
        <f t="shared" si="317"/>
        <v>0.25431279861812728</v>
      </c>
      <c r="V132" s="16">
        <f t="shared" si="650"/>
        <v>1.1016090655331836</v>
      </c>
      <c r="W132" s="21">
        <v>0</v>
      </c>
      <c r="X132" s="21">
        <v>0</v>
      </c>
      <c r="Y132" s="21">
        <v>0</v>
      </c>
      <c r="Z132" s="16" t="str">
        <f t="shared" si="640"/>
        <v xml:space="preserve"> </v>
      </c>
      <c r="AA132" s="16" t="str">
        <f t="shared" si="337"/>
        <v xml:space="preserve"> </v>
      </c>
      <c r="AB132" s="21">
        <v>1709000</v>
      </c>
      <c r="AC132" s="21">
        <v>54189.53</v>
      </c>
      <c r="AD132" s="21">
        <v>225800.8</v>
      </c>
      <c r="AE132" s="16">
        <f t="shared" si="319"/>
        <v>3.1708326506729077E-2</v>
      </c>
      <c r="AF132" s="16">
        <f t="shared" si="642"/>
        <v>0.23998821084779151</v>
      </c>
      <c r="AG132" s="21">
        <v>2491000</v>
      </c>
      <c r="AH132" s="21">
        <v>331791.94</v>
      </c>
      <c r="AI132" s="21">
        <v>656307.53</v>
      </c>
      <c r="AJ132" s="16">
        <f t="shared" si="320"/>
        <v>0.13319628261742272</v>
      </c>
      <c r="AK132" s="16">
        <f t="shared" si="338"/>
        <v>0.50554339975346618</v>
      </c>
      <c r="AL132" s="21">
        <v>0</v>
      </c>
      <c r="AM132" s="21">
        <v>0</v>
      </c>
      <c r="AN132" s="21">
        <v>0</v>
      </c>
      <c r="AO132" s="16" t="str">
        <f t="shared" si="420"/>
        <v xml:space="preserve"> </v>
      </c>
      <c r="AP132" s="16" t="str">
        <f t="shared" si="339"/>
        <v xml:space="preserve"> </v>
      </c>
      <c r="AQ132" s="33">
        <v>1536176.4</v>
      </c>
      <c r="AR132" s="33">
        <v>364979.57999999996</v>
      </c>
      <c r="AS132" s="33">
        <v>430521.88</v>
      </c>
      <c r="AT132" s="16">
        <f t="shared" si="321"/>
        <v>0.23758962837861589</v>
      </c>
      <c r="AU132" s="16">
        <f t="shared" si="340"/>
        <v>0.84776081531558845</v>
      </c>
      <c r="AV132" s="21">
        <v>900000</v>
      </c>
      <c r="AW132" s="21">
        <v>84388.17</v>
      </c>
      <c r="AX132" s="21">
        <v>138597.91</v>
      </c>
      <c r="AY132" s="16">
        <f>IF(AW132&lt;=0," ",IF(AV132&lt;=0," ",IF(AW132/AV132*100&gt;200,"СВ.200",AW132/AV132)))</f>
        <v>9.3764633333333333E-2</v>
      </c>
      <c r="AZ132" s="16">
        <f t="shared" si="341"/>
        <v>0.60887043679085784</v>
      </c>
      <c r="BA132" s="21">
        <v>150000</v>
      </c>
      <c r="BB132" s="21">
        <v>22778.560000000001</v>
      </c>
      <c r="BC132" s="21">
        <v>50665.09</v>
      </c>
      <c r="BD132" s="16">
        <f t="shared" si="323"/>
        <v>0.15185706666666668</v>
      </c>
      <c r="BE132" s="16">
        <f t="shared" si="324"/>
        <v>0.44959083266209537</v>
      </c>
      <c r="BF132" s="21">
        <v>300000</v>
      </c>
      <c r="BG132" s="21">
        <v>100751.45</v>
      </c>
      <c r="BH132" s="21">
        <v>116487.92</v>
      </c>
      <c r="BI132" s="16">
        <f t="shared" si="325"/>
        <v>0.33583816666666666</v>
      </c>
      <c r="BJ132" s="16">
        <f t="shared" si="326"/>
        <v>0.86490899657234843</v>
      </c>
      <c r="BK132" s="21">
        <v>0</v>
      </c>
      <c r="BL132" s="21">
        <v>0</v>
      </c>
      <c r="BM132" s="21">
        <v>0</v>
      </c>
      <c r="BN132" s="16" t="str">
        <f t="shared" si="598"/>
        <v xml:space="preserve"> </v>
      </c>
      <c r="BO132" s="16" t="str">
        <f>IF(BM132=0," ",IF(BL132/BM132*100&gt;200,"св.200",BL132/BM132))</f>
        <v xml:space="preserve"> </v>
      </c>
      <c r="BP132" s="21">
        <v>0</v>
      </c>
      <c r="BQ132" s="21">
        <v>0</v>
      </c>
      <c r="BR132" s="21">
        <v>0</v>
      </c>
      <c r="BS132" s="16" t="str">
        <f t="shared" si="327"/>
        <v xml:space="preserve"> </v>
      </c>
      <c r="BT132" s="16" t="str">
        <f t="shared" si="328"/>
        <v xml:space="preserve"> </v>
      </c>
      <c r="BU132" s="21">
        <v>0</v>
      </c>
      <c r="BV132" s="21">
        <v>0</v>
      </c>
      <c r="BW132" s="21">
        <v>0</v>
      </c>
      <c r="BX132" s="16" t="str">
        <f t="shared" si="329"/>
        <v xml:space="preserve"> </v>
      </c>
      <c r="BY132" s="16" t="str">
        <f t="shared" si="343"/>
        <v xml:space="preserve"> </v>
      </c>
      <c r="BZ132" s="21">
        <v>0</v>
      </c>
      <c r="CA132" s="21">
        <v>0</v>
      </c>
      <c r="CB132" s="21">
        <v>0</v>
      </c>
      <c r="CC132" s="16" t="str">
        <f t="shared" si="330"/>
        <v xml:space="preserve"> </v>
      </c>
      <c r="CD132" s="16" t="str">
        <f t="shared" si="344"/>
        <v xml:space="preserve"> </v>
      </c>
      <c r="CE132" s="15">
        <v>40000</v>
      </c>
      <c r="CF132" s="15">
        <v>676</v>
      </c>
      <c r="CG132" s="15">
        <v>13352</v>
      </c>
      <c r="CH132" s="22">
        <f t="shared" si="345"/>
        <v>1.6899999999999998E-2</v>
      </c>
      <c r="CI132" s="16">
        <f t="shared" si="346"/>
        <v>5.0629119233073699E-2</v>
      </c>
      <c r="CJ132" s="21">
        <v>40000</v>
      </c>
      <c r="CK132" s="21">
        <v>676</v>
      </c>
      <c r="CL132" s="21">
        <v>13352</v>
      </c>
      <c r="CM132" s="16">
        <f t="shared" si="347"/>
        <v>1.6899999999999998E-2</v>
      </c>
      <c r="CN132" s="16">
        <f t="shared" si="348"/>
        <v>5.0629119233073699E-2</v>
      </c>
      <c r="CO132" s="21">
        <v>0</v>
      </c>
      <c r="CP132" s="21">
        <v>0</v>
      </c>
      <c r="CQ132" s="21">
        <v>0</v>
      </c>
      <c r="CR132" s="16" t="str">
        <f t="shared" si="643"/>
        <v xml:space="preserve"> </v>
      </c>
      <c r="CS132" s="16" t="str">
        <f t="shared" si="644"/>
        <v xml:space="preserve"> </v>
      </c>
      <c r="CT132" s="21">
        <v>0</v>
      </c>
      <c r="CU132" s="21">
        <v>0</v>
      </c>
      <c r="CV132" s="21">
        <v>0</v>
      </c>
      <c r="CW132" s="16" t="str">
        <f t="shared" si="349"/>
        <v xml:space="preserve"> </v>
      </c>
      <c r="CX132" s="16" t="str">
        <f t="shared" si="350"/>
        <v xml:space="preserve"> </v>
      </c>
      <c r="CY132" s="21">
        <v>0</v>
      </c>
      <c r="CZ132" s="21">
        <v>0</v>
      </c>
      <c r="DA132" s="21">
        <v>0</v>
      </c>
      <c r="DB132" s="16" t="str">
        <f t="shared" si="331"/>
        <v xml:space="preserve"> </v>
      </c>
      <c r="DC132" s="16" t="str">
        <f t="shared" si="351"/>
        <v xml:space="preserve"> </v>
      </c>
      <c r="DD132" s="21">
        <v>5000</v>
      </c>
      <c r="DE132" s="21">
        <v>15209</v>
      </c>
      <c r="DF132" s="21">
        <v>5618.96</v>
      </c>
      <c r="DG132" s="16" t="str">
        <f t="shared" si="332"/>
        <v>СВ.200</v>
      </c>
      <c r="DH132" s="16" t="str">
        <f t="shared" si="646"/>
        <v>св.200</v>
      </c>
      <c r="DI132" s="21">
        <v>0</v>
      </c>
      <c r="DJ132" s="21">
        <v>0</v>
      </c>
      <c r="DK132" s="16" t="str">
        <f t="shared" si="657"/>
        <v xml:space="preserve"> </v>
      </c>
      <c r="DL132" s="21">
        <v>0</v>
      </c>
      <c r="DM132" s="21">
        <v>0</v>
      </c>
      <c r="DN132" s="21">
        <v>0</v>
      </c>
      <c r="DO132" s="16" t="str">
        <f t="shared" si="333"/>
        <v xml:space="preserve"> </v>
      </c>
      <c r="DP132" s="59" t="str">
        <f t="shared" ref="DP132:DP143" si="658">IF(DN132=0," ",IF(DM132/DN132*100&gt;200,"св.200",DM132/DN132))</f>
        <v xml:space="preserve"> </v>
      </c>
      <c r="DQ132" s="21">
        <v>141176.4</v>
      </c>
      <c r="DR132" s="21">
        <v>141176.4</v>
      </c>
      <c r="DS132" s="21">
        <v>105800</v>
      </c>
      <c r="DT132" s="16">
        <f t="shared" si="446"/>
        <v>1</v>
      </c>
      <c r="DU132" s="16">
        <f t="shared" ref="DU132:DU136" si="659">IF(DS132=0," ",IF(DR132/DS132*100&gt;200,"св.200",DR132/DS132))</f>
        <v>1.3343705103969754</v>
      </c>
      <c r="DV132" s="67"/>
      <c r="DW132" s="67"/>
      <c r="DX132" s="67"/>
      <c r="DY132" s="67"/>
      <c r="DZ132" s="67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</row>
    <row r="133" spans="1:144" s="8" customFormat="1" ht="15.75" customHeight="1" outlineLevel="1" x14ac:dyDescent="0.25">
      <c r="A133" s="7">
        <v>108</v>
      </c>
      <c r="B133" s="75" t="s">
        <v>81</v>
      </c>
      <c r="C133" s="15">
        <v>415000</v>
      </c>
      <c r="D133" s="15">
        <v>47899.72</v>
      </c>
      <c r="E133" s="15">
        <v>79027.13</v>
      </c>
      <c r="F133" s="16">
        <f t="shared" si="314"/>
        <v>0.11542101204819277</v>
      </c>
      <c r="G133" s="16">
        <f t="shared" si="315"/>
        <v>0.6061174181575365</v>
      </c>
      <c r="H133" s="6">
        <v>315000</v>
      </c>
      <c r="I133" s="13">
        <v>47899.72</v>
      </c>
      <c r="J133" s="13">
        <v>79027.13</v>
      </c>
      <c r="K133" s="16">
        <f t="shared" si="316"/>
        <v>0.15206260317460318</v>
      </c>
      <c r="L133" s="16">
        <f t="shared" si="335"/>
        <v>0.6061174181575365</v>
      </c>
      <c r="M133" s="21">
        <v>35000</v>
      </c>
      <c r="N133" s="21">
        <v>9998.15</v>
      </c>
      <c r="O133" s="21">
        <v>9067.8799999999992</v>
      </c>
      <c r="P133" s="16">
        <f t="shared" ref="P133:P143" si="660">IF(N133&lt;=0," ",IF(M133&lt;=0," ",IF(N133/M133*100&gt;200,"СВ.200",N133/M133)))</f>
        <v>0.28566142857142857</v>
      </c>
      <c r="Q133" s="16">
        <f t="shared" ref="Q133:Q136" si="661">IF(O133=0," ",IF(N133/O133*100&gt;200,"св.200",N133/O133))</f>
        <v>1.1025895799238632</v>
      </c>
      <c r="R133" s="21">
        <v>0</v>
      </c>
      <c r="S133" s="21">
        <v>0</v>
      </c>
      <c r="T133" s="21">
        <v>0</v>
      </c>
      <c r="U133" s="16" t="str">
        <f t="shared" si="317"/>
        <v xml:space="preserve"> </v>
      </c>
      <c r="V133" s="16" t="str">
        <f t="shared" ref="V133:V137" si="662">IF(S133=0," ",IF(S133/T133*100&gt;200,"св.200",S133/T133))</f>
        <v xml:space="preserve"> </v>
      </c>
      <c r="W133" s="21">
        <v>0</v>
      </c>
      <c r="X133" s="21">
        <v>0</v>
      </c>
      <c r="Y133" s="21">
        <v>0</v>
      </c>
      <c r="Z133" s="16" t="str">
        <f t="shared" si="640"/>
        <v xml:space="preserve"> </v>
      </c>
      <c r="AA133" s="16" t="str">
        <f t="shared" si="337"/>
        <v xml:space="preserve"> </v>
      </c>
      <c r="AB133" s="21">
        <v>20000</v>
      </c>
      <c r="AC133" s="21">
        <v>8530.19</v>
      </c>
      <c r="AD133" s="21">
        <v>1643.18</v>
      </c>
      <c r="AE133" s="16">
        <f t="shared" si="319"/>
        <v>0.42650950000000004</v>
      </c>
      <c r="AF133" s="16" t="str">
        <f t="shared" si="642"/>
        <v>св.200</v>
      </c>
      <c r="AG133" s="21">
        <v>260000</v>
      </c>
      <c r="AH133" s="21">
        <v>29371.38</v>
      </c>
      <c r="AI133" s="21">
        <v>68316.070000000007</v>
      </c>
      <c r="AJ133" s="16">
        <f t="shared" si="320"/>
        <v>0.11296684615384615</v>
      </c>
      <c r="AK133" s="16">
        <f t="shared" si="338"/>
        <v>0.42993368910126123</v>
      </c>
      <c r="AL133" s="21">
        <v>0</v>
      </c>
      <c r="AM133" s="21">
        <v>0</v>
      </c>
      <c r="AN133" s="21">
        <v>0</v>
      </c>
      <c r="AO133" s="16" t="str">
        <f t="shared" si="420"/>
        <v xml:space="preserve"> </v>
      </c>
      <c r="AP133" s="16" t="str">
        <f t="shared" si="339"/>
        <v xml:space="preserve"> </v>
      </c>
      <c r="AQ133" s="33">
        <v>100000</v>
      </c>
      <c r="AR133" s="33">
        <v>0</v>
      </c>
      <c r="AS133" s="33">
        <v>0</v>
      </c>
      <c r="AT133" s="16" t="str">
        <f t="shared" si="321"/>
        <v xml:space="preserve"> </v>
      </c>
      <c r="AU133" s="16" t="str">
        <f t="shared" si="340"/>
        <v xml:space="preserve"> </v>
      </c>
      <c r="AV133" s="21">
        <v>0</v>
      </c>
      <c r="AW133" s="21">
        <v>0</v>
      </c>
      <c r="AX133" s="21">
        <v>0</v>
      </c>
      <c r="AY133" s="16" t="str">
        <f t="shared" ref="AY133:AY143" si="663">IF(AW133&lt;=0," ",IF(AV133&lt;=0," ",IF(AW133/AV133*100&gt;200,"СВ.200",AW133/AV133)))</f>
        <v xml:space="preserve"> </v>
      </c>
      <c r="AZ133" s="16" t="str">
        <f t="shared" si="341"/>
        <v xml:space="preserve"> </v>
      </c>
      <c r="BA133" s="21">
        <v>100000</v>
      </c>
      <c r="BB133" s="21">
        <v>0</v>
      </c>
      <c r="BC133" s="21">
        <v>0</v>
      </c>
      <c r="BD133" s="16" t="str">
        <f t="shared" si="323"/>
        <v xml:space="preserve"> </v>
      </c>
      <c r="BE133" s="16" t="str">
        <f t="shared" si="324"/>
        <v xml:space="preserve"> </v>
      </c>
      <c r="BF133" s="21">
        <v>0</v>
      </c>
      <c r="BG133" s="21">
        <v>0</v>
      </c>
      <c r="BH133" s="21">
        <v>0</v>
      </c>
      <c r="BI133" s="16" t="str">
        <f t="shared" si="325"/>
        <v xml:space="preserve"> </v>
      </c>
      <c r="BJ133" s="16" t="str">
        <f t="shared" si="326"/>
        <v xml:space="preserve"> </v>
      </c>
      <c r="BK133" s="21">
        <v>0</v>
      </c>
      <c r="BL133" s="21">
        <v>0</v>
      </c>
      <c r="BM133" s="21">
        <v>0</v>
      </c>
      <c r="BN133" s="16" t="str">
        <f t="shared" si="598"/>
        <v xml:space="preserve"> </v>
      </c>
      <c r="BO133" s="16" t="str">
        <f t="shared" ref="BO133:BO143" si="664">IF(BM133=0," ",IF(BL133/BM133*100&gt;200,"св.200",BL133/BM133))</f>
        <v xml:space="preserve"> </v>
      </c>
      <c r="BP133" s="21">
        <v>0</v>
      </c>
      <c r="BQ133" s="21">
        <v>0</v>
      </c>
      <c r="BR133" s="21">
        <v>0</v>
      </c>
      <c r="BS133" s="16" t="str">
        <f t="shared" si="327"/>
        <v xml:space="preserve"> </v>
      </c>
      <c r="BT133" s="16" t="str">
        <f t="shared" si="328"/>
        <v xml:space="preserve"> </v>
      </c>
      <c r="BU133" s="21">
        <v>0</v>
      </c>
      <c r="BV133" s="21">
        <v>0</v>
      </c>
      <c r="BW133" s="21">
        <v>0</v>
      </c>
      <c r="BX133" s="16" t="str">
        <f t="shared" si="329"/>
        <v xml:space="preserve"> </v>
      </c>
      <c r="BY133" s="16" t="str">
        <f t="shared" si="343"/>
        <v xml:space="preserve"> </v>
      </c>
      <c r="BZ133" s="21">
        <v>0</v>
      </c>
      <c r="CA133" s="21">
        <v>0</v>
      </c>
      <c r="CB133" s="21">
        <v>0</v>
      </c>
      <c r="CC133" s="16" t="str">
        <f t="shared" si="330"/>
        <v xml:space="preserve"> </v>
      </c>
      <c r="CD133" s="16" t="str">
        <f t="shared" si="344"/>
        <v xml:space="preserve"> </v>
      </c>
      <c r="CE133" s="15">
        <v>0</v>
      </c>
      <c r="CF133" s="15">
        <v>0</v>
      </c>
      <c r="CG133" s="15">
        <v>0</v>
      </c>
      <c r="CH133" s="22" t="str">
        <f t="shared" si="345"/>
        <v xml:space="preserve"> </v>
      </c>
      <c r="CI133" s="16" t="str">
        <f t="shared" si="346"/>
        <v xml:space="preserve"> </v>
      </c>
      <c r="CJ133" s="21">
        <v>0</v>
      </c>
      <c r="CK133" s="21">
        <v>0</v>
      </c>
      <c r="CL133" s="21">
        <v>0</v>
      </c>
      <c r="CM133" s="16" t="str">
        <f t="shared" si="347"/>
        <v xml:space="preserve"> </v>
      </c>
      <c r="CN133" s="16" t="str">
        <f t="shared" si="348"/>
        <v xml:space="preserve"> </v>
      </c>
      <c r="CO133" s="21">
        <v>0</v>
      </c>
      <c r="CP133" s="21">
        <v>0</v>
      </c>
      <c r="CQ133" s="21">
        <v>0</v>
      </c>
      <c r="CR133" s="16" t="str">
        <f t="shared" si="643"/>
        <v xml:space="preserve"> </v>
      </c>
      <c r="CS133" s="16" t="str">
        <f t="shared" si="644"/>
        <v xml:space="preserve"> </v>
      </c>
      <c r="CT133" s="21">
        <v>0</v>
      </c>
      <c r="CU133" s="21">
        <v>0</v>
      </c>
      <c r="CV133" s="21">
        <v>0</v>
      </c>
      <c r="CW133" s="16" t="str">
        <f t="shared" si="349"/>
        <v xml:space="preserve"> </v>
      </c>
      <c r="CX133" s="16" t="str">
        <f t="shared" si="350"/>
        <v xml:space="preserve"> </v>
      </c>
      <c r="CY133" s="21">
        <v>0</v>
      </c>
      <c r="CZ133" s="21">
        <v>0</v>
      </c>
      <c r="DA133" s="21">
        <v>0</v>
      </c>
      <c r="DB133" s="16" t="str">
        <f t="shared" si="331"/>
        <v xml:space="preserve"> </v>
      </c>
      <c r="DC133" s="16" t="str">
        <f t="shared" si="351"/>
        <v xml:space="preserve"> </v>
      </c>
      <c r="DD133" s="21">
        <v>0</v>
      </c>
      <c r="DE133" s="21">
        <v>0</v>
      </c>
      <c r="DF133" s="21">
        <v>0</v>
      </c>
      <c r="DG133" s="16" t="str">
        <f t="shared" si="332"/>
        <v xml:space="preserve"> </v>
      </c>
      <c r="DH133" s="16" t="str">
        <f t="shared" si="646"/>
        <v xml:space="preserve"> </v>
      </c>
      <c r="DI133" s="21">
        <v>0</v>
      </c>
      <c r="DJ133" s="21">
        <v>0</v>
      </c>
      <c r="DK133" s="16" t="str">
        <f t="shared" si="657"/>
        <v xml:space="preserve"> </v>
      </c>
      <c r="DL133" s="21">
        <v>0</v>
      </c>
      <c r="DM133" s="21">
        <v>0</v>
      </c>
      <c r="DN133" s="21">
        <v>0</v>
      </c>
      <c r="DO133" s="16" t="str">
        <f t="shared" si="333"/>
        <v xml:space="preserve"> </v>
      </c>
      <c r="DP133" s="59" t="str">
        <f t="shared" si="658"/>
        <v xml:space="preserve"> </v>
      </c>
      <c r="DQ133" s="21">
        <v>0</v>
      </c>
      <c r="DR133" s="21">
        <v>0</v>
      </c>
      <c r="DS133" s="21">
        <v>0</v>
      </c>
      <c r="DT133" s="16" t="str">
        <f t="shared" si="446"/>
        <v xml:space="preserve"> </v>
      </c>
      <c r="DU133" s="16" t="str">
        <f t="shared" si="659"/>
        <v xml:space="preserve"> </v>
      </c>
      <c r="DV133" s="67"/>
      <c r="DW133" s="67"/>
      <c r="DX133" s="67"/>
      <c r="DY133" s="67"/>
      <c r="DZ133" s="67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</row>
    <row r="134" spans="1:144" s="8" customFormat="1" ht="15.75" customHeight="1" outlineLevel="1" x14ac:dyDescent="0.25">
      <c r="A134" s="7">
        <v>109</v>
      </c>
      <c r="B134" s="75" t="s">
        <v>33</v>
      </c>
      <c r="C134" s="15">
        <v>410600</v>
      </c>
      <c r="D134" s="15">
        <v>54349.66</v>
      </c>
      <c r="E134" s="15">
        <v>40913.72</v>
      </c>
      <c r="F134" s="16">
        <f t="shared" ref="F134:F143" si="665">IF(D134&lt;=0," ",IF(D134/C134*100&gt;200,"СВ.200",D134/C134))</f>
        <v>0.13236643935703848</v>
      </c>
      <c r="G134" s="16">
        <f t="shared" ref="G134:G143" si="666">IF(E134=0," ",IF(D134/E134*100&gt;200,"св.200",D134/E134))</f>
        <v>1.3283969289519506</v>
      </c>
      <c r="H134" s="6">
        <v>410600</v>
      </c>
      <c r="I134" s="13">
        <v>54349.66</v>
      </c>
      <c r="J134" s="13">
        <v>40913.72</v>
      </c>
      <c r="K134" s="16">
        <f t="shared" ref="K134:K143" si="667">IF(I134&lt;=0," ",IF(I134/H134*100&gt;200,"СВ.200",I134/H134))</f>
        <v>0.13236643935703848</v>
      </c>
      <c r="L134" s="16">
        <f t="shared" si="335"/>
        <v>1.3283969289519506</v>
      </c>
      <c r="M134" s="21">
        <v>100000</v>
      </c>
      <c r="N134" s="21">
        <v>19847.8</v>
      </c>
      <c r="O134" s="21">
        <v>11267.09</v>
      </c>
      <c r="P134" s="16">
        <f t="shared" si="660"/>
        <v>0.19847799999999999</v>
      </c>
      <c r="Q134" s="16">
        <f t="shared" si="661"/>
        <v>1.7615728639781878</v>
      </c>
      <c r="R134" s="21">
        <v>0</v>
      </c>
      <c r="S134" s="21">
        <v>0</v>
      </c>
      <c r="T134" s="21">
        <v>0</v>
      </c>
      <c r="U134" s="16" t="str">
        <f t="shared" ref="U134:U143" si="668">IF(S134&lt;=0," ",IF(R134&lt;=0," ",IF(S134/R134*100&gt;200,"СВ.200",S134/R134)))</f>
        <v xml:space="preserve"> </v>
      </c>
      <c r="V134" s="16" t="str">
        <f t="shared" si="662"/>
        <v xml:space="preserve"> </v>
      </c>
      <c r="W134" s="21">
        <v>600</v>
      </c>
      <c r="X134" s="21">
        <v>0</v>
      </c>
      <c r="Y134" s="21">
        <v>300</v>
      </c>
      <c r="Z134" s="16" t="str">
        <f t="shared" si="640"/>
        <v xml:space="preserve"> </v>
      </c>
      <c r="AA134" s="16">
        <f t="shared" si="337"/>
        <v>0</v>
      </c>
      <c r="AB134" s="21">
        <v>60000</v>
      </c>
      <c r="AC134" s="21">
        <v>3453.41</v>
      </c>
      <c r="AD134" s="21">
        <v>3027.05</v>
      </c>
      <c r="AE134" s="16">
        <f t="shared" ref="AE134:AE143" si="669">IF(AC134&lt;=0," ",IF(AB134&lt;=0," ",IF(AC134/AB134*100&gt;200,"СВ.200",AC134/AB134)))</f>
        <v>5.7556833333333328E-2</v>
      </c>
      <c r="AF134" s="16">
        <f t="shared" si="642"/>
        <v>1.1408500024776596</v>
      </c>
      <c r="AG134" s="21">
        <v>250000</v>
      </c>
      <c r="AH134" s="21">
        <v>31048.45</v>
      </c>
      <c r="AI134" s="21">
        <v>26319.58</v>
      </c>
      <c r="AJ134" s="16">
        <f t="shared" ref="AJ134:AJ143" si="670">IF(AH134&lt;=0," ",IF(AG134&lt;=0," ",IF(AH134/AG134*100&gt;200,"СВ.200",AH134/AG134)))</f>
        <v>0.12419380000000001</v>
      </c>
      <c r="AK134" s="16">
        <f t="shared" si="338"/>
        <v>1.1796711801632092</v>
      </c>
      <c r="AL134" s="21">
        <v>0</v>
      </c>
      <c r="AM134" s="21">
        <v>0</v>
      </c>
      <c r="AN134" s="21">
        <v>0</v>
      </c>
      <c r="AO134" s="16" t="str">
        <f t="shared" si="420"/>
        <v xml:space="preserve"> </v>
      </c>
      <c r="AP134" s="16" t="str">
        <f t="shared" si="339"/>
        <v xml:space="preserve"> </v>
      </c>
      <c r="AQ134" s="33">
        <v>0</v>
      </c>
      <c r="AR134" s="33">
        <v>0</v>
      </c>
      <c r="AS134" s="33">
        <v>0</v>
      </c>
      <c r="AT134" s="16" t="str">
        <f t="shared" ref="AT134:AT143" si="671">IF(AR134&lt;=0," ",IF(AQ134&lt;=0," ",IF(AR134/AQ134*100&gt;200,"СВ.200",AR134/AQ134)))</f>
        <v xml:space="preserve"> </v>
      </c>
      <c r="AU134" s="16" t="str">
        <f t="shared" si="340"/>
        <v xml:space="preserve"> </v>
      </c>
      <c r="AV134" s="21">
        <v>0</v>
      </c>
      <c r="AW134" s="21">
        <v>0</v>
      </c>
      <c r="AX134" s="21">
        <v>0</v>
      </c>
      <c r="AY134" s="16" t="str">
        <f t="shared" si="663"/>
        <v xml:space="preserve"> </v>
      </c>
      <c r="AZ134" s="16" t="str">
        <f t="shared" si="341"/>
        <v xml:space="preserve"> </v>
      </c>
      <c r="BA134" s="21">
        <v>0</v>
      </c>
      <c r="BB134" s="21">
        <v>0</v>
      </c>
      <c r="BC134" s="21">
        <v>0</v>
      </c>
      <c r="BD134" s="16" t="str">
        <f t="shared" ref="BD134:BD143" si="672">IF(BB134&lt;=0," ",IF(BA134&lt;=0," ",IF(BB134/BA134*100&gt;200,"СВ.200",BB134/BA134)))</f>
        <v xml:space="preserve"> </v>
      </c>
      <c r="BE134" s="16" t="str">
        <f t="shared" ref="BE134:BE143" si="673">IF(BC134=0," ",IF(BB134/BC134*100&gt;200,"св.200",BB134/BC134))</f>
        <v xml:space="preserve"> </v>
      </c>
      <c r="BF134" s="21">
        <v>0</v>
      </c>
      <c r="BG134" s="21">
        <v>0</v>
      </c>
      <c r="BH134" s="21">
        <v>0</v>
      </c>
      <c r="BI134" s="16" t="str">
        <f t="shared" ref="BI134:BI143" si="674">IF(BG134&lt;=0," ",IF(BF134&lt;=0," ",IF(BG134/BF134*100&gt;200,"СВ.200",BG134/BF134)))</f>
        <v xml:space="preserve"> </v>
      </c>
      <c r="BJ134" s="16" t="str">
        <f t="shared" ref="BJ134:BJ143" si="675">IF(BH134=0," ",IF(BG134/BH134*100&gt;200,"св.200",BG134/BH134))</f>
        <v xml:space="preserve"> </v>
      </c>
      <c r="BK134" s="21">
        <v>0</v>
      </c>
      <c r="BL134" s="21">
        <v>0</v>
      </c>
      <c r="BM134" s="21">
        <v>0</v>
      </c>
      <c r="BN134" s="16" t="str">
        <f t="shared" si="598"/>
        <v xml:space="preserve"> </v>
      </c>
      <c r="BO134" s="16" t="str">
        <f t="shared" si="664"/>
        <v xml:space="preserve"> </v>
      </c>
      <c r="BP134" s="21">
        <v>0</v>
      </c>
      <c r="BQ134" s="21">
        <v>0</v>
      </c>
      <c r="BR134" s="21">
        <v>0</v>
      </c>
      <c r="BS134" s="16" t="str">
        <f t="shared" ref="BS134:BS143" si="676">IF(BQ134&lt;=0," ",IF(BP134&lt;=0," ",IF(BQ134/BP134*100&gt;200,"СВ.200",BQ134/BP134)))</f>
        <v xml:space="preserve"> </v>
      </c>
      <c r="BT134" s="16" t="str">
        <f t="shared" ref="BT134:BT143" si="677">IF(BR134=0," ",IF(BQ134/BR134*100&gt;200,"св.200",BQ134/BR134))</f>
        <v xml:space="preserve"> </v>
      </c>
      <c r="BU134" s="21">
        <v>0</v>
      </c>
      <c r="BV134" s="21">
        <v>0</v>
      </c>
      <c r="BW134" s="21">
        <v>0</v>
      </c>
      <c r="BX134" s="16" t="str">
        <f t="shared" ref="BX134:BX143" si="678">IF(BV134&lt;=0," ",IF(BU134&lt;=0," ",IF(BV134/BU134*100&gt;200,"СВ.200",BV134/BU134)))</f>
        <v xml:space="preserve"> </v>
      </c>
      <c r="BY134" s="16" t="str">
        <f t="shared" ref="BY134" si="679">IF(BV134=0," ",IF(BV134/BW134*100&gt;200,"св.200",BV134/BW134))</f>
        <v xml:space="preserve"> </v>
      </c>
      <c r="BZ134" s="21">
        <v>0</v>
      </c>
      <c r="CA134" s="21">
        <v>0</v>
      </c>
      <c r="CB134" s="21">
        <v>0</v>
      </c>
      <c r="CC134" s="16" t="str">
        <f t="shared" ref="CC134:CC143" si="680">IF(CA134&lt;=0," ",IF(BZ134&lt;=0," ",IF(CA134/BZ134*100&gt;200,"СВ.200",CA134/BZ134)))</f>
        <v xml:space="preserve"> </v>
      </c>
      <c r="CD134" s="16" t="str">
        <f t="shared" si="344"/>
        <v xml:space="preserve"> </v>
      </c>
      <c r="CE134" s="15">
        <v>0</v>
      </c>
      <c r="CF134" s="15">
        <v>0</v>
      </c>
      <c r="CG134" s="15">
        <v>0</v>
      </c>
      <c r="CH134" s="22" t="str">
        <f t="shared" si="345"/>
        <v xml:space="preserve"> </v>
      </c>
      <c r="CI134" s="16" t="str">
        <f t="shared" si="346"/>
        <v xml:space="preserve"> </v>
      </c>
      <c r="CJ134" s="21">
        <v>0</v>
      </c>
      <c r="CK134" s="21">
        <v>0</v>
      </c>
      <c r="CL134" s="21">
        <v>0</v>
      </c>
      <c r="CM134" s="16" t="str">
        <f t="shared" si="347"/>
        <v xml:space="preserve"> </v>
      </c>
      <c r="CN134" s="16" t="str">
        <f t="shared" si="348"/>
        <v xml:space="preserve"> </v>
      </c>
      <c r="CO134" s="21">
        <v>0</v>
      </c>
      <c r="CP134" s="21">
        <v>0</v>
      </c>
      <c r="CQ134" s="21">
        <v>0</v>
      </c>
      <c r="CR134" s="16" t="str">
        <f t="shared" si="643"/>
        <v xml:space="preserve"> </v>
      </c>
      <c r="CS134" s="16" t="str">
        <f t="shared" si="644"/>
        <v xml:space="preserve"> </v>
      </c>
      <c r="CT134" s="21">
        <v>0</v>
      </c>
      <c r="CU134" s="21">
        <v>0</v>
      </c>
      <c r="CV134" s="21">
        <v>0</v>
      </c>
      <c r="CW134" s="16" t="str">
        <f t="shared" si="349"/>
        <v xml:space="preserve"> </v>
      </c>
      <c r="CX134" s="16" t="str">
        <f t="shared" si="350"/>
        <v xml:space="preserve"> </v>
      </c>
      <c r="CY134" s="21">
        <v>0</v>
      </c>
      <c r="CZ134" s="21">
        <v>0</v>
      </c>
      <c r="DA134" s="21">
        <v>0</v>
      </c>
      <c r="DB134" s="16" t="str">
        <f t="shared" ref="DB134:DB143" si="681">IF(CZ134&lt;=0," ",IF(CY134&lt;=0," ",IF(CZ134/CY134*100&gt;200,"СВ.200",CZ134/CY134)))</f>
        <v xml:space="preserve"> </v>
      </c>
      <c r="DC134" s="16" t="str">
        <f t="shared" si="351"/>
        <v xml:space="preserve"> </v>
      </c>
      <c r="DD134" s="21">
        <v>0</v>
      </c>
      <c r="DE134" s="21">
        <v>0</v>
      </c>
      <c r="DF134" s="21">
        <v>0</v>
      </c>
      <c r="DG134" s="16" t="str">
        <f t="shared" ref="DG134:DG143" si="682">IF(DE134&lt;=0," ",IF(DD134&lt;=0," ",IF(DE134/DD134*100&gt;200,"СВ.200",DE134/DD134)))</f>
        <v xml:space="preserve"> </v>
      </c>
      <c r="DH134" s="16" t="str">
        <f t="shared" si="646"/>
        <v xml:space="preserve"> </v>
      </c>
      <c r="DI134" s="21">
        <v>0</v>
      </c>
      <c r="DJ134" s="21">
        <v>0</v>
      </c>
      <c r="DK134" s="16" t="str">
        <f t="shared" si="657"/>
        <v xml:space="preserve"> </v>
      </c>
      <c r="DL134" s="21">
        <v>0</v>
      </c>
      <c r="DM134" s="21">
        <v>0</v>
      </c>
      <c r="DN134" s="21">
        <v>0</v>
      </c>
      <c r="DO134" s="16" t="str">
        <f t="shared" ref="DO134:DO143" si="683">IF(DM134&lt;=0," ",IF(DL134&lt;=0," ",IF(DM134/DL134*100&gt;200,"СВ.200",DM134/DL134)))</f>
        <v xml:space="preserve"> </v>
      </c>
      <c r="DP134" s="59" t="str">
        <f t="shared" si="658"/>
        <v xml:space="preserve"> </v>
      </c>
      <c r="DQ134" s="21">
        <v>0</v>
      </c>
      <c r="DR134" s="21">
        <v>0</v>
      </c>
      <c r="DS134" s="21">
        <v>0</v>
      </c>
      <c r="DT134" s="16" t="str">
        <f t="shared" si="446"/>
        <v xml:space="preserve"> </v>
      </c>
      <c r="DU134" s="16" t="str">
        <f t="shared" si="659"/>
        <v xml:space="preserve"> </v>
      </c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67"/>
    </row>
    <row r="135" spans="1:144" s="8" customFormat="1" ht="15.75" customHeight="1" outlineLevel="1" x14ac:dyDescent="0.25">
      <c r="A135" s="7">
        <v>110</v>
      </c>
      <c r="B135" s="75" t="s">
        <v>147</v>
      </c>
      <c r="C135" s="15">
        <v>2528990</v>
      </c>
      <c r="D135" s="15">
        <v>510423.32</v>
      </c>
      <c r="E135" s="15">
        <v>322519.38</v>
      </c>
      <c r="F135" s="16">
        <f t="shared" si="665"/>
        <v>0.20182891984547191</v>
      </c>
      <c r="G135" s="16">
        <f t="shared" si="666"/>
        <v>1.5826128650005467</v>
      </c>
      <c r="H135" s="6">
        <v>2277600</v>
      </c>
      <c r="I135" s="13">
        <v>464075.32</v>
      </c>
      <c r="J135" s="13">
        <v>211171.38</v>
      </c>
      <c r="K135" s="16">
        <f t="shared" si="667"/>
        <v>0.20375628731998596</v>
      </c>
      <c r="L135" s="16" t="str">
        <f t="shared" ref="L135:L143" si="684">IF(J135=0," ",IF(I135/J135*100&gt;200,"св.200",I135/J135))</f>
        <v>св.200</v>
      </c>
      <c r="M135" s="23">
        <v>2007600</v>
      </c>
      <c r="N135" s="23">
        <v>410541.51</v>
      </c>
      <c r="O135" s="23">
        <v>212465.91</v>
      </c>
      <c r="P135" s="16">
        <f t="shared" si="660"/>
        <v>0.20449367901972504</v>
      </c>
      <c r="Q135" s="16">
        <f>IF(O135=0," ",IF(N135/O135*100&gt;200,"св.200",N135/O135))</f>
        <v>1.9322700286365939</v>
      </c>
      <c r="R135" s="23">
        <v>0</v>
      </c>
      <c r="S135" s="23">
        <v>0</v>
      </c>
      <c r="T135" s="23">
        <v>0</v>
      </c>
      <c r="U135" s="16" t="str">
        <f t="shared" si="668"/>
        <v xml:space="preserve"> </v>
      </c>
      <c r="V135" s="16" t="str">
        <f t="shared" si="662"/>
        <v xml:space="preserve"> </v>
      </c>
      <c r="W135" s="23">
        <v>0</v>
      </c>
      <c r="X135" s="23">
        <v>0</v>
      </c>
      <c r="Y135" s="23">
        <v>0</v>
      </c>
      <c r="Z135" s="16" t="str">
        <f t="shared" si="640"/>
        <v xml:space="preserve"> </v>
      </c>
      <c r="AA135" s="16" t="str">
        <f t="shared" ref="AA135:AA143" si="685">IF(Y135=0," ",IF(X135/Y135*100&gt;200,"св.200",X135/Y135))</f>
        <v xml:space="preserve"> </v>
      </c>
      <c r="AB135" s="23">
        <v>60000</v>
      </c>
      <c r="AC135" s="23">
        <v>22096.66</v>
      </c>
      <c r="AD135" s="23">
        <v>-1827.93</v>
      </c>
      <c r="AE135" s="16">
        <f t="shared" si="669"/>
        <v>0.36827766666666667</v>
      </c>
      <c r="AF135" s="16">
        <f t="shared" si="642"/>
        <v>-12.088351304481025</v>
      </c>
      <c r="AG135" s="23">
        <v>210000</v>
      </c>
      <c r="AH135" s="23">
        <v>31437.15</v>
      </c>
      <c r="AI135" s="23">
        <v>533.4</v>
      </c>
      <c r="AJ135" s="16">
        <f t="shared" si="670"/>
        <v>0.1497007142857143</v>
      </c>
      <c r="AK135" s="16" t="str">
        <f t="shared" ref="AK135:AK143" si="686">IF(AI135=0," ",IF(AH135/AI135*100&gt;200,"св.200",AH135/AI135))</f>
        <v>св.200</v>
      </c>
      <c r="AL135" s="23">
        <v>0</v>
      </c>
      <c r="AM135" s="23">
        <v>0</v>
      </c>
      <c r="AN135" s="23">
        <v>0</v>
      </c>
      <c r="AO135" s="16" t="str">
        <f t="shared" si="420"/>
        <v xml:space="preserve"> </v>
      </c>
      <c r="AP135" s="16" t="str">
        <f t="shared" ref="AP135:AP143" si="687">IF(AN135=0," ",IF(AM135/AN135*100&gt;200,"св.200",AM135/AN135))</f>
        <v xml:space="preserve"> </v>
      </c>
      <c r="AQ135" s="33">
        <v>251390</v>
      </c>
      <c r="AR135" s="33">
        <v>46348</v>
      </c>
      <c r="AS135" s="33">
        <v>111348</v>
      </c>
      <c r="AT135" s="16">
        <f t="shared" si="671"/>
        <v>0.18436691992521581</v>
      </c>
      <c r="AU135" s="16">
        <f t="shared" ref="AU135:AU143" si="688">IF(AS135=0," ",IF(AR135/AS135*100&gt;200,"св.200",AR135/AS135))</f>
        <v>0.4162445665840428</v>
      </c>
      <c r="AV135" s="23">
        <v>0</v>
      </c>
      <c r="AW135" s="23">
        <v>0</v>
      </c>
      <c r="AX135" s="23">
        <v>0</v>
      </c>
      <c r="AY135" s="16" t="str">
        <f t="shared" si="663"/>
        <v xml:space="preserve"> </v>
      </c>
      <c r="AZ135" s="16" t="str">
        <f t="shared" ref="AZ135:AZ143" si="689">IF(AX135=0," ",IF(AW135/AX135*100&gt;200,"св.200",AW135/AX135))</f>
        <v xml:space="preserve"> </v>
      </c>
      <c r="BA135" s="23">
        <v>0</v>
      </c>
      <c r="BB135" s="23">
        <v>0</v>
      </c>
      <c r="BC135" s="23">
        <v>0</v>
      </c>
      <c r="BD135" s="16" t="str">
        <f t="shared" si="672"/>
        <v xml:space="preserve"> </v>
      </c>
      <c r="BE135" s="16" t="str">
        <f t="shared" si="673"/>
        <v xml:space="preserve"> </v>
      </c>
      <c r="BF135" s="23">
        <v>40392</v>
      </c>
      <c r="BG135" s="23">
        <v>10098</v>
      </c>
      <c r="BH135" s="23">
        <v>10098</v>
      </c>
      <c r="BI135" s="16">
        <f t="shared" si="674"/>
        <v>0.25</v>
      </c>
      <c r="BJ135" s="16">
        <f t="shared" si="675"/>
        <v>1</v>
      </c>
      <c r="BK135" s="23">
        <v>0</v>
      </c>
      <c r="BL135" s="23">
        <v>0</v>
      </c>
      <c r="BM135" s="23">
        <v>0</v>
      </c>
      <c r="BN135" s="16" t="str">
        <f t="shared" si="598"/>
        <v xml:space="preserve"> </v>
      </c>
      <c r="BO135" s="16" t="str">
        <f t="shared" si="664"/>
        <v xml:space="preserve"> </v>
      </c>
      <c r="BP135" s="23">
        <v>0</v>
      </c>
      <c r="BQ135" s="23">
        <v>0</v>
      </c>
      <c r="BR135" s="23">
        <v>0</v>
      </c>
      <c r="BS135" s="16" t="str">
        <f t="shared" si="676"/>
        <v xml:space="preserve"> </v>
      </c>
      <c r="BT135" s="16" t="str">
        <f t="shared" si="677"/>
        <v xml:space="preserve"> </v>
      </c>
      <c r="BU135" s="23">
        <v>135000</v>
      </c>
      <c r="BV135" s="23">
        <v>36250</v>
      </c>
      <c r="BW135" s="23">
        <v>33750</v>
      </c>
      <c r="BX135" s="16">
        <f t="shared" si="678"/>
        <v>0.26851851851851855</v>
      </c>
      <c r="BY135" s="16">
        <f t="shared" ref="BY135:BY143" si="690">IF(BW135=0," ",IF(BV135/BW135*100&gt;200,"св.200",BV135/BW135))</f>
        <v>1.0740740740740742</v>
      </c>
      <c r="BZ135" s="23">
        <v>0</v>
      </c>
      <c r="CA135" s="23">
        <v>0</v>
      </c>
      <c r="CB135" s="23">
        <v>0</v>
      </c>
      <c r="CC135" s="16" t="str">
        <f t="shared" si="680"/>
        <v xml:space="preserve"> </v>
      </c>
      <c r="CD135" s="16" t="str">
        <f t="shared" ref="CD135:CD143" si="691">IF(CB135=0," ",IF(CA135/CB135*100&gt;200,"св.200",CA135/CB135))</f>
        <v xml:space="preserve"> </v>
      </c>
      <c r="CE135" s="15">
        <v>0</v>
      </c>
      <c r="CF135" s="15">
        <v>0</v>
      </c>
      <c r="CG135" s="15">
        <v>0</v>
      </c>
      <c r="CH135" s="22" t="str">
        <f t="shared" ref="CH135:CH143" si="692">IF(CF135&lt;=0," ",IF(CE135&lt;=0," ",IF(CF135/CE135*100&gt;200,"СВ.200",CF135/CE135)))</f>
        <v xml:space="preserve"> </v>
      </c>
      <c r="CI135" s="16" t="str">
        <f t="shared" ref="CI135:CI143" si="693">IF(CG135=0," ",IF(CF135/CG135*100&gt;200,"св.200",CF135/CG135))</f>
        <v xml:space="preserve"> </v>
      </c>
      <c r="CJ135" s="23">
        <v>0</v>
      </c>
      <c r="CK135" s="23">
        <v>0</v>
      </c>
      <c r="CL135" s="23">
        <v>0</v>
      </c>
      <c r="CM135" s="16" t="str">
        <f t="shared" ref="CM135:CM143" si="694">IF(CK135&lt;=0," ",IF(CJ135&lt;=0," ",IF(CK135/CJ135*100&gt;200,"СВ.200",CK135/CJ135)))</f>
        <v xml:space="preserve"> </v>
      </c>
      <c r="CN135" s="16" t="str">
        <f t="shared" ref="CN135:CN143" si="695">IF(CL135=0," ",IF(CK135/CL135*100&gt;200,"св.200",CK135/CL135))</f>
        <v xml:space="preserve"> </v>
      </c>
      <c r="CO135" s="23">
        <v>0</v>
      </c>
      <c r="CP135" s="23">
        <v>0</v>
      </c>
      <c r="CQ135" s="23">
        <v>0</v>
      </c>
      <c r="CR135" s="16" t="str">
        <f t="shared" si="643"/>
        <v xml:space="preserve"> </v>
      </c>
      <c r="CS135" s="16" t="str">
        <f t="shared" si="644"/>
        <v xml:space="preserve"> </v>
      </c>
      <c r="CT135" s="23">
        <v>0</v>
      </c>
      <c r="CU135" s="23">
        <v>0</v>
      </c>
      <c r="CV135" s="23">
        <v>0</v>
      </c>
      <c r="CW135" s="16" t="str">
        <f t="shared" ref="CW135:CW146" si="696">IF(CU135&lt;=0," ",IF(CT135&lt;=0," ",IF(CU135/CT135*100&gt;200,"СВ.200",CU135/CT135)))</f>
        <v xml:space="preserve"> </v>
      </c>
      <c r="CX135" s="16" t="str">
        <f t="shared" ref="CX135:CX146" si="697">IF(CV135=0," ",IF(CU135/CV135*100&gt;200,"св.200",CU135/CV135))</f>
        <v xml:space="preserve"> </v>
      </c>
      <c r="CY135" s="23">
        <v>0</v>
      </c>
      <c r="CZ135" s="23">
        <v>0</v>
      </c>
      <c r="DA135" s="23">
        <v>0</v>
      </c>
      <c r="DB135" s="16" t="str">
        <f t="shared" si="681"/>
        <v xml:space="preserve"> </v>
      </c>
      <c r="DC135" s="16" t="str">
        <f t="shared" ref="DC135:DC143" si="698">IF(DA135=0," ",IF(CZ135/DA135*100&gt;200,"св.200",CZ135/DA135))</f>
        <v xml:space="preserve"> </v>
      </c>
      <c r="DD135" s="23">
        <v>0</v>
      </c>
      <c r="DE135" s="23">
        <v>0</v>
      </c>
      <c r="DF135" s="23">
        <v>0</v>
      </c>
      <c r="DG135" s="16" t="str">
        <f t="shared" si="682"/>
        <v xml:space="preserve"> </v>
      </c>
      <c r="DH135" s="16" t="str">
        <f t="shared" si="646"/>
        <v xml:space="preserve"> </v>
      </c>
      <c r="DI135" s="23">
        <v>0</v>
      </c>
      <c r="DJ135" s="23">
        <v>0</v>
      </c>
      <c r="DK135" s="16" t="str">
        <f t="shared" si="657"/>
        <v xml:space="preserve"> </v>
      </c>
      <c r="DL135" s="23">
        <v>0</v>
      </c>
      <c r="DM135" s="23">
        <v>0</v>
      </c>
      <c r="DN135" s="23">
        <v>0</v>
      </c>
      <c r="DO135" s="16" t="str">
        <f t="shared" si="683"/>
        <v xml:space="preserve"> </v>
      </c>
      <c r="DP135" s="59" t="str">
        <f t="shared" si="658"/>
        <v xml:space="preserve"> </v>
      </c>
      <c r="DQ135" s="23">
        <v>75998</v>
      </c>
      <c r="DR135" s="23">
        <v>0</v>
      </c>
      <c r="DS135" s="23">
        <v>67500</v>
      </c>
      <c r="DT135" s="16" t="str">
        <f t="shared" si="446"/>
        <v xml:space="preserve"> </v>
      </c>
      <c r="DU135" s="16">
        <f t="shared" si="659"/>
        <v>0</v>
      </c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</row>
    <row r="136" spans="1:144" s="8" customFormat="1" ht="15.75" customHeight="1" outlineLevel="1" x14ac:dyDescent="0.25">
      <c r="A136" s="7">
        <v>111</v>
      </c>
      <c r="B136" s="75" t="s">
        <v>47</v>
      </c>
      <c r="C136" s="15">
        <v>1293820.7</v>
      </c>
      <c r="D136" s="15">
        <v>154182.37</v>
      </c>
      <c r="E136" s="15">
        <v>135828.35</v>
      </c>
      <c r="F136" s="16">
        <f t="shared" si="665"/>
        <v>0.11916826651482698</v>
      </c>
      <c r="G136" s="16">
        <f t="shared" si="666"/>
        <v>1.1351265770363845</v>
      </c>
      <c r="H136" s="6">
        <v>1087003</v>
      </c>
      <c r="I136" s="13">
        <v>147583.66</v>
      </c>
      <c r="J136" s="13">
        <v>135828.34999999998</v>
      </c>
      <c r="K136" s="16">
        <f t="shared" si="667"/>
        <v>0.13577116162512892</v>
      </c>
      <c r="L136" s="16">
        <f t="shared" si="684"/>
        <v>1.0865453346079816</v>
      </c>
      <c r="M136" s="21">
        <v>537903</v>
      </c>
      <c r="N136" s="21">
        <v>100330.33</v>
      </c>
      <c r="O136" s="21">
        <v>92692.68</v>
      </c>
      <c r="P136" s="16">
        <f t="shared" si="660"/>
        <v>0.18652123152315567</v>
      </c>
      <c r="Q136" s="16">
        <f t="shared" si="661"/>
        <v>1.0823975528596219</v>
      </c>
      <c r="R136" s="21">
        <v>0</v>
      </c>
      <c r="S136" s="21">
        <v>0</v>
      </c>
      <c r="T136" s="21">
        <v>0</v>
      </c>
      <c r="U136" s="16" t="str">
        <f t="shared" si="668"/>
        <v xml:space="preserve"> </v>
      </c>
      <c r="V136" s="16" t="str">
        <f t="shared" si="662"/>
        <v xml:space="preserve"> </v>
      </c>
      <c r="W136" s="21">
        <v>100</v>
      </c>
      <c r="X136" s="21">
        <v>0</v>
      </c>
      <c r="Y136" s="21">
        <v>0</v>
      </c>
      <c r="Z136" s="16" t="str">
        <f t="shared" si="640"/>
        <v xml:space="preserve"> </v>
      </c>
      <c r="AA136" s="16" t="str">
        <f t="shared" si="685"/>
        <v xml:space="preserve"> </v>
      </c>
      <c r="AB136" s="21">
        <v>131000</v>
      </c>
      <c r="AC136" s="21">
        <v>3096.36</v>
      </c>
      <c r="AD136" s="21">
        <v>1856.31</v>
      </c>
      <c r="AE136" s="16">
        <f t="shared" si="669"/>
        <v>2.3636335877862596E-2</v>
      </c>
      <c r="AF136" s="16">
        <f t="shared" si="642"/>
        <v>1.6680188115131633</v>
      </c>
      <c r="AG136" s="21">
        <v>418000</v>
      </c>
      <c r="AH136" s="21">
        <v>44156.97</v>
      </c>
      <c r="AI136" s="21">
        <v>41279.360000000001</v>
      </c>
      <c r="AJ136" s="16">
        <f t="shared" si="670"/>
        <v>0.10563868421052632</v>
      </c>
      <c r="AK136" s="16">
        <f t="shared" si="686"/>
        <v>1.0697106253585327</v>
      </c>
      <c r="AL136" s="21">
        <v>0</v>
      </c>
      <c r="AM136" s="21">
        <v>0</v>
      </c>
      <c r="AN136" s="21">
        <v>0</v>
      </c>
      <c r="AO136" s="16" t="str">
        <f t="shared" si="420"/>
        <v xml:space="preserve"> </v>
      </c>
      <c r="AP136" s="16" t="str">
        <f>IF(AM136=0," ",IF(AM136/AN136*100&gt;200,"св.200",AM136/AN136))</f>
        <v xml:space="preserve"> </v>
      </c>
      <c r="AQ136" s="33">
        <v>206817.7</v>
      </c>
      <c r="AR136" s="33">
        <v>6598.71</v>
      </c>
      <c r="AS136" s="33">
        <v>0</v>
      </c>
      <c r="AT136" s="16">
        <f t="shared" si="671"/>
        <v>3.1905924879737084E-2</v>
      </c>
      <c r="AU136" s="16" t="str">
        <f t="shared" si="688"/>
        <v xml:space="preserve"> </v>
      </c>
      <c r="AV136" s="21">
        <v>0</v>
      </c>
      <c r="AW136" s="21">
        <v>0</v>
      </c>
      <c r="AX136" s="21">
        <v>0</v>
      </c>
      <c r="AY136" s="16" t="str">
        <f t="shared" si="663"/>
        <v xml:space="preserve"> </v>
      </c>
      <c r="AZ136" s="16" t="str">
        <f t="shared" si="689"/>
        <v xml:space="preserve"> </v>
      </c>
      <c r="BA136" s="21">
        <v>194220.17</v>
      </c>
      <c r="BB136" s="21">
        <v>0</v>
      </c>
      <c r="BC136" s="21">
        <v>0</v>
      </c>
      <c r="BD136" s="16" t="str">
        <f t="shared" si="672"/>
        <v xml:space="preserve"> </v>
      </c>
      <c r="BE136" s="16" t="str">
        <f t="shared" si="673"/>
        <v xml:space="preserve"> </v>
      </c>
      <c r="BF136" s="21">
        <v>0</v>
      </c>
      <c r="BG136" s="21">
        <v>0</v>
      </c>
      <c r="BH136" s="21">
        <v>0</v>
      </c>
      <c r="BI136" s="16" t="str">
        <f t="shared" si="674"/>
        <v xml:space="preserve"> </v>
      </c>
      <c r="BJ136" s="16" t="str">
        <f t="shared" si="675"/>
        <v xml:space="preserve"> </v>
      </c>
      <c r="BK136" s="21">
        <v>0</v>
      </c>
      <c r="BL136" s="21">
        <v>0</v>
      </c>
      <c r="BM136" s="21">
        <v>0</v>
      </c>
      <c r="BN136" s="16" t="str">
        <f t="shared" si="598"/>
        <v xml:space="preserve"> </v>
      </c>
      <c r="BO136" s="16" t="str">
        <f t="shared" si="664"/>
        <v xml:space="preserve"> </v>
      </c>
      <c r="BP136" s="21">
        <v>0</v>
      </c>
      <c r="BQ136" s="21">
        <v>0</v>
      </c>
      <c r="BR136" s="21">
        <v>0</v>
      </c>
      <c r="BS136" s="16" t="str">
        <f t="shared" si="676"/>
        <v xml:space="preserve"> </v>
      </c>
      <c r="BT136" s="16" t="str">
        <f t="shared" si="677"/>
        <v xml:space="preserve"> </v>
      </c>
      <c r="BU136" s="21">
        <v>0</v>
      </c>
      <c r="BV136" s="21">
        <v>0</v>
      </c>
      <c r="BW136" s="21">
        <v>0</v>
      </c>
      <c r="BX136" s="16" t="str">
        <f t="shared" si="678"/>
        <v xml:space="preserve"> </v>
      </c>
      <c r="BY136" s="16" t="str">
        <f t="shared" si="690"/>
        <v xml:space="preserve"> </v>
      </c>
      <c r="BZ136" s="21">
        <v>0</v>
      </c>
      <c r="CA136" s="21">
        <v>0</v>
      </c>
      <c r="CB136" s="21">
        <v>0</v>
      </c>
      <c r="CC136" s="16" t="str">
        <f t="shared" si="680"/>
        <v xml:space="preserve"> </v>
      </c>
      <c r="CD136" s="16" t="str">
        <f t="shared" si="691"/>
        <v xml:space="preserve"> </v>
      </c>
      <c r="CE136" s="15">
        <v>0</v>
      </c>
      <c r="CF136" s="15">
        <v>0</v>
      </c>
      <c r="CG136" s="15">
        <v>0</v>
      </c>
      <c r="CH136" s="22" t="str">
        <f t="shared" si="692"/>
        <v xml:space="preserve"> </v>
      </c>
      <c r="CI136" s="16" t="str">
        <f t="shared" si="693"/>
        <v xml:space="preserve"> </v>
      </c>
      <c r="CJ136" s="21">
        <v>0</v>
      </c>
      <c r="CK136" s="21">
        <v>0</v>
      </c>
      <c r="CL136" s="21">
        <v>0</v>
      </c>
      <c r="CM136" s="16" t="str">
        <f t="shared" si="694"/>
        <v xml:space="preserve"> </v>
      </c>
      <c r="CN136" s="16" t="str">
        <f t="shared" si="695"/>
        <v xml:space="preserve"> </v>
      </c>
      <c r="CO136" s="21">
        <v>0</v>
      </c>
      <c r="CP136" s="21">
        <v>0</v>
      </c>
      <c r="CQ136" s="21">
        <v>0</v>
      </c>
      <c r="CR136" s="16" t="str">
        <f t="shared" si="643"/>
        <v xml:space="preserve"> </v>
      </c>
      <c r="CS136" s="16" t="str">
        <f t="shared" si="644"/>
        <v xml:space="preserve"> </v>
      </c>
      <c r="CT136" s="21">
        <v>0</v>
      </c>
      <c r="CU136" s="21">
        <v>0</v>
      </c>
      <c r="CV136" s="21">
        <v>0</v>
      </c>
      <c r="CW136" s="16" t="str">
        <f t="shared" si="696"/>
        <v xml:space="preserve"> </v>
      </c>
      <c r="CX136" s="16" t="str">
        <f t="shared" si="697"/>
        <v xml:space="preserve"> </v>
      </c>
      <c r="CY136" s="21">
        <v>0</v>
      </c>
      <c r="CZ136" s="21">
        <v>0</v>
      </c>
      <c r="DA136" s="21">
        <v>0</v>
      </c>
      <c r="DB136" s="16" t="str">
        <f t="shared" si="681"/>
        <v xml:space="preserve"> </v>
      </c>
      <c r="DC136" s="16" t="str">
        <f t="shared" si="698"/>
        <v xml:space="preserve"> </v>
      </c>
      <c r="DD136" s="21">
        <v>0</v>
      </c>
      <c r="DE136" s="21">
        <v>0</v>
      </c>
      <c r="DF136" s="21">
        <v>0</v>
      </c>
      <c r="DG136" s="16" t="str">
        <f t="shared" si="682"/>
        <v xml:space="preserve"> </v>
      </c>
      <c r="DH136" s="16" t="str">
        <f t="shared" si="646"/>
        <v xml:space="preserve"> </v>
      </c>
      <c r="DI136" s="21">
        <v>0</v>
      </c>
      <c r="DJ136" s="21">
        <v>0</v>
      </c>
      <c r="DK136" s="16" t="str">
        <f t="shared" si="657"/>
        <v xml:space="preserve"> </v>
      </c>
      <c r="DL136" s="21">
        <v>0</v>
      </c>
      <c r="DM136" s="21">
        <v>0</v>
      </c>
      <c r="DN136" s="21">
        <v>0</v>
      </c>
      <c r="DO136" s="16" t="str">
        <f t="shared" si="683"/>
        <v xml:space="preserve"> </v>
      </c>
      <c r="DP136" s="59" t="str">
        <f t="shared" si="658"/>
        <v xml:space="preserve"> </v>
      </c>
      <c r="DQ136" s="21">
        <v>12597.53</v>
      </c>
      <c r="DR136" s="21">
        <v>6598.71</v>
      </c>
      <c r="DS136" s="21">
        <v>0</v>
      </c>
      <c r="DT136" s="16">
        <f t="shared" si="446"/>
        <v>0.5238098262119637</v>
      </c>
      <c r="DU136" s="16" t="str">
        <f t="shared" si="659"/>
        <v xml:space="preserve"> </v>
      </c>
      <c r="DV136" s="67"/>
      <c r="DW136" s="67"/>
      <c r="DX136" s="67"/>
      <c r="DY136" s="67"/>
      <c r="DZ136" s="67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</row>
    <row r="137" spans="1:144" s="8" customFormat="1" ht="15.75" customHeight="1" outlineLevel="1" x14ac:dyDescent="0.25">
      <c r="A137" s="7">
        <f t="shared" ref="A137" si="699">A136+1</f>
        <v>112</v>
      </c>
      <c r="B137" s="75" t="s">
        <v>68</v>
      </c>
      <c r="C137" s="15">
        <v>633999.78</v>
      </c>
      <c r="D137" s="15">
        <v>32419.71</v>
      </c>
      <c r="E137" s="15">
        <v>68547.63</v>
      </c>
      <c r="F137" s="16">
        <f t="shared" si="665"/>
        <v>5.1135207018526092E-2</v>
      </c>
      <c r="G137" s="16">
        <f t="shared" si="666"/>
        <v>0.47295158125817038</v>
      </c>
      <c r="H137" s="6">
        <v>622000</v>
      </c>
      <c r="I137" s="13">
        <v>32419.71</v>
      </c>
      <c r="J137" s="13">
        <v>68547.63</v>
      </c>
      <c r="K137" s="16">
        <f t="shared" si="667"/>
        <v>5.2121720257234723E-2</v>
      </c>
      <c r="L137" s="16">
        <f t="shared" si="684"/>
        <v>0.47295158125817038</v>
      </c>
      <c r="M137" s="21">
        <v>38000</v>
      </c>
      <c r="N137" s="21">
        <v>9639.9500000000007</v>
      </c>
      <c r="O137" s="21">
        <v>5578.46</v>
      </c>
      <c r="P137" s="16">
        <f t="shared" si="660"/>
        <v>0.25368289473684213</v>
      </c>
      <c r="Q137" s="16">
        <f>IF(O137=0," ",IF(N137/O137*100&gt;200,"св.200",N137/O137))</f>
        <v>1.7280665273211604</v>
      </c>
      <c r="R137" s="21">
        <v>0</v>
      </c>
      <c r="S137" s="21">
        <v>0</v>
      </c>
      <c r="T137" s="21">
        <v>0</v>
      </c>
      <c r="U137" s="16" t="str">
        <f t="shared" si="668"/>
        <v xml:space="preserve"> </v>
      </c>
      <c r="V137" s="16" t="str">
        <f t="shared" si="662"/>
        <v xml:space="preserve"> </v>
      </c>
      <c r="W137" s="21">
        <v>0</v>
      </c>
      <c r="X137" s="21">
        <v>0</v>
      </c>
      <c r="Y137" s="21">
        <v>0</v>
      </c>
      <c r="Z137" s="16" t="str">
        <f t="shared" si="640"/>
        <v xml:space="preserve"> </v>
      </c>
      <c r="AA137" s="16" t="str">
        <f t="shared" si="685"/>
        <v xml:space="preserve"> </v>
      </c>
      <c r="AB137" s="21">
        <v>150000</v>
      </c>
      <c r="AC137" s="21">
        <v>362.09</v>
      </c>
      <c r="AD137" s="21">
        <v>47211.21</v>
      </c>
      <c r="AE137" s="16">
        <f t="shared" si="669"/>
        <v>2.4139333333333332E-3</v>
      </c>
      <c r="AF137" s="16">
        <f t="shared" si="642"/>
        <v>7.6695767805993534E-3</v>
      </c>
      <c r="AG137" s="21">
        <v>434000</v>
      </c>
      <c r="AH137" s="21">
        <v>22417.67</v>
      </c>
      <c r="AI137" s="21">
        <v>15757.96</v>
      </c>
      <c r="AJ137" s="16">
        <f t="shared" si="670"/>
        <v>5.1653617511520734E-2</v>
      </c>
      <c r="AK137" s="16">
        <f t="shared" si="686"/>
        <v>1.4226251367562806</v>
      </c>
      <c r="AL137" s="21">
        <v>0</v>
      </c>
      <c r="AM137" s="21">
        <v>0</v>
      </c>
      <c r="AN137" s="21">
        <v>0</v>
      </c>
      <c r="AO137" s="16" t="str">
        <f t="shared" si="420"/>
        <v xml:space="preserve"> </v>
      </c>
      <c r="AP137" s="16" t="str">
        <f t="shared" si="687"/>
        <v xml:space="preserve"> </v>
      </c>
      <c r="AQ137" s="33">
        <v>11999.78</v>
      </c>
      <c r="AR137" s="33">
        <v>0</v>
      </c>
      <c r="AS137" s="33">
        <v>0</v>
      </c>
      <c r="AT137" s="16" t="str">
        <f t="shared" si="671"/>
        <v xml:space="preserve"> </v>
      </c>
      <c r="AU137" s="16" t="str">
        <f t="shared" si="688"/>
        <v xml:space="preserve"> </v>
      </c>
      <c r="AV137" s="21">
        <v>0</v>
      </c>
      <c r="AW137" s="21">
        <v>0</v>
      </c>
      <c r="AX137" s="21">
        <v>0</v>
      </c>
      <c r="AY137" s="16" t="str">
        <f t="shared" si="663"/>
        <v xml:space="preserve"> </v>
      </c>
      <c r="AZ137" s="16" t="str">
        <f t="shared" si="689"/>
        <v xml:space="preserve"> </v>
      </c>
      <c r="BA137" s="21">
        <v>0</v>
      </c>
      <c r="BB137" s="21">
        <v>0</v>
      </c>
      <c r="BC137" s="21">
        <v>0</v>
      </c>
      <c r="BD137" s="16" t="str">
        <f t="shared" si="672"/>
        <v xml:space="preserve"> </v>
      </c>
      <c r="BE137" s="16" t="str">
        <f t="shared" si="673"/>
        <v xml:space="preserve"> </v>
      </c>
      <c r="BF137" s="21">
        <v>0</v>
      </c>
      <c r="BG137" s="21">
        <v>0</v>
      </c>
      <c r="BH137" s="21">
        <v>0</v>
      </c>
      <c r="BI137" s="16" t="str">
        <f t="shared" si="674"/>
        <v xml:space="preserve"> </v>
      </c>
      <c r="BJ137" s="16" t="str">
        <f t="shared" si="675"/>
        <v xml:space="preserve"> </v>
      </c>
      <c r="BK137" s="21">
        <v>0</v>
      </c>
      <c r="BL137" s="21">
        <v>0</v>
      </c>
      <c r="BM137" s="21">
        <v>0</v>
      </c>
      <c r="BN137" s="16" t="str">
        <f t="shared" si="598"/>
        <v xml:space="preserve"> </v>
      </c>
      <c r="BO137" s="16" t="str">
        <f t="shared" si="664"/>
        <v xml:space="preserve"> </v>
      </c>
      <c r="BP137" s="21">
        <v>0</v>
      </c>
      <c r="BQ137" s="21">
        <v>0</v>
      </c>
      <c r="BR137" s="21">
        <v>0</v>
      </c>
      <c r="BS137" s="16" t="str">
        <f t="shared" si="676"/>
        <v xml:space="preserve"> </v>
      </c>
      <c r="BT137" s="16" t="str">
        <f t="shared" si="677"/>
        <v xml:space="preserve"> </v>
      </c>
      <c r="BU137" s="21">
        <v>0</v>
      </c>
      <c r="BV137" s="21">
        <v>0</v>
      </c>
      <c r="BW137" s="21">
        <v>0</v>
      </c>
      <c r="BX137" s="16" t="str">
        <f t="shared" si="678"/>
        <v xml:space="preserve"> </v>
      </c>
      <c r="BY137" s="16" t="str">
        <f t="shared" si="690"/>
        <v xml:space="preserve"> </v>
      </c>
      <c r="BZ137" s="21">
        <v>0</v>
      </c>
      <c r="CA137" s="21">
        <v>0</v>
      </c>
      <c r="CB137" s="21">
        <v>0</v>
      </c>
      <c r="CC137" s="16" t="str">
        <f t="shared" si="680"/>
        <v xml:space="preserve"> </v>
      </c>
      <c r="CD137" s="16" t="str">
        <f t="shared" si="691"/>
        <v xml:space="preserve"> </v>
      </c>
      <c r="CE137" s="15">
        <v>0</v>
      </c>
      <c r="CF137" s="15">
        <v>0</v>
      </c>
      <c r="CG137" s="15">
        <v>0</v>
      </c>
      <c r="CH137" s="22" t="str">
        <f t="shared" si="692"/>
        <v xml:space="preserve"> </v>
      </c>
      <c r="CI137" s="16" t="str">
        <f t="shared" si="693"/>
        <v xml:space="preserve"> </v>
      </c>
      <c r="CJ137" s="21">
        <v>0</v>
      </c>
      <c r="CK137" s="21">
        <v>0</v>
      </c>
      <c r="CL137" s="21">
        <v>0</v>
      </c>
      <c r="CM137" s="16" t="str">
        <f t="shared" si="694"/>
        <v xml:space="preserve"> </v>
      </c>
      <c r="CN137" s="16" t="str">
        <f t="shared" si="695"/>
        <v xml:space="preserve"> </v>
      </c>
      <c r="CO137" s="21">
        <v>0</v>
      </c>
      <c r="CP137" s="21">
        <v>0</v>
      </c>
      <c r="CQ137" s="21">
        <v>0</v>
      </c>
      <c r="CR137" s="16" t="str">
        <f t="shared" si="643"/>
        <v xml:space="preserve"> </v>
      </c>
      <c r="CS137" s="16" t="str">
        <f t="shared" si="644"/>
        <v xml:space="preserve"> </v>
      </c>
      <c r="CT137" s="21">
        <v>0</v>
      </c>
      <c r="CU137" s="21">
        <v>0</v>
      </c>
      <c r="CV137" s="21">
        <v>0</v>
      </c>
      <c r="CW137" s="16" t="str">
        <f t="shared" si="696"/>
        <v xml:space="preserve"> </v>
      </c>
      <c r="CX137" s="16" t="str">
        <f t="shared" si="697"/>
        <v xml:space="preserve"> </v>
      </c>
      <c r="CY137" s="21">
        <v>0</v>
      </c>
      <c r="CZ137" s="21">
        <v>0</v>
      </c>
      <c r="DA137" s="21">
        <v>0</v>
      </c>
      <c r="DB137" s="16" t="str">
        <f t="shared" si="681"/>
        <v xml:space="preserve"> </v>
      </c>
      <c r="DC137" s="16" t="str">
        <f t="shared" si="698"/>
        <v xml:space="preserve"> </v>
      </c>
      <c r="DD137" s="21">
        <v>0</v>
      </c>
      <c r="DE137" s="21">
        <v>0</v>
      </c>
      <c r="DF137" s="21">
        <v>0</v>
      </c>
      <c r="DG137" s="16" t="str">
        <f t="shared" si="682"/>
        <v xml:space="preserve"> </v>
      </c>
      <c r="DH137" s="16" t="str">
        <f t="shared" si="646"/>
        <v xml:space="preserve"> </v>
      </c>
      <c r="DI137" s="21">
        <v>0</v>
      </c>
      <c r="DJ137" s="21">
        <v>0</v>
      </c>
      <c r="DK137" s="16" t="str">
        <f t="shared" si="657"/>
        <v xml:space="preserve"> </v>
      </c>
      <c r="DL137" s="21">
        <v>0</v>
      </c>
      <c r="DM137" s="21">
        <v>0</v>
      </c>
      <c r="DN137" s="21">
        <v>0</v>
      </c>
      <c r="DO137" s="16" t="str">
        <f t="shared" si="683"/>
        <v xml:space="preserve"> </v>
      </c>
      <c r="DP137" s="59" t="str">
        <f>IF(DM137=0," ",IF(DM137/DN137*100&gt;200,"св.200",DM137/DN137))</f>
        <v xml:space="preserve"> </v>
      </c>
      <c r="DQ137" s="21">
        <v>11999.78</v>
      </c>
      <c r="DR137" s="21">
        <v>0</v>
      </c>
      <c r="DS137" s="21">
        <v>0</v>
      </c>
      <c r="DT137" s="16" t="str">
        <f t="shared" si="446"/>
        <v xml:space="preserve"> </v>
      </c>
      <c r="DU137" s="16" t="str">
        <f>IF(DR137=0," ",IF(DR137/DS137*100&gt;200,"св.200",DR137/DS137))</f>
        <v xml:space="preserve"> </v>
      </c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67"/>
    </row>
    <row r="138" spans="1:144" s="10" customFormat="1" ht="15.75" x14ac:dyDescent="0.25">
      <c r="A138" s="9"/>
      <c r="B138" s="74" t="s">
        <v>142</v>
      </c>
      <c r="C138" s="76">
        <v>40154093.299999997</v>
      </c>
      <c r="D138" s="76">
        <v>7906905.0300000003</v>
      </c>
      <c r="E138" s="76">
        <f>SUM(E139:E142)</f>
        <v>6125614.8700000001</v>
      </c>
      <c r="F138" s="14">
        <f t="shared" si="665"/>
        <v>0.19691404736562687</v>
      </c>
      <c r="G138" s="14">
        <f t="shared" si="666"/>
        <v>1.2907936913768137</v>
      </c>
      <c r="H138" s="36">
        <v>38049117.520000003</v>
      </c>
      <c r="I138" s="36">
        <v>7479375.0300000003</v>
      </c>
      <c r="J138" s="36">
        <f t="shared" ref="J138" si="700">J139+J140+J141+J142</f>
        <v>5424596.5899999999</v>
      </c>
      <c r="K138" s="14">
        <f t="shared" si="667"/>
        <v>0.19657157688528698</v>
      </c>
      <c r="L138" s="14">
        <f t="shared" si="684"/>
        <v>1.3787891700164197</v>
      </c>
      <c r="M138" s="36">
        <v>27708717</v>
      </c>
      <c r="N138" s="36">
        <v>5832699.3399999999</v>
      </c>
      <c r="O138" s="36">
        <f t="shared" ref="O138" si="701">O139+O140+O141+O142</f>
        <v>3908757.76</v>
      </c>
      <c r="P138" s="14">
        <f t="shared" si="660"/>
        <v>0.21050052010708398</v>
      </c>
      <c r="Q138" s="14">
        <f t="shared" ref="Q138:Q143" si="702">IF(O138=0," ",IF(N138/O138*100&gt;200,"св.200",N138/O138))</f>
        <v>1.4922130503170399</v>
      </c>
      <c r="R138" s="36">
        <v>3729400</v>
      </c>
      <c r="S138" s="36">
        <v>948412.85</v>
      </c>
      <c r="T138" s="36">
        <f t="shared" ref="T138" si="703">T139+T140+T141+T142</f>
        <v>860607.77</v>
      </c>
      <c r="U138" s="14">
        <f t="shared" si="668"/>
        <v>0.25430708693087362</v>
      </c>
      <c r="V138" s="14">
        <f t="shared" si="650"/>
        <v>1.1020268269248834</v>
      </c>
      <c r="W138" s="36">
        <v>135000</v>
      </c>
      <c r="X138" s="36">
        <v>88248.9</v>
      </c>
      <c r="Y138" s="36">
        <f t="shared" ref="Y138" si="704">Y139+Y140+Y141+Y142</f>
        <v>95916.9</v>
      </c>
      <c r="Z138" s="14">
        <f t="shared" si="640"/>
        <v>0.65369555555555547</v>
      </c>
      <c r="AA138" s="14">
        <f t="shared" si="685"/>
        <v>0.92005579830040374</v>
      </c>
      <c r="AB138" s="36">
        <v>2427000</v>
      </c>
      <c r="AC138" s="36">
        <v>210721.87</v>
      </c>
      <c r="AD138" s="36">
        <f t="shared" ref="AD138" si="705">AD139+AD140+AD141+AD142</f>
        <v>87064.989999999991</v>
      </c>
      <c r="AE138" s="14">
        <f t="shared" si="669"/>
        <v>8.6824009064688915E-2</v>
      </c>
      <c r="AF138" s="14" t="str">
        <f t="shared" si="642"/>
        <v>св.200</v>
      </c>
      <c r="AG138" s="36">
        <v>4049000.52</v>
      </c>
      <c r="AH138" s="36">
        <v>399292.07</v>
      </c>
      <c r="AI138" s="36">
        <f t="shared" ref="AI138" si="706">AI139+AI140+AI141+AI142</f>
        <v>472249.17</v>
      </c>
      <c r="AJ138" s="14">
        <f t="shared" si="670"/>
        <v>9.8614971281851066E-2</v>
      </c>
      <c r="AK138" s="14">
        <f t="shared" si="686"/>
        <v>0.84551142779139243</v>
      </c>
      <c r="AL138" s="36">
        <v>0</v>
      </c>
      <c r="AM138" s="36">
        <v>0</v>
      </c>
      <c r="AN138" s="36">
        <f t="shared" ref="AN138" si="707">AN139+AN140+AN141+AN142</f>
        <v>0</v>
      </c>
      <c r="AO138" s="14" t="str">
        <f t="shared" si="420"/>
        <v xml:space="preserve"> </v>
      </c>
      <c r="AP138" s="14" t="str">
        <f t="shared" si="687"/>
        <v xml:space="preserve"> </v>
      </c>
      <c r="AQ138" s="36">
        <v>2104975.7800000003</v>
      </c>
      <c r="AR138" s="36">
        <v>427530.00000000006</v>
      </c>
      <c r="AS138" s="36">
        <f t="shared" ref="AS138" si="708">AS139+AS140+AS141+AS142</f>
        <v>701018.28</v>
      </c>
      <c r="AT138" s="14">
        <f t="shared" si="671"/>
        <v>0.20310447467476325</v>
      </c>
      <c r="AU138" s="14">
        <f t="shared" si="688"/>
        <v>0.60986997371880236</v>
      </c>
      <c r="AV138" s="36">
        <v>150000</v>
      </c>
      <c r="AW138" s="36">
        <v>83847.210000000006</v>
      </c>
      <c r="AX138" s="36">
        <f t="shared" ref="AX138" si="709">AX139+AX140+AX141+AX142</f>
        <v>42537.9</v>
      </c>
      <c r="AY138" s="14">
        <f t="shared" si="663"/>
        <v>0.55898140000000007</v>
      </c>
      <c r="AZ138" s="14">
        <f t="shared" si="689"/>
        <v>1.9711177561656783</v>
      </c>
      <c r="BA138" s="36">
        <v>355212.85</v>
      </c>
      <c r="BB138" s="36">
        <v>48465.01</v>
      </c>
      <c r="BC138" s="36">
        <f t="shared" ref="BC138" si="710">BC139+BC140+BC141+BC142</f>
        <v>102130</v>
      </c>
      <c r="BD138" s="14">
        <f t="shared" si="672"/>
        <v>0.13643934897062424</v>
      </c>
      <c r="BE138" s="14">
        <f t="shared" si="673"/>
        <v>0.47454234798785866</v>
      </c>
      <c r="BF138" s="36">
        <v>10080</v>
      </c>
      <c r="BG138" s="36">
        <v>2520</v>
      </c>
      <c r="BH138" s="36">
        <f t="shared" ref="BH138" si="711">BH139+BH140+BH141+BH142</f>
        <v>-2267.2799999999997</v>
      </c>
      <c r="BI138" s="14">
        <f t="shared" si="674"/>
        <v>0.25</v>
      </c>
      <c r="BJ138" s="14">
        <f t="shared" si="675"/>
        <v>-1.1114639568116864</v>
      </c>
      <c r="BK138" s="36">
        <v>0</v>
      </c>
      <c r="BL138" s="36">
        <v>0</v>
      </c>
      <c r="BM138" s="36">
        <f t="shared" ref="BM138" si="712">BM139+BM140+BM141+BM142</f>
        <v>0</v>
      </c>
      <c r="BN138" s="14" t="str">
        <f t="shared" si="598"/>
        <v xml:space="preserve"> </v>
      </c>
      <c r="BO138" s="14" t="str">
        <f t="shared" si="664"/>
        <v xml:space="preserve"> </v>
      </c>
      <c r="BP138" s="36">
        <v>1250982.94</v>
      </c>
      <c r="BQ138" s="36">
        <v>211535.02</v>
      </c>
      <c r="BR138" s="36">
        <f>BR139+BR140+BR141+BR142</f>
        <v>205512.2</v>
      </c>
      <c r="BS138" s="14">
        <f t="shared" si="676"/>
        <v>0.16909504777099518</v>
      </c>
      <c r="BT138" s="14">
        <f t="shared" si="677"/>
        <v>1.0293063866768006</v>
      </c>
      <c r="BU138" s="36">
        <v>71000</v>
      </c>
      <c r="BV138" s="36">
        <v>30649.34</v>
      </c>
      <c r="BW138" s="36">
        <f>BW139+BW140+BW141+BW142</f>
        <v>14419.46</v>
      </c>
      <c r="BX138" s="14">
        <f t="shared" si="678"/>
        <v>0.43168084507042254</v>
      </c>
      <c r="BY138" s="14" t="str">
        <f t="shared" si="690"/>
        <v>св.200</v>
      </c>
      <c r="BZ138" s="36">
        <v>1000</v>
      </c>
      <c r="CA138" s="36">
        <v>0</v>
      </c>
      <c r="CB138" s="36">
        <f>CB139+CB140+CB141+CB142</f>
        <v>272870</v>
      </c>
      <c r="CC138" s="14" t="str">
        <f t="shared" si="680"/>
        <v xml:space="preserve"> </v>
      </c>
      <c r="CD138" s="14">
        <f t="shared" si="691"/>
        <v>0</v>
      </c>
      <c r="CE138" s="76">
        <v>100000</v>
      </c>
      <c r="CF138" s="76">
        <v>36568.21</v>
      </c>
      <c r="CG138" s="36">
        <f>CG139+CG140+CG141+CG142</f>
        <v>7856.8</v>
      </c>
      <c r="CH138" s="14">
        <f t="shared" si="692"/>
        <v>0.36568210000000001</v>
      </c>
      <c r="CI138" s="14" t="str">
        <f t="shared" si="693"/>
        <v>св.200</v>
      </c>
      <c r="CJ138" s="36">
        <v>100000</v>
      </c>
      <c r="CK138" s="36">
        <v>36568.21</v>
      </c>
      <c r="CL138" s="36">
        <f>CL139+CL140+CL141+CL142</f>
        <v>7856.8</v>
      </c>
      <c r="CM138" s="14">
        <f t="shared" si="694"/>
        <v>0.36568210000000001</v>
      </c>
      <c r="CN138" s="14" t="str">
        <f t="shared" si="695"/>
        <v>св.200</v>
      </c>
      <c r="CO138" s="36">
        <v>0</v>
      </c>
      <c r="CP138" s="36">
        <v>0</v>
      </c>
      <c r="CQ138" s="36">
        <f>CQ139+CQ140+CQ141+CQ142</f>
        <v>0</v>
      </c>
      <c r="CR138" s="14" t="str">
        <f t="shared" si="643"/>
        <v xml:space="preserve"> </v>
      </c>
      <c r="CS138" s="14" t="str">
        <f t="shared" si="644"/>
        <v xml:space="preserve"> </v>
      </c>
      <c r="CT138" s="36">
        <v>0</v>
      </c>
      <c r="CU138" s="36">
        <v>0</v>
      </c>
      <c r="CV138" s="36">
        <f>CV139+CV140+CV141+CV142</f>
        <v>0</v>
      </c>
      <c r="CW138" s="28" t="str">
        <f t="shared" si="696"/>
        <v xml:space="preserve"> </v>
      </c>
      <c r="CX138" s="28" t="str">
        <f t="shared" si="697"/>
        <v xml:space="preserve"> </v>
      </c>
      <c r="CY138" s="36">
        <v>0</v>
      </c>
      <c r="CZ138" s="36">
        <v>0</v>
      </c>
      <c r="DA138" s="36">
        <f>DA139+DA140+DA141+DA142</f>
        <v>0</v>
      </c>
      <c r="DB138" s="14" t="str">
        <f t="shared" si="681"/>
        <v xml:space="preserve"> </v>
      </c>
      <c r="DC138" s="14" t="str">
        <f t="shared" si="698"/>
        <v xml:space="preserve"> </v>
      </c>
      <c r="DD138" s="36">
        <v>0</v>
      </c>
      <c r="DE138" s="36">
        <v>0</v>
      </c>
      <c r="DF138" s="36">
        <f>DF139+DF140+DF141+DF142</f>
        <v>0</v>
      </c>
      <c r="DG138" s="14" t="str">
        <f t="shared" si="682"/>
        <v xml:space="preserve"> </v>
      </c>
      <c r="DH138" s="14" t="str">
        <f t="shared" si="646"/>
        <v xml:space="preserve"> </v>
      </c>
      <c r="DI138" s="36">
        <v>0</v>
      </c>
      <c r="DJ138" s="36">
        <v>38909.199999999997</v>
      </c>
      <c r="DK138" s="14" t="str">
        <f t="shared" si="657"/>
        <v xml:space="preserve"> </v>
      </c>
      <c r="DL138" s="36">
        <v>0</v>
      </c>
      <c r="DM138" s="36">
        <v>3945.21</v>
      </c>
      <c r="DN138" s="36">
        <f>DN139+DN140+DN141+DN142</f>
        <v>0</v>
      </c>
      <c r="DO138" s="14" t="str">
        <f t="shared" si="683"/>
        <v xml:space="preserve"> </v>
      </c>
      <c r="DP138" s="58" t="str">
        <f t="shared" si="658"/>
        <v xml:space="preserve"> </v>
      </c>
      <c r="DQ138" s="36">
        <v>166699.99</v>
      </c>
      <c r="DR138" s="36">
        <v>10000</v>
      </c>
      <c r="DS138" s="36">
        <f>DS139+DS140+DS141+DS142</f>
        <v>19050</v>
      </c>
      <c r="DT138" s="14">
        <f t="shared" si="446"/>
        <v>5.9988005998080747E-2</v>
      </c>
      <c r="DU138" s="14">
        <f t="shared" ref="DU138:DU143" si="713">IF(DS138=0," ",IF(DR138/DS138*100&gt;200,"св.200",DR138/DS138))</f>
        <v>0.52493438320209973</v>
      </c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</row>
    <row r="139" spans="1:144" s="8" customFormat="1" ht="15.75" customHeight="1" outlineLevel="1" x14ac:dyDescent="0.25">
      <c r="A139" s="7">
        <v>113</v>
      </c>
      <c r="B139" s="75" t="s">
        <v>75</v>
      </c>
      <c r="C139" s="15">
        <v>35562282.939999998</v>
      </c>
      <c r="D139" s="15">
        <v>7320312.5700000003</v>
      </c>
      <c r="E139" s="15">
        <v>5581326.1900000004</v>
      </c>
      <c r="F139" s="16">
        <f t="shared" si="665"/>
        <v>0.20584484360440783</v>
      </c>
      <c r="G139" s="16">
        <f t="shared" si="666"/>
        <v>1.3115722537621475</v>
      </c>
      <c r="H139" s="6">
        <v>34046300</v>
      </c>
      <c r="I139" s="13">
        <v>6978362.1299999999</v>
      </c>
      <c r="J139" s="13">
        <v>4955206.57</v>
      </c>
      <c r="K139" s="16">
        <f t="shared" si="667"/>
        <v>0.20496682840719843</v>
      </c>
      <c r="L139" s="16">
        <f t="shared" si="684"/>
        <v>1.4082888435466374</v>
      </c>
      <c r="M139" s="21">
        <v>26343900</v>
      </c>
      <c r="N139" s="21">
        <v>5589790.8700000001</v>
      </c>
      <c r="O139" s="21">
        <v>3728262.52</v>
      </c>
      <c r="P139" s="16">
        <f t="shared" si="660"/>
        <v>0.21218539661933122</v>
      </c>
      <c r="Q139" s="16">
        <f t="shared" si="702"/>
        <v>1.4993018436909855</v>
      </c>
      <c r="R139" s="21">
        <v>3729400</v>
      </c>
      <c r="S139" s="21">
        <v>948412.85</v>
      </c>
      <c r="T139" s="21">
        <v>860607.77</v>
      </c>
      <c r="U139" s="16">
        <f t="shared" si="668"/>
        <v>0.25430708693087362</v>
      </c>
      <c r="V139" s="16">
        <f t="shared" si="650"/>
        <v>1.1020268269248834</v>
      </c>
      <c r="W139" s="21">
        <v>0</v>
      </c>
      <c r="X139" s="21">
        <v>0</v>
      </c>
      <c r="Y139" s="21">
        <v>0</v>
      </c>
      <c r="Z139" s="16" t="str">
        <f t="shared" si="640"/>
        <v xml:space="preserve"> </v>
      </c>
      <c r="AA139" s="16" t="str">
        <f t="shared" si="685"/>
        <v xml:space="preserve"> </v>
      </c>
      <c r="AB139" s="21">
        <v>2083000</v>
      </c>
      <c r="AC139" s="21">
        <v>191883.35</v>
      </c>
      <c r="AD139" s="21">
        <v>89595.36</v>
      </c>
      <c r="AE139" s="16">
        <f t="shared" si="669"/>
        <v>9.2118746999519927E-2</v>
      </c>
      <c r="AF139" s="16" t="str">
        <f t="shared" si="642"/>
        <v>св.200</v>
      </c>
      <c r="AG139" s="21">
        <v>1890000</v>
      </c>
      <c r="AH139" s="21">
        <v>248275.06</v>
      </c>
      <c r="AI139" s="21">
        <v>276740.92</v>
      </c>
      <c r="AJ139" s="16">
        <f t="shared" si="670"/>
        <v>0.1313624656084656</v>
      </c>
      <c r="AK139" s="16">
        <f t="shared" si="686"/>
        <v>0.89713895581470215</v>
      </c>
      <c r="AL139" s="21">
        <v>0</v>
      </c>
      <c r="AM139" s="21">
        <v>0</v>
      </c>
      <c r="AN139" s="21">
        <v>0</v>
      </c>
      <c r="AO139" s="16" t="str">
        <f t="shared" si="420"/>
        <v xml:space="preserve"> </v>
      </c>
      <c r="AP139" s="16" t="str">
        <f t="shared" si="687"/>
        <v xml:space="preserve"> </v>
      </c>
      <c r="AQ139" s="33">
        <v>1515982.94</v>
      </c>
      <c r="AR139" s="33">
        <v>341950.44</v>
      </c>
      <c r="AS139" s="33">
        <v>626119.62</v>
      </c>
      <c r="AT139" s="16">
        <f t="shared" si="671"/>
        <v>0.22556351458678026</v>
      </c>
      <c r="AU139" s="16">
        <f t="shared" si="688"/>
        <v>0.54614234896520253</v>
      </c>
      <c r="AV139" s="21">
        <v>150000</v>
      </c>
      <c r="AW139" s="21">
        <v>83847.210000000006</v>
      </c>
      <c r="AX139" s="21">
        <v>42537.9</v>
      </c>
      <c r="AY139" s="16">
        <f t="shared" si="663"/>
        <v>0.55898140000000007</v>
      </c>
      <c r="AZ139" s="16">
        <f t="shared" si="689"/>
        <v>1.9711177561656783</v>
      </c>
      <c r="BA139" s="21">
        <v>0</v>
      </c>
      <c r="BB139" s="21">
        <v>0</v>
      </c>
      <c r="BC139" s="21">
        <v>0</v>
      </c>
      <c r="BD139" s="16" t="str">
        <f t="shared" si="672"/>
        <v xml:space="preserve"> </v>
      </c>
      <c r="BE139" s="16" t="str">
        <f t="shared" si="673"/>
        <v xml:space="preserve"> </v>
      </c>
      <c r="BF139" s="21">
        <v>0</v>
      </c>
      <c r="BG139" s="21">
        <v>0</v>
      </c>
      <c r="BH139" s="21">
        <v>-4787.28</v>
      </c>
      <c r="BI139" s="16" t="str">
        <f t="shared" si="674"/>
        <v xml:space="preserve"> </v>
      </c>
      <c r="BJ139" s="16">
        <f t="shared" si="675"/>
        <v>0</v>
      </c>
      <c r="BK139" s="21">
        <v>0</v>
      </c>
      <c r="BL139" s="21">
        <v>0</v>
      </c>
      <c r="BM139" s="21">
        <v>0</v>
      </c>
      <c r="BN139" s="16" t="str">
        <f t="shared" si="598"/>
        <v xml:space="preserve"> </v>
      </c>
      <c r="BO139" s="16" t="str">
        <f t="shared" si="664"/>
        <v xml:space="preserve"> </v>
      </c>
      <c r="BP139" s="21">
        <v>1250982.94</v>
      </c>
      <c r="BQ139" s="21">
        <v>211535.02</v>
      </c>
      <c r="BR139" s="21">
        <v>205512.2</v>
      </c>
      <c r="BS139" s="16">
        <f t="shared" si="676"/>
        <v>0.16909504777099518</v>
      </c>
      <c r="BT139" s="16">
        <f t="shared" si="677"/>
        <v>1.0293063866768006</v>
      </c>
      <c r="BU139" s="21">
        <v>0</v>
      </c>
      <c r="BV139" s="21">
        <v>0</v>
      </c>
      <c r="BW139" s="21">
        <v>0</v>
      </c>
      <c r="BX139" s="16" t="str">
        <f t="shared" si="678"/>
        <v xml:space="preserve"> </v>
      </c>
      <c r="BY139" s="16" t="str">
        <f t="shared" si="690"/>
        <v xml:space="preserve"> </v>
      </c>
      <c r="BZ139" s="21">
        <v>0</v>
      </c>
      <c r="CA139" s="21">
        <v>0</v>
      </c>
      <c r="CB139" s="21">
        <v>375000</v>
      </c>
      <c r="CC139" s="16" t="str">
        <f t="shared" si="680"/>
        <v xml:space="preserve"> </v>
      </c>
      <c r="CD139" s="16">
        <f t="shared" si="691"/>
        <v>0</v>
      </c>
      <c r="CE139" s="15">
        <v>100000</v>
      </c>
      <c r="CF139" s="15">
        <v>36568.21</v>
      </c>
      <c r="CG139" s="15">
        <v>7856.8</v>
      </c>
      <c r="CH139" s="22">
        <f t="shared" si="692"/>
        <v>0.36568210000000001</v>
      </c>
      <c r="CI139" s="16" t="str">
        <f t="shared" si="693"/>
        <v>св.200</v>
      </c>
      <c r="CJ139" s="21">
        <v>100000</v>
      </c>
      <c r="CK139" s="21">
        <v>36568.21</v>
      </c>
      <c r="CL139" s="21">
        <v>7856.8</v>
      </c>
      <c r="CM139" s="16">
        <f t="shared" si="694"/>
        <v>0.36568210000000001</v>
      </c>
      <c r="CN139" s="16" t="str">
        <f t="shared" si="695"/>
        <v>св.200</v>
      </c>
      <c r="CO139" s="21">
        <v>0</v>
      </c>
      <c r="CP139" s="21">
        <v>0</v>
      </c>
      <c r="CQ139" s="21">
        <v>0</v>
      </c>
      <c r="CR139" s="16" t="str">
        <f t="shared" si="643"/>
        <v xml:space="preserve"> </v>
      </c>
      <c r="CS139" s="16" t="str">
        <f t="shared" si="644"/>
        <v xml:space="preserve"> </v>
      </c>
      <c r="CT139" s="21">
        <v>0</v>
      </c>
      <c r="CU139" s="21">
        <v>0</v>
      </c>
      <c r="CV139" s="21">
        <v>0</v>
      </c>
      <c r="CW139" s="16" t="str">
        <f t="shared" si="696"/>
        <v xml:space="preserve"> </v>
      </c>
      <c r="CX139" s="16" t="str">
        <f t="shared" si="697"/>
        <v xml:space="preserve"> </v>
      </c>
      <c r="CY139" s="21">
        <v>0</v>
      </c>
      <c r="CZ139" s="21">
        <v>0</v>
      </c>
      <c r="DA139" s="21">
        <v>0</v>
      </c>
      <c r="DB139" s="16" t="str">
        <f t="shared" si="681"/>
        <v xml:space="preserve"> </v>
      </c>
      <c r="DC139" s="16" t="str">
        <f t="shared" si="698"/>
        <v xml:space="preserve"> </v>
      </c>
      <c r="DD139" s="21">
        <v>0</v>
      </c>
      <c r="DE139" s="21">
        <v>0</v>
      </c>
      <c r="DF139" s="21">
        <v>0</v>
      </c>
      <c r="DG139" s="16" t="str">
        <f t="shared" si="682"/>
        <v xml:space="preserve"> </v>
      </c>
      <c r="DH139" s="16" t="str">
        <f t="shared" si="646"/>
        <v xml:space="preserve"> </v>
      </c>
      <c r="DI139" s="21">
        <v>0</v>
      </c>
      <c r="DJ139" s="21">
        <v>0</v>
      </c>
      <c r="DK139" s="16" t="str">
        <f t="shared" si="657"/>
        <v xml:space="preserve"> </v>
      </c>
      <c r="DL139" s="21">
        <v>0</v>
      </c>
      <c r="DM139" s="21">
        <v>0</v>
      </c>
      <c r="DN139" s="21">
        <v>0</v>
      </c>
      <c r="DO139" s="16" t="str">
        <f t="shared" si="683"/>
        <v xml:space="preserve"> </v>
      </c>
      <c r="DP139" s="59" t="str">
        <f t="shared" si="658"/>
        <v xml:space="preserve"> </v>
      </c>
      <c r="DQ139" s="21">
        <v>15000</v>
      </c>
      <c r="DR139" s="21">
        <v>10000</v>
      </c>
      <c r="DS139" s="21">
        <v>0</v>
      </c>
      <c r="DT139" s="16">
        <f t="shared" si="446"/>
        <v>0.66666666666666663</v>
      </c>
      <c r="DU139" s="16" t="str">
        <f t="shared" si="713"/>
        <v xml:space="preserve"> </v>
      </c>
      <c r="DV139" s="67"/>
      <c r="DW139" s="67"/>
      <c r="DX139" s="67"/>
      <c r="DY139" s="67"/>
      <c r="DZ139" s="67"/>
      <c r="EA139" s="67"/>
      <c r="EB139" s="67"/>
      <c r="EC139" s="67"/>
      <c r="ED139" s="67"/>
      <c r="EE139" s="67"/>
      <c r="EF139" s="67"/>
      <c r="EG139" s="67"/>
      <c r="EH139" s="67"/>
      <c r="EI139" s="67"/>
      <c r="EJ139" s="67"/>
      <c r="EK139" s="67"/>
      <c r="EL139" s="67"/>
      <c r="EM139" s="67"/>
      <c r="EN139" s="67"/>
    </row>
    <row r="140" spans="1:144" s="8" customFormat="1" ht="15.75" customHeight="1" outlineLevel="1" x14ac:dyDescent="0.25">
      <c r="A140" s="7">
        <v>114</v>
      </c>
      <c r="B140" s="75" t="s">
        <v>57</v>
      </c>
      <c r="C140" s="15">
        <v>2249484.0499999998</v>
      </c>
      <c r="D140" s="15">
        <v>230651.04</v>
      </c>
      <c r="E140" s="15">
        <v>240181.37</v>
      </c>
      <c r="F140" s="16">
        <f t="shared" si="665"/>
        <v>0.10253508576777863</v>
      </c>
      <c r="G140" s="16">
        <f t="shared" si="666"/>
        <v>0.96032027796327424</v>
      </c>
      <c r="H140" s="6">
        <v>1803417.52</v>
      </c>
      <c r="I140" s="13">
        <v>151881.22</v>
      </c>
      <c r="J140" s="13">
        <v>167902.71</v>
      </c>
      <c r="K140" s="16">
        <f t="shared" si="667"/>
        <v>8.4218556332978284E-2</v>
      </c>
      <c r="L140" s="16">
        <f t="shared" si="684"/>
        <v>0.90457872895559588</v>
      </c>
      <c r="M140" s="21">
        <v>442417</v>
      </c>
      <c r="N140" s="21">
        <v>75897.279999999999</v>
      </c>
      <c r="O140" s="21">
        <v>19193.759999999998</v>
      </c>
      <c r="P140" s="16">
        <f t="shared" si="660"/>
        <v>0.17155145484915815</v>
      </c>
      <c r="Q140" s="16" t="str">
        <f t="shared" si="702"/>
        <v>св.200</v>
      </c>
      <c r="R140" s="21">
        <v>0</v>
      </c>
      <c r="S140" s="21">
        <v>0</v>
      </c>
      <c r="T140" s="21">
        <v>0</v>
      </c>
      <c r="U140" s="16" t="str">
        <f t="shared" si="668"/>
        <v xml:space="preserve"> </v>
      </c>
      <c r="V140" s="16" t="str">
        <f t="shared" ref="V140:V142" si="714">IF(S140=0," ",IF(S140/T140*100&gt;200,"св.200",S140/T140))</f>
        <v xml:space="preserve"> </v>
      </c>
      <c r="W140" s="21">
        <v>90000</v>
      </c>
      <c r="X140" s="21">
        <v>75886.5</v>
      </c>
      <c r="Y140" s="21">
        <v>79921.2</v>
      </c>
      <c r="Z140" s="16">
        <f t="shared" si="640"/>
        <v>0.84318333333333328</v>
      </c>
      <c r="AA140" s="16">
        <f t="shared" si="685"/>
        <v>0.94951652377591933</v>
      </c>
      <c r="AB140" s="21">
        <v>88000</v>
      </c>
      <c r="AC140" s="21">
        <v>1267.97</v>
      </c>
      <c r="AD140" s="21">
        <v>-3422.03</v>
      </c>
      <c r="AE140" s="16">
        <f t="shared" si="669"/>
        <v>1.440875E-2</v>
      </c>
      <c r="AF140" s="16">
        <f t="shared" si="642"/>
        <v>-0.37053152660847505</v>
      </c>
      <c r="AG140" s="21">
        <v>1183000.52</v>
      </c>
      <c r="AH140" s="21">
        <v>-1170.53</v>
      </c>
      <c r="AI140" s="21">
        <v>72209.78</v>
      </c>
      <c r="AJ140" s="16" t="str">
        <f t="shared" si="670"/>
        <v xml:space="preserve"> </v>
      </c>
      <c r="AK140" s="16">
        <f t="shared" si="686"/>
        <v>-1.6210131093045844E-2</v>
      </c>
      <c r="AL140" s="21">
        <v>0</v>
      </c>
      <c r="AM140" s="21">
        <v>0</v>
      </c>
      <c r="AN140" s="21">
        <v>0</v>
      </c>
      <c r="AO140" s="16" t="str">
        <f t="shared" si="420"/>
        <v xml:space="preserve"> </v>
      </c>
      <c r="AP140" s="16" t="str">
        <f t="shared" si="687"/>
        <v xml:space="preserve"> </v>
      </c>
      <c r="AQ140" s="33">
        <v>446066.53</v>
      </c>
      <c r="AR140" s="33">
        <v>78769.820000000007</v>
      </c>
      <c r="AS140" s="33">
        <v>72278.659999999989</v>
      </c>
      <c r="AT140" s="16">
        <f t="shared" si="671"/>
        <v>0.17658760454410244</v>
      </c>
      <c r="AU140" s="16">
        <f t="shared" si="688"/>
        <v>1.0898074203367913</v>
      </c>
      <c r="AV140" s="21">
        <v>0</v>
      </c>
      <c r="AW140" s="21">
        <v>0</v>
      </c>
      <c r="AX140" s="21">
        <v>0</v>
      </c>
      <c r="AY140" s="16" t="str">
        <f t="shared" si="663"/>
        <v xml:space="preserve"> </v>
      </c>
      <c r="AZ140" s="16" t="str">
        <f t="shared" si="689"/>
        <v xml:space="preserve"> </v>
      </c>
      <c r="BA140" s="21">
        <v>252366.53</v>
      </c>
      <c r="BB140" s="21">
        <v>48120.480000000003</v>
      </c>
      <c r="BC140" s="21">
        <v>102130</v>
      </c>
      <c r="BD140" s="16">
        <f t="shared" si="672"/>
        <v>0.19067694911841124</v>
      </c>
      <c r="BE140" s="16">
        <f t="shared" si="673"/>
        <v>0.47116890237932052</v>
      </c>
      <c r="BF140" s="21">
        <v>0</v>
      </c>
      <c r="BG140" s="21">
        <v>0</v>
      </c>
      <c r="BH140" s="21">
        <v>0</v>
      </c>
      <c r="BI140" s="16" t="str">
        <f t="shared" si="674"/>
        <v xml:space="preserve"> </v>
      </c>
      <c r="BJ140" s="16" t="str">
        <f t="shared" si="675"/>
        <v xml:space="preserve"> </v>
      </c>
      <c r="BK140" s="21">
        <v>0</v>
      </c>
      <c r="BL140" s="21">
        <v>0</v>
      </c>
      <c r="BM140" s="21">
        <v>0</v>
      </c>
      <c r="BN140" s="16" t="str">
        <f t="shared" si="598"/>
        <v xml:space="preserve"> </v>
      </c>
      <c r="BO140" s="16" t="str">
        <f t="shared" si="664"/>
        <v xml:space="preserve"> </v>
      </c>
      <c r="BP140" s="21">
        <v>0</v>
      </c>
      <c r="BQ140" s="21">
        <v>0</v>
      </c>
      <c r="BR140" s="21">
        <v>0</v>
      </c>
      <c r="BS140" s="16" t="str">
        <f t="shared" si="676"/>
        <v xml:space="preserve"> </v>
      </c>
      <c r="BT140" s="16" t="str">
        <f t="shared" si="677"/>
        <v xml:space="preserve"> </v>
      </c>
      <c r="BU140" s="21">
        <v>50000</v>
      </c>
      <c r="BV140" s="21">
        <v>30649.34</v>
      </c>
      <c r="BW140" s="21">
        <v>14419.46</v>
      </c>
      <c r="BX140" s="16">
        <f t="shared" si="678"/>
        <v>0.61298680000000005</v>
      </c>
      <c r="BY140" s="16" t="str">
        <f>IF(BV140=0," ",IF(BV140/BW140*100&gt;200,"св.200",BV140/BW140))</f>
        <v>св.200</v>
      </c>
      <c r="BZ140" s="21">
        <v>1000</v>
      </c>
      <c r="CA140" s="21">
        <v>0</v>
      </c>
      <c r="CB140" s="21">
        <v>-102130</v>
      </c>
      <c r="CC140" s="16" t="str">
        <f t="shared" si="680"/>
        <v xml:space="preserve"> </v>
      </c>
      <c r="CD140" s="16">
        <f t="shared" si="691"/>
        <v>0</v>
      </c>
      <c r="CE140" s="15">
        <v>0</v>
      </c>
      <c r="CF140" s="15">
        <v>0</v>
      </c>
      <c r="CG140" s="15">
        <v>0</v>
      </c>
      <c r="CH140" s="22" t="str">
        <f t="shared" si="692"/>
        <v xml:space="preserve"> </v>
      </c>
      <c r="CI140" s="16" t="str">
        <f t="shared" si="693"/>
        <v xml:space="preserve"> </v>
      </c>
      <c r="CJ140" s="21">
        <v>0</v>
      </c>
      <c r="CK140" s="21">
        <v>0</v>
      </c>
      <c r="CL140" s="21">
        <v>0</v>
      </c>
      <c r="CM140" s="16" t="str">
        <f t="shared" si="694"/>
        <v xml:space="preserve"> </v>
      </c>
      <c r="CN140" s="16" t="str">
        <f t="shared" si="695"/>
        <v xml:space="preserve"> </v>
      </c>
      <c r="CO140" s="21">
        <v>0</v>
      </c>
      <c r="CP140" s="21">
        <v>0</v>
      </c>
      <c r="CQ140" s="21">
        <v>0</v>
      </c>
      <c r="CR140" s="16" t="str">
        <f t="shared" si="643"/>
        <v xml:space="preserve"> </v>
      </c>
      <c r="CS140" s="16" t="str">
        <f t="shared" si="644"/>
        <v xml:space="preserve"> </v>
      </c>
      <c r="CT140" s="21">
        <v>0</v>
      </c>
      <c r="CU140" s="21">
        <v>0</v>
      </c>
      <c r="CV140" s="21">
        <v>0</v>
      </c>
      <c r="CW140" s="16" t="str">
        <f t="shared" si="696"/>
        <v xml:space="preserve"> </v>
      </c>
      <c r="CX140" s="16" t="str">
        <f t="shared" si="697"/>
        <v xml:space="preserve"> </v>
      </c>
      <c r="CY140" s="21">
        <v>0</v>
      </c>
      <c r="CZ140" s="21">
        <v>0</v>
      </c>
      <c r="DA140" s="21">
        <v>0</v>
      </c>
      <c r="DB140" s="16" t="str">
        <f t="shared" si="681"/>
        <v xml:space="preserve"> </v>
      </c>
      <c r="DC140" s="16" t="str">
        <f t="shared" si="698"/>
        <v xml:space="preserve"> </v>
      </c>
      <c r="DD140" s="21">
        <v>0</v>
      </c>
      <c r="DE140" s="21">
        <v>0</v>
      </c>
      <c r="DF140" s="21">
        <v>0</v>
      </c>
      <c r="DG140" s="16" t="str">
        <f t="shared" si="682"/>
        <v xml:space="preserve"> </v>
      </c>
      <c r="DH140" s="16" t="str">
        <f t="shared" si="646"/>
        <v xml:space="preserve"> </v>
      </c>
      <c r="DI140" s="21">
        <v>0</v>
      </c>
      <c r="DJ140" s="21">
        <v>38909.199999999997</v>
      </c>
      <c r="DK140" s="16" t="str">
        <f t="shared" si="657"/>
        <v xml:space="preserve"> </v>
      </c>
      <c r="DL140" s="21">
        <v>0</v>
      </c>
      <c r="DM140" s="21">
        <v>0</v>
      </c>
      <c r="DN140" s="21">
        <v>0</v>
      </c>
      <c r="DO140" s="16" t="str">
        <f t="shared" si="683"/>
        <v xml:space="preserve"> </v>
      </c>
      <c r="DP140" s="59" t="str">
        <f t="shared" si="658"/>
        <v xml:space="preserve"> </v>
      </c>
      <c r="DQ140" s="21">
        <v>142700</v>
      </c>
      <c r="DR140" s="21">
        <v>0</v>
      </c>
      <c r="DS140" s="21">
        <v>18950</v>
      </c>
      <c r="DT140" s="16" t="str">
        <f t="shared" si="446"/>
        <v xml:space="preserve"> </v>
      </c>
      <c r="DU140" s="16">
        <f t="shared" si="713"/>
        <v>0</v>
      </c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</row>
    <row r="141" spans="1:144" s="8" customFormat="1" ht="15.75" customHeight="1" outlineLevel="1" x14ac:dyDescent="0.25">
      <c r="A141" s="7">
        <v>115</v>
      </c>
      <c r="B141" s="75" t="s">
        <v>111</v>
      </c>
      <c r="C141" s="15">
        <v>542099.99</v>
      </c>
      <c r="D141" s="15">
        <v>159085.57999999999</v>
      </c>
      <c r="E141" s="15">
        <v>80441.039999999994</v>
      </c>
      <c r="F141" s="16">
        <f t="shared" si="665"/>
        <v>0.2934616914492103</v>
      </c>
      <c r="G141" s="16">
        <f t="shared" si="666"/>
        <v>1.9776668725317326</v>
      </c>
      <c r="H141" s="6">
        <v>532100</v>
      </c>
      <c r="I141" s="13">
        <v>155140.37</v>
      </c>
      <c r="J141" s="13">
        <v>80341.040000000008</v>
      </c>
      <c r="K141" s="16">
        <f t="shared" si="667"/>
        <v>0.29156243187370795</v>
      </c>
      <c r="L141" s="16">
        <f t="shared" si="684"/>
        <v>1.9310226753350463</v>
      </c>
      <c r="M141" s="21">
        <v>122100</v>
      </c>
      <c r="N141" s="21">
        <v>55071.95</v>
      </c>
      <c r="O141" s="21">
        <v>16320.75</v>
      </c>
      <c r="P141" s="16">
        <f t="shared" si="660"/>
        <v>0.45103972153972149</v>
      </c>
      <c r="Q141" s="16" t="str">
        <f t="shared" si="702"/>
        <v>св.200</v>
      </c>
      <c r="R141" s="21">
        <v>0</v>
      </c>
      <c r="S141" s="21">
        <v>0</v>
      </c>
      <c r="T141" s="21">
        <v>0</v>
      </c>
      <c r="U141" s="16" t="str">
        <f t="shared" si="668"/>
        <v xml:space="preserve"> </v>
      </c>
      <c r="V141" s="16" t="str">
        <f t="shared" si="714"/>
        <v xml:space="preserve"> </v>
      </c>
      <c r="W141" s="21">
        <v>0</v>
      </c>
      <c r="X141" s="21">
        <v>0</v>
      </c>
      <c r="Y141" s="21">
        <v>3275.4</v>
      </c>
      <c r="Z141" s="16" t="str">
        <f t="shared" si="640"/>
        <v xml:space="preserve"> </v>
      </c>
      <c r="AA141" s="16">
        <f t="shared" si="685"/>
        <v>0</v>
      </c>
      <c r="AB141" s="21">
        <v>60000</v>
      </c>
      <c r="AC141" s="21">
        <v>4784.16</v>
      </c>
      <c r="AD141" s="21">
        <v>-284.02</v>
      </c>
      <c r="AE141" s="16">
        <f t="shared" si="669"/>
        <v>7.9736000000000001E-2</v>
      </c>
      <c r="AF141" s="16">
        <f t="shared" si="642"/>
        <v>-16.844447574114501</v>
      </c>
      <c r="AG141" s="21">
        <v>350000</v>
      </c>
      <c r="AH141" s="21">
        <v>95284.26</v>
      </c>
      <c r="AI141" s="21">
        <v>61028.91</v>
      </c>
      <c r="AJ141" s="16">
        <f t="shared" si="670"/>
        <v>0.27224074285714284</v>
      </c>
      <c r="AK141" s="16">
        <f t="shared" si="686"/>
        <v>1.561297096736612</v>
      </c>
      <c r="AL141" s="21">
        <v>0</v>
      </c>
      <c r="AM141" s="21">
        <v>0</v>
      </c>
      <c r="AN141" s="21">
        <v>0</v>
      </c>
      <c r="AO141" s="16" t="str">
        <f t="shared" si="420"/>
        <v xml:space="preserve"> </v>
      </c>
      <c r="AP141" s="16" t="str">
        <f t="shared" si="687"/>
        <v xml:space="preserve"> </v>
      </c>
      <c r="AQ141" s="33">
        <v>9999.99</v>
      </c>
      <c r="AR141" s="33">
        <v>3945.21</v>
      </c>
      <c r="AS141" s="33">
        <v>100</v>
      </c>
      <c r="AT141" s="16">
        <f t="shared" si="671"/>
        <v>0.39452139452139451</v>
      </c>
      <c r="AU141" s="16" t="str">
        <f t="shared" si="688"/>
        <v>св.200</v>
      </c>
      <c r="AV141" s="21">
        <v>0</v>
      </c>
      <c r="AW141" s="21">
        <v>0</v>
      </c>
      <c r="AX141" s="21">
        <v>0</v>
      </c>
      <c r="AY141" s="16" t="str">
        <f t="shared" si="663"/>
        <v xml:space="preserve"> </v>
      </c>
      <c r="AZ141" s="16" t="str">
        <f t="shared" si="689"/>
        <v xml:space="preserve"> </v>
      </c>
      <c r="BA141" s="21">
        <v>0</v>
      </c>
      <c r="BB141" s="21">
        <v>0</v>
      </c>
      <c r="BC141" s="21">
        <v>0</v>
      </c>
      <c r="BD141" s="16" t="str">
        <f t="shared" si="672"/>
        <v xml:space="preserve"> </v>
      </c>
      <c r="BE141" s="16" t="str">
        <f t="shared" si="673"/>
        <v xml:space="preserve"> </v>
      </c>
      <c r="BF141" s="21">
        <v>0</v>
      </c>
      <c r="BG141" s="21">
        <v>0</v>
      </c>
      <c r="BH141" s="21">
        <v>0</v>
      </c>
      <c r="BI141" s="16" t="str">
        <f t="shared" si="674"/>
        <v xml:space="preserve"> </v>
      </c>
      <c r="BJ141" s="16" t="str">
        <f>IF(BG141=0," ",IF(BG141/BH141*100&gt;200,"св.200",BG141/BH141))</f>
        <v xml:space="preserve"> </v>
      </c>
      <c r="BK141" s="21">
        <v>0</v>
      </c>
      <c r="BL141" s="21">
        <v>0</v>
      </c>
      <c r="BM141" s="21">
        <v>0</v>
      </c>
      <c r="BN141" s="16" t="str">
        <f t="shared" si="598"/>
        <v xml:space="preserve"> </v>
      </c>
      <c r="BO141" s="16" t="str">
        <f t="shared" si="664"/>
        <v xml:space="preserve"> </v>
      </c>
      <c r="BP141" s="21">
        <v>0</v>
      </c>
      <c r="BQ141" s="21">
        <v>0</v>
      </c>
      <c r="BR141" s="21">
        <v>0</v>
      </c>
      <c r="BS141" s="16" t="str">
        <f t="shared" si="676"/>
        <v xml:space="preserve"> </v>
      </c>
      <c r="BT141" s="16" t="str">
        <f t="shared" si="677"/>
        <v xml:space="preserve"> </v>
      </c>
      <c r="BU141" s="21">
        <v>1000</v>
      </c>
      <c r="BV141" s="21">
        <v>0</v>
      </c>
      <c r="BW141" s="21">
        <v>0</v>
      </c>
      <c r="BX141" s="16" t="str">
        <f t="shared" si="678"/>
        <v xml:space="preserve"> </v>
      </c>
      <c r="BY141" s="16"/>
      <c r="BZ141" s="21">
        <v>0</v>
      </c>
      <c r="CA141" s="21">
        <v>0</v>
      </c>
      <c r="CB141" s="21">
        <v>0</v>
      </c>
      <c r="CC141" s="16" t="str">
        <f t="shared" si="680"/>
        <v xml:space="preserve"> </v>
      </c>
      <c r="CD141" s="16" t="str">
        <f t="shared" si="691"/>
        <v xml:space="preserve"> </v>
      </c>
      <c r="CE141" s="15">
        <v>0</v>
      </c>
      <c r="CF141" s="15">
        <v>0</v>
      </c>
      <c r="CG141" s="15">
        <v>0</v>
      </c>
      <c r="CH141" s="22" t="str">
        <f t="shared" si="692"/>
        <v xml:space="preserve"> </v>
      </c>
      <c r="CI141" s="16" t="str">
        <f t="shared" si="693"/>
        <v xml:space="preserve"> </v>
      </c>
      <c r="CJ141" s="21">
        <v>0</v>
      </c>
      <c r="CK141" s="21">
        <v>0</v>
      </c>
      <c r="CL141" s="21">
        <v>0</v>
      </c>
      <c r="CM141" s="16" t="str">
        <f t="shared" si="694"/>
        <v xml:space="preserve"> </v>
      </c>
      <c r="CN141" s="16" t="str">
        <f t="shared" si="695"/>
        <v xml:space="preserve"> </v>
      </c>
      <c r="CO141" s="21">
        <v>0</v>
      </c>
      <c r="CP141" s="21">
        <v>0</v>
      </c>
      <c r="CQ141" s="21">
        <v>0</v>
      </c>
      <c r="CR141" s="16" t="str">
        <f t="shared" si="643"/>
        <v xml:space="preserve"> </v>
      </c>
      <c r="CS141" s="16" t="str">
        <f t="shared" si="644"/>
        <v xml:space="preserve"> </v>
      </c>
      <c r="CT141" s="21">
        <v>0</v>
      </c>
      <c r="CU141" s="21">
        <v>0</v>
      </c>
      <c r="CV141" s="21">
        <v>0</v>
      </c>
      <c r="CW141" s="16" t="str">
        <f t="shared" si="696"/>
        <v xml:space="preserve"> </v>
      </c>
      <c r="CX141" s="16" t="str">
        <f t="shared" si="697"/>
        <v xml:space="preserve"> </v>
      </c>
      <c r="CY141" s="21">
        <v>0</v>
      </c>
      <c r="CZ141" s="21">
        <v>0</v>
      </c>
      <c r="DA141" s="21">
        <v>0</v>
      </c>
      <c r="DB141" s="16" t="str">
        <f t="shared" si="681"/>
        <v xml:space="preserve"> </v>
      </c>
      <c r="DC141" s="16" t="str">
        <f t="shared" si="698"/>
        <v xml:space="preserve"> </v>
      </c>
      <c r="DD141" s="21">
        <v>0</v>
      </c>
      <c r="DE141" s="21">
        <v>0</v>
      </c>
      <c r="DF141" s="21">
        <v>0</v>
      </c>
      <c r="DG141" s="16" t="str">
        <f t="shared" si="682"/>
        <v xml:space="preserve"> </v>
      </c>
      <c r="DH141" s="16" t="str">
        <f t="shared" si="646"/>
        <v xml:space="preserve"> </v>
      </c>
      <c r="DI141" s="21">
        <v>0</v>
      </c>
      <c r="DJ141" s="21">
        <v>0</v>
      </c>
      <c r="DK141" s="16" t="str">
        <f t="shared" si="657"/>
        <v xml:space="preserve"> </v>
      </c>
      <c r="DL141" s="21">
        <v>0</v>
      </c>
      <c r="DM141" s="21">
        <v>3945.21</v>
      </c>
      <c r="DN141" s="21">
        <v>0</v>
      </c>
      <c r="DO141" s="16" t="str">
        <f t="shared" si="683"/>
        <v xml:space="preserve"> </v>
      </c>
      <c r="DP141" s="59" t="str">
        <f t="shared" si="658"/>
        <v xml:space="preserve"> </v>
      </c>
      <c r="DQ141" s="21">
        <v>8999.99</v>
      </c>
      <c r="DR141" s="21">
        <v>0</v>
      </c>
      <c r="DS141" s="21">
        <v>100</v>
      </c>
      <c r="DT141" s="16" t="str">
        <f t="shared" si="446"/>
        <v xml:space="preserve"> </v>
      </c>
      <c r="DU141" s="16">
        <f t="shared" si="713"/>
        <v>0</v>
      </c>
      <c r="DV141" s="67"/>
      <c r="DW141" s="67"/>
      <c r="DX141" s="67"/>
      <c r="DY141" s="67"/>
      <c r="DZ141" s="67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</row>
    <row r="142" spans="1:144" s="8" customFormat="1" ht="15.75" customHeight="1" outlineLevel="1" x14ac:dyDescent="0.25">
      <c r="A142" s="7">
        <v>116</v>
      </c>
      <c r="B142" s="75" t="s">
        <v>2</v>
      </c>
      <c r="C142" s="15">
        <v>1800226.32</v>
      </c>
      <c r="D142" s="15">
        <v>196855.84</v>
      </c>
      <c r="E142" s="15">
        <v>223666.27</v>
      </c>
      <c r="F142" s="16">
        <f t="shared" si="665"/>
        <v>0.10935060653929335</v>
      </c>
      <c r="G142" s="16">
        <f t="shared" si="666"/>
        <v>0.88013199308058387</v>
      </c>
      <c r="H142" s="6">
        <v>1667300</v>
      </c>
      <c r="I142" s="13">
        <v>193991.31</v>
      </c>
      <c r="J142" s="13">
        <v>221146.27</v>
      </c>
      <c r="K142" s="16">
        <f t="shared" si="667"/>
        <v>0.1163505727823427</v>
      </c>
      <c r="L142" s="16">
        <f t="shared" si="684"/>
        <v>0.87720814825409443</v>
      </c>
      <c r="M142" s="21">
        <v>800300</v>
      </c>
      <c r="N142" s="21">
        <v>111939.24</v>
      </c>
      <c r="O142" s="21">
        <v>144980.73000000001</v>
      </c>
      <c r="P142" s="16">
        <f t="shared" si="660"/>
        <v>0.1398715981506935</v>
      </c>
      <c r="Q142" s="16">
        <f t="shared" si="702"/>
        <v>0.77209736769845205</v>
      </c>
      <c r="R142" s="21">
        <v>0</v>
      </c>
      <c r="S142" s="21">
        <v>0</v>
      </c>
      <c r="T142" s="21">
        <v>0</v>
      </c>
      <c r="U142" s="16" t="str">
        <f t="shared" si="668"/>
        <v xml:space="preserve"> </v>
      </c>
      <c r="V142" s="16" t="str">
        <f t="shared" si="714"/>
        <v xml:space="preserve"> </v>
      </c>
      <c r="W142" s="21">
        <v>45000</v>
      </c>
      <c r="X142" s="21">
        <v>12362.4</v>
      </c>
      <c r="Y142" s="21">
        <v>12720.3</v>
      </c>
      <c r="Z142" s="16">
        <f t="shared" si="640"/>
        <v>0.27471999999999996</v>
      </c>
      <c r="AA142" s="16">
        <f t="shared" si="685"/>
        <v>0.97186387113511474</v>
      </c>
      <c r="AB142" s="21">
        <v>196000</v>
      </c>
      <c r="AC142" s="21">
        <v>12786.39</v>
      </c>
      <c r="AD142" s="21">
        <v>1175.68</v>
      </c>
      <c r="AE142" s="16">
        <f t="shared" si="669"/>
        <v>6.5236683673469381E-2</v>
      </c>
      <c r="AF142" s="16" t="str">
        <f>IF(AD142&lt;=0," ",IF(AC142/AD142*100&gt;200,"св.200",AC142/AD142))</f>
        <v>св.200</v>
      </c>
      <c r="AG142" s="21">
        <v>626000</v>
      </c>
      <c r="AH142" s="21">
        <v>56903.28</v>
      </c>
      <c r="AI142" s="21">
        <v>62269.56</v>
      </c>
      <c r="AJ142" s="16">
        <f t="shared" si="670"/>
        <v>9.0899808306709268E-2</v>
      </c>
      <c r="AK142" s="16">
        <f t="shared" si="686"/>
        <v>0.91382177744631565</v>
      </c>
      <c r="AL142" s="21">
        <v>0</v>
      </c>
      <c r="AM142" s="21">
        <v>0</v>
      </c>
      <c r="AN142" s="21">
        <v>0</v>
      </c>
      <c r="AO142" s="16" t="str">
        <f t="shared" si="420"/>
        <v xml:space="preserve"> </v>
      </c>
      <c r="AP142" s="16" t="str">
        <f t="shared" si="687"/>
        <v xml:space="preserve"> </v>
      </c>
      <c r="AQ142" s="33">
        <v>132926.32</v>
      </c>
      <c r="AR142" s="33">
        <v>2864.53</v>
      </c>
      <c r="AS142" s="33">
        <v>2520</v>
      </c>
      <c r="AT142" s="16">
        <f t="shared" si="671"/>
        <v>2.1549757790631684E-2</v>
      </c>
      <c r="AU142" s="16">
        <f t="shared" si="688"/>
        <v>1.1367182539682541</v>
      </c>
      <c r="AV142" s="21">
        <v>0</v>
      </c>
      <c r="AW142" s="21">
        <v>0</v>
      </c>
      <c r="AX142" s="21">
        <v>0</v>
      </c>
      <c r="AY142" s="16" t="str">
        <f t="shared" si="663"/>
        <v xml:space="preserve"> </v>
      </c>
      <c r="AZ142" s="16" t="str">
        <f t="shared" si="689"/>
        <v xml:space="preserve"> </v>
      </c>
      <c r="BA142" s="21">
        <v>102846.32</v>
      </c>
      <c r="BB142" s="21">
        <v>344.53</v>
      </c>
      <c r="BC142" s="21">
        <v>0</v>
      </c>
      <c r="BD142" s="16">
        <f t="shared" si="672"/>
        <v>3.3499497113751854E-3</v>
      </c>
      <c r="BE142" s="16" t="str">
        <f t="shared" si="673"/>
        <v xml:space="preserve"> </v>
      </c>
      <c r="BF142" s="21">
        <v>10080</v>
      </c>
      <c r="BG142" s="21">
        <v>2520</v>
      </c>
      <c r="BH142" s="21">
        <v>2520</v>
      </c>
      <c r="BI142" s="16">
        <f t="shared" si="674"/>
        <v>0.25</v>
      </c>
      <c r="BJ142" s="16">
        <f t="shared" si="675"/>
        <v>1</v>
      </c>
      <c r="BK142" s="21">
        <v>0</v>
      </c>
      <c r="BL142" s="21">
        <v>0</v>
      </c>
      <c r="BM142" s="21">
        <v>0</v>
      </c>
      <c r="BN142" s="16" t="str">
        <f t="shared" si="598"/>
        <v xml:space="preserve"> </v>
      </c>
      <c r="BO142" s="16" t="str">
        <f t="shared" si="664"/>
        <v xml:space="preserve"> </v>
      </c>
      <c r="BP142" s="21">
        <v>0</v>
      </c>
      <c r="BQ142" s="21">
        <v>0</v>
      </c>
      <c r="BR142" s="21">
        <v>0</v>
      </c>
      <c r="BS142" s="16" t="str">
        <f t="shared" si="676"/>
        <v xml:space="preserve"> </v>
      </c>
      <c r="BT142" s="16" t="str">
        <f t="shared" si="677"/>
        <v xml:space="preserve"> </v>
      </c>
      <c r="BU142" s="21">
        <v>20000</v>
      </c>
      <c r="BV142" s="21">
        <v>0</v>
      </c>
      <c r="BW142" s="21">
        <v>0</v>
      </c>
      <c r="BX142" s="16" t="str">
        <f t="shared" si="678"/>
        <v xml:space="preserve"> </v>
      </c>
      <c r="BY142" s="16" t="str">
        <f t="shared" ref="BY142" si="715">IF(BV142=0," ",IF(BV142/BW142*100&gt;200,"св.200",BV142/BW142))</f>
        <v xml:space="preserve"> </v>
      </c>
      <c r="BZ142" s="21">
        <v>0</v>
      </c>
      <c r="CA142" s="21">
        <v>0</v>
      </c>
      <c r="CB142" s="21">
        <v>0</v>
      </c>
      <c r="CC142" s="16" t="str">
        <f t="shared" si="680"/>
        <v xml:space="preserve"> </v>
      </c>
      <c r="CD142" s="16" t="str">
        <f t="shared" si="691"/>
        <v xml:space="preserve"> </v>
      </c>
      <c r="CE142" s="15">
        <v>0</v>
      </c>
      <c r="CF142" s="15">
        <v>0</v>
      </c>
      <c r="CG142" s="15">
        <v>0</v>
      </c>
      <c r="CH142" s="22" t="str">
        <f t="shared" si="692"/>
        <v xml:space="preserve"> </v>
      </c>
      <c r="CI142" s="16" t="str">
        <f t="shared" si="693"/>
        <v xml:space="preserve"> </v>
      </c>
      <c r="CJ142" s="21">
        <v>0</v>
      </c>
      <c r="CK142" s="21">
        <v>0</v>
      </c>
      <c r="CL142" s="21">
        <v>0</v>
      </c>
      <c r="CM142" s="16" t="str">
        <f t="shared" si="694"/>
        <v xml:space="preserve"> </v>
      </c>
      <c r="CN142" s="16" t="str">
        <f t="shared" si="695"/>
        <v xml:space="preserve"> </v>
      </c>
      <c r="CO142" s="21">
        <v>0</v>
      </c>
      <c r="CP142" s="21">
        <v>0</v>
      </c>
      <c r="CQ142" s="21">
        <v>0</v>
      </c>
      <c r="CR142" s="16" t="str">
        <f t="shared" si="643"/>
        <v xml:space="preserve"> </v>
      </c>
      <c r="CS142" s="16" t="str">
        <f t="shared" si="644"/>
        <v xml:space="preserve"> </v>
      </c>
      <c r="CT142" s="21">
        <v>0</v>
      </c>
      <c r="CU142" s="21">
        <v>0</v>
      </c>
      <c r="CV142" s="21">
        <v>0</v>
      </c>
      <c r="CW142" s="16" t="str">
        <f t="shared" si="696"/>
        <v xml:space="preserve"> </v>
      </c>
      <c r="CX142" s="16" t="str">
        <f t="shared" si="697"/>
        <v xml:space="preserve"> </v>
      </c>
      <c r="CY142" s="21">
        <v>0</v>
      </c>
      <c r="CZ142" s="21">
        <v>0</v>
      </c>
      <c r="DA142" s="21">
        <v>0</v>
      </c>
      <c r="DB142" s="16" t="str">
        <f t="shared" si="681"/>
        <v xml:space="preserve"> </v>
      </c>
      <c r="DC142" s="16" t="str">
        <f t="shared" si="698"/>
        <v xml:space="preserve"> </v>
      </c>
      <c r="DD142" s="21">
        <v>0</v>
      </c>
      <c r="DE142" s="21">
        <v>0</v>
      </c>
      <c r="DF142" s="21">
        <v>0</v>
      </c>
      <c r="DG142" s="16" t="str">
        <f t="shared" si="682"/>
        <v xml:space="preserve"> </v>
      </c>
      <c r="DH142" s="16" t="str">
        <f t="shared" si="646"/>
        <v xml:space="preserve"> </v>
      </c>
      <c r="DI142" s="21">
        <v>0</v>
      </c>
      <c r="DJ142" s="21">
        <v>0</v>
      </c>
      <c r="DK142" s="16" t="str">
        <f t="shared" si="657"/>
        <v xml:space="preserve"> </v>
      </c>
      <c r="DL142" s="21">
        <v>0</v>
      </c>
      <c r="DM142" s="21">
        <v>0</v>
      </c>
      <c r="DN142" s="21">
        <v>0</v>
      </c>
      <c r="DO142" s="16" t="str">
        <f t="shared" si="683"/>
        <v xml:space="preserve"> </v>
      </c>
      <c r="DP142" s="59" t="str">
        <f t="shared" si="658"/>
        <v xml:space="preserve"> </v>
      </c>
      <c r="DQ142" s="21">
        <v>0</v>
      </c>
      <c r="DR142" s="21">
        <v>0</v>
      </c>
      <c r="DS142" s="21">
        <v>0</v>
      </c>
      <c r="DT142" s="16" t="str">
        <f t="shared" si="446"/>
        <v xml:space="preserve"> </v>
      </c>
      <c r="DU142" s="16" t="str">
        <f t="shared" si="713"/>
        <v xml:space="preserve"> </v>
      </c>
      <c r="DV142" s="67"/>
      <c r="DW142" s="67"/>
      <c r="DX142" s="67"/>
      <c r="DY142" s="67"/>
      <c r="DZ142" s="67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</row>
    <row r="143" spans="1:144" s="3" customFormat="1" ht="15.75" collapsed="1" x14ac:dyDescent="0.25">
      <c r="A143" s="24"/>
      <c r="B143" s="79" t="s">
        <v>143</v>
      </c>
      <c r="C143" s="20">
        <f>C138+C131+C122+C115+C108+C101+C96+C90+C84+C80+C75+C69+C63+C56+C48+C42+C30+C24+C18+C11+C6</f>
        <v>1539660074.9900002</v>
      </c>
      <c r="D143" s="20">
        <f>D138+D131+D122+D115+D108+D101+D96+D90+D84+D80+D75+D69+D63+D56+D48+D42+D30+D24+D18+D11+D6</f>
        <v>320991568.86000001</v>
      </c>
      <c r="E143" s="20">
        <f>E138+E131+E122+E115+E108+E101+E96+E90+E84+E80+E75+E69+E63+E56+E48+E42+E30+E24+E18+E11+E6</f>
        <v>266903994.22999999</v>
      </c>
      <c r="F143" s="14">
        <f t="shared" si="665"/>
        <v>0.20848210203936396</v>
      </c>
      <c r="G143" s="14">
        <f t="shared" si="666"/>
        <v>1.2026480524805896</v>
      </c>
      <c r="H143" s="26">
        <f t="shared" ref="H143" si="716">H138+H131+H122+H115+H101+H96+H90+H84+H80+H75+H69+H63+H56+H48+H42+H30+H24+H18+H11+H6+H108</f>
        <v>1414435891.5500002</v>
      </c>
      <c r="I143" s="26">
        <f>I138+I131+I122+I115+I101+I96+I90+I84+I80+I75+I69+I63+I56+I48+I42+I30+I24+I18+I11+I6+I108</f>
        <v>294942417.17000002</v>
      </c>
      <c r="J143" s="26">
        <f t="shared" ref="J143" si="717">J138+J131+J122+J115+J101+J96+J90+J84+J80+J75+J69+J63+J56+J48+J42+J30+J24+J18+J11+J6+J108</f>
        <v>225769013.62000003</v>
      </c>
      <c r="K143" s="14">
        <f t="shared" si="667"/>
        <v>0.20852300124171011</v>
      </c>
      <c r="L143" s="14">
        <f t="shared" si="684"/>
        <v>1.3063901570940475</v>
      </c>
      <c r="M143" s="26">
        <f>M6+M11+M18+M24+M30+M42+M48+M56+M63+M69+M75+M80+M84+M90+M96+M101+M108+M115+M122+M131+M138</f>
        <v>1104695118.3099999</v>
      </c>
      <c r="N143" s="26">
        <f>N6+N11+N18+N24+N30+N42+N48+N56+N63+N69+N75+N80+N84+N90+N96+N101+N108+N115+N122+N131+N138</f>
        <v>243571176.19999999</v>
      </c>
      <c r="O143" s="26">
        <f>O6+O11+O18+O24+O30+O42+O48+O56+O63+O69+O75+O80+O84+O90+O96+O101+O108+O115+O122+O131+O138</f>
        <v>182884627.63</v>
      </c>
      <c r="P143" s="14">
        <f t="shared" si="660"/>
        <v>0.22048723866239531</v>
      </c>
      <c r="Q143" s="14">
        <f t="shared" si="702"/>
        <v>1.3318296860509073</v>
      </c>
      <c r="R143" s="26">
        <f>R6+R11+R18+R24+R30+R42+R48+R56+R63+R69+R75+R80+R84+R90+R96+R101+R108+R115+R122+R131+R138</f>
        <v>47803482.689999998</v>
      </c>
      <c r="S143" s="26">
        <f>S6+S11+S18+S24+S30+S42+S48+S56+S63+S69+S75+S80+S84+S90+S96+S101+S108+S115+S122+S131+S138</f>
        <v>12376202.85</v>
      </c>
      <c r="T143" s="26">
        <f>T6+T11+T18+T24+T30+T42+T48+T56+T63+T69+T75+T80+T84+T90+T96+T101+T108+T115+T122+T131+T138</f>
        <v>11279568.030000001</v>
      </c>
      <c r="U143" s="14">
        <f t="shared" si="668"/>
        <v>0.25889751443965348</v>
      </c>
      <c r="V143" s="14">
        <f t="shared" si="650"/>
        <v>1.0972231221163173</v>
      </c>
      <c r="W143" s="26">
        <f>W6+W11+W18+W24+W30+W42+W48+W56+W63+W69+W75+W80+W84+W90+W96+W101+W108+W115+W122+W131+W138</f>
        <v>5192700</v>
      </c>
      <c r="X143" s="26">
        <f>X6+X11+X18+X24+X30+X42+X48+X56+X63+X69+X75+X80+X84+X90+X96+X101+X108+X115+X122+X131+X138</f>
        <v>7267243.0700000003</v>
      </c>
      <c r="Y143" s="26">
        <f>Y6+Y11+Y18+Y24+Y30+Y42+Y48+Y56+Y63+Y69+Y75+Y80+Y84+Y90+Y96+Y101+Y108+Y115+Y122+Y131+Y138</f>
        <v>2269725.92</v>
      </c>
      <c r="Z143" s="14">
        <f t="shared" si="640"/>
        <v>1.3995114429872706</v>
      </c>
      <c r="AA143" s="14" t="str">
        <f t="shared" si="685"/>
        <v>св.200</v>
      </c>
      <c r="AB143" s="26">
        <f>AB6+AB11+AB18+AB24+AB30+AB42+AB48+AB56+AB63+AB69+AB75+AB80+AB84+AB90+AB96+AB101+AB108+AB115+AB122+AB131+AB138</f>
        <v>57356614.850000001</v>
      </c>
      <c r="AC143" s="26">
        <f>AC6+AC11+AC18+AC24+AC30+AC42+AC48+AC56+AC63+AC69+AC75+AC80+AC84+AC90+AC96+AC101+AC108+AC115+AC122+AC131+AC138</f>
        <v>5360894.49</v>
      </c>
      <c r="AD143" s="26">
        <f>AD6+AD11+AD18+AD24+AD30+AD42+AD48+AD56+AD63+AD69+AD75+AD80+AD84+AD90+AD96+AD101+AD108+AD115+AD122+AD131+AD138</f>
        <v>2830013.8000000007</v>
      </c>
      <c r="AE143" s="14">
        <f t="shared" si="669"/>
        <v>9.3466019639058248E-2</v>
      </c>
      <c r="AF143" s="14">
        <f t="shared" si="642"/>
        <v>1.894299769845645</v>
      </c>
      <c r="AG143" s="26">
        <f>AG6+AG11+AG18+AG24+AG30+AG42+AG48+AG56+AG63+AG69+AG75+AG80+AG84+AG90+AG96+AG101+AG108+AG115+AG122+AG131+AG138</f>
        <v>199202755.70000002</v>
      </c>
      <c r="AH143" s="26">
        <f>AH6+AH11+AH18+AH24+AH30+AH42+AH48+AH56+AH63+AH69+AH75+AH80+AH84+AH90+AH96+AH101+AH108+AH115+AH122+AH131+AH138</f>
        <v>26345530.560000006</v>
      </c>
      <c r="AI143" s="26">
        <f>AI6+AI11+AI18+AI24+AI30+AI42+AI48+AI56+AI63+AI69+AI75+AI80+AI84+AI90+AI96+AI101+AI108+AI115+AI122+AI131+AI138</f>
        <v>26672311.149999995</v>
      </c>
      <c r="AJ143" s="14">
        <f t="shared" si="670"/>
        <v>0.13225484992625533</v>
      </c>
      <c r="AK143" s="14">
        <f t="shared" si="686"/>
        <v>0.98774832116488753</v>
      </c>
      <c r="AL143" s="26">
        <f>AL6+AL11+AL18+AL24+AL30+AL42+AL48+AL56+AL63+AL69+AL75+AL80+AL84+AL90+AL96+AL101+AL108+AL115+AL122+AL131+AL138</f>
        <v>185220</v>
      </c>
      <c r="AM143" s="26">
        <f>AM6+AM11+AM18+AM24+AM30+AM42+AM48+AM56+AM63+AM69+AM75+AM80+AM84+AM90+AM96+AM101+AM108+AM115+AM122+AM131+AM138</f>
        <v>21370</v>
      </c>
      <c r="AN143" s="26">
        <f>AN6+AN11+AN18+AN24+AN30+AN42+AN48+AN56+AN63+AN69+AN75+AN80+AN84+AN90+AN96+AN101+AN108+AN115+AN122+AN131+AN138</f>
        <v>37552.1</v>
      </c>
      <c r="AO143" s="14">
        <f t="shared" si="420"/>
        <v>0.11537630925386028</v>
      </c>
      <c r="AP143" s="14">
        <f t="shared" si="687"/>
        <v>0.56907603036847476</v>
      </c>
      <c r="AQ143" s="35">
        <f>AQ6+AQ11+AQ18+AQ24+AQ30+AQ42+AQ48+AQ56+AQ63+AQ69+AQ75+AQ80+AQ84+AQ90+AQ96+AQ101+AQ108+AQ115+AQ122+AQ131+AQ138</f>
        <v>125224183.43999998</v>
      </c>
      <c r="AR143" s="35">
        <f>AR6+AR11+AR18+AR24+AR30+AR42+AR48+AR56+AR63+AR69+AR75+AR80+AR84+AR90+AR96+AR101+AR108+AR115+AR122+AR131+AR138</f>
        <v>26049151.690000001</v>
      </c>
      <c r="AS143" s="35">
        <f>AS6+AS11+AS18+AS24+AS30+AS42+AS48+AS56+AS63+AS69+AS75+AS80+AS84+AS90+AS96+AS101+AS108+AS115+AS122+AS131+AS138</f>
        <v>41134980.610000007</v>
      </c>
      <c r="AT143" s="14">
        <f t="shared" si="671"/>
        <v>0.20802013616228701</v>
      </c>
      <c r="AU143" s="14">
        <f t="shared" si="688"/>
        <v>0.63326033715614283</v>
      </c>
      <c r="AV143" s="26">
        <f>AV6+AV11+AV18+AV24+AV30+AV42+AV48+AV56+AV63+AV69+AV75+AV80+AV84+AV90+AV96+AV101+AV108+AV115+AV122+AV131+AV138</f>
        <v>12168099</v>
      </c>
      <c r="AW143" s="26">
        <f>AW6+AW11+AW18+AW24+AW30+AW42+AW48+AW56+AW63+AW69+AW75+AW80+AW84+AW90+AW96+AW101+AW108+AW115+AW122+AW131+AW138</f>
        <v>2768017.14</v>
      </c>
      <c r="AX143" s="26">
        <f>AX6+AX11+AX18+AX24+AX30+AX42+AX48+AX56+AX63+AX69+AX75+AX80+AX84+AX90+AX96+AX101+AX108+AX115+AX122+AX131+AX138</f>
        <v>5233459.08</v>
      </c>
      <c r="AY143" s="14">
        <f t="shared" si="663"/>
        <v>0.22748147759152848</v>
      </c>
      <c r="AZ143" s="14">
        <f t="shared" si="689"/>
        <v>0.52890776400223616</v>
      </c>
      <c r="BA143" s="26">
        <f>BA6+BA11+BA18+BA24+BA30+BA42+BA48+BA56+BA63+BA69+BA75+BA80+BA84+BA90+BA96+BA101+BA108+BA115+BA122+BA131+BA138</f>
        <v>23882366.770000003</v>
      </c>
      <c r="BB143" s="26">
        <f>BB6+BB11+BB18+BB24+BB30+BB42+BB48+BB56+BB63+BB69+BB75+BB80+BB84+BB90+BB96+BB101+BB108+BB115+BB122+BB131+BB138</f>
        <v>8450833.7200000007</v>
      </c>
      <c r="BC143" s="26">
        <f>BC6+BC11+BC18+BC24+BC30+BC42+BC48+BC56+BC63+BC69+BC75+BC80+BC84+BC90+BC96+BC101+BC108+BC115+BC122+BC131+BC138</f>
        <v>15797498.82</v>
      </c>
      <c r="BD143" s="14">
        <f t="shared" si="672"/>
        <v>0.35385243855376902</v>
      </c>
      <c r="BE143" s="14">
        <f t="shared" si="673"/>
        <v>0.53494757722665875</v>
      </c>
      <c r="BF143" s="26">
        <f>BF6+BF11+BF18+BF24+BF30+BF42+BF48+BF56+BF63+BF69+BF75+BF80+BF84+BF90+BF96+BF101+BF108+BF115+BF122+BF131+BF138</f>
        <v>6687554.5099999998</v>
      </c>
      <c r="BG143" s="26">
        <f>BG6+BG11+BG18+BG24+BG30+BG42+BG48+BG56+BG63+BG69+BG75+BG80+BG84+BG90+BG96+BG101+BG108+BG115+BG122+BG131+BG138</f>
        <v>1313844.26</v>
      </c>
      <c r="BH143" s="26">
        <f>BH6+BH11+BH18+BH24+BH30+BH42+BH48+BH56+BH63+BH69+BH75+BH80+BH84+BH90+BH96+BH101+BH108+BH115+BH122+BH131+BH138</f>
        <v>1732909.81</v>
      </c>
      <c r="BI143" s="14">
        <f t="shared" si="674"/>
        <v>0.19646109172424525</v>
      </c>
      <c r="BJ143" s="14">
        <f t="shared" si="675"/>
        <v>0.75817232519446587</v>
      </c>
      <c r="BK143" s="26">
        <f>BK6+BK11+BK18+BK24+BK30+BK42+BK48+BK56+BK63+BK69+BK75+BK80+BK84+BK90+BK96+BK101+BK108+BK115+BK122+BK131+BK138</f>
        <v>1417621.3</v>
      </c>
      <c r="BL143" s="26">
        <f>BL6+BL11+BL18+BL24+BL30+BL42+BL48+BL56+BL63+BL69+BL75+BL80+BL84+BL90+BL96+BL101+BL108+BL115+BL122+BL131+BL138</f>
        <v>322653.2</v>
      </c>
      <c r="BM143" s="26">
        <f>BM6+BM11+BM18+BM24+BM30+BM42+BM48+BM56+BM63+BM69+BM75+BM80+BM84+BM90+BM96+BM101+BM108+BM115+BM122+BM131+BM138</f>
        <v>267288.96000000002</v>
      </c>
      <c r="BN143" s="14">
        <f t="shared" si="598"/>
        <v>0.22760182849961411</v>
      </c>
      <c r="BO143" s="14">
        <f t="shared" si="664"/>
        <v>1.2071325355151219</v>
      </c>
      <c r="BP143" s="26">
        <f>BP6+BP11+BP18+BP24+BP30+BP42+BP48+BP56+BP63+BP69+BP75+BP80+BP84+BP90+BP96+BP101+BP108+BP115+BP122+BP131+BP138</f>
        <v>14649946.229999999</v>
      </c>
      <c r="BQ143" s="26">
        <f>BQ6+BQ11+BQ18+BQ24+BQ30+BQ42+BQ48+BQ56+BQ63+BQ69+BQ75+BQ80+BQ84+BQ90+BQ96+BQ101+BQ108+BQ115+BQ122+BQ131+BQ138</f>
        <v>3554074.7100000004</v>
      </c>
      <c r="BR143" s="26">
        <f>BR6+BR11+BR18+BR24+BR30+BR42+BR48+BR56+BR63+BR69+BR75+BR80+BR84+BR90+BR96+BR101+BR108+BR115+BR122+BR131+BR138</f>
        <v>3682704.25</v>
      </c>
      <c r="BS143" s="14">
        <f t="shared" si="676"/>
        <v>0.24259984672994944</v>
      </c>
      <c r="BT143" s="14">
        <f t="shared" si="677"/>
        <v>0.96507198752112677</v>
      </c>
      <c r="BU143" s="26">
        <f>BU6+BU11+BU18+BU24+BU30+BU42+BU48+BU56+BU63+BU69+BU75+BU80+BU84+BU90+BU96+BU101+BU108+BU115+BU122+BU131+BU138</f>
        <v>10249119.270000001</v>
      </c>
      <c r="BV143" s="26">
        <f>BV6+BV11+BV18+BV24+BV30+BV42+BV48+BV56+BV63+BV69+BV75+BV80+BV84+BV90+BV96+BV101+BV108+BV115+BV122+BV131+BV138</f>
        <v>5966518.8300000001</v>
      </c>
      <c r="BW143" s="26">
        <f>BW6+BW11+BW18+BW24+BW30+BW42+BW48+BW56+BW63+BW69+BW75+BW80+BW84+BW90+BW96+BW101+BW108+BW115+BW122+BW131+BW138</f>
        <v>5700361.9300000006</v>
      </c>
      <c r="BX143" s="14">
        <f t="shared" si="678"/>
        <v>0.58214941916662843</v>
      </c>
      <c r="BY143" s="14">
        <f t="shared" si="690"/>
        <v>1.0466912282532908</v>
      </c>
      <c r="BZ143" s="26">
        <f>BZ6+BZ11+BZ18+BZ24+BZ30+BZ42+BZ48+BZ56+BZ63+BZ69+BZ75+BZ80+BZ84+BZ90+BZ96+BZ101+BZ108+BZ115+BZ122+BZ131+BZ138</f>
        <v>25948818.060000002</v>
      </c>
      <c r="CA143" s="26">
        <f>CA6+CA11+CA18+CA24+CA30+CA42+CA48+CA56+CA63+CA69+CA75+CA80+CA84+CA90+CA96+CA101+CA108+CA115+CA122+CA131+CA138</f>
        <v>79702.17</v>
      </c>
      <c r="CB143" s="26">
        <f>CB6+CB11+CB18+CB24+CB30+CB42+CB48+CB56+CB63+CB69+CB75+CB80+CB84+CB90+CB96+CB101+CB108+CB115+CB122+CB131+CB138</f>
        <v>1519090.08</v>
      </c>
      <c r="CC143" s="14">
        <f t="shared" si="680"/>
        <v>3.0715144641929016E-3</v>
      </c>
      <c r="CD143" s="14">
        <f t="shared" si="691"/>
        <v>5.2467046588836913E-2</v>
      </c>
      <c r="CE143" s="20">
        <f>CE138+CE131+CE122+CE115+CE108+CE101+CE96+CE90+CE84+CE80+CE75+CE69+CE63+CE56+CE48+CE42+CE30+CE24+CE18+CE11+CE6</f>
        <v>21493339.09</v>
      </c>
      <c r="CF143" s="20">
        <f>CF138+CF131+CF122+CF115+CF108+CF101+CF96+CF90+CF84+CF80+CF75+CF69+CF63+CF56+CF48+CF42+CF30+CF24+CF18+CF11+CF6</f>
        <v>2483828.4500000007</v>
      </c>
      <c r="CG143" s="20">
        <f>CG138+CG131+CG122+CG115+CG108+CG101+CG96+CG90+CG84+CG80+CG75+CG69+CG63+CG56+CG48+CG42+CG30+CG24+CG18+CG11+CG6</f>
        <v>5020179.8399999989</v>
      </c>
      <c r="CH143" s="14">
        <f t="shared" si="692"/>
        <v>0.11556270710657646</v>
      </c>
      <c r="CI143" s="14">
        <f t="shared" si="693"/>
        <v>0.49476881887960433</v>
      </c>
      <c r="CJ143" s="26">
        <f>CJ6+CJ11+CJ18+CJ24+CJ30+CJ42+CJ48+CJ56+CJ63+CJ69+CJ75+CJ80+CJ84+CJ90+CJ96+CJ101+CJ108+CJ115+CJ122+CJ131+CJ138</f>
        <v>18989046.140000001</v>
      </c>
      <c r="CK143" s="26">
        <f>CK6+CK11+CK18+CK24+CK30+CK42+CK48+CK56+CK63+CK69+CK75+CK80+CK84+CK90+CK96+CK101+CK108+CK115+CK122+CK131+CK138</f>
        <v>1890841.1500000004</v>
      </c>
      <c r="CL143" s="26">
        <f>CL6+CL11+CL18+CL24+CL30+CL42+CL48+CL56+CL63+CL69+CL75+CL80+CL84+CL90+CL96+CL101+CL108+CL115+CL122+CL131+CL138</f>
        <v>1027656.95</v>
      </c>
      <c r="CM143" s="14">
        <f t="shared" si="694"/>
        <v>9.9575362346241592E-2</v>
      </c>
      <c r="CN143" s="14">
        <f t="shared" si="695"/>
        <v>1.8399536440638098</v>
      </c>
      <c r="CO143" s="26">
        <f>CO6+CO11+CO18+CO24+CO30+CO42+CO48+CO56+CO63+CO69+CO75+CO80+CO84+CO90+CO96+CO101+CO108+CO115+CO122+CO131+CO138</f>
        <v>2504292.9500000002</v>
      </c>
      <c r="CP143" s="26">
        <f>CP6+CP11+CP18+CP24+CP30+CP42+CP48+CP56+CP63+CP69+CP75+CP80+CP84+CP90+CP96+CP101+CP108+CP115+CP122+CP131+CP138</f>
        <v>592987.30000000005</v>
      </c>
      <c r="CQ143" s="26">
        <f>CQ6+CQ11+CQ18+CQ24+CQ30+CQ42+CQ48+CQ56+CQ63+CQ69+CQ75+CQ80+CQ84+CQ90+CQ96+CQ101+CQ108+CQ115+CQ122+CQ131+CQ138</f>
        <v>3992522.89</v>
      </c>
      <c r="CR143" s="14">
        <f t="shared" si="643"/>
        <v>0.23678831184666316</v>
      </c>
      <c r="CS143" s="14">
        <f t="shared" si="644"/>
        <v>0.14852445842833978</v>
      </c>
      <c r="CT143" s="26">
        <f>CT6+CT11+CT18+CT24+CT30+CT42+CT48+CT56+CT63+CT69+CT75+CT80+CT84+CT90+CT96+CT101+CT108+CT115+CT122+CT131+CT138</f>
        <v>230000</v>
      </c>
      <c r="CU143" s="26">
        <f>CU6+CU11+CU18+CU24+CU30+CU42+CU48+CU56+CU63+CU69+CU75+CU80+CU84+CU90+CU96+CU101+CU108+CU115+CU122+CU131+CU138</f>
        <v>54976.57</v>
      </c>
      <c r="CV143" s="26">
        <f>CV6+CV11+CV18+CV24+CV30+CV42+CV48+CV56+CV63+CV69+CV75+CV80+CV84+CV90+CV96+CV101+CV108+CV115+CV122+CV131+CV138</f>
        <v>42195.35</v>
      </c>
      <c r="CW143" s="28">
        <f t="shared" si="696"/>
        <v>0.2390285652173913</v>
      </c>
      <c r="CX143" s="28">
        <f t="shared" si="697"/>
        <v>1.3029058889190397</v>
      </c>
      <c r="CY143" s="26">
        <f>CY6+CY11+CY18+CY24+CY30+CY42+CY48+CY56+CY63+CY69+CY75+CY80+CY84+CY90+CY96+CY101+CY108+CY115+CY122+CY131+CY138</f>
        <v>567739</v>
      </c>
      <c r="CZ143" s="26">
        <f>CZ6+CZ11+CZ18+CZ24+CZ30+CZ42+CZ48+CZ56+CZ63+CZ69+CZ75+CZ80+CZ84+CZ90+CZ96+CZ101+CZ108+CZ115+CZ122+CZ131+CZ138</f>
        <v>126469.44</v>
      </c>
      <c r="DA143" s="26">
        <f>DA6+DA11+DA18+DA24+DA30+DA42+DA48+DA56+DA63+DA69+DA75+DA80+DA84+DA90+DA96+DA101+DA108+DA115+DA122+DA131+DA138</f>
        <v>234789.36</v>
      </c>
      <c r="DB143" s="14">
        <f t="shared" si="681"/>
        <v>0.22275982449681986</v>
      </c>
      <c r="DC143" s="14">
        <f t="shared" si="698"/>
        <v>0.5386506441348109</v>
      </c>
      <c r="DD143" s="26">
        <f>DD6+DD11+DD18+DD24+DD30+DD42+DD48+DD56+DD63+DD69+DD75+DD80+DD84+DD90+DD96+DD101+DD108+DD115+DD122+DD131+DD138</f>
        <v>386979.70999999996</v>
      </c>
      <c r="DE143" s="26">
        <f>DE6+DE11+DE18+DE24+DE30+DE42+DE48+DE56+DE63+DE69+DE75+DE80+DE84+DE90+DE96+DE101+DE108+DE115+DE122+DE131+DE138</f>
        <v>228918.17</v>
      </c>
      <c r="DF143" s="26">
        <f>DF6+DF11+DF18+DF24+DF30+DF42+DF48+DF56+DF63+DF69+DF75+DF80+DF84+DF90+DF96+DF101+DF108+DF115+DF122+DF131+DF138</f>
        <v>126558.66</v>
      </c>
      <c r="DG143" s="14">
        <f t="shared" si="682"/>
        <v>0.5915508335049402</v>
      </c>
      <c r="DH143" s="14">
        <f>IF(DE143&lt;=0," ",IF(DE143/DF143*100&gt;200,"св.200",DE143/DF143))</f>
        <v>1.8087910380846322</v>
      </c>
      <c r="DI143" s="26">
        <f>DI6+DI11+DI18+DI24+DI30+DI42+DI48+DI56+DI63+DI69+DI75+DI80+DI84+DI90+DI96+DI101+DI108+DI115+DI122+DI131+DI138</f>
        <v>-28811.33</v>
      </c>
      <c r="DJ143" s="26">
        <f>DJ6+DJ11+DJ18+DJ24+DJ30+DJ42+DJ48+DJ56+DJ63+DJ69+DJ75+DJ80+DJ84+DJ90+DJ96+DJ101+DJ108+DJ115+DJ122+DJ131+DJ138</f>
        <v>-43553.12000000001</v>
      </c>
      <c r="DK143" s="14">
        <f t="shared" si="645"/>
        <v>0.66152160855525377</v>
      </c>
      <c r="DL143" s="26">
        <f>DL6+DL11+DL18+DL24+DL30+DL42+DL48+DL56+DL63+DL69+DL75+DL80+DL84+DL90+DL96+DL101+DL108+DL115+DL122+DL131+DL138</f>
        <v>205800</v>
      </c>
      <c r="DM143" s="26">
        <f>DM6+DM11+DM18+DM24+DM30+DM42+DM48+DM56+DM63+DM69+DM75+DM80+DM84+DM90+DM96+DM101+DM108+DM115+DM122+DM131+DM138</f>
        <v>214593.44999999998</v>
      </c>
      <c r="DN143" s="26">
        <f>DN6+DN11+DN18+DN24+DN30+DN42+DN48+DN56+DN63+DN69+DN75+DN80+DN84+DN90+DN96+DN101+DN108+DN115+DN122+DN131+DN138</f>
        <v>1063324.44</v>
      </c>
      <c r="DO143" s="14">
        <f t="shared" si="683"/>
        <v>1.042728134110787</v>
      </c>
      <c r="DP143" s="58">
        <f t="shared" si="658"/>
        <v>0.20181370984005595</v>
      </c>
      <c r="DQ143" s="26">
        <f>DQ6+DQ11+DQ18+DQ24+DQ30+DQ42+DQ48+DQ56+DQ63+DQ69+DQ75+DQ80+DQ84+DQ90+DQ96+DQ101+DQ108+DQ115+DQ122+DQ131+DQ138</f>
        <v>7153272.580000001</v>
      </c>
      <c r="DR143" s="26">
        <f>DR6+DR11+DR18+DR24+DR30+DR42+DR48+DR56+DR63+DR69+DR75+DR80+DR84+DR90+DR96+DR101+DR108+DR115+DR122+DR131+DR138</f>
        <v>331907.90999999997</v>
      </c>
      <c r="DS143" s="26">
        <f>DS6+DS11+DS18+DS24+DS30+DS42+DS48+DS56+DS63+DS69+DS75+DS80+DS84+DS90+DS96+DS101+DS108+DS115+DS122+DS131+DS138</f>
        <v>757154.92999999993</v>
      </c>
      <c r="DT143" s="14">
        <f t="shared" si="446"/>
        <v>4.6399449523004184E-2</v>
      </c>
      <c r="DU143" s="14">
        <f t="shared" si="713"/>
        <v>0.43836194793052463</v>
      </c>
      <c r="DV143" s="70"/>
      <c r="DW143" s="70"/>
      <c r="DX143" s="70"/>
      <c r="DY143" s="70"/>
      <c r="DZ143" s="70"/>
      <c r="EA143" s="70"/>
      <c r="EB143" s="70"/>
      <c r="EC143" s="70"/>
      <c r="ED143" s="70"/>
      <c r="EE143" s="70"/>
      <c r="EF143" s="70"/>
      <c r="EG143" s="70"/>
      <c r="EH143" s="70"/>
      <c r="EI143" s="70"/>
      <c r="EJ143" s="70"/>
      <c r="EK143" s="70"/>
      <c r="EL143" s="70"/>
      <c r="EM143" s="70"/>
      <c r="EN143" s="70"/>
    </row>
    <row r="144" spans="1:144" s="81" customFormat="1" ht="15.75" hidden="1" outlineLevel="1" x14ac:dyDescent="0.25">
      <c r="A144" s="80"/>
      <c r="C144" s="82">
        <f>(C145+C146)-C143</f>
        <v>0</v>
      </c>
      <c r="D144" s="82">
        <f t="shared" ref="D144:BO144" si="718">(D145+D146)-D143</f>
        <v>0</v>
      </c>
      <c r="E144" s="82">
        <f t="shared" si="718"/>
        <v>0</v>
      </c>
      <c r="F144" s="82">
        <f t="shared" si="718"/>
        <v>0.21376522966766559</v>
      </c>
      <c r="G144" s="82">
        <f t="shared" si="718"/>
        <v>1.1055078803053089</v>
      </c>
      <c r="H144" s="82">
        <f t="shared" si="718"/>
        <v>0</v>
      </c>
      <c r="I144" s="82">
        <f t="shared" si="718"/>
        <v>0</v>
      </c>
      <c r="J144" s="82">
        <f t="shared" si="718"/>
        <v>0</v>
      </c>
      <c r="K144" s="82">
        <f t="shared" si="718"/>
        <v>0.20140536414119889</v>
      </c>
      <c r="L144" s="82">
        <f t="shared" si="718"/>
        <v>1.4525841883745456</v>
      </c>
      <c r="M144" s="82">
        <f t="shared" si="718"/>
        <v>0</v>
      </c>
      <c r="N144" s="82">
        <f t="shared" si="718"/>
        <v>0</v>
      </c>
      <c r="O144" s="82">
        <f t="shared" si="718"/>
        <v>0</v>
      </c>
      <c r="P144" s="82">
        <f t="shared" si="718"/>
        <v>0.251706246040175</v>
      </c>
      <c r="Q144" s="82">
        <f t="shared" si="718"/>
        <v>1.6021744287204431</v>
      </c>
      <c r="R144" s="82">
        <f t="shared" si="718"/>
        <v>0</v>
      </c>
      <c r="S144" s="82">
        <f t="shared" si="718"/>
        <v>0</v>
      </c>
      <c r="T144" s="82">
        <f t="shared" si="718"/>
        <v>0</v>
      </c>
      <c r="U144" s="82" t="e">
        <f t="shared" si="718"/>
        <v>#VALUE!</v>
      </c>
      <c r="V144" s="82" t="e">
        <f t="shared" si="718"/>
        <v>#VALUE!</v>
      </c>
      <c r="W144" s="82">
        <f t="shared" si="718"/>
        <v>0</v>
      </c>
      <c r="X144" s="82">
        <f t="shared" si="718"/>
        <v>0</v>
      </c>
      <c r="Y144" s="82">
        <f t="shared" si="718"/>
        <v>0</v>
      </c>
      <c r="Z144" s="82">
        <f t="shared" si="718"/>
        <v>1.656749255840708</v>
      </c>
      <c r="AA144" s="82" t="e">
        <f t="shared" si="718"/>
        <v>#VALUE!</v>
      </c>
      <c r="AB144" s="82">
        <f t="shared" si="718"/>
        <v>0</v>
      </c>
      <c r="AC144" s="82">
        <f t="shared" si="718"/>
        <v>0</v>
      </c>
      <c r="AD144" s="82">
        <f t="shared" si="718"/>
        <v>0</v>
      </c>
      <c r="AE144" s="82">
        <f t="shared" si="718"/>
        <v>0.10332713421229735</v>
      </c>
      <c r="AF144" s="82">
        <f t="shared" si="718"/>
        <v>1.8919847422757734</v>
      </c>
      <c r="AG144" s="82">
        <f t="shared" si="718"/>
        <v>0</v>
      </c>
      <c r="AH144" s="82">
        <f t="shared" si="718"/>
        <v>0</v>
      </c>
      <c r="AI144" s="82">
        <f t="shared" si="718"/>
        <v>0</v>
      </c>
      <c r="AJ144" s="82">
        <f t="shared" si="718"/>
        <v>0.12201592580597501</v>
      </c>
      <c r="AK144" s="82">
        <f t="shared" si="718"/>
        <v>0.89089651559645511</v>
      </c>
      <c r="AL144" s="82">
        <f t="shared" si="718"/>
        <v>0</v>
      </c>
      <c r="AM144" s="82">
        <f t="shared" si="718"/>
        <v>0</v>
      </c>
      <c r="AN144" s="82">
        <f t="shared" si="718"/>
        <v>0</v>
      </c>
      <c r="AO144" s="82">
        <f t="shared" si="718"/>
        <v>0.16510960702938515</v>
      </c>
      <c r="AP144" s="82">
        <f t="shared" si="718"/>
        <v>1.0487122202647972</v>
      </c>
      <c r="AQ144" s="82">
        <f t="shared" si="718"/>
        <v>0</v>
      </c>
      <c r="AR144" s="82">
        <f t="shared" si="718"/>
        <v>0</v>
      </c>
      <c r="AS144" s="82">
        <f t="shared" si="718"/>
        <v>0</v>
      </c>
      <c r="AT144" s="82">
        <f t="shared" si="718"/>
        <v>0.24788353062114141</v>
      </c>
      <c r="AU144" s="82">
        <f t="shared" si="718"/>
        <v>0.66885902775800876</v>
      </c>
      <c r="AV144" s="82">
        <f t="shared" si="718"/>
        <v>0</v>
      </c>
      <c r="AW144" s="82">
        <f t="shared" si="718"/>
        <v>0</v>
      </c>
      <c r="AX144" s="82">
        <f t="shared" si="718"/>
        <v>0</v>
      </c>
      <c r="AY144" s="82">
        <f t="shared" si="718"/>
        <v>0.30999678827615829</v>
      </c>
      <c r="AZ144" s="82">
        <f t="shared" si="718"/>
        <v>0.8762225109959767</v>
      </c>
      <c r="BA144" s="82">
        <f t="shared" si="718"/>
        <v>0</v>
      </c>
      <c r="BB144" s="82">
        <f t="shared" si="718"/>
        <v>0</v>
      </c>
      <c r="BC144" s="82">
        <f t="shared" si="718"/>
        <v>0</v>
      </c>
      <c r="BD144" s="82">
        <f t="shared" si="718"/>
        <v>0.23091560789326215</v>
      </c>
      <c r="BE144" s="82">
        <f t="shared" si="718"/>
        <v>0.56482439706112619</v>
      </c>
      <c r="BF144" s="82">
        <f t="shared" si="718"/>
        <v>0</v>
      </c>
      <c r="BG144" s="82">
        <f t="shared" si="718"/>
        <v>0</v>
      </c>
      <c r="BH144" s="82">
        <f t="shared" si="718"/>
        <v>0</v>
      </c>
      <c r="BI144" s="82">
        <f t="shared" si="718"/>
        <v>0.21071914119468099</v>
      </c>
      <c r="BJ144" s="82">
        <f t="shared" si="718"/>
        <v>0.9199210860324778</v>
      </c>
      <c r="BK144" s="82">
        <f t="shared" si="718"/>
        <v>0</v>
      </c>
      <c r="BL144" s="82">
        <f t="shared" si="718"/>
        <v>0</v>
      </c>
      <c r="BM144" s="82">
        <f t="shared" si="718"/>
        <v>0</v>
      </c>
      <c r="BN144" s="82">
        <f t="shared" si="718"/>
        <v>0.21659286852171419</v>
      </c>
      <c r="BO144" s="82">
        <f t="shared" si="718"/>
        <v>1.5416193737368642</v>
      </c>
      <c r="BP144" s="82">
        <f t="shared" ref="BP144:DU144" si="719">(BP145+BP146)-BP143</f>
        <v>0</v>
      </c>
      <c r="BQ144" s="82">
        <f t="shared" si="719"/>
        <v>0</v>
      </c>
      <c r="BR144" s="82">
        <f t="shared" si="719"/>
        <v>0</v>
      </c>
      <c r="BS144" s="82">
        <f t="shared" si="719"/>
        <v>0.25307594482676737</v>
      </c>
      <c r="BT144" s="82">
        <f t="shared" si="719"/>
        <v>0.97891198766309817</v>
      </c>
      <c r="BU144" s="82">
        <f t="shared" si="719"/>
        <v>0</v>
      </c>
      <c r="BV144" s="82">
        <f t="shared" si="719"/>
        <v>0</v>
      </c>
      <c r="BW144" s="82">
        <f t="shared" si="719"/>
        <v>0</v>
      </c>
      <c r="BX144" s="82">
        <f t="shared" si="719"/>
        <v>0.51989140294381408</v>
      </c>
      <c r="BY144" s="82">
        <f t="shared" si="719"/>
        <v>1.7884521345831506</v>
      </c>
      <c r="BZ144" s="82">
        <f t="shared" si="719"/>
        <v>0</v>
      </c>
      <c r="CA144" s="82">
        <f t="shared" si="719"/>
        <v>0</v>
      </c>
      <c r="CB144" s="82">
        <f t="shared" si="719"/>
        <v>0</v>
      </c>
      <c r="CC144" s="82" t="e">
        <f t="shared" si="719"/>
        <v>#VALUE!</v>
      </c>
      <c r="CD144" s="82">
        <f t="shared" si="719"/>
        <v>9.1785031996252681E-2</v>
      </c>
      <c r="CE144" s="82">
        <f t="shared" si="719"/>
        <v>0</v>
      </c>
      <c r="CF144" s="82">
        <f t="shared" si="719"/>
        <v>0</v>
      </c>
      <c r="CG144" s="82">
        <f t="shared" si="719"/>
        <v>0</v>
      </c>
      <c r="CH144" s="82">
        <f t="shared" si="719"/>
        <v>0.22124846542823007</v>
      </c>
      <c r="CI144" s="82">
        <f t="shared" si="719"/>
        <v>1.1372093902474041</v>
      </c>
      <c r="CJ144" s="82">
        <f t="shared" si="719"/>
        <v>0</v>
      </c>
      <c r="CK144" s="82">
        <f t="shared" si="719"/>
        <v>0</v>
      </c>
      <c r="CL144" s="82">
        <f t="shared" si="719"/>
        <v>0</v>
      </c>
      <c r="CM144" s="82" t="e">
        <f t="shared" si="719"/>
        <v>#VALUE!</v>
      </c>
      <c r="CN144" s="82" t="e">
        <f t="shared" si="719"/>
        <v>#VALUE!</v>
      </c>
      <c r="CO144" s="82">
        <f t="shared" si="719"/>
        <v>0</v>
      </c>
      <c r="CP144" s="82">
        <f t="shared" si="719"/>
        <v>0</v>
      </c>
      <c r="CQ144" s="82">
        <f t="shared" si="719"/>
        <v>0</v>
      </c>
      <c r="CR144" s="82" t="e">
        <f t="shared" si="719"/>
        <v>#VALUE!</v>
      </c>
      <c r="CS144" s="82">
        <f t="shared" si="719"/>
        <v>1.0165594725510069E-2</v>
      </c>
      <c r="CT144" s="82">
        <f t="shared" si="719"/>
        <v>0</v>
      </c>
      <c r="CU144" s="82">
        <f t="shared" si="719"/>
        <v>0</v>
      </c>
      <c r="CV144" s="82">
        <f t="shared" si="719"/>
        <v>0</v>
      </c>
      <c r="CW144" s="82" t="e">
        <f t="shared" si="719"/>
        <v>#VALUE!</v>
      </c>
      <c r="CX144" s="82" t="e">
        <f t="shared" si="719"/>
        <v>#VALUE!</v>
      </c>
      <c r="CY144" s="82">
        <f t="shared" si="719"/>
        <v>0</v>
      </c>
      <c r="CZ144" s="82">
        <f t="shared" si="719"/>
        <v>0</v>
      </c>
      <c r="DA144" s="82">
        <f t="shared" si="719"/>
        <v>0</v>
      </c>
      <c r="DB144" s="82" t="e">
        <f t="shared" si="719"/>
        <v>#VALUE!</v>
      </c>
      <c r="DC144" s="82" t="e">
        <f t="shared" si="719"/>
        <v>#VALUE!</v>
      </c>
      <c r="DD144" s="82">
        <f t="shared" si="719"/>
        <v>0</v>
      </c>
      <c r="DE144" s="82">
        <f t="shared" si="719"/>
        <v>0</v>
      </c>
      <c r="DF144" s="82">
        <f t="shared" si="719"/>
        <v>0</v>
      </c>
      <c r="DG144" s="82" t="e">
        <f t="shared" si="719"/>
        <v>#VALUE!</v>
      </c>
      <c r="DH144" s="82" t="e">
        <f t="shared" si="719"/>
        <v>#VALUE!</v>
      </c>
      <c r="DI144" s="82">
        <f t="shared" si="719"/>
        <v>0</v>
      </c>
      <c r="DJ144" s="82">
        <f t="shared" si="719"/>
        <v>0</v>
      </c>
      <c r="DK144" s="82">
        <f t="shared" si="719"/>
        <v>-0.32753243583276215</v>
      </c>
      <c r="DL144" s="82">
        <f t="shared" si="719"/>
        <v>0</v>
      </c>
      <c r="DM144" s="82">
        <f t="shared" si="719"/>
        <v>0</v>
      </c>
      <c r="DN144" s="82">
        <f t="shared" si="719"/>
        <v>0</v>
      </c>
      <c r="DO144" s="82" t="e">
        <f t="shared" si="719"/>
        <v>#VALUE!</v>
      </c>
      <c r="DP144" s="82" t="e">
        <f t="shared" si="719"/>
        <v>#VALUE!</v>
      </c>
      <c r="DQ144" s="82">
        <f t="shared" si="719"/>
        <v>0</v>
      </c>
      <c r="DR144" s="82">
        <f t="shared" si="719"/>
        <v>0</v>
      </c>
      <c r="DS144" s="82">
        <f t="shared" si="719"/>
        <v>0</v>
      </c>
      <c r="DT144" s="82">
        <f t="shared" si="719"/>
        <v>6.0186749963102491E-2</v>
      </c>
      <c r="DU144" s="82">
        <f t="shared" si="719"/>
        <v>0.49679665763390446</v>
      </c>
    </row>
    <row r="145" spans="1:144" s="18" customFormat="1" ht="15.75" x14ac:dyDescent="0.25">
      <c r="A145" s="25"/>
      <c r="B145" s="83" t="s">
        <v>144</v>
      </c>
      <c r="C145" s="37">
        <f>C7+C12+C13+C14+C19+C20+C25+C43+C49+C57+C64+C70+C76+C81+C85+C86+C91+C97+C102+C109+C116+C123+C132+C139</f>
        <v>1266050799.78</v>
      </c>
      <c r="D145" s="37">
        <f>D7+D12+D13+D14+D19+D20+D25+D43+D49+D57+D64+D70+D76+D81+D85+D86+D91+D97+D102+D109+D116+D123+D132+D139</f>
        <v>262104901.43000001</v>
      </c>
      <c r="E145" s="37">
        <f>E7+E12+E13+E14+E19+E20+E25+E43+E49+E57+E64+E70+E76+E81+E85+E86+E91+E97+E102+E109+E116+E123+E132+E139</f>
        <v>211946881.43999997</v>
      </c>
      <c r="F145" s="14">
        <f>IF(D145&lt;=0," ",IF(D145/C145*100&gt;200,"СВ.200",D145/C145))</f>
        <v>0.20702558023386236</v>
      </c>
      <c r="G145" s="14">
        <f>IF(E145=0," ",IF(D145/E145*100&gt;200,"св.200",D145/E145))</f>
        <v>1.2366537296950004</v>
      </c>
      <c r="H145" s="37">
        <f>H7+H12+H13+H14+H19+H20+H25+H43+H49+H57+H64+H70+H76+H81+H85+H86+H91+H97+H102+H109+H116+H123+H132+H139</f>
        <v>1185038343.9399998</v>
      </c>
      <c r="I145" s="37">
        <f>I7+I12+I13+I14+I19+I20+I25+I43+I49+I57+I64+I70+I76+I81+I85+I86+I91+I97+I102+I109+I116+I123+I132+I139</f>
        <v>249132459.75999999</v>
      </c>
      <c r="J145" s="37">
        <f>J7+J12+J13+J14+J19+J20+J25+J43+J49+J57+J64+J70+J76+J81+J85+J86+J91+J97+J102+J109+J116+J123+J132+J139</f>
        <v>194820400.71999997</v>
      </c>
      <c r="K145" s="14">
        <f t="shared" ref="K145:K146" si="720">IF(I145&lt;=0," ",IF(I145/H145*100&gt;200,"СВ.200",I145/H145))</f>
        <v>0.21023156004529581</v>
      </c>
      <c r="L145" s="14">
        <f t="shared" ref="L145:L146" si="721">IF(J145=0," ",IF(I145/J145*100&gt;200,"св.200",I145/J145))</f>
        <v>1.2787801423222533</v>
      </c>
      <c r="M145" s="37">
        <f>M7+M12+M13+M14+M19+M20+M25+M43+M49+M57+M64+M70+M76+M81+M85+M86+M91+M97+M102+M109+M116+M123+M132+M139</f>
        <v>1032802388.25</v>
      </c>
      <c r="N145" s="37">
        <f>N7+N12+N13+N14+N19+N20+N25+N43+N49+N57+N64+N70+N76+N81+N85+N86+N91+N97+N102+N109+N116+N123+N132+N139</f>
        <v>225307405.43000001</v>
      </c>
      <c r="O145" s="37">
        <f>O7+O12+O13+O14+O19+O20+O25+O43+O49+O57+O64+O70+O76+O81+O85+O86+O91+O97+O102+O109+O116+O123+O132+O139</f>
        <v>171618816.55000001</v>
      </c>
      <c r="P145" s="14">
        <f t="shared" ref="P145:P146" si="722">IF(N145&lt;=0," ",IF(M145&lt;=0," ",IF(N145/M145*100&gt;200,"СВ.200",N145/M145)))</f>
        <v>0.21815151474597688</v>
      </c>
      <c r="Q145" s="14">
        <f t="shared" ref="Q145:Q146" si="723">IF(O145=0," ",IF(N145/O145*100&gt;200,"св.200",N145/O145))</f>
        <v>1.3128362609606865</v>
      </c>
      <c r="R145" s="37">
        <f>R7+R12+R13+R14+R19+R20+R25+R43+R49+R57+R64+R70+R76+R81+R85+R86+R91+R97+R102+R109+R116+R123+R132+R139</f>
        <v>47803482.689999998</v>
      </c>
      <c r="S145" s="37">
        <f>S7+S12+S13+S14+S19+S20+S25+S43+S49+S57+S64+S70+S76+S81+S85+S86+S91+S97+S102+S109+S116+S123+S132+S139</f>
        <v>12376202.85</v>
      </c>
      <c r="T145" s="37">
        <f>T7+T12+T13+T14+T19+T20+T25+T43+T49+T57+T64+T70+T76+T81+T85+T86+T91+T97+T102+T109+T116+T123+T132+T139</f>
        <v>11279568.030000001</v>
      </c>
      <c r="U145" s="14">
        <f t="shared" ref="U145:U146" si="724">IF(S145&lt;=0," ",IF(R145&lt;=0," ",IF(S145/R145*100&gt;200,"СВ.200",S145/R145)))</f>
        <v>0.25889751443965348</v>
      </c>
      <c r="V145" s="14">
        <f t="shared" ref="V145" si="725">IF(T145=0," ",IF(S145/T145*100&gt;200,"св.200",S145/T145))</f>
        <v>1.0972231221163173</v>
      </c>
      <c r="W145" s="37">
        <f>W7+W12+W13+W14+W19+W20+W25+W43+W49+W57+W64+W70+W76+W81+W85+W86+W91+W97+W102+W109+W116+W123+W132+W139</f>
        <v>591900</v>
      </c>
      <c r="X145" s="37">
        <f>X7+X12+X13+X14+X19+X20+X25+X43+X49+X57+X64+X70+X76+X81+X85+X86+X91+X97+X102+X109+X116+X123+X132+X139</f>
        <v>1003110.3999999999</v>
      </c>
      <c r="Y145" s="37">
        <f>Y7+Y12+Y13+Y14+Y19+Y20+Y25+Y43+Y49+Y57+Y64+Y70+Y76+Y81+Y85+Y86+Y91+Y97+Y102+Y109+Y116+Y123+Y132+Y139</f>
        <v>363494.80999999994</v>
      </c>
      <c r="Z145" s="14">
        <f t="shared" ref="Z145:Z146" si="726">IF(X145&lt;=0," ",IF(W145&lt;=0," ",IF(X145/W145*100&gt;200,"СВ.200",X145/W145)))</f>
        <v>1.6947295151207973</v>
      </c>
      <c r="AA145" s="14" t="str">
        <f t="shared" ref="AA145:AA146" si="727">IF(Y145=0," ",IF(X145/Y145*100&gt;200,"св.200",X145/Y145))</f>
        <v>св.200</v>
      </c>
      <c r="AB145" s="37">
        <f>AB7+AB12+AB13+AB14+AB19+AB20+AB25+AB43+AB49+AB57+AB64+AB70+AB76+AB81+AB85+AB86+AB91+AB97+AB102+AB109+AB116+AB123+AB132+AB139</f>
        <v>36695300</v>
      </c>
      <c r="AC145" s="37">
        <f>AC7+AC12+AC13+AC14+AC19+AC20+AC25+AC43+AC49+AC57+AC64+AC70+AC76+AC81+AC85+AC86+AC91+AC97+AC102+AC109+AC116+AC123+AC132+AC139</f>
        <v>2963477.04</v>
      </c>
      <c r="AD145" s="37">
        <f>AD7+AD12+AD13+AD14+AD19+AD20+AD25+AD43+AD49+AD57+AD64+AD70+AD76+AD81+AD85+AD86+AD91+AD97+AD102+AD109+AD116+AD123+AD132+AD139</f>
        <v>1555815.3200000003</v>
      </c>
      <c r="AE145" s="14">
        <f t="shared" ref="AE145:AE146" si="728">IF(AC145&lt;=0," ",IF(AB145&lt;=0," ",IF(AC145/AB145*100&gt;200,"СВ.200",AC145/AB145)))</f>
        <v>8.0759035625815837E-2</v>
      </c>
      <c r="AF145" s="14">
        <f t="shared" ref="AF145:AF146" si="729">IF(AD145=0," ",IF(AC145/AD145*100&gt;200,"св.200",AC145/AD145))</f>
        <v>1.9047743018753662</v>
      </c>
      <c r="AG145" s="37">
        <f>AG7+AG12+AG13+AG14+AG19+AG20+AG25+AG43+AG49+AG57+AG64+AG70+AG76+AG81+AG85+AG86+AG91+AG97+AG102+AG109+AG116+AG123+AG132+AG139</f>
        <v>67138273</v>
      </c>
      <c r="AH145" s="37">
        <f>AH7+AH12+AH13+AH14+AH19+AH20+AH25+AH43+AH49+AH57+AH64+AH70+AH76+AH81+AH85+AH86+AH91+AH97+AH102+AH109+AH116+AH123+AH132+AH139</f>
        <v>7481094.04</v>
      </c>
      <c r="AI145" s="37">
        <f>AI7+AI12+AI13+AI14+AI19+AI20+AI25+AI43+AI49+AI57+AI64+AI70+AI76+AI81+AI85+AI86+AI91+AI97+AI102+AI109+AI116+AI123+AI132+AI139</f>
        <v>10207281.929999998</v>
      </c>
      <c r="AJ145" s="14">
        <f t="shared" ref="AJ145:AJ146" si="730">IF(AH145&lt;=0," ",IF(AG145&lt;=0," ",IF(AH145/AG145*100&gt;200,"СВ.200",AH145/AG145)))</f>
        <v>0.11142815723007948</v>
      </c>
      <c r="AK145" s="14">
        <f t="shared" ref="AK145:AK146" si="731">IF(AI145=0," ",IF(AH145/AI145*100&gt;200,"св.200",AH145/AI145))</f>
        <v>0.73291735168130123</v>
      </c>
      <c r="AL145" s="37">
        <f>AL7+AL12+AL13+AL14+AL19+AL20+AL25+AL43+AL49+AL57+AL64+AL70+AL76+AL81+AL85+AL86+AL91+AL97+AL102+AL109+AL116+AL123+AL132+AL139</f>
        <v>7000</v>
      </c>
      <c r="AM145" s="37">
        <f>AM7+AM12+AM13+AM14+AM19+AM20+AM25+AM43+AM49+AM57+AM64+AM70+AM76+AM81+AM85+AM86+AM91+AM97+AM102+AM109+AM116+AM123+AM132+AM139</f>
        <v>1170</v>
      </c>
      <c r="AN145" s="37">
        <f>AN7+AN12+AN13+AN14+AN19+AN20+AN25+AN43+AN49+AN57+AN64+AN70+AN76+AN81+AN85+AN86+AN91+AN97+AN102+AN109+AN116+AN123+AN132+AN139</f>
        <v>1100</v>
      </c>
      <c r="AO145" s="14">
        <f t="shared" ref="AO145:AO146" si="732">IF(AM145&lt;=0," ",IF(AL145&lt;=0," ",IF(AM145/AL145*100&gt;200,"СВ.200",AM145/AL145)))</f>
        <v>0.16714285714285715</v>
      </c>
      <c r="AP145" s="14">
        <f t="shared" ref="AP145:AP146" si="733">IF(AN145=0," ",IF(AM145/AN145*100&gt;200,"св.200",AM145/AN145))</f>
        <v>1.0636363636363637</v>
      </c>
      <c r="AQ145" s="37">
        <f>AQ7+AQ12+AQ13+AQ14+AQ19+AQ20+AQ25+AQ43+AQ49+AQ57+AQ64+AQ70+AQ76+AQ81+AQ85+AQ86+AQ91+AQ97+AQ102+AQ109+AQ116+AQ123+AQ132+AQ139</f>
        <v>81012455.840000004</v>
      </c>
      <c r="AR145" s="37">
        <f>AR7+AR12+AR13+AR14+AR19+AR20+AR25+AR43+AR49+AR57+AR64+AR70+AR76+AR81+AR85+AR86+AR91+AR97+AR102+AR109+AR116+AR123+AR132+AR139</f>
        <v>12972441.67</v>
      </c>
      <c r="AS145" s="37">
        <f>AS7+AS12+AS13+AS14+AS19+AS20+AS25+AS43+AS49+AS57+AS64+AS70+AS76+AS81+AS85+AS86+AS91+AS97+AS102+AS109+AS116+AS123+AS132+AS139</f>
        <v>17126480.720000003</v>
      </c>
      <c r="AT145" s="28">
        <f t="shared" ref="AT145:AT146" si="734">IF(AR145&lt;=0," ",IF(AQ145&lt;=0," ",IF(AR145/AQ145*100&gt;200,"СВ.200",AR145/AQ145)))</f>
        <v>0.16012897690227582</v>
      </c>
      <c r="AU145" s="28">
        <f t="shared" ref="AU145:AU146" si="735">IF(AS145=0," ",IF(AR145/AS145*100&gt;200,"св.200",AR145/AS145))</f>
        <v>0.75744934888175897</v>
      </c>
      <c r="AV145" s="37">
        <f>AV7+AV12+AV13+AV14+AV19+AV20+AV25+AV43+AV49+AV57+AV64+AV70+AV76+AV81+AV85+AV86+AV91+AV97+AV102+AV109+AV116+AV123+AV132+AV139</f>
        <v>11875649</v>
      </c>
      <c r="AW145" s="37">
        <f>AW7+AW12+AW13+AW14+AW19+AW20+AW25+AW43+AW49+AW57+AW64+AW70+AW76+AW81+AW85+AW86+AW91+AW97+AW102+AW109+AW116+AW123+AW132+AW139</f>
        <v>2676749.3099999996</v>
      </c>
      <c r="AX145" s="37">
        <f>AX7+AX12+AX13+AX14+AX19+AX20+AX25+AX43+AX49+AX57+AX64+AX70+AX76+AX81+AX85+AX86+AX91+AX97+AX102+AX109+AX116+AX123+AX132+AX139</f>
        <v>5130140.25</v>
      </c>
      <c r="AY145" s="14">
        <f t="shared" ref="AY145:AY146" si="736">IF(AW145&lt;=0," ",IF(AV145&lt;=0," ",IF(AW145/AV145*100&gt;200,"СВ.200",AW145/AV145)))</f>
        <v>0.22539814960849716</v>
      </c>
      <c r="AZ145" s="14">
        <f t="shared" ref="AZ145:AZ146" si="737">IF(AX145=0," ",IF(AW145/AX145*100&gt;200,"св.200",AW145/AX145))</f>
        <v>0.52176922648459745</v>
      </c>
      <c r="BA145" s="37">
        <f>BA7+BA12+BA13+BA14+BA19+BA20+BA25+BA43+BA49+BA57+BA64+BA70+BA76+BA81+BA85+BA86+BA91+BA97+BA102+BA109+BA116+BA123+BA132+BA139</f>
        <v>811100</v>
      </c>
      <c r="BB145" s="37">
        <f>BB7+BB12+BB13+BB14+BB19+BB20+BB25+BB43+BB49+BB57+BB64+BB70+BB76+BB81+BB85+BB86+BB91+BB97+BB102+BB109+BB116+BB123+BB132+BB139</f>
        <v>183662.34</v>
      </c>
      <c r="BC145" s="37">
        <f>BC7+BC12+BC13+BC14+BC19+BC20+BC25+BC43+BC49+BC57+BC64+BC70+BC76+BC81+BC85+BC86+BC91+BC97+BC102+BC109+BC116+BC123+BC132+BC139</f>
        <v>324798.77</v>
      </c>
      <c r="BD145" s="14">
        <f t="shared" ref="BD145:BD146" si="738">IF(BB145&lt;=0," ",IF(BA145&lt;=0," ",IF(BB145/BA145*100&gt;200,"СВ.200",BB145/BA145)))</f>
        <v>0.22643612378251757</v>
      </c>
      <c r="BE145" s="14">
        <f t="shared" ref="BE145:BE146" si="739">IF(BC145=0," ",IF(BB145/BC145*100&gt;200,"св.200",BB145/BC145))</f>
        <v>0.56546501084348311</v>
      </c>
      <c r="BF145" s="37">
        <f>BF7+BF12+BF13+BF14+BF19+BF20+BF25+BF43+BF49+BF57+BF64+BF70+BF76+BF81+BF85+BF86+BF91+BF97+BF102+BF109+BF116+BF123+BF132+BF139</f>
        <v>2740355</v>
      </c>
      <c r="BG145" s="37">
        <f>BG7+BG12+BG13+BG14+BG19+BG20+BG25+BG43+BG49+BG57+BG64+BG70+BG76+BG81+BG85+BG86+BG91+BG97+BG102+BG109+BG116+BG123+BG132+BG139</f>
        <v>666165.43999999994</v>
      </c>
      <c r="BH145" s="37">
        <f>BH7+BH12+BH13+BH14+BH19+BH20+BH25+BH43+BH49+BH57+BH64+BH70+BH76+BH81+BH85+BH86+BH91+BH97+BH102+BH109+BH116+BH123+BH132+BH139</f>
        <v>602902.96</v>
      </c>
      <c r="BI145" s="14">
        <f t="shared" ref="BI145:BI146" si="740">IF(BG145&lt;=0," ",IF(BF145&lt;=0," ",IF(BG145/BF145*100&gt;200,"СВ.200",BG145/BF145)))</f>
        <v>0.24309457716244792</v>
      </c>
      <c r="BJ145" s="14">
        <f t="shared" ref="BJ145:BJ146" si="741">IF(BH145=0," ",IF(BG145/BH145*100&gt;200,"св.200",BG145/BH145))</f>
        <v>1.1049297883692593</v>
      </c>
      <c r="BK145" s="37">
        <f>BK7+BK12+BK13+BK14+BK19+BK20+BK25+BK43+BK49+BK57+BK64+BK70+BK76+BK81+BK85+BK86+BK91+BK97+BK102+BK109+BK116+BK123+BK132+BK139</f>
        <v>883130</v>
      </c>
      <c r="BL145" s="37">
        <f>BL7+BL12+BL13+BL14+BL19+BL20+BL25+BL43+BL49+BL57+BL64+BL70+BL76+BL81+BL85+BL86+BL91+BL97+BL102+BL109+BL116+BL123+BL132+BL139</f>
        <v>215907.14</v>
      </c>
      <c r="BM145" s="37">
        <f>BM7+BM12+BM13+BM14+BM19+BM20+BM25+BM43+BM49+BM57+BM64+BM70+BM76+BM81+BM85+BM86+BM91+BM97+BM102+BM109+BM116+BM123+BM132+BM139</f>
        <v>204173.53000000003</v>
      </c>
      <c r="BN145" s="14">
        <f>IF(BL145&lt;=0," ",IF(BK145&lt;=0," ",IF(BL145/BK145*100&gt;200,"СВ.200",BL145/BK145)))</f>
        <v>0.24447945376105445</v>
      </c>
      <c r="BO145" s="14">
        <f t="shared" ref="BO145:BO146" si="742">IF(BM145=0," ",IF(BL145/BM145*100&gt;200,"св.200",BL145/BM145))</f>
        <v>1.057468810966828</v>
      </c>
      <c r="BP145" s="37">
        <f>BP7+BP12+BP13+BP14+BP19+BP20+BP25+BP43+BP49+BP57+BP64+BP70+BP76+BP81+BP85+BP86+BP91+BP97+BP102+BP109+BP116+BP123+BP132+BP139</f>
        <v>9817082.9399999995</v>
      </c>
      <c r="BQ145" s="37">
        <f>BQ7+BQ12+BQ13+BQ14+BQ19+BQ20+BQ25+BQ43+BQ49+BQ57+BQ64+BQ70+BQ76+BQ81+BQ85+BQ86+BQ91+BQ97+BQ102+BQ109+BQ116+BQ123+BQ132+BQ139</f>
        <v>2281901.19</v>
      </c>
      <c r="BR145" s="37">
        <f>BR7+BR12+BR13+BR14+BR19+BR20+BR25+BR43+BR49+BR57+BR64+BR70+BR76+BR81+BR85+BR86+BR91+BR97+BR102+BR109+BR116+BR123+BR132+BR139</f>
        <v>2403689.61</v>
      </c>
      <c r="BS145" s="14">
        <f>IF(BQ145&lt;=0," ",IF(BP145&lt;=0," ",IF(BQ145/BP145*100&gt;200,"СВ.200",BQ145/BP145)))</f>
        <v>0.23244187748504447</v>
      </c>
      <c r="BT145" s="14">
        <f t="shared" ref="BT145:BT146" si="743">IF(BR145=0," ",IF(BQ145/BR145*100&gt;200,"св.200",BQ145/BR145))</f>
        <v>0.94933271771308281</v>
      </c>
      <c r="BU145" s="37">
        <f>BU7+BU12+BU13+BU14+BU19+BU20+BU25+BU43+BU49+BU57+BU64+BU70+BU76+BU81+BU85+BU86+BU91+BU97+BU102+BU109+BU116+BU123+BU132+BU139</f>
        <v>6397932.9199999999</v>
      </c>
      <c r="BV145" s="37">
        <f>BV7+BV12+BV13+BV14+BV19+BV20+BV25+BV43+BV49+BV57+BV64+BV70+BV76+BV81+BV85+BV86+BV91+BV97+BV102+BV109+BV116+BV123+BV132+BV139</f>
        <v>4326895.79</v>
      </c>
      <c r="BW145" s="37">
        <f>BW7+BW12+BW13+BW14+BW19+BW20+BW25+BW43+BW49+BW57+BW64+BW70+BW76+BW81+BW85+BW86+BW91+BW97+BW102+BW109+BW116+BW123+BW132+BW139</f>
        <v>4857063.41</v>
      </c>
      <c r="BX145" s="14">
        <f t="shared" ref="BX145:BX146" si="744">IF(BV145&lt;=0," ",IF(BU145&lt;=0," ",IF(BV145/BU145*100&gt;200,"СВ.200",BV145/BU145)))</f>
        <v>0.67629589808203239</v>
      </c>
      <c r="BY145" s="14">
        <f t="shared" ref="BY145:BY146" si="745">IF(BW145=0," ",IF(BV145/BW145*100&gt;200,"св.200",BV145/BW145))</f>
        <v>0.8908460575358228</v>
      </c>
      <c r="BZ145" s="37">
        <f>BZ7+BZ12+BZ13+BZ14+BZ19+BZ20+BZ25+BZ43+BZ49+BZ57+BZ64+BZ70+BZ76+BZ81+BZ85+BZ86+BZ91+BZ97+BZ102+BZ109+BZ116+BZ123+BZ132+BZ139</f>
        <v>25112829.84</v>
      </c>
      <c r="CA145" s="37">
        <f>CA7+CA12+CA13+CA14+CA19+CA20+CA25+CA43+CA49+CA57+CA64+CA70+CA76+CA81+CA85+CA86+CA91+CA97+CA102+CA109+CA116+CA123+CA132+CA139</f>
        <v>79702.17</v>
      </c>
      <c r="CB145" s="37">
        <f>CB7+CB12+CB13+CB14+CB19+CB20+CB25+CB43+CB49+CB57+CB64+CB70+CB76+CB81+CB85+CB86+CB91+CB97+CB102+CB109+CB116+CB123+CB132+CB139</f>
        <v>552520.08000000007</v>
      </c>
      <c r="CC145" s="14">
        <f t="shared" ref="CC145:CC146" si="746">IF(CA145&lt;=0," ",IF(BZ145&lt;=0," ",IF(CA145/BZ145*100&gt;200,"СВ.200",CA145/BZ145)))</f>
        <v>3.1737629931713023E-3</v>
      </c>
      <c r="CD145" s="14">
        <f t="shared" ref="CD145:CD146" si="747">IF(CB145=0," ",IF(CA145/CB145*100&gt;200,"св.200",CA145/CB145))</f>
        <v>0.14425207858508959</v>
      </c>
      <c r="CE145" s="37">
        <f>CE7+CE12+CE13+CE14+CE19+CE20+CE25+CE43+CE49+CE57+CE64+CE70+CE76+CE81+CE85+CE86+CE91+CE97+CE102+CE109+CE116+CE123+CE132+CE139</f>
        <v>18994046.140000001</v>
      </c>
      <c r="CF145" s="37">
        <f>CF7+CF12+CF13+CF14+CF19+CF20+CF25+CF43+CF49+CF57+CF64+CF70+CF76+CF81+CF85+CF86+CF91+CF97+CF102+CF109+CF116+CF123+CF132+CF139</f>
        <v>1890841.1500000004</v>
      </c>
      <c r="CG145" s="37">
        <f>CG7+CG12+CG13+CG14+CG19+CG20+CG25+CG43+CG49+CG57+CG64+CG70+CG76+CG81+CG85+CG86+CG91+CG97+CG102+CG109+CG116+CG123+CG132+CG139</f>
        <v>1283415.7</v>
      </c>
      <c r="CH145" s="14">
        <f t="shared" ref="CH145:CH146" si="748">IF(CF145&lt;=0," ",IF(CE145&lt;=0," ",IF(CF145/CE145*100&gt;200,"СВ.200",CF145/CE145)))</f>
        <v>9.9549150089618579E-2</v>
      </c>
      <c r="CI145" s="14">
        <f t="shared" ref="CI145:CI146" si="749">IF(CG145=0," ",IF(CF145/CG145*100&gt;200,"св.200",CF145/CG145))</f>
        <v>1.4732881559731585</v>
      </c>
      <c r="CJ145" s="37">
        <f>CJ7+CJ12+CJ13+CJ14+CJ19+CJ20+CJ25+CJ43+CJ49+CJ57+CJ64+CJ70+CJ76+CJ81+CJ85+CJ86+CJ91+CJ97+CJ102+CJ109+CJ116+CJ123+CJ132+CJ139</f>
        <v>18989046.140000001</v>
      </c>
      <c r="CK145" s="37">
        <f>CK7+CK12+CK13+CK14+CK19+CK20+CK25+CK43+CK49+CK57+CK64+CK70+CK76+CK81+CK85+CK86+CK91+CK97+CK102+CK109+CK116+CK123+CK132+CK139</f>
        <v>1890841.1500000004</v>
      </c>
      <c r="CL145" s="37">
        <f>CL7+CL12+CL13+CL14+CL19+CL20+CL25+CL43+CL49+CL57+CL64+CL70+CL76+CL81+CL85+CL86+CL91+CL97+CL102+CL109+CL116+CL123+CL132+CL139</f>
        <v>1027656.95</v>
      </c>
      <c r="CM145" s="14">
        <f t="shared" ref="CM145:CM146" si="750">IF(CK145&lt;=0," ",IF(CJ145&lt;=0," ",IF(CK145/CJ145*100&gt;200,"СВ.200",CK145/CJ145)))</f>
        <v>9.9575362346241592E-2</v>
      </c>
      <c r="CN145" s="14">
        <f t="shared" ref="CN145:CN146" si="751">IF(CL145=0," ",IF(CK145/CL145*100&gt;200,"св.200",CK145/CL145))</f>
        <v>1.8399536440638098</v>
      </c>
      <c r="CO145" s="37">
        <f>CO7+CO12+CO13+CO14+CO19+CO20+CO25+CO43+CO49+CO57+CO64+CO70+CO76+CO81+CO85+CO86+CO91+CO97+CO102+CO109+CO116+CO123+CO132+CO139</f>
        <v>5000</v>
      </c>
      <c r="CP145" s="37">
        <f>CP7+CP12+CP13+CP14+CP19+CP20+CP25+CP43+CP49+CP57+CP64+CP70+CP76+CP81+CP85+CP86+CP91+CP97+CP102+CP109+CP116+CP123+CP132+CP139</f>
        <v>0</v>
      </c>
      <c r="CQ145" s="37">
        <f>CQ7+CQ12+CQ13+CQ14+CQ19+CQ20+CQ25+CQ43+CQ49+CQ57+CQ64+CQ70+CQ76+CQ81+CQ85+CQ86+CQ91+CQ97+CQ102+CQ109+CQ116+CQ123+CQ132+CQ139</f>
        <v>255758.75</v>
      </c>
      <c r="CR145" s="14" t="str">
        <f t="shared" ref="CR145:CR146" si="752">IF(CP145&lt;=0," ",IF(CO145&lt;=0," ",IF(CP145/CO145*100&gt;200,"СВ.200",CP145/CO145)))</f>
        <v xml:space="preserve"> </v>
      </c>
      <c r="CS145" s="14">
        <f t="shared" ref="CS145:CS146" si="753">IF(CQ145=0," ",IF(CP145/CQ145*100&gt;200,"св.200",CP145/CQ145))</f>
        <v>0</v>
      </c>
      <c r="CT145" s="37">
        <f>CT7+CT12+CT13+CT14+CT19+CT20+CT25+CT43+CT49+CT57+CT64+CT70+CT76+CT81+CT85+CT86+CT91+CT97+CT102+CT109+CT116+CT123+CT132+CT139</f>
        <v>230000</v>
      </c>
      <c r="CU145" s="37">
        <f>CU7+CU12+CU13+CU14+CU19+CU20+CU25+CU43+CU49+CU57+CU64+CU70+CU76+CU81+CU85+CU86+CU91+CU97+CU102+CU109+CU116+CU123+CU132+CU139</f>
        <v>54976.57</v>
      </c>
      <c r="CV145" s="37">
        <f>CV7+CV12+CV13+CV14+CV19+CV20+CV25+CV43+CV49+CV57+CV64+CV70+CV76+CV81+CV85+CV86+CV91+CV97+CV102+CV109+CV116+CV123+CV132+CV139</f>
        <v>42195.35</v>
      </c>
      <c r="CW145" s="28">
        <f t="shared" si="696"/>
        <v>0.2390285652173913</v>
      </c>
      <c r="CX145" s="28">
        <f t="shared" si="697"/>
        <v>1.3029058889190397</v>
      </c>
      <c r="CY145" s="37">
        <f>CY7+CY12+CY13+CY14+CY19+CY20+CY25+CY43+CY49+CY57+CY64+CY70+CY76+CY81+CY85+CY86+CY91+CY97+CY102+CY109+CY116+CY123+CY132+CY139</f>
        <v>567739</v>
      </c>
      <c r="CZ145" s="37">
        <f>CZ7+CZ12+CZ13+CZ14+CZ19+CZ20+CZ25+CZ43+CZ49+CZ57+CZ64+CZ70+CZ76+CZ81+CZ85+CZ86+CZ91+CZ97+CZ102+CZ109+CZ116+CZ123+CZ132+CZ139</f>
        <v>126469.44</v>
      </c>
      <c r="DA145" s="37">
        <f>DA7+DA12+DA13+DA14+DA19+DA20+DA25+DA43+DA49+DA57+DA64+DA70+DA76+DA81+DA85+DA86+DA91+DA97+DA102+DA109+DA116+DA123+DA132+DA139</f>
        <v>234789.36</v>
      </c>
      <c r="DB145" s="14">
        <f t="shared" ref="DB145:DB146" si="754">IF(CZ145&lt;=0," ",IF(CY145&lt;=0," ",IF(CZ145/CY145*100&gt;200,"СВ.200",CZ145/CY145)))</f>
        <v>0.22275982449681986</v>
      </c>
      <c r="DC145" s="14">
        <f t="shared" ref="DC145:DC146" si="755">IF(DA145=0," ",IF(CZ145/DA145*100&gt;200,"св.200",CZ145/DA145))</f>
        <v>0.5386506441348109</v>
      </c>
      <c r="DD145" s="37">
        <f>DD7+DD12+DD13+DD14+DD19+DD20+DD25+DD43+DD49+DD57+DD64+DD70+DD76+DD81+DD85+DD86+DD91+DD97+DD102+DD109+DD116+DD123+DD132+DD139</f>
        <v>381479.70999999996</v>
      </c>
      <c r="DE145" s="37">
        <f>DE7+DE12+DE13+DE14+DE19+DE20+DE25+DE43+DE49+DE57+DE64+DE70+DE76+DE81+DE85+DE86+DE91+DE97+DE102+DE109+DE116+DE123+DE132+DE139</f>
        <v>168124.99</v>
      </c>
      <c r="DF145" s="37">
        <f>DF7+DF12+DF13+DF14+DF19+DF20+DF25+DF43+DF49+DF57+DF64+DF70+DF76+DF81+DF85+DF86+DF91+DF97+DF102+DF109+DF116+DF123+DF132+DF139</f>
        <v>99858.66</v>
      </c>
      <c r="DG145" s="27">
        <f t="shared" ref="DG145:DG146" si="756">IF(DE145&lt;=0," ",IF(DD145&lt;=0," ",IF(DE145/DD145*100&gt;200,"СВ.200",DE145/DD145)))</f>
        <v>0.44071803976153806</v>
      </c>
      <c r="DH145" s="27">
        <f>IF(DE145&lt;=0," ",IF(DE145/DF145*100&gt;200,"св.200",DE145/DF145))</f>
        <v>1.6836295419946552</v>
      </c>
      <c r="DI145" s="37">
        <f>DI7+DI12+DI13+DI14+DI19+DI20+DI25+DI43+DI49+DI57+DI64+DI70+DI76+DI81+DI85+DI86+DI91+DI97+DI102+DI109+DI116+DI123+DI132+DI139</f>
        <v>-0.8</v>
      </c>
      <c r="DJ145" s="37">
        <f>DJ7+DJ12+DJ13+DJ14+DJ19+DJ20+DJ25+DJ43+DJ49+DJ57+DJ64+DJ70+DJ76+DJ81+DJ85+DJ86+DJ91+DJ97+DJ102+DJ109+DJ116+DJ123+DJ132+DJ139</f>
        <v>42703.91</v>
      </c>
      <c r="DK145" s="14">
        <f t="shared" si="645"/>
        <v>-1.8733647574660025E-5</v>
      </c>
      <c r="DL145" s="37">
        <f>DL7+DL12+DL13+DL14+DL19+DL20+DL25+DL43+DL49+DL57+DL64+DL70+DL76+DL81+DL85+DL86+DL91+DL97+DL102+DL109+DL116+DL123+DL132+DL139</f>
        <v>200000</v>
      </c>
      <c r="DM145" s="37">
        <f>DM7+DM12+DM13+DM14+DM19+DM20+DM25+DM43+DM49+DM57+DM64+DM70+DM76+DM81+DM85+DM86+DM91+DM97+DM102+DM109+DM116+DM123+DM132+DM139</f>
        <v>12537.74</v>
      </c>
      <c r="DN145" s="37">
        <f>DN7+DN12+DN13+DN14+DN19+DN20+DN25+DN43+DN49+DN57+DN64+DN70+DN76+DN81+DN85+DN86+DN91+DN97+DN102+DN109+DN116+DN123+DN132+DN139</f>
        <v>1000247.99</v>
      </c>
      <c r="DO145" s="14">
        <f t="shared" ref="DO145:DO146" si="757">IF(DM145&lt;=0," ",IF(DL145&lt;=0," ",IF(DM145/DL145*100&gt;200,"СВ.200",DM145/DL145)))</f>
        <v>6.26887E-2</v>
      </c>
      <c r="DP145" s="58">
        <f t="shared" ref="DP145:DP146" si="758">IF(DN145=0," ",IF(DM145/DN145*100&gt;200,"св.200",DM145/DN145))</f>
        <v>1.2534631536725207E-2</v>
      </c>
      <c r="DQ145" s="37">
        <f>DQ7+DQ12+DQ13+DQ14+DQ19+DQ20+DQ25+DQ43+DQ49+DQ57+DQ64+DQ70+DQ76+DQ81+DQ85+DQ86+DQ91+DQ97+DQ102+DQ109+DQ116+DQ123+DQ132+DQ139</f>
        <v>3001111.29</v>
      </c>
      <c r="DR145" s="37">
        <f>DR7+DR12+DR13+DR14+DR19+DR20+DR25+DR43+DR49+DR57+DR64+DR70+DR76+DR81+DR85+DR86+DR91+DR97+DR102+DR109+DR116+DR123+DR132+DR139</f>
        <v>288509.19999999995</v>
      </c>
      <c r="DS145" s="37">
        <f>DS7+DS12+DS13+DS14+DS19+DS20+DS25+DS43+DS49+DS57+DS64+DS70+DS76+DS81+DS85+DS86+DS91+DS97+DS102+DS109+DS116+DS123+DS132+DS139</f>
        <v>347981.14</v>
      </c>
      <c r="DT145" s="14">
        <f t="shared" ref="DT145:DT146" si="759">IF(DR145&lt;=0," ",IF(DQ145&lt;=0," ",IF(DR145/DQ145*100&gt;200,"СВ.200",DR145/DQ145)))</f>
        <v>9.6134122370383657E-2</v>
      </c>
      <c r="DU145" s="14">
        <f t="shared" ref="DU145:DU146" si="760">IF(DS145=0," ",IF(DR145/DS145*100&gt;200,"св.200",DR145/DS145))</f>
        <v>0.82909435838965284</v>
      </c>
      <c r="DV145" s="71"/>
      <c r="DW145" s="71"/>
      <c r="DX145" s="71"/>
      <c r="DY145" s="71"/>
      <c r="DZ145" s="71"/>
      <c r="EA145" s="71"/>
      <c r="EB145" s="71"/>
      <c r="EC145" s="71"/>
      <c r="ED145" s="71"/>
      <c r="EE145" s="71"/>
      <c r="EF145" s="71"/>
      <c r="EG145" s="71"/>
      <c r="EH145" s="71"/>
      <c r="EI145" s="71"/>
      <c r="EJ145" s="71"/>
      <c r="EK145" s="71"/>
      <c r="EL145" s="71"/>
      <c r="EM145" s="71"/>
      <c r="EN145" s="71"/>
    </row>
    <row r="146" spans="1:144" s="18" customFormat="1" ht="15.75" customHeight="1" collapsed="1" x14ac:dyDescent="0.25">
      <c r="A146" s="40"/>
      <c r="B146" s="84" t="s">
        <v>145</v>
      </c>
      <c r="C146" s="41">
        <f>SUM(C8:C10,C15:C17,C21:C23,C26:C29,C31:C41,C50:C55,C58:C62,C65,C66:C67,C68,C71:C74,C44:C47,C82:C83,C87:C89,C92:C95,C98:C100,C103:C107,C110:C114,C77:C79,C117:C121,C124:C130,C133:C134,C135:C137,C140,C141,C142)</f>
        <v>273609275.20999998</v>
      </c>
      <c r="D146" s="41">
        <f>SUM(D8:D10,D15:D17,D21:D23,D26:D29,D31:D41,D50:D55,D58:D62,D65,D66:D67,D68,D71:D74,D44:D47,D82:D83,D87:D89,D92:D95,D98:D100,D103:D107,D110:D114,D77:D79,D117:D121,D124:D130,D133:D134,D135:D137,D140,D141,D142)</f>
        <v>58886667.43000003</v>
      </c>
      <c r="E146" s="41">
        <f>SUM(E8:E10,E15:E17,E21:E23,E26:E29,E31:E41,E50:E55,E58:E62,E65,E66:E67,E68,E71:E74,E44:E47,E82:E83,E87:E89,E92:E95,E98:E100,E103:E107,E110:E114,E77:E79,E117:E121,E124:E130,E133:E134,E135:E137,E140,E141,E142)</f>
        <v>54957112.790000044</v>
      </c>
      <c r="F146" s="42">
        <f>IF(D146&lt;=0," ",IF(D146/C146*100&gt;200,"СВ.200",D146/C146))</f>
        <v>0.21522175147316722</v>
      </c>
      <c r="G146" s="42">
        <f>IF(E146=0," ",IF(D146/E146*100&gt;200,"св.200",D146/E146))</f>
        <v>1.0715022030908983</v>
      </c>
      <c r="H146" s="41">
        <f>SUM(H8:H10,H15:H17,H21:H23,H26:H29,H31:H41,H50:H55,H58:H62,H65,H66:H67,H68,H71:H74,H44:H47,H82:H83,H87:H89,H92:H95,H98:H100,H103:H107,H110:H114,H77:H79,H117:H121,H124:H130,H133:H134,H135:H137,H140,H141,H142)</f>
        <v>229397547.61000001</v>
      </c>
      <c r="I146" s="41">
        <f>SUM(I8:I10,I15:I17,I21:I23,I26:I29,I31:I41,I50:I55,I58:I62,I65,I66:I67,I68,I71:I74,I44:I47,I82:I83,I87:I89,I92:I95,I98:I100,I103:I107,I110:I114,I77:I79,I117:I121,I124:I130,I133:I134,I135:I137,I140,I141,I142)</f>
        <v>45809957.410000026</v>
      </c>
      <c r="J146" s="41">
        <f>SUM(J8:J10,J15:J17,J21:J23,J26:J29,J31:J41,J50:J55,J58:J62,J65,J66:J67,J68,J71:J74,J44:J47,J82:J83,J87:J89,J92:J95,J98:J100,J103:J107,J110:J114,J77:J79,J117:J121,J124:J130,J133:J134,J135:J137,J140,J141,J142)</f>
        <v>30948612.899999999</v>
      </c>
      <c r="K146" s="42">
        <f t="shared" si="720"/>
        <v>0.19969680533761319</v>
      </c>
      <c r="L146" s="42">
        <f t="shared" si="721"/>
        <v>1.4801942031463398</v>
      </c>
      <c r="M146" s="41">
        <f>SUM(M8:M10,M15:M17,M21:M23,M26:M29,M31:M41,M50:M55,M58:M62,M65,M66:M67,M68,M71:M74,M44:M47,M82:M83,M87:M89,M92:M95,M98:M100,M103:M107,M110:M114,M77:M79,M117:M121,M124:M130,M133:M134,M135:M137,M140,M141,M142)</f>
        <v>71892730.060000002</v>
      </c>
      <c r="N146" s="41">
        <f>SUM(N8:N10,N15:N17,N21:N23,N26:N29,N31:N41,N50:N55,N58:N62,N65,N66:N67,N68,N71:N74,N44:N47,N82:N83,N87:N89,N92:N95,N98:N100,N103:N107,N110:N114,N77:N79,N117:N121,N124:N130,N133:N134,N135:N137,N140,N141,N142)</f>
        <v>18263770.77</v>
      </c>
      <c r="O146" s="41">
        <f>SUM(O8:O10,O15:O17,O21:O23,O26:O29,O31:O41,O50:O55,O58:O62,O65,O66:O67,O68,O71:O74,O44:O47,O82:O83,O87:O89,O92:O95,O98:O100,O103:O107,O110:O114,O77:O79,O117:O121,O124:O130,O133:O134,O135:O137,O140,O141,O142)</f>
        <v>11265811.080000002</v>
      </c>
      <c r="P146" s="42">
        <f t="shared" si="722"/>
        <v>0.25404196995659339</v>
      </c>
      <c r="Q146" s="42">
        <f t="shared" si="723"/>
        <v>1.6211678538106638</v>
      </c>
      <c r="R146" s="41">
        <f>SUM(R8:R10,R15:R17,R21:R23,R26:R29,R31:R41,R50:R55,R58:R62,R65,R66:R67,R68,R71:R74,R44:R47,R82:R83,R87:R89,R92:R95,R98:R100,R103:R107,R110:R114,R77:R79,R117:R121,R124:R130,R133:R134,R135:R137,R140,R141,R142)</f>
        <v>0</v>
      </c>
      <c r="S146" s="41">
        <f>SUM(S8:S10,S15:S17,S21:S23,S26:S29,S31:S41,S50:S55,S58:S62,S65,S66:S67,S68,S71:S74,S44:S47,S82:S83,S87:S89,S92:S95,S98:S100,S103:S107,S110:S114,S77:S79,S117:S121,S124:S130,S133:S134,S135:S137,S140,S141,S142)</f>
        <v>0</v>
      </c>
      <c r="T146" s="41">
        <f>SUM(T8:T10,T15:T17,T21:T23,T26:T29,T31:T41,T50:T55,T58:T62,T65,T66:T67,T68,T71:T74,T44:T47,T82:T83,T87:T89,T92:T95,T98:T100,T103:T107,T110:T114,T77:T79,T117:T121,T124:T130,T133:T134,T135:T137,T140,T141,T142)</f>
        <v>0</v>
      </c>
      <c r="U146" s="42" t="str">
        <f t="shared" si="724"/>
        <v xml:space="preserve"> </v>
      </c>
      <c r="V146" s="42" t="str">
        <f t="shared" ref="V146" si="761">IF(S146=0," ",IF(S146/T146*100&gt;200,"св.200",S146/T146))</f>
        <v xml:space="preserve"> </v>
      </c>
      <c r="W146" s="41">
        <f>SUM(W8:W10,W15:W17,W21:W23,W26:W29,W31:W41,W50:W55,W58:W62,W65,W66:W67,W68,W71:W74,W44:W47,W82:W83,W87:W89,W92:W95,W98:W100,W103:W107,W110:W114,W77:W79,W117:W121,W124:W130,W133:W134,W135:W137,W140,W141,W142)</f>
        <v>4600800</v>
      </c>
      <c r="X146" s="41">
        <f>SUM(X8:X10,X15:X17,X21:X23,X26:X29,X31:X41,X50:X55,X58:X62,X65,X66:X67,X68,X71:X74,X44:X47,X82:X83,X87:X89,X92:X95,X98:X100,X103:X107,X110:X114,X77:X79,X117:X121,X124:X130,X133:X134,X135:X137,X140,X141,X142)</f>
        <v>6264132.6700000009</v>
      </c>
      <c r="Y146" s="41">
        <f>SUM(Y8:Y10,Y15:Y17,Y21:Y23,Y26:Y29,Y31:Y41,Y50:Y55,Y58:Y62,Y65,Y66:Y67,Y68,Y71:Y74,Y44:Y47,Y82:Y83,Y87:Y89,Y92:Y95,Y98:Y100,Y103:Y107,Y110:Y114,Y77:Y79,Y117:Y121,Y124:Y130,Y133:Y134,Y135:Y137,Y140,Y141,Y142)</f>
        <v>1906231.1099999999</v>
      </c>
      <c r="Z146" s="42">
        <f t="shared" si="726"/>
        <v>1.3615311837071815</v>
      </c>
      <c r="AA146" s="42" t="str">
        <f t="shared" si="727"/>
        <v>св.200</v>
      </c>
      <c r="AB146" s="41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20661314.850000001</v>
      </c>
      <c r="AC146" s="41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2397417.4500000007</v>
      </c>
      <c r="AD146" s="41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1274198.4800000004</v>
      </c>
      <c r="AE146" s="42">
        <f t="shared" si="728"/>
        <v>0.11603411822553977</v>
      </c>
      <c r="AF146" s="42">
        <f t="shared" si="729"/>
        <v>1.8815102102460519</v>
      </c>
      <c r="AG146" s="41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132064482.70000002</v>
      </c>
      <c r="AH146" s="41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18864436.52</v>
      </c>
      <c r="AI146" s="41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16465029.220000003</v>
      </c>
      <c r="AJ146" s="42">
        <f t="shared" si="730"/>
        <v>0.14284261850215083</v>
      </c>
      <c r="AK146" s="42">
        <f t="shared" si="731"/>
        <v>1.1457274850800414</v>
      </c>
      <c r="AL146" s="41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178220</v>
      </c>
      <c r="AM146" s="41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20200</v>
      </c>
      <c r="AN146" s="41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36452.1</v>
      </c>
      <c r="AO146" s="42">
        <f t="shared" si="732"/>
        <v>0.11334305914038828</v>
      </c>
      <c r="AP146" s="42">
        <f t="shared" si="733"/>
        <v>0.55415188699690832</v>
      </c>
      <c r="AQ146" s="43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44211727.600000009</v>
      </c>
      <c r="AR146" s="41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13076710.02</v>
      </c>
      <c r="AS146" s="41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24008499.890000001</v>
      </c>
      <c r="AT146" s="44">
        <f t="shared" si="734"/>
        <v>0.29577468988115263</v>
      </c>
      <c r="AU146" s="44">
        <f t="shared" si="735"/>
        <v>0.54467001603239273</v>
      </c>
      <c r="AV146" s="41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292450</v>
      </c>
      <c r="AW146" s="41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91267.83</v>
      </c>
      <c r="AX146" s="41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103318.83000000002</v>
      </c>
      <c r="AY146" s="42">
        <f t="shared" si="736"/>
        <v>0.31208011625918963</v>
      </c>
      <c r="AZ146" s="44">
        <f t="shared" si="737"/>
        <v>0.88336104851361541</v>
      </c>
      <c r="BA146" s="41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23071266.769999996</v>
      </c>
      <c r="BB146" s="41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8267171.3799999999</v>
      </c>
      <c r="BC146" s="41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15472700.050000004</v>
      </c>
      <c r="BD146" s="42">
        <f t="shared" si="738"/>
        <v>0.35833192266451358</v>
      </c>
      <c r="BE146" s="42">
        <f t="shared" si="739"/>
        <v>0.53430696344430184</v>
      </c>
      <c r="BF146" s="41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3947199.51</v>
      </c>
      <c r="BG146" s="41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647678.81999999995</v>
      </c>
      <c r="BH146" s="41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1130006.8500000001</v>
      </c>
      <c r="BI146" s="42">
        <f t="shared" si="740"/>
        <v>0.16408565575647835</v>
      </c>
      <c r="BJ146" s="42">
        <f t="shared" si="741"/>
        <v>0.57316362285768441</v>
      </c>
      <c r="BK146" s="41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534491.30000000005</v>
      </c>
      <c r="BL146" s="41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106746.06</v>
      </c>
      <c r="BM146" s="41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63115.429999999993</v>
      </c>
      <c r="BN146" s="42">
        <f>IF(BL146&lt;=0," ",IF(BK146&lt;=0," ",IF(BL146/BK146*100&gt;200,"СВ.200",BL146/BK146)))</f>
        <v>0.19971524326027382</v>
      </c>
      <c r="BO146" s="42">
        <f t="shared" si="742"/>
        <v>1.6912830982851581</v>
      </c>
      <c r="BP146" s="41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4832863.290000001</v>
      </c>
      <c r="BQ146" s="41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1272173.52</v>
      </c>
      <c r="BR146" s="41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1279014.6399999999</v>
      </c>
      <c r="BS146" s="42">
        <f>IF(BQ146&lt;=0," ",IF(BP146&lt;=0," ",IF(BQ146/BP146*100&gt;200,"СВ.200",BQ146/BP146)))</f>
        <v>0.26323391407167235</v>
      </c>
      <c r="BT146" s="42">
        <f t="shared" si="743"/>
        <v>0.99465125747114214</v>
      </c>
      <c r="BU146" s="41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3851186.3499999996</v>
      </c>
      <c r="BV146" s="41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1639623.0399999998</v>
      </c>
      <c r="BW146" s="41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843298.5199999999</v>
      </c>
      <c r="BX146" s="42">
        <f t="shared" si="744"/>
        <v>0.42574492402841008</v>
      </c>
      <c r="BY146" s="42">
        <f t="shared" si="745"/>
        <v>1.9442973053006187</v>
      </c>
      <c r="BZ146" s="41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835988.22</v>
      </c>
      <c r="CA146" s="41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0</v>
      </c>
      <c r="CB146" s="41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966570</v>
      </c>
      <c r="CC146" s="42" t="str">
        <f t="shared" si="746"/>
        <v xml:space="preserve"> </v>
      </c>
      <c r="CD146" s="42">
        <f t="shared" si="747"/>
        <v>0</v>
      </c>
      <c r="CE146" s="41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2499292.9500000002</v>
      </c>
      <c r="CF146" s="41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592987.30000000005</v>
      </c>
      <c r="CG146" s="41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3736764.14</v>
      </c>
      <c r="CH146" s="42">
        <f t="shared" si="748"/>
        <v>0.23726202244518796</v>
      </c>
      <c r="CI146" s="42">
        <f t="shared" si="749"/>
        <v>0.15869005315384985</v>
      </c>
      <c r="CJ146" s="41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41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41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42" t="str">
        <f t="shared" si="750"/>
        <v xml:space="preserve"> </v>
      </c>
      <c r="CN146" s="42" t="str">
        <f t="shared" si="751"/>
        <v xml:space="preserve"> </v>
      </c>
      <c r="CO146" s="41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2499292.9500000002</v>
      </c>
      <c r="CP146" s="41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592987.30000000005</v>
      </c>
      <c r="CQ146" s="41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3736764.14</v>
      </c>
      <c r="CR146" s="42">
        <f t="shared" si="752"/>
        <v>0.23726202244518796</v>
      </c>
      <c r="CS146" s="42">
        <f t="shared" si="753"/>
        <v>0.15869005315384985</v>
      </c>
      <c r="CT146" s="41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41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41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44" t="str">
        <f t="shared" si="696"/>
        <v xml:space="preserve"> </v>
      </c>
      <c r="CX146" s="44" t="str">
        <f t="shared" si="697"/>
        <v xml:space="preserve"> </v>
      </c>
      <c r="CY146" s="41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41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41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42" t="str">
        <f t="shared" si="754"/>
        <v xml:space="preserve"> </v>
      </c>
      <c r="DC146" s="42" t="str">
        <f t="shared" si="755"/>
        <v xml:space="preserve"> </v>
      </c>
      <c r="DD146" s="41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5500</v>
      </c>
      <c r="DE146" s="41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60793.18</v>
      </c>
      <c r="DF146" s="41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26700</v>
      </c>
      <c r="DG146" s="45" t="str">
        <f t="shared" si="756"/>
        <v>СВ.200</v>
      </c>
      <c r="DH146" s="45" t="str">
        <f t="shared" ref="DH146" si="762">IF(DF146=0," ",IF(DE146/DF146*100&gt;200,"св.200",DE146/DF146))</f>
        <v>св.200</v>
      </c>
      <c r="DI146" s="41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-28810.530000000002</v>
      </c>
      <c r="DJ146" s="41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-86257.030000000013</v>
      </c>
      <c r="DK146" s="42">
        <f t="shared" si="645"/>
        <v>0.33400790637006628</v>
      </c>
      <c r="DL146" s="41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5800</v>
      </c>
      <c r="DM146" s="41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202055.71</v>
      </c>
      <c r="DN146" s="41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63076.45</v>
      </c>
      <c r="DO146" s="42" t="str">
        <f t="shared" si="757"/>
        <v>СВ.200</v>
      </c>
      <c r="DP146" s="61" t="str">
        <f t="shared" si="758"/>
        <v>св.200</v>
      </c>
      <c r="DQ146" s="37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4152161.29</v>
      </c>
      <c r="DR146" s="37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43398.71</v>
      </c>
      <c r="DS146" s="41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409173.79</v>
      </c>
      <c r="DT146" s="14">
        <f t="shared" si="759"/>
        <v>1.0452077115723026E-2</v>
      </c>
      <c r="DU146" s="14">
        <f t="shared" si="760"/>
        <v>0.10606424717477628</v>
      </c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</row>
    <row r="147" spans="1:144" s="85" customFormat="1" ht="15.75" hidden="1" customHeight="1" outlineLevel="1" x14ac:dyDescent="0.2">
      <c r="C147" s="46"/>
      <c r="D147" s="46"/>
      <c r="E147" s="46"/>
      <c r="H147" s="46"/>
      <c r="I147" s="46"/>
      <c r="J147" s="46"/>
      <c r="M147" s="46"/>
      <c r="N147" s="46"/>
      <c r="O147" s="46"/>
      <c r="R147" s="46"/>
      <c r="S147" s="46"/>
      <c r="T147" s="46"/>
      <c r="W147" s="46"/>
      <c r="X147" s="46"/>
      <c r="Y147" s="46"/>
      <c r="AB147" s="46"/>
      <c r="AC147" s="46"/>
      <c r="AD147" s="46"/>
      <c r="AG147" s="46"/>
      <c r="AH147" s="46"/>
      <c r="AI147" s="46"/>
      <c r="AL147" s="46"/>
      <c r="AM147" s="46"/>
      <c r="AN147" s="46"/>
      <c r="AQ147" s="46"/>
      <c r="AR147" s="46"/>
      <c r="AS147" s="46"/>
      <c r="AT147" s="86"/>
      <c r="AU147" s="86"/>
      <c r="AV147" s="46"/>
      <c r="AW147" s="46"/>
      <c r="AX147" s="46"/>
      <c r="BA147" s="46"/>
      <c r="BB147" s="46"/>
      <c r="BC147" s="46"/>
      <c r="BF147" s="46"/>
      <c r="BG147" s="46"/>
      <c r="BH147" s="46"/>
      <c r="BK147" s="46"/>
      <c r="BL147" s="46"/>
      <c r="BM147" s="46"/>
      <c r="BP147" s="46"/>
      <c r="BQ147" s="46"/>
      <c r="BR147" s="46"/>
      <c r="BU147" s="46"/>
      <c r="BV147" s="46"/>
      <c r="BW147" s="46"/>
      <c r="BZ147" s="46"/>
      <c r="CA147" s="46"/>
      <c r="CB147" s="46"/>
      <c r="CE147" s="54"/>
      <c r="CF147" s="54"/>
      <c r="CG147" s="54"/>
      <c r="CJ147" s="46"/>
      <c r="CK147" s="46"/>
      <c r="CL147" s="46"/>
      <c r="CO147" s="46"/>
      <c r="CP147" s="46"/>
      <c r="CQ147" s="46"/>
      <c r="CT147" s="46"/>
      <c r="CU147" s="46"/>
      <c r="CV147" s="46"/>
      <c r="CY147" s="46"/>
      <c r="CZ147" s="46"/>
      <c r="DA147" s="46"/>
      <c r="DD147" s="46"/>
      <c r="DE147" s="46"/>
      <c r="DF147" s="46"/>
      <c r="DI147" s="46"/>
      <c r="DJ147" s="46"/>
      <c r="DL147" s="46"/>
      <c r="DM147" s="46"/>
      <c r="DN147" s="46"/>
      <c r="DP147" s="87"/>
      <c r="DQ147" s="46"/>
      <c r="DR147" s="46"/>
      <c r="DS147" s="46"/>
      <c r="DV147" s="88"/>
      <c r="DW147" s="88"/>
      <c r="DX147" s="88"/>
      <c r="DY147" s="88"/>
      <c r="DZ147" s="88"/>
      <c r="EA147" s="88"/>
      <c r="EB147" s="88"/>
      <c r="EC147" s="88"/>
      <c r="ED147" s="88"/>
      <c r="EE147" s="88"/>
      <c r="EF147" s="88"/>
      <c r="EG147" s="88"/>
      <c r="EH147" s="88"/>
      <c r="EI147" s="88"/>
      <c r="EJ147" s="88"/>
      <c r="EK147" s="88"/>
      <c r="EL147" s="88"/>
      <c r="EM147" s="88"/>
      <c r="EN147" s="88"/>
    </row>
    <row r="148" spans="1:144" ht="15.75" customHeight="1" x14ac:dyDescent="0.2">
      <c r="H148" s="89"/>
      <c r="I148" s="73"/>
      <c r="AQ148" s="55"/>
      <c r="AR148" s="55"/>
    </row>
    <row r="150" spans="1:144" x14ac:dyDescent="0.2">
      <c r="H150" s="55"/>
    </row>
  </sheetData>
  <mergeCells count="25"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Поселения!ExternalData_2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Резанова Екатерина Витальевна</cp:lastModifiedBy>
  <cp:lastPrinted>2022-04-22T08:24:27Z</cp:lastPrinted>
  <dcterms:created xsi:type="dcterms:W3CDTF">2014-07-22T12:54:56Z</dcterms:created>
  <dcterms:modified xsi:type="dcterms:W3CDTF">2024-04-17T09:00:35Z</dcterms:modified>
</cp:coreProperties>
</file>