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3\К размещению ( I квартал)\"/>
    </mc:Choice>
  </mc:AlternateContent>
  <bookViews>
    <workbookView xWindow="0" yWindow="0" windowWidth="28800" windowHeight="1144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Поселения!$A$3:$DU$146</definedName>
  </definedNames>
  <calcPr calcId="152511"/>
</workbook>
</file>

<file path=xl/calcChain.xml><?xml version="1.0" encoding="utf-8"?>
<calcChain xmlns="http://schemas.openxmlformats.org/spreadsheetml/2006/main">
  <c r="DS138" i="3" l="1"/>
  <c r="DR138" i="3"/>
  <c r="DQ138" i="3"/>
  <c r="DS131" i="3"/>
  <c r="DR131" i="3"/>
  <c r="DQ131" i="3"/>
  <c r="DS122" i="3"/>
  <c r="DR122" i="3"/>
  <c r="DQ122" i="3"/>
  <c r="DS115" i="3"/>
  <c r="DR115" i="3"/>
  <c r="DQ115" i="3"/>
  <c r="DS108" i="3"/>
  <c r="DR108" i="3"/>
  <c r="DQ108" i="3"/>
  <c r="DS101" i="3"/>
  <c r="DR101" i="3"/>
  <c r="DQ101" i="3"/>
  <c r="DS96" i="3"/>
  <c r="DR96" i="3"/>
  <c r="DQ96" i="3"/>
  <c r="DS90" i="3"/>
  <c r="DR90" i="3"/>
  <c r="DQ90" i="3"/>
  <c r="DS84" i="3"/>
  <c r="DR84" i="3"/>
  <c r="DQ84" i="3"/>
  <c r="DS80" i="3"/>
  <c r="DR80" i="3"/>
  <c r="DQ80" i="3"/>
  <c r="DS75" i="3"/>
  <c r="DR75" i="3"/>
  <c r="DQ75" i="3"/>
  <c r="DS69" i="3"/>
  <c r="DR69" i="3"/>
  <c r="DQ69" i="3"/>
  <c r="DS63" i="3"/>
  <c r="DR63" i="3"/>
  <c r="DQ63" i="3"/>
  <c r="DS56" i="3"/>
  <c r="DR56" i="3"/>
  <c r="DQ56" i="3"/>
  <c r="DS48" i="3"/>
  <c r="DR48" i="3"/>
  <c r="DQ48" i="3"/>
  <c r="DS42" i="3"/>
  <c r="DR42" i="3"/>
  <c r="DQ42" i="3"/>
  <c r="DS30" i="3"/>
  <c r="DR30" i="3"/>
  <c r="DQ30" i="3"/>
  <c r="DS24" i="3"/>
  <c r="DR24" i="3"/>
  <c r="DQ24" i="3"/>
  <c r="DS18" i="3"/>
  <c r="DR18" i="3"/>
  <c r="DQ18" i="3"/>
  <c r="DS11" i="3"/>
  <c r="DR11" i="3"/>
  <c r="DQ11" i="3"/>
  <c r="DS6" i="3"/>
  <c r="DR6" i="3"/>
  <c r="DQ6" i="3"/>
  <c r="DN138" i="3"/>
  <c r="DM138" i="3"/>
  <c r="DL138" i="3"/>
  <c r="DN131" i="3"/>
  <c r="DM131" i="3"/>
  <c r="DL131" i="3"/>
  <c r="DN122" i="3"/>
  <c r="DM122" i="3"/>
  <c r="DL122" i="3"/>
  <c r="DN115" i="3"/>
  <c r="DM115" i="3"/>
  <c r="DL115" i="3"/>
  <c r="DN108" i="3"/>
  <c r="DM108" i="3"/>
  <c r="DL108" i="3"/>
  <c r="DN101" i="3"/>
  <c r="DM101" i="3"/>
  <c r="DL101" i="3"/>
  <c r="DN96" i="3"/>
  <c r="DM96" i="3"/>
  <c r="DL96" i="3"/>
  <c r="DN90" i="3"/>
  <c r="DM90" i="3"/>
  <c r="DL90" i="3"/>
  <c r="DN84" i="3"/>
  <c r="DM84" i="3"/>
  <c r="DL84" i="3"/>
  <c r="DN80" i="3"/>
  <c r="DM80" i="3"/>
  <c r="DL80" i="3"/>
  <c r="DN75" i="3"/>
  <c r="DM75" i="3"/>
  <c r="DL75" i="3"/>
  <c r="DN69" i="3"/>
  <c r="DM69" i="3"/>
  <c r="DL69" i="3"/>
  <c r="DN63" i="3"/>
  <c r="DM63" i="3"/>
  <c r="DL63" i="3"/>
  <c r="DN56" i="3"/>
  <c r="DM56" i="3"/>
  <c r="DL56" i="3"/>
  <c r="DN48" i="3"/>
  <c r="DM48" i="3"/>
  <c r="DL48" i="3"/>
  <c r="DN42" i="3"/>
  <c r="DM42" i="3"/>
  <c r="DL42" i="3"/>
  <c r="DN30" i="3"/>
  <c r="DM30" i="3"/>
  <c r="DL30" i="3"/>
  <c r="DN24" i="3"/>
  <c r="DM24" i="3"/>
  <c r="DL24" i="3"/>
  <c r="DN18" i="3"/>
  <c r="DM18" i="3"/>
  <c r="DL18" i="3"/>
  <c r="DN11" i="3"/>
  <c r="DM11" i="3"/>
  <c r="DL11" i="3"/>
  <c r="DN6" i="3"/>
  <c r="DM6" i="3"/>
  <c r="DL6" i="3"/>
  <c r="DJ138" i="3"/>
  <c r="DI138" i="3"/>
  <c r="DJ131" i="3"/>
  <c r="DI131" i="3"/>
  <c r="DJ122" i="3"/>
  <c r="DI122" i="3"/>
  <c r="DJ115" i="3"/>
  <c r="DI115" i="3"/>
  <c r="DJ108" i="3"/>
  <c r="DI108" i="3"/>
  <c r="DJ101" i="3"/>
  <c r="DI101" i="3"/>
  <c r="DJ96" i="3"/>
  <c r="DI96" i="3"/>
  <c r="DJ90" i="3"/>
  <c r="DI90" i="3"/>
  <c r="DJ84" i="3"/>
  <c r="DI84" i="3"/>
  <c r="DJ80" i="3"/>
  <c r="DI80" i="3"/>
  <c r="DJ75" i="3"/>
  <c r="DI75" i="3"/>
  <c r="DJ69" i="3"/>
  <c r="DI69" i="3"/>
  <c r="DJ63" i="3"/>
  <c r="DI63" i="3"/>
  <c r="DJ56" i="3"/>
  <c r="DI56" i="3"/>
  <c r="DJ48" i="3"/>
  <c r="DI48" i="3"/>
  <c r="DJ42" i="3"/>
  <c r="DI42" i="3"/>
  <c r="DJ30" i="3"/>
  <c r="DI30" i="3"/>
  <c r="DJ24" i="3"/>
  <c r="DI24" i="3"/>
  <c r="DJ18" i="3"/>
  <c r="DI18" i="3"/>
  <c r="DJ11" i="3"/>
  <c r="DI11" i="3"/>
  <c r="DJ6" i="3"/>
  <c r="DI6" i="3"/>
  <c r="DK138" i="3"/>
  <c r="DF138" i="3"/>
  <c r="DE138" i="3"/>
  <c r="DD138" i="3"/>
  <c r="DA138" i="3"/>
  <c r="CZ138" i="3"/>
  <c r="CY138" i="3"/>
  <c r="DK131" i="3"/>
  <c r="DF131" i="3"/>
  <c r="DE131" i="3"/>
  <c r="DD131" i="3"/>
  <c r="DA131" i="3"/>
  <c r="CZ131" i="3"/>
  <c r="CY131" i="3"/>
  <c r="DK122" i="3"/>
  <c r="DF122" i="3"/>
  <c r="DE122" i="3"/>
  <c r="DD122" i="3"/>
  <c r="DA122" i="3"/>
  <c r="CZ122" i="3"/>
  <c r="CY122" i="3"/>
  <c r="DK115" i="3"/>
  <c r="DF115" i="3"/>
  <c r="DE115" i="3"/>
  <c r="DD115" i="3"/>
  <c r="DA115" i="3"/>
  <c r="CZ115" i="3"/>
  <c r="CY115" i="3"/>
  <c r="DK108" i="3"/>
  <c r="DF108" i="3"/>
  <c r="DE108" i="3"/>
  <c r="DD108" i="3"/>
  <c r="DA108" i="3"/>
  <c r="CZ108" i="3"/>
  <c r="CY108" i="3"/>
  <c r="DK101" i="3"/>
  <c r="DF101" i="3"/>
  <c r="DE101" i="3"/>
  <c r="DD101" i="3"/>
  <c r="DA101" i="3"/>
  <c r="CZ101" i="3"/>
  <c r="CY101" i="3"/>
  <c r="DK96" i="3"/>
  <c r="DF96" i="3"/>
  <c r="DE96" i="3"/>
  <c r="DD96" i="3"/>
  <c r="DA96" i="3"/>
  <c r="CZ96" i="3"/>
  <c r="CY96" i="3"/>
  <c r="DK90" i="3"/>
  <c r="DF90" i="3"/>
  <c r="DE90" i="3"/>
  <c r="DD90" i="3"/>
  <c r="DA90" i="3"/>
  <c r="CZ90" i="3"/>
  <c r="CY90" i="3"/>
  <c r="DK84" i="3"/>
  <c r="DF84" i="3"/>
  <c r="DE84" i="3"/>
  <c r="DD84" i="3"/>
  <c r="DA84" i="3"/>
  <c r="CZ84" i="3"/>
  <c r="CY84" i="3"/>
  <c r="DK80" i="3"/>
  <c r="DF80" i="3"/>
  <c r="DE80" i="3"/>
  <c r="DD80" i="3"/>
  <c r="DA80" i="3"/>
  <c r="CZ80" i="3"/>
  <c r="CY80" i="3"/>
  <c r="DK75" i="3"/>
  <c r="DF75" i="3"/>
  <c r="DE75" i="3"/>
  <c r="DD75" i="3"/>
  <c r="DA75" i="3"/>
  <c r="CZ75" i="3"/>
  <c r="CY75" i="3"/>
  <c r="DK69" i="3"/>
  <c r="DF69" i="3"/>
  <c r="DE69" i="3"/>
  <c r="DD69" i="3"/>
  <c r="DA69" i="3"/>
  <c r="CZ69" i="3"/>
  <c r="CY69" i="3"/>
  <c r="DK63" i="3"/>
  <c r="DF63" i="3"/>
  <c r="DE63" i="3"/>
  <c r="DD63" i="3"/>
  <c r="DA63" i="3"/>
  <c r="CZ63" i="3"/>
  <c r="CY63" i="3"/>
  <c r="DK56" i="3"/>
  <c r="DF56" i="3"/>
  <c r="DE56" i="3"/>
  <c r="DD56" i="3"/>
  <c r="DA56" i="3"/>
  <c r="CZ56" i="3"/>
  <c r="CY56" i="3"/>
  <c r="DK48" i="3"/>
  <c r="DF48" i="3"/>
  <c r="DE48" i="3"/>
  <c r="DD48" i="3"/>
  <c r="DA48" i="3"/>
  <c r="CZ48" i="3"/>
  <c r="CY48" i="3"/>
  <c r="DK42" i="3"/>
  <c r="DF42" i="3"/>
  <c r="DE42" i="3"/>
  <c r="DD42" i="3"/>
  <c r="DA42" i="3"/>
  <c r="CZ42" i="3"/>
  <c r="CY42" i="3"/>
  <c r="DK30" i="3"/>
  <c r="DF30" i="3"/>
  <c r="DE30" i="3"/>
  <c r="DD30" i="3"/>
  <c r="DA30" i="3"/>
  <c r="CZ30" i="3"/>
  <c r="CY30" i="3"/>
  <c r="DK24" i="3"/>
  <c r="DF24" i="3"/>
  <c r="DE24" i="3"/>
  <c r="DD24" i="3"/>
  <c r="DA24" i="3"/>
  <c r="CZ24" i="3"/>
  <c r="CY24" i="3"/>
  <c r="DK18" i="3"/>
  <c r="DF18" i="3"/>
  <c r="DE18" i="3"/>
  <c r="DD18" i="3"/>
  <c r="DA18" i="3"/>
  <c r="CZ18" i="3"/>
  <c r="CY18" i="3"/>
  <c r="DK11" i="3"/>
  <c r="DF11" i="3"/>
  <c r="DE11" i="3"/>
  <c r="DD11" i="3"/>
  <c r="DA11" i="3"/>
  <c r="CZ11" i="3"/>
  <c r="CY11" i="3"/>
  <c r="DK6" i="3"/>
  <c r="DF6" i="3"/>
  <c r="DE6" i="3"/>
  <c r="DD6" i="3"/>
  <c r="DA6" i="3"/>
  <c r="CZ6" i="3"/>
  <c r="CY6" i="3"/>
  <c r="CV138" i="3"/>
  <c r="CU138" i="3"/>
  <c r="CT138" i="3"/>
  <c r="CQ138" i="3"/>
  <c r="CP138" i="3"/>
  <c r="CO138" i="3"/>
  <c r="CL138" i="3"/>
  <c r="CK138" i="3"/>
  <c r="CJ138" i="3"/>
  <c r="CV131" i="3"/>
  <c r="CU131" i="3"/>
  <c r="CT131" i="3"/>
  <c r="CQ131" i="3"/>
  <c r="CP131" i="3"/>
  <c r="CO131" i="3"/>
  <c r="CL131" i="3"/>
  <c r="CK131" i="3"/>
  <c r="CJ131" i="3"/>
  <c r="CV122" i="3"/>
  <c r="CU122" i="3"/>
  <c r="CT122" i="3"/>
  <c r="CQ122" i="3"/>
  <c r="CP122" i="3"/>
  <c r="CO122" i="3"/>
  <c r="CL122" i="3"/>
  <c r="CK122" i="3"/>
  <c r="CJ122" i="3"/>
  <c r="CV115" i="3"/>
  <c r="CU115" i="3"/>
  <c r="CT115" i="3"/>
  <c r="CQ115" i="3"/>
  <c r="CP115" i="3"/>
  <c r="CO115" i="3"/>
  <c r="CL115" i="3"/>
  <c r="CK115" i="3"/>
  <c r="CJ115" i="3"/>
  <c r="CV108" i="3"/>
  <c r="CU108" i="3"/>
  <c r="CT108" i="3"/>
  <c r="CQ108" i="3"/>
  <c r="CP108" i="3"/>
  <c r="CO108" i="3"/>
  <c r="CL108" i="3"/>
  <c r="CK108" i="3"/>
  <c r="CJ108" i="3"/>
  <c r="CV101" i="3"/>
  <c r="CU101" i="3"/>
  <c r="CT101" i="3"/>
  <c r="CQ101" i="3"/>
  <c r="CP101" i="3"/>
  <c r="CO101" i="3"/>
  <c r="CL101" i="3"/>
  <c r="CK101" i="3"/>
  <c r="CJ101" i="3"/>
  <c r="CV96" i="3"/>
  <c r="CU96" i="3"/>
  <c r="CT96" i="3"/>
  <c r="CQ96" i="3"/>
  <c r="CP96" i="3"/>
  <c r="CO96" i="3"/>
  <c r="CL96" i="3"/>
  <c r="CK96" i="3"/>
  <c r="CJ96" i="3"/>
  <c r="CV90" i="3"/>
  <c r="CU90" i="3"/>
  <c r="CT90" i="3"/>
  <c r="CQ90" i="3"/>
  <c r="CP90" i="3"/>
  <c r="CO90" i="3"/>
  <c r="CL90" i="3"/>
  <c r="CK90" i="3"/>
  <c r="CJ90" i="3"/>
  <c r="CV84" i="3"/>
  <c r="CU84" i="3"/>
  <c r="CT84" i="3"/>
  <c r="CQ84" i="3"/>
  <c r="CP84" i="3"/>
  <c r="CO84" i="3"/>
  <c r="CL84" i="3"/>
  <c r="CK84" i="3"/>
  <c r="CJ84" i="3"/>
  <c r="CV80" i="3"/>
  <c r="CU80" i="3"/>
  <c r="CT80" i="3"/>
  <c r="CQ80" i="3"/>
  <c r="CP80" i="3"/>
  <c r="CO80" i="3"/>
  <c r="CL80" i="3"/>
  <c r="CK80" i="3"/>
  <c r="CJ80" i="3"/>
  <c r="CV75" i="3"/>
  <c r="CU75" i="3"/>
  <c r="CT75" i="3"/>
  <c r="CQ75" i="3"/>
  <c r="CP75" i="3"/>
  <c r="CO75" i="3"/>
  <c r="CL75" i="3"/>
  <c r="CK75" i="3"/>
  <c r="CJ75" i="3"/>
  <c r="CV69" i="3"/>
  <c r="CU69" i="3"/>
  <c r="CT69" i="3"/>
  <c r="CQ69" i="3"/>
  <c r="CP69" i="3"/>
  <c r="CO69" i="3"/>
  <c r="CL69" i="3"/>
  <c r="CK69" i="3"/>
  <c r="CJ69" i="3"/>
  <c r="CV63" i="3"/>
  <c r="CU63" i="3"/>
  <c r="CT63" i="3"/>
  <c r="CQ63" i="3"/>
  <c r="CP63" i="3"/>
  <c r="CO63" i="3"/>
  <c r="CL63" i="3"/>
  <c r="CK63" i="3"/>
  <c r="CJ63" i="3"/>
  <c r="CV56" i="3"/>
  <c r="CU56" i="3"/>
  <c r="CT56" i="3"/>
  <c r="CQ56" i="3"/>
  <c r="CP56" i="3"/>
  <c r="CO56" i="3"/>
  <c r="CL56" i="3"/>
  <c r="CK56" i="3"/>
  <c r="CJ56" i="3"/>
  <c r="CV48" i="3"/>
  <c r="CU48" i="3"/>
  <c r="CT48" i="3"/>
  <c r="CQ48" i="3"/>
  <c r="CP48" i="3"/>
  <c r="CO48" i="3"/>
  <c r="CL48" i="3"/>
  <c r="CK48" i="3"/>
  <c r="CJ48" i="3"/>
  <c r="CV42" i="3"/>
  <c r="CU42" i="3"/>
  <c r="CT42" i="3"/>
  <c r="CQ42" i="3"/>
  <c r="CP42" i="3"/>
  <c r="CO42" i="3"/>
  <c r="CL42" i="3"/>
  <c r="CK42" i="3"/>
  <c r="CJ42" i="3"/>
  <c r="CV30" i="3"/>
  <c r="CU30" i="3"/>
  <c r="CT30" i="3"/>
  <c r="CQ30" i="3"/>
  <c r="CP30" i="3"/>
  <c r="CO30" i="3"/>
  <c r="CL30" i="3"/>
  <c r="CK30" i="3"/>
  <c r="CJ30" i="3"/>
  <c r="CV24" i="3"/>
  <c r="CU24" i="3"/>
  <c r="CT24" i="3"/>
  <c r="CQ24" i="3"/>
  <c r="CP24" i="3"/>
  <c r="CO24" i="3"/>
  <c r="CL24" i="3"/>
  <c r="CK24" i="3"/>
  <c r="CJ24" i="3"/>
  <c r="CV18" i="3"/>
  <c r="CU18" i="3"/>
  <c r="CT18" i="3"/>
  <c r="CQ18" i="3"/>
  <c r="CP18" i="3"/>
  <c r="CO18" i="3"/>
  <c r="CL18" i="3"/>
  <c r="CK18" i="3"/>
  <c r="CJ18" i="3"/>
  <c r="CV11" i="3"/>
  <c r="CU11" i="3"/>
  <c r="CT11" i="3"/>
  <c r="CQ11" i="3"/>
  <c r="CP11" i="3"/>
  <c r="CO11" i="3"/>
  <c r="CL11" i="3"/>
  <c r="CK11" i="3"/>
  <c r="CJ11" i="3"/>
  <c r="CV6" i="3"/>
  <c r="CU6" i="3"/>
  <c r="CT6" i="3"/>
  <c r="CQ6" i="3"/>
  <c r="CP6" i="3"/>
  <c r="CO6" i="3"/>
  <c r="CL6" i="3"/>
  <c r="CK6" i="3"/>
  <c r="CJ6" i="3"/>
  <c r="CG138" i="3"/>
  <c r="CF138" i="3"/>
  <c r="CE138" i="3"/>
  <c r="CB138" i="3"/>
  <c r="CA138" i="3"/>
  <c r="BZ138" i="3"/>
  <c r="BW138" i="3"/>
  <c r="BV138" i="3"/>
  <c r="BU138" i="3"/>
  <c r="CG131" i="3"/>
  <c r="CF131" i="3"/>
  <c r="CE131" i="3"/>
  <c r="CB131" i="3"/>
  <c r="CA131" i="3"/>
  <c r="BZ131" i="3"/>
  <c r="BW131" i="3"/>
  <c r="BV131" i="3"/>
  <c r="BU131" i="3"/>
  <c r="CG122" i="3"/>
  <c r="CF122" i="3"/>
  <c r="CE122" i="3"/>
  <c r="CB122" i="3"/>
  <c r="CA122" i="3"/>
  <c r="BZ122" i="3"/>
  <c r="BW122" i="3"/>
  <c r="BV122" i="3"/>
  <c r="BU122" i="3"/>
  <c r="CG115" i="3"/>
  <c r="CF115" i="3"/>
  <c r="CE115" i="3"/>
  <c r="CB115" i="3"/>
  <c r="CA115" i="3"/>
  <c r="BZ115" i="3"/>
  <c r="BW115" i="3"/>
  <c r="BV115" i="3"/>
  <c r="BU115" i="3"/>
  <c r="CG108" i="3"/>
  <c r="CF108" i="3"/>
  <c r="CE108" i="3"/>
  <c r="CB108" i="3"/>
  <c r="CA108" i="3"/>
  <c r="BZ108" i="3"/>
  <c r="BW108" i="3"/>
  <c r="BV108" i="3"/>
  <c r="BU108" i="3"/>
  <c r="CG101" i="3"/>
  <c r="CF101" i="3"/>
  <c r="CE101" i="3"/>
  <c r="CB101" i="3"/>
  <c r="CA101" i="3"/>
  <c r="BZ101" i="3"/>
  <c r="BW101" i="3"/>
  <c r="BV101" i="3"/>
  <c r="BU101" i="3"/>
  <c r="CG96" i="3"/>
  <c r="CF96" i="3"/>
  <c r="CE96" i="3"/>
  <c r="CB96" i="3"/>
  <c r="CA96" i="3"/>
  <c r="BZ96" i="3"/>
  <c r="BW96" i="3"/>
  <c r="BV96" i="3"/>
  <c r="BU96" i="3"/>
  <c r="CG90" i="3"/>
  <c r="CF90" i="3"/>
  <c r="CE90" i="3"/>
  <c r="CB90" i="3"/>
  <c r="CA90" i="3"/>
  <c r="BZ90" i="3"/>
  <c r="BW90" i="3"/>
  <c r="BV90" i="3"/>
  <c r="BU90" i="3"/>
  <c r="CG84" i="3"/>
  <c r="CF84" i="3"/>
  <c r="CE84" i="3"/>
  <c r="CB84" i="3"/>
  <c r="CA84" i="3"/>
  <c r="BZ84" i="3"/>
  <c r="BW84" i="3"/>
  <c r="BV84" i="3"/>
  <c r="BU84" i="3"/>
  <c r="CG80" i="3"/>
  <c r="CF80" i="3"/>
  <c r="CE80" i="3"/>
  <c r="CB80" i="3"/>
  <c r="CA80" i="3"/>
  <c r="BZ80" i="3"/>
  <c r="BW80" i="3"/>
  <c r="BV80" i="3"/>
  <c r="BU80" i="3"/>
  <c r="CG75" i="3"/>
  <c r="CF75" i="3"/>
  <c r="CE75" i="3"/>
  <c r="CB75" i="3"/>
  <c r="CA75" i="3"/>
  <c r="BZ75" i="3"/>
  <c r="BW75" i="3"/>
  <c r="BV75" i="3"/>
  <c r="BU75" i="3"/>
  <c r="CG69" i="3"/>
  <c r="CF69" i="3"/>
  <c r="CE69" i="3"/>
  <c r="CB69" i="3"/>
  <c r="CA69" i="3"/>
  <c r="BZ69" i="3"/>
  <c r="BW69" i="3"/>
  <c r="BV69" i="3"/>
  <c r="BU69" i="3"/>
  <c r="CG63" i="3"/>
  <c r="CF63" i="3"/>
  <c r="CE63" i="3"/>
  <c r="CB63" i="3"/>
  <c r="CA63" i="3"/>
  <c r="BZ63" i="3"/>
  <c r="BW63" i="3"/>
  <c r="BV63" i="3"/>
  <c r="BU63" i="3"/>
  <c r="CG56" i="3"/>
  <c r="CF56" i="3"/>
  <c r="CE56" i="3"/>
  <c r="CB56" i="3"/>
  <c r="CA56" i="3"/>
  <c r="BZ56" i="3"/>
  <c r="BW56" i="3"/>
  <c r="BV56" i="3"/>
  <c r="BU56" i="3"/>
  <c r="CG48" i="3"/>
  <c r="CF48" i="3"/>
  <c r="CE48" i="3"/>
  <c r="CB48" i="3"/>
  <c r="CA48" i="3"/>
  <c r="BZ48" i="3"/>
  <c r="BW48" i="3"/>
  <c r="BV48" i="3"/>
  <c r="BU48" i="3"/>
  <c r="CG42" i="3"/>
  <c r="CF42" i="3"/>
  <c r="CE42" i="3"/>
  <c r="CB42" i="3"/>
  <c r="CA42" i="3"/>
  <c r="BZ42" i="3"/>
  <c r="BW42" i="3"/>
  <c r="BV42" i="3"/>
  <c r="BU42" i="3"/>
  <c r="CG30" i="3"/>
  <c r="CF30" i="3"/>
  <c r="CE30" i="3"/>
  <c r="CB30" i="3"/>
  <c r="CA30" i="3"/>
  <c r="BZ30" i="3"/>
  <c r="BW30" i="3"/>
  <c r="BV30" i="3"/>
  <c r="BU30" i="3"/>
  <c r="CG24" i="3"/>
  <c r="CF24" i="3"/>
  <c r="CE24" i="3"/>
  <c r="CB24" i="3"/>
  <c r="CA24" i="3"/>
  <c r="BZ24" i="3"/>
  <c r="BW24" i="3"/>
  <c r="BV24" i="3"/>
  <c r="BU24" i="3"/>
  <c r="CG18" i="3"/>
  <c r="CF18" i="3"/>
  <c r="CE18" i="3"/>
  <c r="CB18" i="3"/>
  <c r="CA18" i="3"/>
  <c r="BZ18" i="3"/>
  <c r="BW18" i="3"/>
  <c r="BV18" i="3"/>
  <c r="BU18" i="3"/>
  <c r="CG11" i="3"/>
  <c r="CF11" i="3"/>
  <c r="CE11" i="3"/>
  <c r="CB11" i="3"/>
  <c r="CA11" i="3"/>
  <c r="BZ11" i="3"/>
  <c r="BW11" i="3"/>
  <c r="BV11" i="3"/>
  <c r="BU11" i="3"/>
  <c r="CG6" i="3"/>
  <c r="CF6" i="3"/>
  <c r="CE6" i="3"/>
  <c r="CB6" i="3"/>
  <c r="CA6" i="3"/>
  <c r="BZ6" i="3"/>
  <c r="BW6" i="3"/>
  <c r="BV6" i="3"/>
  <c r="BU6" i="3"/>
  <c r="BQ56" i="3" l="1"/>
  <c r="BR56" i="3"/>
  <c r="BP56" i="3"/>
  <c r="BQ138" i="3"/>
  <c r="BP138" i="3"/>
  <c r="BR138" i="3"/>
  <c r="BM138" i="3"/>
  <c r="BL138" i="3"/>
  <c r="BK138" i="3"/>
  <c r="BH138" i="3"/>
  <c r="BG138" i="3"/>
  <c r="BF138" i="3"/>
  <c r="BR131" i="3"/>
  <c r="BQ131" i="3"/>
  <c r="BP131" i="3"/>
  <c r="BM131" i="3"/>
  <c r="BL131" i="3"/>
  <c r="BK131" i="3"/>
  <c r="BH131" i="3"/>
  <c r="BG131" i="3"/>
  <c r="BF131" i="3"/>
  <c r="BR122" i="3"/>
  <c r="BQ122" i="3"/>
  <c r="BP122" i="3"/>
  <c r="BM122" i="3"/>
  <c r="BL122" i="3"/>
  <c r="BK122" i="3"/>
  <c r="BH122" i="3"/>
  <c r="BG122" i="3"/>
  <c r="BF122" i="3"/>
  <c r="BR115" i="3"/>
  <c r="BQ115" i="3"/>
  <c r="BP115" i="3"/>
  <c r="BM115" i="3"/>
  <c r="BL115" i="3"/>
  <c r="BK115" i="3"/>
  <c r="BH115" i="3"/>
  <c r="BG115" i="3"/>
  <c r="BF115" i="3"/>
  <c r="BR108" i="3"/>
  <c r="BQ108" i="3"/>
  <c r="BP108" i="3"/>
  <c r="BM108" i="3"/>
  <c r="BL108" i="3"/>
  <c r="BK108" i="3"/>
  <c r="BH108" i="3"/>
  <c r="BG108" i="3"/>
  <c r="BF108" i="3"/>
  <c r="BR101" i="3"/>
  <c r="BQ101" i="3"/>
  <c r="BP101" i="3"/>
  <c r="BM101" i="3"/>
  <c r="BL101" i="3"/>
  <c r="BK101" i="3"/>
  <c r="BH101" i="3"/>
  <c r="BG101" i="3"/>
  <c r="BF101" i="3"/>
  <c r="BR96" i="3"/>
  <c r="BQ96" i="3"/>
  <c r="BP96" i="3"/>
  <c r="BM96" i="3"/>
  <c r="BL96" i="3"/>
  <c r="BK96" i="3"/>
  <c r="BH96" i="3"/>
  <c r="BG96" i="3"/>
  <c r="BF96" i="3"/>
  <c r="BR90" i="3"/>
  <c r="BQ90" i="3"/>
  <c r="BP90" i="3"/>
  <c r="BM90" i="3"/>
  <c r="BL90" i="3"/>
  <c r="BK90" i="3"/>
  <c r="BH90" i="3"/>
  <c r="BG90" i="3"/>
  <c r="BF90" i="3"/>
  <c r="BR84" i="3"/>
  <c r="BQ84" i="3"/>
  <c r="BP84" i="3"/>
  <c r="BM84" i="3"/>
  <c r="BL84" i="3"/>
  <c r="BK84" i="3"/>
  <c r="BH84" i="3"/>
  <c r="BG84" i="3"/>
  <c r="BF84" i="3"/>
  <c r="BR80" i="3"/>
  <c r="BQ80" i="3"/>
  <c r="BP80" i="3"/>
  <c r="BM80" i="3"/>
  <c r="BL80" i="3"/>
  <c r="BK80" i="3"/>
  <c r="BH80" i="3"/>
  <c r="BG80" i="3"/>
  <c r="BF80" i="3"/>
  <c r="BR75" i="3"/>
  <c r="BQ75" i="3"/>
  <c r="BP75" i="3"/>
  <c r="BM75" i="3"/>
  <c r="BL75" i="3"/>
  <c r="BK75" i="3"/>
  <c r="BH75" i="3"/>
  <c r="BG75" i="3"/>
  <c r="BF75" i="3"/>
  <c r="BR69" i="3"/>
  <c r="BQ69" i="3"/>
  <c r="BP69" i="3"/>
  <c r="BM69" i="3"/>
  <c r="BL69" i="3"/>
  <c r="BK69" i="3"/>
  <c r="BH69" i="3"/>
  <c r="BG69" i="3"/>
  <c r="BF69" i="3"/>
  <c r="BC69" i="3"/>
  <c r="BB69" i="3"/>
  <c r="BB143" i="3" s="1"/>
  <c r="BA69" i="3"/>
  <c r="BR63" i="3"/>
  <c r="BQ63" i="3"/>
  <c r="BP63" i="3"/>
  <c r="BM63" i="3"/>
  <c r="BL63" i="3"/>
  <c r="BK63" i="3"/>
  <c r="BH63" i="3"/>
  <c r="BG63" i="3"/>
  <c r="BF63" i="3"/>
  <c r="BA63" i="3"/>
  <c r="BB63" i="3"/>
  <c r="BC63" i="3"/>
  <c r="BM56" i="3"/>
  <c r="BL56" i="3"/>
  <c r="BK56" i="3"/>
  <c r="BH56" i="3"/>
  <c r="BG56" i="3"/>
  <c r="BF56" i="3"/>
  <c r="BR48" i="3"/>
  <c r="BQ48" i="3"/>
  <c r="BP48" i="3"/>
  <c r="BM48" i="3"/>
  <c r="BL48" i="3"/>
  <c r="BK48" i="3"/>
  <c r="BH48" i="3"/>
  <c r="BG48" i="3"/>
  <c r="BF48" i="3"/>
  <c r="BR42" i="3"/>
  <c r="BQ42" i="3"/>
  <c r="BP42" i="3"/>
  <c r="BM42" i="3"/>
  <c r="BL42" i="3"/>
  <c r="BK42" i="3"/>
  <c r="BH42" i="3"/>
  <c r="BG42" i="3"/>
  <c r="BF42" i="3"/>
  <c r="BR30" i="3"/>
  <c r="BQ30" i="3"/>
  <c r="BP30" i="3"/>
  <c r="BM30" i="3"/>
  <c r="BL30" i="3"/>
  <c r="BK30" i="3"/>
  <c r="BH30" i="3"/>
  <c r="BG30" i="3"/>
  <c r="BF30" i="3"/>
  <c r="BR24" i="3"/>
  <c r="BQ24" i="3"/>
  <c r="BP24" i="3"/>
  <c r="BM24" i="3"/>
  <c r="BL24" i="3"/>
  <c r="BK24" i="3"/>
  <c r="BH24" i="3"/>
  <c r="BG24" i="3"/>
  <c r="BF24" i="3"/>
  <c r="BR18" i="3"/>
  <c r="BQ18" i="3"/>
  <c r="BP18" i="3"/>
  <c r="BM18" i="3"/>
  <c r="BL18" i="3"/>
  <c r="BK18" i="3"/>
  <c r="BH18" i="3"/>
  <c r="BG18" i="3"/>
  <c r="BF18" i="3"/>
  <c r="BR11" i="3"/>
  <c r="BQ11" i="3"/>
  <c r="BP11" i="3"/>
  <c r="BM11" i="3"/>
  <c r="BL11" i="3"/>
  <c r="BK11" i="3"/>
  <c r="BH11" i="3"/>
  <c r="BG11" i="3"/>
  <c r="BF11" i="3"/>
  <c r="BR6" i="3"/>
  <c r="BQ6" i="3"/>
  <c r="BP6" i="3"/>
  <c r="BM6" i="3"/>
  <c r="BL6" i="3"/>
  <c r="BK6" i="3"/>
  <c r="BH6" i="3"/>
  <c r="BG6" i="3"/>
  <c r="BF6" i="3"/>
  <c r="BB131" i="3"/>
  <c r="BA131" i="3"/>
  <c r="BB145" i="3"/>
  <c r="BA145" i="3"/>
  <c r="BB146" i="3"/>
  <c r="BC138" i="3"/>
  <c r="BB138" i="3"/>
  <c r="BA138" i="3"/>
  <c r="AX138" i="3"/>
  <c r="AW138" i="3"/>
  <c r="AV138" i="3"/>
  <c r="AS138" i="3"/>
  <c r="AR138" i="3"/>
  <c r="AQ138" i="3"/>
  <c r="BC131" i="3"/>
  <c r="AX131" i="3"/>
  <c r="AW131" i="3"/>
  <c r="AV131" i="3"/>
  <c r="AS131" i="3"/>
  <c r="AR131" i="3"/>
  <c r="AQ131" i="3"/>
  <c r="BC122" i="3"/>
  <c r="BB122" i="3"/>
  <c r="BA122" i="3"/>
  <c r="AX122" i="3"/>
  <c r="AW122" i="3"/>
  <c r="AV122" i="3"/>
  <c r="AS122" i="3"/>
  <c r="AR122" i="3"/>
  <c r="AQ122" i="3"/>
  <c r="BC115" i="3"/>
  <c r="BB115" i="3"/>
  <c r="BA115" i="3"/>
  <c r="AX115" i="3"/>
  <c r="AW115" i="3"/>
  <c r="AV115" i="3"/>
  <c r="AS115" i="3"/>
  <c r="AR115" i="3"/>
  <c r="AQ115" i="3"/>
  <c r="BC108" i="3"/>
  <c r="BB108" i="3"/>
  <c r="BA108" i="3"/>
  <c r="AX108" i="3"/>
  <c r="AW108" i="3"/>
  <c r="AV108" i="3"/>
  <c r="AS108" i="3"/>
  <c r="AR108" i="3"/>
  <c r="AQ108" i="3"/>
  <c r="BC101" i="3"/>
  <c r="BB101" i="3"/>
  <c r="BA101" i="3"/>
  <c r="AX101" i="3"/>
  <c r="AW101" i="3"/>
  <c r="AV101" i="3"/>
  <c r="AS101" i="3"/>
  <c r="AR101" i="3"/>
  <c r="AQ101" i="3"/>
  <c r="BC96" i="3"/>
  <c r="BB96" i="3"/>
  <c r="BA96" i="3"/>
  <c r="AX96" i="3"/>
  <c r="AW96" i="3"/>
  <c r="AV96" i="3"/>
  <c r="AS96" i="3"/>
  <c r="AR96" i="3"/>
  <c r="AQ96" i="3"/>
  <c r="BC90" i="3"/>
  <c r="BB90" i="3"/>
  <c r="BA90" i="3"/>
  <c r="AX90" i="3"/>
  <c r="AW90" i="3"/>
  <c r="AV90" i="3"/>
  <c r="AS90" i="3"/>
  <c r="AR90" i="3"/>
  <c r="AQ90" i="3"/>
  <c r="BC84" i="3"/>
  <c r="BB84" i="3"/>
  <c r="BA84" i="3"/>
  <c r="AX84" i="3"/>
  <c r="AW84" i="3"/>
  <c r="AV84" i="3"/>
  <c r="AS84" i="3"/>
  <c r="AR84" i="3"/>
  <c r="AQ84" i="3"/>
  <c r="BC80" i="3"/>
  <c r="BB80" i="3"/>
  <c r="BA80" i="3"/>
  <c r="AX80" i="3"/>
  <c r="AW80" i="3"/>
  <c r="AV80" i="3"/>
  <c r="AS80" i="3"/>
  <c r="AR80" i="3"/>
  <c r="AQ80" i="3"/>
  <c r="BC75" i="3"/>
  <c r="BB75" i="3"/>
  <c r="BA75" i="3"/>
  <c r="AX75" i="3"/>
  <c r="AW75" i="3"/>
  <c r="AV75" i="3"/>
  <c r="AS75" i="3"/>
  <c r="AR75" i="3"/>
  <c r="AQ75" i="3"/>
  <c r="AX69" i="3"/>
  <c r="AW69" i="3"/>
  <c r="AV69" i="3"/>
  <c r="AS69" i="3"/>
  <c r="AR69" i="3"/>
  <c r="AQ69" i="3"/>
  <c r="AX63" i="3"/>
  <c r="AW63" i="3"/>
  <c r="AV63" i="3"/>
  <c r="AS63" i="3"/>
  <c r="AR63" i="3"/>
  <c r="AQ63" i="3"/>
  <c r="BC56" i="3"/>
  <c r="BB56" i="3"/>
  <c r="BA56" i="3"/>
  <c r="AX56" i="3"/>
  <c r="AW56" i="3"/>
  <c r="AV56" i="3"/>
  <c r="AS56" i="3"/>
  <c r="AR56" i="3"/>
  <c r="AQ56" i="3"/>
  <c r="BC48" i="3"/>
  <c r="BB48" i="3"/>
  <c r="BA48" i="3"/>
  <c r="AX48" i="3"/>
  <c r="AW48" i="3"/>
  <c r="AV48" i="3"/>
  <c r="AS48" i="3"/>
  <c r="AR48" i="3"/>
  <c r="AQ48" i="3"/>
  <c r="BC42" i="3"/>
  <c r="BB42" i="3"/>
  <c r="BA42" i="3"/>
  <c r="AX42" i="3"/>
  <c r="AW42" i="3"/>
  <c r="AV42" i="3"/>
  <c r="AS42" i="3"/>
  <c r="AR42" i="3"/>
  <c r="AQ42" i="3"/>
  <c r="BC30" i="3"/>
  <c r="BB30" i="3"/>
  <c r="BA30" i="3"/>
  <c r="AX30" i="3"/>
  <c r="AW30" i="3"/>
  <c r="AV30" i="3"/>
  <c r="AS30" i="3"/>
  <c r="AR30" i="3"/>
  <c r="AQ30" i="3"/>
  <c r="BC24" i="3"/>
  <c r="BB24" i="3"/>
  <c r="BA24" i="3"/>
  <c r="AX24" i="3"/>
  <c r="AW24" i="3"/>
  <c r="AV24" i="3"/>
  <c r="AS24" i="3"/>
  <c r="AR24" i="3"/>
  <c r="AQ24" i="3"/>
  <c r="BC18" i="3"/>
  <c r="BB18" i="3"/>
  <c r="BA18" i="3"/>
  <c r="AX18" i="3"/>
  <c r="AW18" i="3"/>
  <c r="AV18" i="3"/>
  <c r="AS18" i="3"/>
  <c r="AR18" i="3"/>
  <c r="AQ18" i="3"/>
  <c r="BC11" i="3"/>
  <c r="BB11" i="3"/>
  <c r="BA11" i="3"/>
  <c r="AX11" i="3"/>
  <c r="AW11" i="3"/>
  <c r="AV11" i="3"/>
  <c r="AS11" i="3"/>
  <c r="AR11" i="3"/>
  <c r="AQ11" i="3"/>
  <c r="BC6" i="3"/>
  <c r="BB6" i="3"/>
  <c r="BA6" i="3"/>
  <c r="AX6" i="3"/>
  <c r="AW6" i="3"/>
  <c r="AV6" i="3"/>
  <c r="AS6" i="3"/>
  <c r="AR6" i="3"/>
  <c r="AQ6" i="3"/>
  <c r="AN42" i="3"/>
  <c r="AM42" i="3"/>
  <c r="AL42" i="3"/>
  <c r="AL115" i="3"/>
  <c r="AL122" i="3"/>
  <c r="AL131" i="3"/>
  <c r="AL138" i="3"/>
  <c r="AN138" i="3"/>
  <c r="AM138" i="3"/>
  <c r="AI138" i="3"/>
  <c r="AH138" i="3"/>
  <c r="AG138" i="3"/>
  <c r="AD138" i="3"/>
  <c r="AC138" i="3"/>
  <c r="AB138" i="3"/>
  <c r="AN131" i="3"/>
  <c r="AM131" i="3"/>
  <c r="AI131" i="3"/>
  <c r="AH131" i="3"/>
  <c r="AG131" i="3"/>
  <c r="AD131" i="3"/>
  <c r="AC131" i="3"/>
  <c r="AB131" i="3"/>
  <c r="AN122" i="3"/>
  <c r="AM122" i="3"/>
  <c r="AI122" i="3"/>
  <c r="AH122" i="3"/>
  <c r="AG122" i="3"/>
  <c r="AD122" i="3"/>
  <c r="AC122" i="3"/>
  <c r="AB122" i="3"/>
  <c r="AN115" i="3"/>
  <c r="AM115" i="3"/>
  <c r="AI115" i="3"/>
  <c r="AH115" i="3"/>
  <c r="AG115" i="3"/>
  <c r="AD115" i="3"/>
  <c r="AC115" i="3"/>
  <c r="AB115" i="3"/>
  <c r="AN108" i="3"/>
  <c r="AM108" i="3"/>
  <c r="AL108" i="3"/>
  <c r="AI108" i="3"/>
  <c r="AH108" i="3"/>
  <c r="AG108" i="3"/>
  <c r="AD108" i="3"/>
  <c r="AC108" i="3"/>
  <c r="AB108" i="3"/>
  <c r="AN101" i="3"/>
  <c r="AM101" i="3"/>
  <c r="AL101" i="3"/>
  <c r="AI101" i="3"/>
  <c r="AH101" i="3"/>
  <c r="AG101" i="3"/>
  <c r="AD101" i="3"/>
  <c r="AC101" i="3"/>
  <c r="AB101" i="3"/>
  <c r="AN96" i="3"/>
  <c r="AM96" i="3"/>
  <c r="AL96" i="3"/>
  <c r="AI96" i="3"/>
  <c r="AH96" i="3"/>
  <c r="AG96" i="3"/>
  <c r="AD96" i="3"/>
  <c r="AC96" i="3"/>
  <c r="AB96" i="3"/>
  <c r="AN90" i="3"/>
  <c r="AM90" i="3"/>
  <c r="AL90" i="3"/>
  <c r="AI90" i="3"/>
  <c r="AH90" i="3"/>
  <c r="AG90" i="3"/>
  <c r="AD90" i="3"/>
  <c r="AC90" i="3"/>
  <c r="AB90" i="3"/>
  <c r="AN84" i="3"/>
  <c r="AM84" i="3"/>
  <c r="AL84" i="3"/>
  <c r="AI84" i="3"/>
  <c r="AH84" i="3"/>
  <c r="AG84" i="3"/>
  <c r="AD84" i="3"/>
  <c r="AC84" i="3"/>
  <c r="AB84" i="3"/>
  <c r="AN80" i="3"/>
  <c r="AM80" i="3"/>
  <c r="AL80" i="3"/>
  <c r="AI80" i="3"/>
  <c r="AH80" i="3"/>
  <c r="AG80" i="3"/>
  <c r="AD80" i="3"/>
  <c r="AC80" i="3"/>
  <c r="AB80" i="3"/>
  <c r="AN75" i="3"/>
  <c r="AM75" i="3"/>
  <c r="AL75" i="3"/>
  <c r="AI75" i="3"/>
  <c r="AH75" i="3"/>
  <c r="AG75" i="3"/>
  <c r="AD75" i="3"/>
  <c r="AC75" i="3"/>
  <c r="AB75" i="3"/>
  <c r="AN69" i="3"/>
  <c r="AM69" i="3"/>
  <c r="AL69" i="3"/>
  <c r="AI69" i="3"/>
  <c r="AH69" i="3"/>
  <c r="AG69" i="3"/>
  <c r="AD69" i="3"/>
  <c r="AC69" i="3"/>
  <c r="AB69" i="3"/>
  <c r="AN63" i="3"/>
  <c r="AM63" i="3"/>
  <c r="AL63" i="3"/>
  <c r="AI63" i="3"/>
  <c r="AH63" i="3"/>
  <c r="AG63" i="3"/>
  <c r="AD63" i="3"/>
  <c r="AC63" i="3"/>
  <c r="AB63" i="3"/>
  <c r="AN56" i="3"/>
  <c r="AM56" i="3"/>
  <c r="AL56" i="3"/>
  <c r="AI56" i="3"/>
  <c r="AH56" i="3"/>
  <c r="AG56" i="3"/>
  <c r="AD56" i="3"/>
  <c r="AC56" i="3"/>
  <c r="AB56" i="3"/>
  <c r="AN48" i="3"/>
  <c r="AM48" i="3"/>
  <c r="AL48" i="3"/>
  <c r="AI48" i="3"/>
  <c r="AH48" i="3"/>
  <c r="AG48" i="3"/>
  <c r="AD48" i="3"/>
  <c r="AC48" i="3"/>
  <c r="AB48" i="3"/>
  <c r="AI42" i="3"/>
  <c r="AH42" i="3"/>
  <c r="AG42" i="3"/>
  <c r="AD42" i="3"/>
  <c r="AC42" i="3"/>
  <c r="AB42" i="3"/>
  <c r="AN30" i="3"/>
  <c r="AM30" i="3"/>
  <c r="AL30" i="3"/>
  <c r="AI30" i="3"/>
  <c r="AH30" i="3"/>
  <c r="AG30" i="3"/>
  <c r="AD30" i="3"/>
  <c r="AC30" i="3"/>
  <c r="AB30" i="3"/>
  <c r="AN24" i="3"/>
  <c r="AM24" i="3"/>
  <c r="AL24" i="3"/>
  <c r="AI24" i="3"/>
  <c r="AH24" i="3"/>
  <c r="AG24" i="3"/>
  <c r="AD24" i="3"/>
  <c r="AC24" i="3"/>
  <c r="AB24" i="3"/>
  <c r="AN18" i="3"/>
  <c r="AM18" i="3"/>
  <c r="AL18" i="3"/>
  <c r="AI18" i="3"/>
  <c r="AH18" i="3"/>
  <c r="AG18" i="3"/>
  <c r="AD18" i="3"/>
  <c r="AC18" i="3"/>
  <c r="AB18" i="3"/>
  <c r="AN11" i="3"/>
  <c r="AM11" i="3"/>
  <c r="AL11" i="3"/>
  <c r="AI11" i="3"/>
  <c r="AH11" i="3"/>
  <c r="AG11" i="3"/>
  <c r="AD11" i="3"/>
  <c r="AC11" i="3"/>
  <c r="AB11" i="3"/>
  <c r="AN6" i="3"/>
  <c r="AM6" i="3"/>
  <c r="AL6" i="3"/>
  <c r="AI6" i="3"/>
  <c r="AH6" i="3"/>
  <c r="AG6" i="3"/>
  <c r="AD6" i="3"/>
  <c r="AC6" i="3"/>
  <c r="AB6" i="3"/>
  <c r="Y138" i="3"/>
  <c r="X138" i="3"/>
  <c r="W138" i="3"/>
  <c r="T138" i="3"/>
  <c r="S138" i="3"/>
  <c r="R138" i="3"/>
  <c r="Y131" i="3"/>
  <c r="X131" i="3"/>
  <c r="W131" i="3"/>
  <c r="T131" i="3"/>
  <c r="S131" i="3"/>
  <c r="R131" i="3"/>
  <c r="Y122" i="3"/>
  <c r="X122" i="3"/>
  <c r="W122" i="3"/>
  <c r="T122" i="3"/>
  <c r="S122" i="3"/>
  <c r="R122" i="3"/>
  <c r="Y115" i="3"/>
  <c r="X115" i="3"/>
  <c r="W115" i="3"/>
  <c r="T115" i="3"/>
  <c r="S115" i="3"/>
  <c r="R115" i="3"/>
  <c r="Y108" i="3"/>
  <c r="X108" i="3"/>
  <c r="W108" i="3"/>
  <c r="T108" i="3"/>
  <c r="S108" i="3"/>
  <c r="R108" i="3"/>
  <c r="Y101" i="3"/>
  <c r="X101" i="3"/>
  <c r="W101" i="3"/>
  <c r="T101" i="3"/>
  <c r="S101" i="3"/>
  <c r="R101" i="3"/>
  <c r="Y96" i="3"/>
  <c r="X96" i="3"/>
  <c r="W96" i="3"/>
  <c r="T96" i="3"/>
  <c r="S96" i="3"/>
  <c r="R96" i="3"/>
  <c r="Y90" i="3"/>
  <c r="X90" i="3"/>
  <c r="W90" i="3"/>
  <c r="T90" i="3"/>
  <c r="S90" i="3"/>
  <c r="R90" i="3"/>
  <c r="Y84" i="3"/>
  <c r="X84" i="3"/>
  <c r="W84" i="3"/>
  <c r="T84" i="3"/>
  <c r="S84" i="3"/>
  <c r="R84" i="3"/>
  <c r="Y80" i="3"/>
  <c r="X80" i="3"/>
  <c r="W80" i="3"/>
  <c r="T80" i="3"/>
  <c r="S80" i="3"/>
  <c r="R80" i="3"/>
  <c r="Y75" i="3"/>
  <c r="X75" i="3"/>
  <c r="W75" i="3"/>
  <c r="T75" i="3"/>
  <c r="S75" i="3"/>
  <c r="R75" i="3"/>
  <c r="Y69" i="3"/>
  <c r="X69" i="3"/>
  <c r="W69" i="3"/>
  <c r="T69" i="3"/>
  <c r="S69" i="3"/>
  <c r="R69" i="3"/>
  <c r="Y63" i="3"/>
  <c r="X63" i="3"/>
  <c r="W63" i="3"/>
  <c r="T63" i="3"/>
  <c r="S63" i="3"/>
  <c r="R63" i="3"/>
  <c r="Y56" i="3"/>
  <c r="X56" i="3"/>
  <c r="W56" i="3"/>
  <c r="T56" i="3"/>
  <c r="S56" i="3"/>
  <c r="R56" i="3"/>
  <c r="Y48" i="3"/>
  <c r="X48" i="3"/>
  <c r="W48" i="3"/>
  <c r="T48" i="3"/>
  <c r="S48" i="3"/>
  <c r="R48" i="3"/>
  <c r="Y42" i="3"/>
  <c r="X42" i="3"/>
  <c r="W42" i="3"/>
  <c r="T42" i="3"/>
  <c r="S42" i="3"/>
  <c r="R42" i="3"/>
  <c r="Y30" i="3"/>
  <c r="X30" i="3"/>
  <c r="W30" i="3"/>
  <c r="T30" i="3"/>
  <c r="S30" i="3"/>
  <c r="R30" i="3"/>
  <c r="Y24" i="3"/>
  <c r="X24" i="3"/>
  <c r="W24" i="3"/>
  <c r="T24" i="3"/>
  <c r="S24" i="3"/>
  <c r="R24" i="3"/>
  <c r="Y18" i="3"/>
  <c r="X18" i="3"/>
  <c r="W18" i="3"/>
  <c r="T18" i="3"/>
  <c r="S18" i="3"/>
  <c r="R18" i="3"/>
  <c r="Y11" i="3"/>
  <c r="X11" i="3"/>
  <c r="W11" i="3"/>
  <c r="T11" i="3"/>
  <c r="S11" i="3"/>
  <c r="R11" i="3"/>
  <c r="Y6" i="3"/>
  <c r="X6" i="3"/>
  <c r="W6" i="3"/>
  <c r="T6" i="3"/>
  <c r="S6" i="3"/>
  <c r="R6" i="3"/>
  <c r="O138" i="3"/>
  <c r="N138" i="3"/>
  <c r="M138" i="3"/>
  <c r="O131" i="3"/>
  <c r="N131" i="3"/>
  <c r="M131" i="3"/>
  <c r="O122" i="3"/>
  <c r="N122" i="3"/>
  <c r="M122" i="3"/>
  <c r="O115" i="3"/>
  <c r="N115" i="3"/>
  <c r="M115" i="3"/>
  <c r="O108" i="3"/>
  <c r="N108" i="3"/>
  <c r="M108" i="3"/>
  <c r="O101" i="3"/>
  <c r="N101" i="3"/>
  <c r="M101" i="3"/>
  <c r="O96" i="3"/>
  <c r="N96" i="3"/>
  <c r="M96" i="3"/>
  <c r="O90" i="3"/>
  <c r="N90" i="3"/>
  <c r="M90" i="3"/>
  <c r="O84" i="3"/>
  <c r="N84" i="3"/>
  <c r="M84" i="3"/>
  <c r="O80" i="3"/>
  <c r="N80" i="3"/>
  <c r="M80" i="3"/>
  <c r="O75" i="3"/>
  <c r="N75" i="3"/>
  <c r="M75" i="3"/>
  <c r="O69" i="3"/>
  <c r="N69" i="3"/>
  <c r="M69" i="3"/>
  <c r="O63" i="3"/>
  <c r="N63" i="3"/>
  <c r="M63" i="3"/>
  <c r="O56" i="3"/>
  <c r="N56" i="3"/>
  <c r="M56" i="3"/>
  <c r="O48" i="3"/>
  <c r="N48" i="3"/>
  <c r="M48" i="3"/>
  <c r="O42" i="3"/>
  <c r="N42" i="3"/>
  <c r="M42" i="3"/>
  <c r="O30" i="3"/>
  <c r="N30" i="3"/>
  <c r="M30" i="3"/>
  <c r="O24" i="3"/>
  <c r="N24" i="3"/>
  <c r="M24" i="3"/>
  <c r="O18" i="3"/>
  <c r="N18" i="3"/>
  <c r="M18" i="3"/>
  <c r="O11" i="3"/>
  <c r="N11" i="3"/>
  <c r="M11" i="3"/>
  <c r="O6" i="3"/>
  <c r="N6" i="3"/>
  <c r="M6" i="3"/>
  <c r="I138" i="3"/>
  <c r="J138" i="3"/>
  <c r="H138" i="3"/>
  <c r="I131" i="3"/>
  <c r="J131" i="3"/>
  <c r="H131" i="3"/>
  <c r="I122" i="3"/>
  <c r="J122" i="3"/>
  <c r="H122" i="3"/>
  <c r="I115" i="3"/>
  <c r="J115" i="3"/>
  <c r="H115" i="3"/>
  <c r="I108" i="3"/>
  <c r="J108" i="3"/>
  <c r="H108" i="3"/>
  <c r="I101" i="3"/>
  <c r="J101" i="3"/>
  <c r="H101" i="3"/>
  <c r="I96" i="3"/>
  <c r="J96" i="3"/>
  <c r="H96" i="3"/>
  <c r="I90" i="3"/>
  <c r="J90" i="3"/>
  <c r="H90" i="3"/>
  <c r="I84" i="3"/>
  <c r="J84" i="3"/>
  <c r="H84" i="3"/>
  <c r="I80" i="3"/>
  <c r="J80" i="3"/>
  <c r="H80" i="3"/>
  <c r="I75" i="3"/>
  <c r="J75" i="3"/>
  <c r="H75" i="3"/>
  <c r="I69" i="3"/>
  <c r="J69" i="3"/>
  <c r="H69" i="3"/>
  <c r="I63" i="3"/>
  <c r="J63" i="3"/>
  <c r="H63" i="3"/>
  <c r="I56" i="3"/>
  <c r="J56" i="3"/>
  <c r="H56" i="3"/>
  <c r="H48" i="3"/>
  <c r="I48" i="3"/>
  <c r="J48" i="3"/>
  <c r="I42" i="3"/>
  <c r="J42" i="3"/>
  <c r="H42" i="3"/>
  <c r="I30" i="3"/>
  <c r="J30" i="3"/>
  <c r="H30" i="3"/>
  <c r="I24" i="3"/>
  <c r="J24" i="3"/>
  <c r="H24" i="3"/>
  <c r="I18" i="3"/>
  <c r="J18" i="3"/>
  <c r="H18" i="3"/>
  <c r="I11" i="3"/>
  <c r="J11" i="3"/>
  <c r="H11" i="3"/>
  <c r="H6" i="3"/>
  <c r="J6" i="3"/>
  <c r="I6" i="3"/>
  <c r="E143" i="3"/>
  <c r="D143" i="3"/>
  <c r="C143" i="3"/>
  <c r="E138" i="3"/>
  <c r="D138" i="3"/>
  <c r="C138" i="3"/>
  <c r="E131" i="3"/>
  <c r="D131" i="3"/>
  <c r="C131" i="3"/>
  <c r="E122" i="3"/>
  <c r="D122" i="3"/>
  <c r="C122" i="3"/>
  <c r="E115" i="3"/>
  <c r="D115" i="3"/>
  <c r="C115" i="3"/>
  <c r="E108" i="3"/>
  <c r="D108" i="3"/>
  <c r="C108" i="3"/>
  <c r="E101" i="3"/>
  <c r="D101" i="3"/>
  <c r="C101" i="3"/>
  <c r="E96" i="3"/>
  <c r="D96" i="3"/>
  <c r="C96" i="3"/>
  <c r="E90" i="3"/>
  <c r="D90" i="3"/>
  <c r="C90" i="3"/>
  <c r="E84" i="3"/>
  <c r="E80" i="3" s="1"/>
  <c r="D84" i="3"/>
  <c r="D80" i="3" s="1"/>
  <c r="C84" i="3"/>
  <c r="C80" i="3"/>
  <c r="E75" i="3"/>
  <c r="D75" i="3"/>
  <c r="C75" i="3"/>
  <c r="E69" i="3"/>
  <c r="D69" i="3"/>
  <c r="C69" i="3"/>
  <c r="E63" i="3"/>
  <c r="D63" i="3"/>
  <c r="C63" i="3"/>
  <c r="E56" i="3"/>
  <c r="D56" i="3"/>
  <c r="C56" i="3"/>
  <c r="E48" i="3"/>
  <c r="D48" i="3"/>
  <c r="C48" i="3"/>
  <c r="E42" i="3"/>
  <c r="D42" i="3"/>
  <c r="C42" i="3"/>
  <c r="E30" i="3"/>
  <c r="D30" i="3"/>
  <c r="C30" i="3"/>
  <c r="E24" i="3"/>
  <c r="D24" i="3"/>
  <c r="C24" i="3"/>
  <c r="E18" i="3"/>
  <c r="D18" i="3"/>
  <c r="C18" i="3"/>
  <c r="E11" i="3"/>
  <c r="D11" i="3"/>
  <c r="C11" i="3"/>
  <c r="D6" i="3"/>
  <c r="E6" i="3"/>
  <c r="BC143" i="3" l="1"/>
  <c r="C6" i="3" l="1"/>
  <c r="O143" i="3" l="1"/>
  <c r="N143" i="3"/>
  <c r="H143" i="3" l="1"/>
  <c r="I143" i="3"/>
  <c r="AB143" i="3"/>
  <c r="H146" i="3" l="1"/>
  <c r="CW144" i="3" l="1"/>
  <c r="CX144" i="3"/>
  <c r="BY103" i="3"/>
  <c r="BY104" i="3"/>
  <c r="BY105" i="3"/>
  <c r="BY106" i="3"/>
  <c r="BY102" i="3"/>
  <c r="BY57" i="3"/>
  <c r="BY59" i="3"/>
  <c r="BY60" i="3"/>
  <c r="BY50" i="3"/>
  <c r="BY52" i="3"/>
  <c r="BY53" i="3"/>
  <c r="BY54" i="3"/>
  <c r="BD133" i="3"/>
  <c r="BE133" i="3"/>
  <c r="BD134" i="3"/>
  <c r="BE134" i="3"/>
  <c r="BD135" i="3"/>
  <c r="BE135" i="3"/>
  <c r="BD136" i="3"/>
  <c r="BE136" i="3"/>
  <c r="BD137" i="3"/>
  <c r="BE137" i="3"/>
  <c r="BE88" i="3"/>
  <c r="BE89" i="3"/>
  <c r="BE85" i="3"/>
  <c r="BE86" i="3"/>
  <c r="AZ77" i="3"/>
  <c r="AZ78" i="3"/>
  <c r="AZ79" i="3"/>
  <c r="AP62" i="3"/>
  <c r="AP51" i="3"/>
  <c r="AP52" i="3"/>
  <c r="AP54" i="3"/>
  <c r="AP39" i="3"/>
  <c r="AP41" i="3"/>
  <c r="AP31" i="3"/>
  <c r="AP33" i="3"/>
  <c r="AP34" i="3"/>
  <c r="AP35" i="3"/>
  <c r="AP36" i="3"/>
  <c r="AP28" i="3"/>
  <c r="AP25" i="3"/>
  <c r="AP26" i="3"/>
  <c r="AP10" i="3"/>
  <c r="AA141" i="3"/>
  <c r="AA133" i="3"/>
  <c r="AA134" i="3"/>
  <c r="AA137" i="3"/>
  <c r="AA132" i="3"/>
  <c r="AA125" i="3"/>
  <c r="AA127" i="3"/>
  <c r="AA128" i="3"/>
  <c r="AA130" i="3"/>
  <c r="AA111" i="3"/>
  <c r="AA113" i="3"/>
  <c r="AA109" i="3"/>
  <c r="AA103" i="3"/>
  <c r="AA105" i="3"/>
  <c r="AA102" i="3"/>
  <c r="AA100" i="3"/>
  <c r="AA94" i="3"/>
  <c r="AA92" i="3"/>
  <c r="AA88" i="3"/>
  <c r="AA79" i="3"/>
  <c r="AA76" i="3"/>
  <c r="AA71" i="3"/>
  <c r="AA72" i="3"/>
  <c r="AA68" i="3"/>
  <c r="AA65" i="3"/>
  <c r="AA66" i="3"/>
  <c r="AA60" i="3"/>
  <c r="AA62" i="3"/>
  <c r="AA57" i="3"/>
  <c r="AA58" i="3"/>
  <c r="AA50" i="3"/>
  <c r="AA52" i="3"/>
  <c r="AA54" i="3"/>
  <c r="AA44" i="3"/>
  <c r="AA45" i="3"/>
  <c r="BY126" i="3" l="1"/>
  <c r="BY128" i="3"/>
  <c r="BY129" i="3"/>
  <c r="BY130" i="3"/>
  <c r="BY123" i="3"/>
  <c r="BY124" i="3"/>
  <c r="BT124" i="3"/>
  <c r="BT125" i="3"/>
  <c r="BT126" i="3"/>
  <c r="BT127" i="3"/>
  <c r="BT128" i="3"/>
  <c r="BT129" i="3"/>
  <c r="BT130" i="3"/>
  <c r="BD129" i="3"/>
  <c r="BE129" i="3"/>
  <c r="BD130" i="3"/>
  <c r="BE130" i="3"/>
  <c r="BE128" i="3"/>
  <c r="DK121" i="3"/>
  <c r="AA89" i="3" l="1"/>
  <c r="BY79" i="3"/>
  <c r="BY77" i="3"/>
  <c r="BY67" i="3"/>
  <c r="BY65" i="3"/>
  <c r="BO36" i="3" l="1"/>
  <c r="BO38" i="3"/>
  <c r="CE143" i="3" l="1"/>
  <c r="DQ146" i="3"/>
  <c r="DQ145" i="3"/>
  <c r="DS146" i="3"/>
  <c r="DS145" i="3"/>
  <c r="DH138" i="3"/>
  <c r="DH90" i="3"/>
  <c r="DH84" i="3"/>
  <c r="DH48" i="3"/>
  <c r="DH30" i="3"/>
  <c r="CY146" i="3"/>
  <c r="CY145" i="3"/>
  <c r="CJ146" i="3"/>
  <c r="CJ145" i="3"/>
  <c r="BJ6" i="3"/>
  <c r="BE6" i="3"/>
  <c r="AZ146" i="3"/>
  <c r="AG146" i="3"/>
  <c r="AG145" i="3"/>
  <c r="AB146" i="3"/>
  <c r="AB145" i="3"/>
  <c r="BD6" i="3" l="1"/>
  <c r="DD143" i="3"/>
  <c r="CT143" i="3"/>
  <c r="DL143" i="3"/>
  <c r="CO143" i="3"/>
  <c r="BK143" i="3"/>
  <c r="BF143" i="3"/>
  <c r="BZ143" i="3"/>
  <c r="BA143" i="3"/>
  <c r="AL143" i="3"/>
  <c r="CY143" i="3"/>
  <c r="CJ143" i="3"/>
  <c r="DQ143" i="3"/>
  <c r="BU143" i="3"/>
  <c r="AG143" i="3"/>
  <c r="AH143" i="3"/>
  <c r="BP143" i="3"/>
  <c r="AV143" i="3"/>
  <c r="W143" i="3"/>
  <c r="R143" i="3"/>
  <c r="DT122" i="3" l="1"/>
  <c r="DT115" i="3"/>
  <c r="DU108" i="3"/>
  <c r="DU101" i="3"/>
  <c r="DT96" i="3"/>
  <c r="DT84" i="3"/>
  <c r="DT80" i="3"/>
  <c r="DT75" i="3"/>
  <c r="DT69" i="3"/>
  <c r="DT63" i="3"/>
  <c r="DT56" i="3"/>
  <c r="DT48" i="3"/>
  <c r="DT42" i="3"/>
  <c r="DT30" i="3"/>
  <c r="DT24" i="3"/>
  <c r="DT18" i="3"/>
  <c r="DT11" i="3"/>
  <c r="DT6" i="3"/>
  <c r="DU146" i="3"/>
  <c r="DU145" i="3"/>
  <c r="DU142" i="3"/>
  <c r="DU141" i="3"/>
  <c r="DU140" i="3"/>
  <c r="DU139" i="3"/>
  <c r="DU138" i="3"/>
  <c r="DT138" i="3"/>
  <c r="DU136" i="3"/>
  <c r="DU135" i="3"/>
  <c r="DU134" i="3"/>
  <c r="DU133" i="3"/>
  <c r="DU132" i="3"/>
  <c r="DU121" i="3"/>
  <c r="DU120" i="3"/>
  <c r="DU119" i="3"/>
  <c r="DU118" i="3"/>
  <c r="DU117" i="3"/>
  <c r="DU116" i="3"/>
  <c r="DU115" i="3"/>
  <c r="DU114" i="3"/>
  <c r="DU107" i="3"/>
  <c r="DU106" i="3"/>
  <c r="DU105" i="3"/>
  <c r="DU104" i="3"/>
  <c r="DU100" i="3"/>
  <c r="DU99" i="3"/>
  <c r="DU98" i="3"/>
  <c r="DU97" i="3"/>
  <c r="DU96" i="3"/>
  <c r="DU95" i="3"/>
  <c r="DU94" i="3"/>
  <c r="DU93" i="3"/>
  <c r="DU92" i="3"/>
  <c r="DU91" i="3"/>
  <c r="DU90" i="3"/>
  <c r="DU89" i="3"/>
  <c r="DU8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6" i="3"/>
  <c r="DU65" i="3"/>
  <c r="DU64" i="3"/>
  <c r="DU63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U6" i="3"/>
  <c r="DU56" i="3" l="1"/>
  <c r="DT108" i="3"/>
  <c r="DU122" i="3"/>
  <c r="DR143" i="3"/>
  <c r="DT143" i="3" s="1"/>
  <c r="DT90" i="3"/>
  <c r="DT101" i="3"/>
  <c r="DT131" i="3"/>
  <c r="DU143" i="3" l="1"/>
  <c r="D5" i="3"/>
  <c r="CX7" i="3"/>
  <c r="CX8" i="3"/>
  <c r="CX9" i="3"/>
  <c r="CX10" i="3"/>
  <c r="CX12" i="3"/>
  <c r="CX13" i="3"/>
  <c r="CX14" i="3"/>
  <c r="CX15" i="3"/>
  <c r="CX16" i="3"/>
  <c r="CX17" i="3"/>
  <c r="CX19" i="3"/>
  <c r="CX20" i="3"/>
  <c r="CX21" i="3"/>
  <c r="CX22" i="3"/>
  <c r="CX23" i="3"/>
  <c r="CX25" i="3"/>
  <c r="CX26" i="3"/>
  <c r="CX27" i="3"/>
  <c r="CX28" i="3"/>
  <c r="CX29" i="3"/>
  <c r="CX31" i="3"/>
  <c r="CX32" i="3"/>
  <c r="CX33" i="3"/>
  <c r="CX34" i="3"/>
  <c r="CX35" i="3"/>
  <c r="CX36" i="3"/>
  <c r="CX37" i="3"/>
  <c r="CX38" i="3"/>
  <c r="CX39" i="3"/>
  <c r="CX40" i="3"/>
  <c r="CX41" i="3"/>
  <c r="CX43" i="3"/>
  <c r="CX44" i="3"/>
  <c r="CX45" i="3"/>
  <c r="CX46" i="3"/>
  <c r="CX47" i="3"/>
  <c r="CX49" i="3"/>
  <c r="CX50" i="3"/>
  <c r="CX51" i="3"/>
  <c r="CX52" i="3"/>
  <c r="CX53" i="3"/>
  <c r="CX54" i="3"/>
  <c r="CX55" i="3"/>
  <c r="CX57" i="3"/>
  <c r="CX58" i="3"/>
  <c r="CX59" i="3"/>
  <c r="CX60" i="3"/>
  <c r="CX61" i="3"/>
  <c r="CX62" i="3"/>
  <c r="CX64" i="3"/>
  <c r="CX65" i="3"/>
  <c r="CX66" i="3"/>
  <c r="CX67" i="3"/>
  <c r="CX68" i="3"/>
  <c r="CX70" i="3"/>
  <c r="CX71" i="3"/>
  <c r="CX72" i="3"/>
  <c r="CX73" i="3"/>
  <c r="CX74" i="3"/>
  <c r="CX76" i="3"/>
  <c r="CX77" i="3"/>
  <c r="CX78" i="3"/>
  <c r="CX79" i="3"/>
  <c r="CX81" i="3"/>
  <c r="CX82" i="3"/>
  <c r="CX83" i="3"/>
  <c r="CX85" i="3"/>
  <c r="CX86" i="3"/>
  <c r="CX87" i="3"/>
  <c r="CX88" i="3"/>
  <c r="CX89" i="3"/>
  <c r="CX91" i="3"/>
  <c r="CX92" i="3"/>
  <c r="CX93" i="3"/>
  <c r="CX94" i="3"/>
  <c r="CX95" i="3"/>
  <c r="CX98" i="3"/>
  <c r="CX99" i="3"/>
  <c r="CX100" i="3"/>
  <c r="CX102" i="3"/>
  <c r="CX103" i="3"/>
  <c r="CX104" i="3"/>
  <c r="CX105" i="3"/>
  <c r="CX106" i="3"/>
  <c r="CX107" i="3"/>
  <c r="CX109" i="3"/>
  <c r="CX110" i="3"/>
  <c r="CX111" i="3"/>
  <c r="CX112" i="3"/>
  <c r="CX113" i="3"/>
  <c r="CX114" i="3"/>
  <c r="CX117" i="3"/>
  <c r="CX118" i="3"/>
  <c r="CX119" i="3"/>
  <c r="CX120" i="3"/>
  <c r="CX121" i="3"/>
  <c r="CX123" i="3"/>
  <c r="CX124" i="3"/>
  <c r="CX125" i="3"/>
  <c r="CX126" i="3"/>
  <c r="CX127" i="3"/>
  <c r="CX128" i="3"/>
  <c r="CX129" i="3"/>
  <c r="CX130" i="3"/>
  <c r="CX132" i="3"/>
  <c r="CX133" i="3"/>
  <c r="CX134" i="3"/>
  <c r="CX135" i="3"/>
  <c r="CX136" i="3"/>
  <c r="CX137" i="3"/>
  <c r="CX139" i="3"/>
  <c r="CX140" i="3"/>
  <c r="CX141" i="3"/>
  <c r="CX142" i="3"/>
  <c r="CX138" i="3"/>
  <c r="CX131" i="3"/>
  <c r="CX122" i="3"/>
  <c r="CX108" i="3"/>
  <c r="CX101" i="3"/>
  <c r="CX90" i="3"/>
  <c r="CX84" i="3"/>
  <c r="CX80" i="3"/>
  <c r="CX75" i="3"/>
  <c r="CX69" i="3"/>
  <c r="CX63" i="3"/>
  <c r="CX56" i="3"/>
  <c r="CX48" i="3"/>
  <c r="CX42" i="3"/>
  <c r="CX30" i="3"/>
  <c r="CX24" i="3"/>
  <c r="CX18" i="3"/>
  <c r="CX11" i="3"/>
  <c r="CX6" i="3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CX146" i="3"/>
  <c r="U5" i="3" l="1"/>
  <c r="V5" i="3" s="1"/>
  <c r="W5" i="3" s="1"/>
  <c r="X5" i="3" s="1"/>
  <c r="Y5" i="3" s="1"/>
  <c r="Z5" i="3" l="1"/>
  <c r="AA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s="1"/>
  <c r="AT5" i="3" s="1"/>
  <c r="AU5" i="3" s="1"/>
  <c r="AV5" i="3" s="1"/>
  <c r="AW5" i="3" s="1"/>
  <c r="AX5" i="3" s="1"/>
  <c r="AY5" i="3" l="1"/>
  <c r="AZ5" i="3" s="1"/>
  <c r="BA5" i="3" s="1"/>
  <c r="BB5" i="3" s="1"/>
  <c r="BC5" i="3" s="1"/>
  <c r="BD5" i="3" l="1"/>
  <c r="BE5" i="3" s="1"/>
  <c r="BF5" i="3" s="1"/>
  <c r="BG5" i="3" s="1"/>
  <c r="BH5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CE5" i="3" s="1"/>
  <c r="CF5" i="3" s="1"/>
  <c r="CG5" i="3" s="1"/>
  <c r="CH5" i="3" l="1"/>
  <c r="CI5" i="3" s="1"/>
  <c r="CJ5" i="3" s="1"/>
  <c r="CK5" i="3" s="1"/>
  <c r="CL5" i="3" s="1"/>
  <c r="CM5" i="3" l="1"/>
  <c r="CN5" i="3" s="1"/>
  <c r="CO5" i="3" s="1"/>
  <c r="CP5" i="3" s="1"/>
  <c r="CQ5" i="3" s="1"/>
  <c r="CR5" i="3" l="1"/>
  <c r="CS5" i="3" s="1"/>
  <c r="CT5" i="3" s="1"/>
  <c r="CU5" i="3" s="1"/>
  <c r="CV5" i="3" s="1"/>
  <c r="AP142" i="3"/>
  <c r="AZ142" i="3"/>
  <c r="BD142" i="3"/>
  <c r="BE142" i="3"/>
  <c r="BO142" i="3"/>
  <c r="BT142" i="3"/>
  <c r="CD142" i="3"/>
  <c r="CS142" i="3"/>
  <c r="DC142" i="3"/>
  <c r="DH142" i="3"/>
  <c r="DP142" i="3"/>
  <c r="AZ141" i="3"/>
  <c r="BD141" i="3"/>
  <c r="BE141" i="3"/>
  <c r="BO141" i="3"/>
  <c r="BT141" i="3"/>
  <c r="CD141" i="3"/>
  <c r="CS141" i="3"/>
  <c r="DC141" i="3"/>
  <c r="DH141" i="3"/>
  <c r="DP141" i="3"/>
  <c r="DP133" i="3"/>
  <c r="DP135" i="3"/>
  <c r="DP136" i="3"/>
  <c r="DH133" i="3"/>
  <c r="DH135" i="3"/>
  <c r="DH136" i="3"/>
  <c r="DH137" i="3"/>
  <c r="DC133" i="3"/>
  <c r="DC135" i="3"/>
  <c r="DC136" i="3"/>
  <c r="DC137" i="3"/>
  <c r="CS133" i="3"/>
  <c r="CS135" i="3"/>
  <c r="CS136" i="3"/>
  <c r="CS137" i="3"/>
  <c r="CD133" i="3"/>
  <c r="CD135" i="3"/>
  <c r="CD136" i="3"/>
  <c r="CD137" i="3"/>
  <c r="BY135" i="3"/>
  <c r="BY136" i="3"/>
  <c r="BY137" i="3"/>
  <c r="BT133" i="3"/>
  <c r="BT135" i="3"/>
  <c r="BT136" i="3"/>
  <c r="BT137" i="3"/>
  <c r="BO133" i="3"/>
  <c r="BO135" i="3"/>
  <c r="BO136" i="3"/>
  <c r="BO137" i="3"/>
  <c r="BJ135" i="3"/>
  <c r="BJ136" i="3"/>
  <c r="BJ137" i="3"/>
  <c r="AZ133" i="3"/>
  <c r="AZ135" i="3"/>
  <c r="AZ136" i="3"/>
  <c r="AZ137" i="3"/>
  <c r="AP133" i="3"/>
  <c r="AP135" i="3"/>
  <c r="AP137" i="3"/>
  <c r="DH82" i="3"/>
  <c r="DC82" i="3"/>
  <c r="CS82" i="3"/>
  <c r="CD82" i="3"/>
  <c r="BY82" i="3"/>
  <c r="BT82" i="3"/>
  <c r="BO82" i="3"/>
  <c r="BJ82" i="3"/>
  <c r="BD82" i="3"/>
  <c r="BE82" i="3"/>
  <c r="AZ82" i="3"/>
  <c r="AP82" i="3"/>
  <c r="BO83" i="3"/>
  <c r="DP77" i="3"/>
  <c r="DP78" i="3"/>
  <c r="DK77" i="3"/>
  <c r="DH77" i="3"/>
  <c r="DH78" i="3"/>
  <c r="DC77" i="3"/>
  <c r="DC78" i="3"/>
  <c r="CS77" i="3"/>
  <c r="CS78" i="3"/>
  <c r="CD77" i="3"/>
  <c r="BT77" i="3"/>
  <c r="BT78" i="3"/>
  <c r="BO77" i="3"/>
  <c r="BO78" i="3"/>
  <c r="BJ78" i="3"/>
  <c r="BE77" i="3"/>
  <c r="BD78" i="3"/>
  <c r="BE78" i="3"/>
  <c r="AP77" i="3"/>
  <c r="AP78" i="3"/>
  <c r="DP66" i="3"/>
  <c r="DK66" i="3"/>
  <c r="DH66" i="3"/>
  <c r="DC66" i="3"/>
  <c r="CS66" i="3"/>
  <c r="CD66" i="3"/>
  <c r="BT66" i="3"/>
  <c r="BO66" i="3"/>
  <c r="BD66" i="3"/>
  <c r="BE66" i="3"/>
  <c r="AZ66" i="3"/>
  <c r="AP68" i="3"/>
  <c r="AZ68" i="3"/>
  <c r="BD68" i="3"/>
  <c r="BE68" i="3"/>
  <c r="BO68" i="3"/>
  <c r="BT68" i="3"/>
  <c r="CD68" i="3"/>
  <c r="CS68" i="3"/>
  <c r="DC68" i="3"/>
  <c r="DH68" i="3"/>
  <c r="DK68" i="3"/>
  <c r="DP68" i="3"/>
  <c r="AZ67" i="3"/>
  <c r="BE67" i="3"/>
  <c r="BO67" i="3"/>
  <c r="BT67" i="3"/>
  <c r="CD67" i="3"/>
  <c r="CS67" i="3"/>
  <c r="DC67" i="3"/>
  <c r="DH67" i="3"/>
  <c r="CW5" i="3" l="1"/>
  <c r="CX5" i="3" s="1"/>
  <c r="CY5" i="3" s="1"/>
  <c r="CZ5" i="3" s="1"/>
  <c r="DA5" i="3" s="1"/>
  <c r="AP141" i="3"/>
  <c r="DC146" i="3"/>
  <c r="DC140" i="3"/>
  <c r="CD140" i="3"/>
  <c r="AZ140" i="3"/>
  <c r="DH140" i="3"/>
  <c r="CS140" i="3"/>
  <c r="BT140" i="3"/>
  <c r="BO140" i="3"/>
  <c r="BE140" i="3"/>
  <c r="AP140" i="3"/>
  <c r="DP134" i="3"/>
  <c r="DC134" i="3"/>
  <c r="CD134" i="3"/>
  <c r="DH134" i="3"/>
  <c r="CS134" i="3"/>
  <c r="BT134" i="3"/>
  <c r="BO134" i="3"/>
  <c r="BJ134" i="3"/>
  <c r="AZ134" i="3"/>
  <c r="BJ67" i="3"/>
  <c r="AP134" i="3"/>
  <c r="DK83" i="3"/>
  <c r="DH83" i="3"/>
  <c r="CS83" i="3"/>
  <c r="BT83" i="3"/>
  <c r="BE83" i="3"/>
  <c r="AP83" i="3"/>
  <c r="DP83" i="3"/>
  <c r="DC83" i="3"/>
  <c r="CD83" i="3"/>
  <c r="BY83" i="3"/>
  <c r="BJ83" i="3"/>
  <c r="BD83" i="3"/>
  <c r="AZ83" i="3"/>
  <c r="AA83" i="3"/>
  <c r="DK79" i="3"/>
  <c r="DH79" i="3"/>
  <c r="CS79" i="3"/>
  <c r="BT79" i="3"/>
  <c r="BO79" i="3"/>
  <c r="BE79" i="3"/>
  <c r="AP79" i="3"/>
  <c r="DP79" i="3"/>
  <c r="DC79" i="3"/>
  <c r="CD79" i="3"/>
  <c r="BD79" i="3"/>
  <c r="AP67" i="3"/>
  <c r="DP65" i="3"/>
  <c r="DC65" i="3"/>
  <c r="CD65" i="3"/>
  <c r="BJ65" i="3"/>
  <c r="BD65" i="3"/>
  <c r="DK65" i="3"/>
  <c r="DH65" i="3"/>
  <c r="CS65" i="3"/>
  <c r="BT65" i="3"/>
  <c r="BO65" i="3"/>
  <c r="BE65" i="3"/>
  <c r="AP65" i="3"/>
  <c r="AZ65" i="3"/>
  <c r="DB5" i="3" l="1"/>
  <c r="DC5" i="3" s="1"/>
  <c r="DD5" i="3" s="1"/>
  <c r="DE5" i="3" s="1"/>
  <c r="DF5" i="3" s="1"/>
  <c r="BE146" i="3"/>
  <c r="DG5" i="3" l="1"/>
  <c r="DH5" i="3" s="1"/>
  <c r="DI5" i="3" s="1"/>
  <c r="DJ5" i="3" s="1"/>
  <c r="DK5" i="3" l="1"/>
  <c r="DL5" i="3" l="1"/>
  <c r="DM5" i="3" s="1"/>
  <c r="DN5" i="3" s="1"/>
  <c r="DO5" i="3" s="1"/>
  <c r="DP5" i="3" s="1"/>
  <c r="DQ5" i="3" s="1"/>
  <c r="DR5" i="3" s="1"/>
  <c r="DS5" i="3" l="1"/>
  <c r="DT5" i="3" s="1"/>
  <c r="DU5" i="3" s="1"/>
  <c r="CS7" i="3" l="1"/>
  <c r="CS8" i="3"/>
  <c r="CS9" i="3"/>
  <c r="CS10" i="3"/>
  <c r="CS12" i="3"/>
  <c r="CS13" i="3"/>
  <c r="CS14" i="3"/>
  <c r="CS16" i="3"/>
  <c r="CS17" i="3"/>
  <c r="CS19" i="3"/>
  <c r="CS20" i="3"/>
  <c r="CS21" i="3"/>
  <c r="CS22" i="3"/>
  <c r="CS23" i="3"/>
  <c r="CS25" i="3"/>
  <c r="CS26" i="3"/>
  <c r="CS27" i="3"/>
  <c r="CS28" i="3"/>
  <c r="CS29" i="3"/>
  <c r="CS31" i="3"/>
  <c r="CS32" i="3"/>
  <c r="CS33" i="3"/>
  <c r="CS34" i="3"/>
  <c r="CS35" i="3"/>
  <c r="CS36" i="3"/>
  <c r="CS37" i="3"/>
  <c r="CS38" i="3"/>
  <c r="CS39" i="3"/>
  <c r="CS40" i="3"/>
  <c r="CS41" i="3"/>
  <c r="CS43" i="3"/>
  <c r="CS44" i="3"/>
  <c r="CS45" i="3"/>
  <c r="CS46" i="3"/>
  <c r="CS47" i="3"/>
  <c r="CS49" i="3"/>
  <c r="CS50" i="3"/>
  <c r="CS51" i="3"/>
  <c r="CS52" i="3"/>
  <c r="CS53" i="3"/>
  <c r="CS54" i="3"/>
  <c r="CS55" i="3"/>
  <c r="CS57" i="3"/>
  <c r="CS58" i="3"/>
  <c r="CS59" i="3"/>
  <c r="CS60" i="3"/>
  <c r="CS62" i="3"/>
  <c r="CS64" i="3"/>
  <c r="CS70" i="3"/>
  <c r="CS71" i="3"/>
  <c r="CS72" i="3"/>
  <c r="CS73" i="3"/>
  <c r="CS74" i="3"/>
  <c r="CS76" i="3"/>
  <c r="CS81" i="3"/>
  <c r="CS85" i="3"/>
  <c r="CS86" i="3"/>
  <c r="CS87" i="3"/>
  <c r="CS88" i="3"/>
  <c r="CS89" i="3"/>
  <c r="CS91" i="3"/>
  <c r="CS93" i="3"/>
  <c r="CS95" i="3"/>
  <c r="CS97" i="3"/>
  <c r="CS98" i="3"/>
  <c r="CS99" i="3"/>
  <c r="CS100" i="3"/>
  <c r="CS102" i="3"/>
  <c r="CS103" i="3"/>
  <c r="CS104" i="3"/>
  <c r="CS105" i="3"/>
  <c r="CS106" i="3"/>
  <c r="CS107" i="3"/>
  <c r="CS109" i="3"/>
  <c r="CS110" i="3"/>
  <c r="CS111" i="3"/>
  <c r="CS112" i="3"/>
  <c r="CS113" i="3"/>
  <c r="CS114" i="3"/>
  <c r="CS116" i="3"/>
  <c r="CS117" i="3"/>
  <c r="CS118" i="3"/>
  <c r="CS119" i="3"/>
  <c r="CS121" i="3"/>
  <c r="CS123" i="3"/>
  <c r="CS125" i="3"/>
  <c r="CS126" i="3"/>
  <c r="CS127" i="3"/>
  <c r="CS128" i="3"/>
  <c r="CS129" i="3"/>
  <c r="CS130" i="3"/>
  <c r="CS132" i="3"/>
  <c r="CS139" i="3"/>
  <c r="CS138" i="3"/>
  <c r="CS131" i="3"/>
  <c r="CS101" i="3"/>
  <c r="CS84" i="3"/>
  <c r="CS80" i="3"/>
  <c r="CS75" i="3"/>
  <c r="CS69" i="3"/>
  <c r="CS63" i="3"/>
  <c r="CS24" i="3"/>
  <c r="CS18" i="3"/>
  <c r="CS6" i="3" l="1"/>
  <c r="CS30" i="3"/>
  <c r="CS42" i="3"/>
  <c r="CS108" i="3"/>
  <c r="CS96" i="3"/>
  <c r="CS145" i="3"/>
  <c r="CS48" i="3"/>
  <c r="CS122" i="3"/>
  <c r="CN18" i="3"/>
  <c r="CN48" i="3"/>
  <c r="CN63" i="3"/>
  <c r="CN75" i="3"/>
  <c r="CN84" i="3"/>
  <c r="CN96" i="3"/>
  <c r="CN108" i="3"/>
  <c r="CN122" i="3"/>
  <c r="CN138" i="3"/>
  <c r="CN11" i="3"/>
  <c r="CN24" i="3"/>
  <c r="CN42" i="3"/>
  <c r="CN56" i="3"/>
  <c r="CN80" i="3"/>
  <c r="CN101" i="3"/>
  <c r="CN115" i="3"/>
  <c r="CN131" i="3"/>
  <c r="BE145" i="3"/>
  <c r="CN30" i="3"/>
  <c r="CN6" i="3"/>
  <c r="DH29" i="3"/>
  <c r="DH85" i="3"/>
  <c r="DH110" i="3"/>
  <c r="DH111" i="3"/>
  <c r="DH112" i="3"/>
  <c r="DH113" i="3"/>
  <c r="DH114" i="3"/>
  <c r="DH117" i="3"/>
  <c r="DH118" i="3"/>
  <c r="DH119" i="3"/>
  <c r="DH120" i="3"/>
  <c r="DH128" i="3"/>
  <c r="DK7" i="3" l="1"/>
  <c r="DK9" i="3"/>
  <c r="DK10" i="3"/>
  <c r="DK12" i="3"/>
  <c r="DK13" i="3"/>
  <c r="DK14" i="3"/>
  <c r="DK15" i="3"/>
  <c r="DK16" i="3"/>
  <c r="DK17" i="3"/>
  <c r="DK19" i="3"/>
  <c r="DK21" i="3"/>
  <c r="DK23" i="3"/>
  <c r="DK26" i="3"/>
  <c r="DK27" i="3"/>
  <c r="DK29" i="3"/>
  <c r="DK31" i="3"/>
  <c r="DK35" i="3"/>
  <c r="DK37" i="3"/>
  <c r="DK43" i="3"/>
  <c r="DK44" i="3"/>
  <c r="DK45" i="3"/>
  <c r="DK46" i="3"/>
  <c r="DK47" i="3"/>
  <c r="DK49" i="3"/>
  <c r="DK51" i="3"/>
  <c r="DK52" i="3"/>
  <c r="DK54" i="3"/>
  <c r="DK55" i="3"/>
  <c r="DK57" i="3"/>
  <c r="DK58" i="3"/>
  <c r="DK59" i="3"/>
  <c r="DK61" i="3"/>
  <c r="DK64" i="3"/>
  <c r="DK70" i="3"/>
  <c r="DK71" i="3"/>
  <c r="DK72" i="3"/>
  <c r="DK73" i="3"/>
  <c r="DK74" i="3"/>
  <c r="DK85" i="3"/>
  <c r="DK86" i="3"/>
  <c r="DK87" i="3"/>
  <c r="DK88" i="3"/>
  <c r="DK89" i="3"/>
  <c r="DK91" i="3"/>
  <c r="DK92" i="3"/>
  <c r="DK94" i="3"/>
  <c r="DK95" i="3"/>
  <c r="DK97" i="3"/>
  <c r="DK98" i="3"/>
  <c r="DK104" i="3"/>
  <c r="DK105" i="3"/>
  <c r="DK106" i="3"/>
  <c r="DK107" i="3"/>
  <c r="DK109" i="3"/>
  <c r="DK110" i="3"/>
  <c r="DK111" i="3"/>
  <c r="DK112" i="3"/>
  <c r="DK113" i="3"/>
  <c r="DK114" i="3"/>
  <c r="DK118" i="3"/>
  <c r="DK119" i="3"/>
  <c r="DK120" i="3"/>
  <c r="DK129" i="3"/>
  <c r="DK130" i="3"/>
  <c r="DP7" i="3"/>
  <c r="DP8" i="3"/>
  <c r="DP9" i="3"/>
  <c r="DP10" i="3"/>
  <c r="DP12" i="3"/>
  <c r="DP13" i="3"/>
  <c r="DP14" i="3"/>
  <c r="DP15" i="3"/>
  <c r="DP16" i="3"/>
  <c r="DP17" i="3"/>
  <c r="DP19" i="3"/>
  <c r="DP20" i="3"/>
  <c r="DP21" i="3"/>
  <c r="DP22" i="3"/>
  <c r="DP23" i="3"/>
  <c r="DP25" i="3"/>
  <c r="DP26" i="3"/>
  <c r="DP28" i="3"/>
  <c r="DP29" i="3"/>
  <c r="DP31" i="3"/>
  <c r="DP32" i="3"/>
  <c r="DP33" i="3"/>
  <c r="DP34" i="3"/>
  <c r="DP35" i="3"/>
  <c r="DP36" i="3"/>
  <c r="DP37" i="3"/>
  <c r="DP38" i="3"/>
  <c r="DP39" i="3"/>
  <c r="DP40" i="3"/>
  <c r="DP41" i="3"/>
  <c r="DP43" i="3"/>
  <c r="DP44" i="3"/>
  <c r="DP45" i="3"/>
  <c r="DP46" i="3"/>
  <c r="DP47" i="3"/>
  <c r="DP49" i="3"/>
  <c r="DP50" i="3"/>
  <c r="DP51" i="3"/>
  <c r="DP52" i="3"/>
  <c r="DP53" i="3"/>
  <c r="DP54" i="3"/>
  <c r="DP64" i="3"/>
  <c r="DP70" i="3"/>
  <c r="DP71" i="3"/>
  <c r="DP72" i="3"/>
  <c r="DP73" i="3"/>
  <c r="DP74" i="3"/>
  <c r="DP76" i="3"/>
  <c r="DP86" i="3"/>
  <c r="DP89" i="3"/>
  <c r="DP91" i="3"/>
  <c r="DP92" i="3"/>
  <c r="DP94" i="3"/>
  <c r="DP95" i="3"/>
  <c r="DP97" i="3"/>
  <c r="DP98" i="3"/>
  <c r="DP99" i="3"/>
  <c r="DP100" i="3"/>
  <c r="DP104" i="3"/>
  <c r="DP106" i="3"/>
  <c r="DP107" i="3"/>
  <c r="DP114" i="3"/>
  <c r="DP116" i="3"/>
  <c r="DP117" i="3"/>
  <c r="DP118" i="3"/>
  <c r="DP119" i="3"/>
  <c r="DP120" i="3"/>
  <c r="DP121" i="3"/>
  <c r="DP132" i="3"/>
  <c r="DP139" i="3"/>
  <c r="DH7" i="3"/>
  <c r="DH8" i="3"/>
  <c r="DH9" i="3"/>
  <c r="DH10" i="3"/>
  <c r="DH12" i="3"/>
  <c r="DH13" i="3"/>
  <c r="DH14" i="3"/>
  <c r="DH15" i="3"/>
  <c r="DH16" i="3"/>
  <c r="DH19" i="3"/>
  <c r="DH20" i="3"/>
  <c r="DH21" i="3"/>
  <c r="DH22" i="3"/>
  <c r="DH23" i="3"/>
  <c r="DH25" i="3"/>
  <c r="DH26" i="3"/>
  <c r="DH27" i="3"/>
  <c r="DH31" i="3"/>
  <c r="DH32" i="3"/>
  <c r="DH33" i="3"/>
  <c r="DH34" i="3"/>
  <c r="DH35" i="3"/>
  <c r="DH36" i="3"/>
  <c r="DH37" i="3"/>
  <c r="DH38" i="3"/>
  <c r="DH39" i="3"/>
  <c r="DH40" i="3"/>
  <c r="DH41" i="3"/>
  <c r="DH43" i="3"/>
  <c r="DH44" i="3"/>
  <c r="DH45" i="3"/>
  <c r="DH46" i="3"/>
  <c r="DH47" i="3"/>
  <c r="DH50" i="3"/>
  <c r="DH52" i="3"/>
  <c r="DH53" i="3"/>
  <c r="DH54" i="3"/>
  <c r="DH55" i="3"/>
  <c r="DH58" i="3"/>
  <c r="DH59" i="3"/>
  <c r="DH60" i="3"/>
  <c r="DH61" i="3"/>
  <c r="DH62" i="3"/>
  <c r="DH64" i="3"/>
  <c r="DH70" i="3"/>
  <c r="DH71" i="3"/>
  <c r="DH72" i="3"/>
  <c r="DH73" i="3"/>
  <c r="DH74" i="3"/>
  <c r="DH81" i="3"/>
  <c r="DH86" i="3"/>
  <c r="DH87" i="3"/>
  <c r="DH88" i="3"/>
  <c r="DH89" i="3"/>
  <c r="DH91" i="3"/>
  <c r="DH92" i="3"/>
  <c r="DH93" i="3"/>
  <c r="DH94" i="3"/>
  <c r="DH95" i="3"/>
  <c r="DH98" i="3"/>
  <c r="DH99" i="3"/>
  <c r="DH100" i="3"/>
  <c r="DH102" i="3"/>
  <c r="DH103" i="3"/>
  <c r="DH104" i="3"/>
  <c r="DH105" i="3"/>
  <c r="DH106" i="3"/>
  <c r="DH107" i="3"/>
  <c r="DH109" i="3"/>
  <c r="DH121" i="3"/>
  <c r="DH123" i="3"/>
  <c r="DH124" i="3"/>
  <c r="DH125" i="3"/>
  <c r="DH126" i="3"/>
  <c r="DH127" i="3"/>
  <c r="DH130" i="3"/>
  <c r="DH139" i="3"/>
  <c r="DC7" i="3"/>
  <c r="DC8" i="3"/>
  <c r="DC9" i="3"/>
  <c r="DC10" i="3"/>
  <c r="DC12" i="3"/>
  <c r="DC13" i="3"/>
  <c r="DC14" i="3"/>
  <c r="DC15" i="3"/>
  <c r="DC16" i="3"/>
  <c r="DC17" i="3"/>
  <c r="DC20" i="3"/>
  <c r="DC21" i="3"/>
  <c r="DC22" i="3"/>
  <c r="DC23" i="3"/>
  <c r="DC25" i="3"/>
  <c r="DC26" i="3"/>
  <c r="DC27" i="3"/>
  <c r="DC28" i="3"/>
  <c r="DC29" i="3"/>
  <c r="DC31" i="3"/>
  <c r="DC32" i="3"/>
  <c r="DC33" i="3"/>
  <c r="DC34" i="3"/>
  <c r="DC35" i="3"/>
  <c r="DC36" i="3"/>
  <c r="DC37" i="3"/>
  <c r="DC38" i="3"/>
  <c r="DC39" i="3"/>
  <c r="DC40" i="3"/>
  <c r="DC41" i="3"/>
  <c r="DC43" i="3"/>
  <c r="DC44" i="3"/>
  <c r="DC45" i="3"/>
  <c r="DC46" i="3"/>
  <c r="DC47" i="3"/>
  <c r="DC49" i="3"/>
  <c r="DC50" i="3"/>
  <c r="DC51" i="3"/>
  <c r="DC52" i="3"/>
  <c r="DC53" i="3"/>
  <c r="DC54" i="3"/>
  <c r="DC55" i="3"/>
  <c r="DC57" i="3"/>
  <c r="DC58" i="3"/>
  <c r="DC59" i="3"/>
  <c r="DC60" i="3"/>
  <c r="DC61" i="3"/>
  <c r="DC62" i="3"/>
  <c r="DC64" i="3"/>
  <c r="DC70" i="3"/>
  <c r="DC71" i="3"/>
  <c r="DC72" i="3"/>
  <c r="DC73" i="3"/>
  <c r="DC74" i="3"/>
  <c r="DC76" i="3"/>
  <c r="DC81" i="3"/>
  <c r="DC85" i="3"/>
  <c r="DC86" i="3"/>
  <c r="DC87" i="3"/>
  <c r="DC88" i="3"/>
  <c r="DC89" i="3"/>
  <c r="DC91" i="3"/>
  <c r="DC92" i="3"/>
  <c r="DC93" i="3"/>
  <c r="DC94" i="3"/>
  <c r="DC95" i="3"/>
  <c r="DC97" i="3"/>
  <c r="DC98" i="3"/>
  <c r="DC99" i="3"/>
  <c r="DC100" i="3"/>
  <c r="DC102" i="3"/>
  <c r="DC103" i="3"/>
  <c r="DC104" i="3"/>
  <c r="DC105" i="3"/>
  <c r="DC106" i="3"/>
  <c r="DC107" i="3"/>
  <c r="DC109" i="3"/>
  <c r="DC110" i="3"/>
  <c r="DC111" i="3"/>
  <c r="DC112" i="3"/>
  <c r="DC113" i="3"/>
  <c r="DC114" i="3"/>
  <c r="DC116" i="3"/>
  <c r="DC117" i="3"/>
  <c r="DC118" i="3"/>
  <c r="DC119" i="3"/>
  <c r="DC120" i="3"/>
  <c r="DC121" i="3"/>
  <c r="DC123" i="3"/>
  <c r="DC124" i="3"/>
  <c r="DC125" i="3"/>
  <c r="DC126" i="3"/>
  <c r="DC127" i="3"/>
  <c r="DC128" i="3"/>
  <c r="DC129" i="3"/>
  <c r="DC130" i="3"/>
  <c r="DC132" i="3"/>
  <c r="DC139" i="3"/>
  <c r="CD7" i="3"/>
  <c r="CD8" i="3"/>
  <c r="CD9" i="3"/>
  <c r="CD10" i="3"/>
  <c r="CD12" i="3"/>
  <c r="CD14" i="3"/>
  <c r="CD15" i="3"/>
  <c r="CD16" i="3"/>
  <c r="CD17" i="3"/>
  <c r="CD19" i="3"/>
  <c r="CD20" i="3"/>
  <c r="CD21" i="3"/>
  <c r="CD22" i="3"/>
  <c r="CD23" i="3"/>
  <c r="CD25" i="3"/>
  <c r="CD26" i="3"/>
  <c r="CD27" i="3"/>
  <c r="CD28" i="3"/>
  <c r="CD29" i="3"/>
  <c r="CD31" i="3"/>
  <c r="CD32" i="3"/>
  <c r="CD33" i="3"/>
  <c r="CD34" i="3"/>
  <c r="CD35" i="3"/>
  <c r="CD36" i="3"/>
  <c r="CD37" i="3"/>
  <c r="CD39" i="3"/>
  <c r="CD40" i="3"/>
  <c r="CD41" i="3"/>
  <c r="CD43" i="3"/>
  <c r="CD44" i="3"/>
  <c r="CD45" i="3"/>
  <c r="CD46" i="3"/>
  <c r="CD47" i="3"/>
  <c r="CD50" i="3"/>
  <c r="CD51" i="3"/>
  <c r="CD52" i="3"/>
  <c r="CD53" i="3"/>
  <c r="CD54" i="3"/>
  <c r="CD55" i="3"/>
  <c r="CD57" i="3"/>
  <c r="CD58" i="3"/>
  <c r="CD59" i="3"/>
  <c r="CD60" i="3"/>
  <c r="CD61" i="3"/>
  <c r="CD62" i="3"/>
  <c r="CD64" i="3"/>
  <c r="CD70" i="3"/>
  <c r="CD71" i="3"/>
  <c r="CD72" i="3"/>
  <c r="CD73" i="3"/>
  <c r="CD74" i="3"/>
  <c r="CD76" i="3"/>
  <c r="CD81" i="3"/>
  <c r="CD85" i="3"/>
  <c r="CD86" i="3"/>
  <c r="CD87" i="3"/>
  <c r="CD88" i="3"/>
  <c r="CD92" i="3"/>
  <c r="CD93" i="3"/>
  <c r="CD94" i="3"/>
  <c r="CD98" i="3"/>
  <c r="CD99" i="3"/>
  <c r="CD100" i="3"/>
  <c r="CD102" i="3"/>
  <c r="CD103" i="3"/>
  <c r="CD104" i="3"/>
  <c r="CD105" i="3"/>
  <c r="CD106" i="3"/>
  <c r="CD107" i="3"/>
  <c r="CD109" i="3"/>
  <c r="CD110" i="3"/>
  <c r="CD111" i="3"/>
  <c r="CD113" i="3"/>
  <c r="CD114" i="3"/>
  <c r="CD116" i="3"/>
  <c r="CD117" i="3"/>
  <c r="CD118" i="3"/>
  <c r="CD119" i="3"/>
  <c r="CD120" i="3"/>
  <c r="CD121" i="3"/>
  <c r="CD123" i="3"/>
  <c r="CD124" i="3"/>
  <c r="CD125" i="3"/>
  <c r="CD126" i="3"/>
  <c r="CD127" i="3"/>
  <c r="CD128" i="3"/>
  <c r="CD129" i="3"/>
  <c r="CD130" i="3"/>
  <c r="CD132" i="3"/>
  <c r="CD139" i="3"/>
  <c r="BY8" i="3"/>
  <c r="BY9" i="3"/>
  <c r="BY14" i="3"/>
  <c r="BY15" i="3"/>
  <c r="BY16" i="3"/>
  <c r="BY17" i="3"/>
  <c r="BY19" i="3"/>
  <c r="BY20" i="3"/>
  <c r="BY21" i="3"/>
  <c r="BY22" i="3"/>
  <c r="BY23" i="3"/>
  <c r="BY26" i="3"/>
  <c r="BY28" i="3"/>
  <c r="BY29" i="3"/>
  <c r="BY64" i="3"/>
  <c r="BY70" i="3"/>
  <c r="BY71" i="3"/>
  <c r="BY72" i="3"/>
  <c r="BY73" i="3"/>
  <c r="BY74" i="3"/>
  <c r="BY91" i="3"/>
  <c r="BY98" i="3"/>
  <c r="BY99" i="3"/>
  <c r="BY100" i="3"/>
  <c r="BY109" i="3"/>
  <c r="BY110" i="3"/>
  <c r="BY111" i="3"/>
  <c r="BY112" i="3"/>
  <c r="BY113" i="3"/>
  <c r="BY114" i="3"/>
  <c r="BY117" i="3"/>
  <c r="BY119" i="3"/>
  <c r="BY121" i="3"/>
  <c r="BY132" i="3"/>
  <c r="BY139" i="3"/>
  <c r="BT7" i="3"/>
  <c r="BT8" i="3"/>
  <c r="BT9" i="3"/>
  <c r="BT12" i="3"/>
  <c r="BT13" i="3"/>
  <c r="BT14" i="3"/>
  <c r="BT15" i="3"/>
  <c r="BT16" i="3"/>
  <c r="BT17" i="3"/>
  <c r="BT22" i="3"/>
  <c r="BT23" i="3"/>
  <c r="BT26" i="3"/>
  <c r="BT27" i="3"/>
  <c r="BT28" i="3"/>
  <c r="BT29" i="3"/>
  <c r="BT43" i="3"/>
  <c r="BT44" i="3"/>
  <c r="BT45" i="3"/>
  <c r="BT46" i="3"/>
  <c r="BT47" i="3"/>
  <c r="BT50" i="3"/>
  <c r="BT52" i="3"/>
  <c r="BT59" i="3"/>
  <c r="BT60" i="3"/>
  <c r="BT61" i="3"/>
  <c r="BT62" i="3"/>
  <c r="BT64" i="3"/>
  <c r="BT71" i="3"/>
  <c r="BT72" i="3"/>
  <c r="BT73" i="3"/>
  <c r="BT74" i="3"/>
  <c r="BT81" i="3"/>
  <c r="BT85" i="3"/>
  <c r="BT87" i="3"/>
  <c r="BT88" i="3"/>
  <c r="BT89" i="3"/>
  <c r="BT92" i="3"/>
  <c r="BT93" i="3"/>
  <c r="BT94" i="3"/>
  <c r="BT95" i="3"/>
  <c r="BT98" i="3"/>
  <c r="BT100" i="3"/>
  <c r="BT103" i="3"/>
  <c r="BT104" i="3"/>
  <c r="BT105" i="3"/>
  <c r="BT106" i="3"/>
  <c r="BT107" i="3"/>
  <c r="BT109" i="3"/>
  <c r="BT110" i="3"/>
  <c r="BT111" i="3"/>
  <c r="BT112" i="3"/>
  <c r="BT113" i="3"/>
  <c r="BT114" i="3"/>
  <c r="BT119" i="3"/>
  <c r="BT132" i="3"/>
  <c r="BO7" i="3"/>
  <c r="BO8" i="3"/>
  <c r="BO9" i="3"/>
  <c r="BO10" i="3"/>
  <c r="BO12" i="3"/>
  <c r="BO15" i="3"/>
  <c r="BO16" i="3"/>
  <c r="BO17" i="3"/>
  <c r="BO19" i="3"/>
  <c r="BO20" i="3"/>
  <c r="BO21" i="3"/>
  <c r="BO22" i="3"/>
  <c r="BO23" i="3"/>
  <c r="BO25" i="3"/>
  <c r="BO26" i="3"/>
  <c r="BO27" i="3"/>
  <c r="BO28" i="3"/>
  <c r="BO29" i="3"/>
  <c r="BO31" i="3"/>
  <c r="BO32" i="3"/>
  <c r="BO33" i="3"/>
  <c r="BO34" i="3"/>
  <c r="BO41" i="3"/>
  <c r="BO43" i="3"/>
  <c r="BO44" i="3"/>
  <c r="BO45" i="3"/>
  <c r="BO46" i="3"/>
  <c r="BO47" i="3"/>
  <c r="BO49" i="3"/>
  <c r="BO50" i="3"/>
  <c r="BO51" i="3"/>
  <c r="BO52" i="3"/>
  <c r="BO54" i="3"/>
  <c r="BO57" i="3"/>
  <c r="BO58" i="3"/>
  <c r="BO59" i="3"/>
  <c r="BO60" i="3"/>
  <c r="BO62" i="3"/>
  <c r="BO64" i="3"/>
  <c r="BO70" i="3"/>
  <c r="BO71" i="3"/>
  <c r="BO72" i="3"/>
  <c r="BO73" i="3"/>
  <c r="BO74" i="3"/>
  <c r="BO76" i="3"/>
  <c r="BO81" i="3"/>
  <c r="BO85" i="3"/>
  <c r="BO86" i="3"/>
  <c r="BO88" i="3"/>
  <c r="BO89" i="3"/>
  <c r="BO92" i="3"/>
  <c r="BO93" i="3"/>
  <c r="BO94" i="3"/>
  <c r="BO95" i="3"/>
  <c r="BO97" i="3"/>
  <c r="BO98" i="3"/>
  <c r="BO99" i="3"/>
  <c r="BO100" i="3"/>
  <c r="BO103" i="3"/>
  <c r="BO104" i="3"/>
  <c r="BO105" i="3"/>
  <c r="BO106" i="3"/>
  <c r="BO107" i="3"/>
  <c r="BO109" i="3"/>
  <c r="BO110" i="3"/>
  <c r="BO111" i="3"/>
  <c r="BO112" i="3"/>
  <c r="BO113" i="3"/>
  <c r="BO114" i="3"/>
  <c r="BO116" i="3"/>
  <c r="BO117" i="3"/>
  <c r="BO118" i="3"/>
  <c r="BO119" i="3"/>
  <c r="BO120" i="3"/>
  <c r="BO121" i="3"/>
  <c r="BO123" i="3"/>
  <c r="BO124" i="3"/>
  <c r="BO125" i="3"/>
  <c r="BO126" i="3"/>
  <c r="BO127" i="3"/>
  <c r="BO128" i="3"/>
  <c r="BO129" i="3"/>
  <c r="BO130" i="3"/>
  <c r="BO132" i="3"/>
  <c r="BO139" i="3"/>
  <c r="BJ7" i="3"/>
  <c r="BJ8" i="3"/>
  <c r="BJ9" i="3"/>
  <c r="BJ10" i="3"/>
  <c r="BJ19" i="3"/>
  <c r="BJ20" i="3"/>
  <c r="BJ21" i="3"/>
  <c r="BJ22" i="3"/>
  <c r="BJ23" i="3"/>
  <c r="BJ26" i="3"/>
  <c r="BJ27" i="3"/>
  <c r="BJ28" i="3"/>
  <c r="BJ31" i="3"/>
  <c r="BJ32" i="3"/>
  <c r="BJ33" i="3"/>
  <c r="BJ34" i="3"/>
  <c r="BJ35" i="3"/>
  <c r="BJ36" i="3"/>
  <c r="BJ37" i="3"/>
  <c r="BJ38" i="3"/>
  <c r="BJ39" i="3"/>
  <c r="BJ40" i="3"/>
  <c r="BJ41" i="3"/>
  <c r="BJ46" i="3"/>
  <c r="BJ47" i="3"/>
  <c r="BJ50" i="3"/>
  <c r="BJ51" i="3"/>
  <c r="BJ52" i="3"/>
  <c r="BJ53" i="3"/>
  <c r="BJ55" i="3"/>
  <c r="BJ64" i="3"/>
  <c r="BJ70" i="3"/>
  <c r="BJ71" i="3"/>
  <c r="BJ73" i="3"/>
  <c r="BJ74" i="3"/>
  <c r="BJ76" i="3"/>
  <c r="BJ81" i="3"/>
  <c r="BJ92" i="3"/>
  <c r="BJ95" i="3"/>
  <c r="BJ97" i="3"/>
  <c r="BJ102" i="3"/>
  <c r="BJ104" i="3"/>
  <c r="BJ105" i="3"/>
  <c r="BJ106" i="3"/>
  <c r="BJ107" i="3"/>
  <c r="BJ112" i="3"/>
  <c r="BJ113" i="3"/>
  <c r="BJ116" i="3"/>
  <c r="BJ119" i="3"/>
  <c r="BJ121" i="3"/>
  <c r="BJ125" i="3"/>
  <c r="BJ126" i="3"/>
  <c r="BJ128" i="3"/>
  <c r="BJ129" i="3"/>
  <c r="BJ139" i="3"/>
  <c r="BE7" i="3"/>
  <c r="BE8" i="3"/>
  <c r="BE9" i="3"/>
  <c r="BE10" i="3"/>
  <c r="BE12" i="3"/>
  <c r="BE13" i="3"/>
  <c r="BE14" i="3"/>
  <c r="BE15" i="3"/>
  <c r="BE16" i="3"/>
  <c r="BE17" i="3"/>
  <c r="BE19" i="3"/>
  <c r="BE20" i="3"/>
  <c r="BE21" i="3"/>
  <c r="BE22" i="3"/>
  <c r="BE23" i="3"/>
  <c r="BE25" i="3"/>
  <c r="BE26" i="3"/>
  <c r="BE27" i="3"/>
  <c r="BE28" i="3"/>
  <c r="BE29" i="3"/>
  <c r="BE31" i="3"/>
  <c r="BE32" i="3"/>
  <c r="BE33" i="3"/>
  <c r="BE34" i="3"/>
  <c r="BE35" i="3"/>
  <c r="BE36" i="3"/>
  <c r="BE37" i="3"/>
  <c r="BE38" i="3"/>
  <c r="BE39" i="3"/>
  <c r="BE40" i="3"/>
  <c r="BE41" i="3"/>
  <c r="BE43" i="3"/>
  <c r="BE44" i="3"/>
  <c r="BE45" i="3"/>
  <c r="BE46" i="3"/>
  <c r="BE47" i="3"/>
  <c r="BE49" i="3"/>
  <c r="BE50" i="3"/>
  <c r="BE51" i="3"/>
  <c r="BE52" i="3"/>
  <c r="BE53" i="3"/>
  <c r="BE54" i="3"/>
  <c r="BE55" i="3"/>
  <c r="BE57" i="3"/>
  <c r="BE58" i="3"/>
  <c r="BE59" i="3"/>
  <c r="BE60" i="3"/>
  <c r="BE61" i="3"/>
  <c r="BE62" i="3"/>
  <c r="BE64" i="3"/>
  <c r="BE70" i="3"/>
  <c r="BE71" i="3"/>
  <c r="BE72" i="3"/>
  <c r="BE73" i="3"/>
  <c r="BE74" i="3"/>
  <c r="BE76" i="3"/>
  <c r="BE81" i="3"/>
  <c r="BE87" i="3"/>
  <c r="BE91" i="3"/>
  <c r="BE92" i="3"/>
  <c r="BE93" i="3"/>
  <c r="BE94" i="3"/>
  <c r="BE95" i="3"/>
  <c r="BE97" i="3"/>
  <c r="BE98" i="3"/>
  <c r="BE99" i="3"/>
  <c r="BE100" i="3"/>
  <c r="BE102" i="3"/>
  <c r="BE103" i="3"/>
  <c r="BE104" i="3"/>
  <c r="BE105" i="3"/>
  <c r="BE106" i="3"/>
  <c r="BE107" i="3"/>
  <c r="BE109" i="3"/>
  <c r="BE110" i="3"/>
  <c r="BE111" i="3"/>
  <c r="BE112" i="3"/>
  <c r="BE113" i="3"/>
  <c r="BE114" i="3"/>
  <c r="BE116" i="3"/>
  <c r="BE117" i="3"/>
  <c r="BE118" i="3"/>
  <c r="BE119" i="3"/>
  <c r="BE120" i="3"/>
  <c r="BE121" i="3"/>
  <c r="BE123" i="3"/>
  <c r="BE124" i="3"/>
  <c r="BE125" i="3"/>
  <c r="BE126" i="3"/>
  <c r="BE127" i="3"/>
  <c r="BE132" i="3"/>
  <c r="BE139" i="3"/>
  <c r="AZ8" i="3"/>
  <c r="AZ9" i="3"/>
  <c r="AZ10" i="3"/>
  <c r="AZ15" i="3"/>
  <c r="AZ16" i="3"/>
  <c r="AZ17" i="3"/>
  <c r="AZ21" i="3"/>
  <c r="AZ22" i="3"/>
  <c r="AZ23" i="3"/>
  <c r="AZ26" i="3"/>
  <c r="AZ27" i="3"/>
  <c r="AZ28" i="3"/>
  <c r="AZ29" i="3"/>
  <c r="AZ31" i="3"/>
  <c r="AZ32" i="3"/>
  <c r="AZ33" i="3"/>
  <c r="AZ34" i="3"/>
  <c r="AZ35" i="3"/>
  <c r="AZ36" i="3"/>
  <c r="AZ37" i="3"/>
  <c r="AZ38" i="3"/>
  <c r="AZ39" i="3"/>
  <c r="AZ40" i="3"/>
  <c r="AZ41" i="3"/>
  <c r="AZ44" i="3"/>
  <c r="AZ45" i="3"/>
  <c r="AZ46" i="3"/>
  <c r="AZ47" i="3"/>
  <c r="AZ50" i="3"/>
  <c r="AZ51" i="3"/>
  <c r="AZ52" i="3"/>
  <c r="AZ53" i="3"/>
  <c r="AZ54" i="3"/>
  <c r="AZ55" i="3"/>
  <c r="AZ58" i="3"/>
  <c r="AZ59" i="3"/>
  <c r="AZ60" i="3"/>
  <c r="AZ61" i="3"/>
  <c r="AZ62" i="3"/>
  <c r="AZ71" i="3"/>
  <c r="AZ72" i="3"/>
  <c r="AZ73" i="3"/>
  <c r="AZ74" i="3"/>
  <c r="AZ87" i="3"/>
  <c r="AZ88" i="3"/>
  <c r="AZ89" i="3"/>
  <c r="AZ92" i="3"/>
  <c r="AZ93" i="3"/>
  <c r="AZ94" i="3"/>
  <c r="AZ95" i="3"/>
  <c r="AZ98" i="3"/>
  <c r="AZ99" i="3"/>
  <c r="AZ100" i="3"/>
  <c r="AZ103" i="3"/>
  <c r="AZ104" i="3"/>
  <c r="AZ105" i="3"/>
  <c r="AZ106" i="3"/>
  <c r="AZ107" i="3"/>
  <c r="AZ110" i="3"/>
  <c r="AZ111" i="3"/>
  <c r="AZ112" i="3"/>
  <c r="AZ113" i="3"/>
  <c r="AZ114" i="3"/>
  <c r="AZ117" i="3"/>
  <c r="AZ118" i="3"/>
  <c r="AZ119" i="3"/>
  <c r="AZ120" i="3"/>
  <c r="AZ121" i="3"/>
  <c r="AZ124" i="3"/>
  <c r="AZ125" i="3"/>
  <c r="AZ126" i="3"/>
  <c r="AZ127" i="3"/>
  <c r="AZ128" i="3"/>
  <c r="AZ129" i="3"/>
  <c r="AZ130" i="3"/>
  <c r="AP7" i="3"/>
  <c r="AP12" i="3"/>
  <c r="AP13" i="3"/>
  <c r="AP14" i="3"/>
  <c r="AP15" i="3"/>
  <c r="AP16" i="3"/>
  <c r="AP17" i="3"/>
  <c r="AP19" i="3"/>
  <c r="AP20" i="3"/>
  <c r="AP21" i="3"/>
  <c r="AP22" i="3"/>
  <c r="AP23" i="3"/>
  <c r="AP43" i="3"/>
  <c r="AP49" i="3"/>
  <c r="AP57" i="3"/>
  <c r="AP64" i="3"/>
  <c r="AP70" i="3"/>
  <c r="AP71" i="3"/>
  <c r="AP72" i="3"/>
  <c r="AP73" i="3"/>
  <c r="AP74" i="3"/>
  <c r="AP76" i="3"/>
  <c r="AP81" i="3"/>
  <c r="AP85" i="3"/>
  <c r="AP86" i="3"/>
  <c r="AP87" i="3"/>
  <c r="AP88" i="3"/>
  <c r="AP91" i="3"/>
  <c r="AP92" i="3"/>
  <c r="AP93" i="3"/>
  <c r="AP94" i="3"/>
  <c r="AP95" i="3"/>
  <c r="AP97" i="3"/>
  <c r="AP102" i="3"/>
  <c r="AP103" i="3"/>
  <c r="AP104" i="3"/>
  <c r="AP105" i="3"/>
  <c r="AP106" i="3"/>
  <c r="AP109" i="3"/>
  <c r="AP110" i="3"/>
  <c r="AP111" i="3"/>
  <c r="AP112" i="3"/>
  <c r="AP113" i="3"/>
  <c r="AP114" i="3"/>
  <c r="AP116" i="3"/>
  <c r="AP117" i="3"/>
  <c r="AP120" i="3"/>
  <c r="AP121" i="3"/>
  <c r="AP124" i="3"/>
  <c r="AP132" i="3"/>
  <c r="AP139" i="3"/>
  <c r="AA10" i="3"/>
  <c r="AA12" i="3"/>
  <c r="AA13" i="3"/>
  <c r="AA25" i="3"/>
  <c r="AA26" i="3"/>
  <c r="AA27" i="3"/>
  <c r="AA28" i="3"/>
  <c r="AA29" i="3"/>
  <c r="AA38" i="3"/>
  <c r="AA39" i="3"/>
  <c r="AA40" i="3"/>
  <c r="AA41" i="3"/>
  <c r="AA46" i="3"/>
  <c r="AA47" i="3"/>
  <c r="AA55" i="3"/>
  <c r="AA64" i="3"/>
  <c r="AA81" i="3"/>
  <c r="AA85" i="3"/>
  <c r="AA116" i="3"/>
  <c r="AA117" i="3"/>
  <c r="AA118" i="3"/>
  <c r="AA119" i="3"/>
  <c r="AA120" i="3"/>
  <c r="AA121" i="3"/>
  <c r="AA139" i="3"/>
  <c r="DP75" i="3"/>
  <c r="DP69" i="3"/>
  <c r="DH101" i="3"/>
  <c r="DH69" i="3"/>
  <c r="DC138" i="3"/>
  <c r="DC131" i="3"/>
  <c r="DC122" i="3"/>
  <c r="DC115" i="3"/>
  <c r="DC108" i="3"/>
  <c r="DC101" i="3"/>
  <c r="DC96" i="3"/>
  <c r="DC90" i="3"/>
  <c r="DC84" i="3"/>
  <c r="DC80" i="3"/>
  <c r="DC75" i="3"/>
  <c r="DC69" i="3"/>
  <c r="DC63" i="3"/>
  <c r="DC56" i="3"/>
  <c r="DC48" i="3"/>
  <c r="DC42" i="3"/>
  <c r="DC30" i="3"/>
  <c r="DC11" i="3"/>
  <c r="DC6" i="3"/>
  <c r="CD138" i="3"/>
  <c r="CD80" i="3"/>
  <c r="CD69" i="3"/>
  <c r="BY69" i="3" l="1"/>
  <c r="BT108" i="3"/>
  <c r="BT63" i="3"/>
  <c r="BT42" i="3"/>
  <c r="BT11" i="3"/>
  <c r="BO138" i="3"/>
  <c r="BO131" i="3"/>
  <c r="BO122" i="3"/>
  <c r="BO96" i="3"/>
  <c r="BO80" i="3"/>
  <c r="BO75" i="3"/>
  <c r="BO69" i="3"/>
  <c r="BO63" i="3"/>
  <c r="BO42" i="3"/>
  <c r="BO24" i="3"/>
  <c r="BO18" i="3"/>
  <c r="BO6" i="3"/>
  <c r="BJ18" i="3"/>
  <c r="BD7" i="3"/>
  <c r="BD8" i="3"/>
  <c r="BA146" i="3" s="1"/>
  <c r="BD146" i="3" s="1"/>
  <c r="BD9" i="3"/>
  <c r="BD10" i="3"/>
  <c r="BD12" i="3"/>
  <c r="BD13" i="3"/>
  <c r="BD14" i="3"/>
  <c r="BD19" i="3"/>
  <c r="BD20" i="3"/>
  <c r="BD21" i="3"/>
  <c r="BD22" i="3"/>
  <c r="BD23" i="3"/>
  <c r="BD25" i="3"/>
  <c r="BD27" i="3"/>
  <c r="BD29" i="3"/>
  <c r="BD31" i="3"/>
  <c r="BD32" i="3"/>
  <c r="BD33" i="3"/>
  <c r="BD34" i="3"/>
  <c r="BD36" i="3"/>
  <c r="BD38" i="3"/>
  <c r="BD39" i="3"/>
  <c r="BD40" i="3"/>
  <c r="BD41" i="3"/>
  <c r="BD43" i="3"/>
  <c r="BD44" i="3"/>
  <c r="BD45" i="3"/>
  <c r="BD46" i="3"/>
  <c r="BD47" i="3"/>
  <c r="BD49" i="3"/>
  <c r="BD51" i="3"/>
  <c r="BD52" i="3"/>
  <c r="BD55" i="3"/>
  <c r="BD58" i="3"/>
  <c r="BD59" i="3"/>
  <c r="BD60" i="3"/>
  <c r="BD62" i="3"/>
  <c r="BD64" i="3"/>
  <c r="BD70" i="3"/>
  <c r="BD71" i="3"/>
  <c r="BD72" i="3"/>
  <c r="BD73" i="3"/>
  <c r="BD74" i="3"/>
  <c r="BD76" i="3"/>
  <c r="BD81" i="3"/>
  <c r="BD91" i="3"/>
  <c r="BD92" i="3"/>
  <c r="BD93" i="3"/>
  <c r="BD94" i="3"/>
  <c r="BD97" i="3"/>
  <c r="BD98" i="3"/>
  <c r="BD99" i="3"/>
  <c r="BD100" i="3"/>
  <c r="BD102" i="3"/>
  <c r="BD103" i="3"/>
  <c r="BD105" i="3"/>
  <c r="BD109" i="3"/>
  <c r="BD110" i="3"/>
  <c r="BD112" i="3"/>
  <c r="BD113" i="3"/>
  <c r="BD114" i="3"/>
  <c r="BD116" i="3"/>
  <c r="BD117" i="3"/>
  <c r="BD118" i="3"/>
  <c r="BD119" i="3"/>
  <c r="BD120" i="3"/>
  <c r="BD121" i="3"/>
  <c r="BD124" i="3"/>
  <c r="BD125" i="3"/>
  <c r="BD127" i="3"/>
  <c r="BD139" i="3"/>
  <c r="BD138" i="3"/>
  <c r="BD115" i="3"/>
  <c r="BE115" i="3"/>
  <c r="BD108" i="3"/>
  <c r="BE108" i="3"/>
  <c r="BD101" i="3"/>
  <c r="BE101" i="3"/>
  <c r="BE96" i="3"/>
  <c r="BD80" i="3"/>
  <c r="BE80" i="3"/>
  <c r="BD75" i="3"/>
  <c r="BE75" i="3"/>
  <c r="BE69" i="3"/>
  <c r="BD63" i="3"/>
  <c r="BE63" i="3"/>
  <c r="BE42" i="3"/>
  <c r="BD24" i="3"/>
  <c r="BE24" i="3"/>
  <c r="BD18" i="3"/>
  <c r="BE18" i="3"/>
  <c r="BE11" i="3"/>
  <c r="AP138" i="3"/>
  <c r="AP75" i="3"/>
  <c r="AP69" i="3"/>
  <c r="AP18" i="3"/>
  <c r="AA80" i="3"/>
  <c r="BD96" i="3" l="1"/>
  <c r="BD11" i="3"/>
  <c r="BE48" i="3"/>
  <c r="BE84" i="3"/>
  <c r="BE30" i="3"/>
  <c r="BD30" i="3"/>
  <c r="BD84" i="3"/>
  <c r="BE56" i="3"/>
  <c r="BD48" i="3"/>
  <c r="BD69" i="3"/>
  <c r="BD42" i="3"/>
  <c r="BD56" i="3"/>
  <c r="BE138" i="3"/>
  <c r="BO108" i="3"/>
  <c r="AK80" i="3" l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V30" i="3" l="1"/>
  <c r="BE122" i="3"/>
  <c r="BD122" i="3" l="1"/>
  <c r="BD90" i="3"/>
  <c r="BE90" i="3"/>
  <c r="CD6" i="3"/>
  <c r="CD18" i="3"/>
  <c r="CD24" i="3"/>
  <c r="CD42" i="3"/>
  <c r="CD56" i="3"/>
  <c r="CD63" i="3"/>
  <c r="CD75" i="3"/>
  <c r="CD101" i="3"/>
  <c r="CD122" i="3"/>
  <c r="AK138" i="3"/>
  <c r="AP131" i="3"/>
  <c r="AK131" i="3"/>
  <c r="AK122" i="3"/>
  <c r="DP115" i="3"/>
  <c r="BO115" i="3"/>
  <c r="AK115" i="3"/>
  <c r="DH108" i="3"/>
  <c r="BY108" i="3"/>
  <c r="AP108" i="3"/>
  <c r="AK108" i="3"/>
  <c r="AP101" i="3"/>
  <c r="AK101" i="3"/>
  <c r="DP96" i="3"/>
  <c r="AK96" i="3"/>
  <c r="AP90" i="3"/>
  <c r="AK90" i="3"/>
  <c r="AK84" i="3"/>
  <c r="DH80" i="3"/>
  <c r="BJ80" i="3"/>
  <c r="AP80" i="3"/>
  <c r="AK75" i="3"/>
  <c r="BJ69" i="3"/>
  <c r="AK69" i="3"/>
  <c r="DP63" i="3"/>
  <c r="DH63" i="3"/>
  <c r="AP63" i="3"/>
  <c r="AK63" i="3"/>
  <c r="AK56" i="3"/>
  <c r="AK48" i="3"/>
  <c r="DP42" i="3"/>
  <c r="DH42" i="3"/>
  <c r="AK42" i="3"/>
  <c r="DP30" i="3"/>
  <c r="BJ30" i="3"/>
  <c r="AZ30" i="3"/>
  <c r="AK30" i="3"/>
  <c r="DP24" i="3"/>
  <c r="DC24" i="3"/>
  <c r="AK24" i="3"/>
  <c r="DP18" i="3"/>
  <c r="DH18" i="3"/>
  <c r="BY18" i="3"/>
  <c r="AK18" i="3"/>
  <c r="DP11" i="3"/>
  <c r="AP11" i="3"/>
  <c r="AK11" i="3"/>
  <c r="DP6" i="3"/>
  <c r="DH6" i="3"/>
  <c r="BT6" i="3"/>
  <c r="AK6" i="3"/>
  <c r="AV146" i="3" l="1"/>
  <c r="AA115" i="3"/>
  <c r="AA24" i="3"/>
  <c r="BT80" i="3"/>
  <c r="CD96" i="3"/>
  <c r="BT131" i="3"/>
  <c r="BD131" i="3"/>
  <c r="BE131" i="3"/>
  <c r="CD131" i="3"/>
  <c r="CD115" i="3"/>
  <c r="AJ6" i="3"/>
  <c r="AJ75" i="3"/>
  <c r="AJ84" i="3"/>
  <c r="AJ56" i="3"/>
  <c r="AJ122" i="3"/>
  <c r="AJ90" i="3"/>
  <c r="AJ108" i="3"/>
  <c r="AJ115" i="3"/>
  <c r="AJ96" i="3"/>
  <c r="AJ101" i="3"/>
  <c r="AJ24" i="3"/>
  <c r="AJ42" i="3"/>
  <c r="AJ63" i="3"/>
  <c r="AJ80" i="3"/>
  <c r="AJ131" i="3"/>
  <c r="AJ11" i="3"/>
  <c r="AJ18" i="3"/>
  <c r="AJ30" i="3"/>
  <c r="AJ48" i="3"/>
  <c r="AJ69" i="3"/>
  <c r="AJ138" i="3"/>
  <c r="AK143" i="3" l="1"/>
  <c r="BD143" i="3"/>
  <c r="BE143" i="3"/>
  <c r="AJ143" i="3"/>
  <c r="M145" i="3" l="1"/>
  <c r="M146" i="3"/>
  <c r="M143" i="3" l="1"/>
  <c r="R145" i="3" l="1"/>
  <c r="R146" i="3" l="1"/>
  <c r="Q37" i="3" l="1"/>
  <c r="Q10" i="3"/>
  <c r="Q68" i="3"/>
  <c r="Q15" i="3"/>
  <c r="Q78" i="3"/>
  <c r="Q47" i="3"/>
  <c r="Q118" i="3"/>
  <c r="Q76" i="3"/>
  <c r="Q67" i="3"/>
  <c r="Q30" i="3"/>
  <c r="Q33" i="3"/>
  <c r="Q71" i="3"/>
  <c r="Q90" i="3"/>
  <c r="Q50" i="3"/>
  <c r="Q101" i="3"/>
  <c r="Q20" i="3"/>
  <c r="Q8" i="3"/>
  <c r="Q55" i="3"/>
  <c r="Q84" i="3"/>
  <c r="Q115" i="3"/>
  <c r="Q48" i="3"/>
  <c r="Q21" i="3"/>
  <c r="Q66" i="3"/>
  <c r="Q127" i="3"/>
  <c r="Q79" i="3"/>
  <c r="Q58" i="3"/>
  <c r="Q92" i="3"/>
  <c r="Q131" i="3"/>
  <c r="Q103" i="3"/>
  <c r="Q75" i="3"/>
  <c r="Q85" i="3"/>
  <c r="Q42" i="3"/>
  <c r="Q65" i="3"/>
  <c r="Q81" i="3"/>
  <c r="Q44" i="3"/>
  <c r="Q9" i="3"/>
  <c r="Q139" i="3"/>
  <c r="Q122" i="3"/>
  <c r="Q119" i="3"/>
  <c r="Q6" i="3"/>
  <c r="N146" i="3"/>
  <c r="P146" i="3" s="1"/>
  <c r="Q7" i="3"/>
  <c r="Q134" i="3"/>
  <c r="Q59" i="3"/>
  <c r="Q106" i="3"/>
  <c r="Q35" i="3"/>
  <c r="Q111" i="3"/>
  <c r="Q31" i="3"/>
  <c r="Q13" i="3"/>
  <c r="Q52" i="3"/>
  <c r="Q124" i="3"/>
  <c r="Q56" i="3"/>
  <c r="P30" i="3"/>
  <c r="Q41" i="3"/>
  <c r="Q77" i="3"/>
  <c r="P63" i="3"/>
  <c r="Q63" i="3"/>
  <c r="Q24" i="3"/>
  <c r="P101" i="3"/>
  <c r="Q138" i="3"/>
  <c r="P138" i="3"/>
  <c r="Q141" i="3"/>
  <c r="Q40" i="3"/>
  <c r="Q39" i="3"/>
  <c r="P84" i="3"/>
  <c r="Q96" i="3"/>
  <c r="P96" i="3"/>
  <c r="P115" i="3"/>
  <c r="P48" i="3"/>
  <c r="Q38" i="3"/>
  <c r="Q98" i="3"/>
  <c r="Q64" i="3"/>
  <c r="Q60" i="3"/>
  <c r="Q22" i="3"/>
  <c r="P131" i="3"/>
  <c r="P69" i="3"/>
  <c r="Q69" i="3"/>
  <c r="Q11" i="3"/>
  <c r="P75" i="3"/>
  <c r="Q19" i="3"/>
  <c r="Q116" i="3"/>
  <c r="Q80" i="3"/>
  <c r="Q133" i="3"/>
  <c r="Q95" i="3"/>
  <c r="Q97" i="3"/>
  <c r="Q16" i="3"/>
  <c r="P18" i="3"/>
  <c r="Q18" i="3"/>
  <c r="Q23" i="3"/>
  <c r="Q62" i="3"/>
  <c r="N145" i="3"/>
  <c r="P145" i="3" s="1"/>
  <c r="Q93" i="3"/>
  <c r="Q99" i="3"/>
  <c r="Q72" i="3"/>
  <c r="Q109" i="3"/>
  <c r="Q121" i="3"/>
  <c r="Q132" i="3"/>
  <c r="Q91" i="3"/>
  <c r="Q26" i="3"/>
  <c r="P56" i="3"/>
  <c r="Q14" i="3"/>
  <c r="Q142" i="3"/>
  <c r="Q27" i="3"/>
  <c r="P24" i="3"/>
  <c r="Q70" i="3"/>
  <c r="Q83" i="3"/>
  <c r="Q12" i="3"/>
  <c r="Q117" i="3"/>
  <c r="Q108" i="3"/>
  <c r="Q125" i="3"/>
  <c r="Q43" i="3"/>
  <c r="Q105" i="3"/>
  <c r="Q34" i="3"/>
  <c r="Q32" i="3"/>
  <c r="Q100" i="3"/>
  <c r="Q126" i="3"/>
  <c r="P11" i="3"/>
  <c r="Q94" i="3"/>
  <c r="P80" i="3"/>
  <c r="Q49" i="3"/>
  <c r="Q89" i="3"/>
  <c r="Q128" i="3"/>
  <c r="Q28" i="3"/>
  <c r="Q113" i="3"/>
  <c r="P52" i="3"/>
  <c r="P27" i="3"/>
  <c r="P67" i="3"/>
  <c r="Q46" i="3"/>
  <c r="Q86" i="3"/>
  <c r="P90" i="3"/>
  <c r="Q123" i="3"/>
  <c r="Q36" i="3"/>
  <c r="Q114" i="3"/>
  <c r="P6" i="3"/>
  <c r="P143" i="3"/>
  <c r="Q54" i="3"/>
  <c r="Q120" i="3"/>
  <c r="Q107" i="3"/>
  <c r="Q53" i="3"/>
  <c r="Q74" i="3"/>
  <c r="Q135" i="3"/>
  <c r="Q129" i="3"/>
  <c r="Q88" i="3"/>
  <c r="Q136" i="3"/>
  <c r="Q57" i="3"/>
  <c r="P122" i="3"/>
  <c r="P134" i="3"/>
  <c r="Q104" i="3"/>
  <c r="P104" i="3"/>
  <c r="P100" i="3"/>
  <c r="Q87" i="3"/>
  <c r="P87" i="3"/>
  <c r="P20" i="3"/>
  <c r="P33" i="3"/>
  <c r="P62" i="3"/>
  <c r="P46" i="3"/>
  <c r="P38" i="3"/>
  <c r="P53" i="3"/>
  <c r="P120" i="3"/>
  <c r="Q17" i="3"/>
  <c r="Q51" i="3"/>
  <c r="Q110" i="3"/>
  <c r="Q112" i="3"/>
  <c r="Q73" i="3"/>
  <c r="Q25" i="3"/>
  <c r="Q45" i="3"/>
  <c r="P42" i="3"/>
  <c r="Q61" i="3"/>
  <c r="Q82" i="3"/>
  <c r="P59" i="3"/>
  <c r="P15" i="3"/>
  <c r="P111" i="3"/>
  <c r="P37" i="3"/>
  <c r="P99" i="3"/>
  <c r="P107" i="3"/>
  <c r="P17" i="3"/>
  <c r="P58" i="3"/>
  <c r="Q140" i="3"/>
  <c r="Q130" i="3"/>
  <c r="P22" i="3"/>
  <c r="Q137" i="3"/>
  <c r="Q102" i="3"/>
  <c r="P121" i="3"/>
  <c r="P54" i="3"/>
  <c r="P36" i="3"/>
  <c r="P60" i="3"/>
  <c r="P74" i="3"/>
  <c r="P47" i="3"/>
  <c r="P26" i="3"/>
  <c r="P94" i="3"/>
  <c r="P9" i="3"/>
  <c r="P128" i="3"/>
  <c r="P125" i="3"/>
  <c r="P124" i="3"/>
  <c r="P118" i="3"/>
  <c r="P82" i="3"/>
  <c r="P40" i="3"/>
  <c r="P13" i="3"/>
  <c r="P92" i="3"/>
  <c r="P51" i="3"/>
  <c r="P61" i="3"/>
  <c r="P88" i="3"/>
  <c r="P89" i="3"/>
  <c r="P21" i="3"/>
  <c r="P79" i="3"/>
  <c r="P98" i="3"/>
  <c r="P142" i="3"/>
  <c r="P103" i="3"/>
  <c r="P41" i="3"/>
  <c r="P130" i="3"/>
  <c r="P113" i="3"/>
  <c r="P64" i="3"/>
  <c r="P102" i="3"/>
  <c r="P109" i="3"/>
  <c r="P73" i="3"/>
  <c r="P106" i="3"/>
  <c r="Q29" i="3"/>
  <c r="P34" i="3"/>
  <c r="P110" i="3"/>
  <c r="P50" i="3"/>
  <c r="P112" i="3"/>
  <c r="P135" i="3"/>
  <c r="P65" i="3"/>
  <c r="P72" i="3"/>
  <c r="P14" i="3"/>
  <c r="P108" i="3"/>
  <c r="P117" i="3"/>
  <c r="P116" i="3"/>
  <c r="P129" i="3"/>
  <c r="P31" i="3"/>
  <c r="P71" i="3"/>
  <c r="P70" i="3"/>
  <c r="P39" i="3"/>
  <c r="P132" i="3"/>
  <c r="P7" i="3"/>
  <c r="P123" i="3"/>
  <c r="P19" i="3"/>
  <c r="P43" i="3"/>
  <c r="P78" i="3"/>
  <c r="P10" i="3"/>
  <c r="P93" i="3"/>
  <c r="P16" i="3"/>
  <c r="P23" i="3"/>
  <c r="P85" i="3"/>
  <c r="P86" i="3"/>
  <c r="P140" i="3"/>
  <c r="P137" i="3"/>
  <c r="P44" i="3"/>
  <c r="P119" i="3"/>
  <c r="P45" i="3"/>
  <c r="P55" i="3"/>
  <c r="P114" i="3"/>
  <c r="P105" i="3"/>
  <c r="P35" i="3"/>
  <c r="P32" i="3"/>
  <c r="P136" i="3"/>
  <c r="P29" i="3"/>
  <c r="P57" i="3"/>
  <c r="P126" i="3"/>
  <c r="P66" i="3"/>
  <c r="P141" i="3"/>
  <c r="P68" i="3"/>
  <c r="P127" i="3"/>
  <c r="P95" i="3"/>
  <c r="P49" i="3"/>
  <c r="P83" i="3"/>
  <c r="P76" i="3"/>
  <c r="P81" i="3"/>
  <c r="P91" i="3"/>
  <c r="P97" i="3"/>
  <c r="P77" i="3"/>
  <c r="P133" i="3"/>
  <c r="P25" i="3"/>
  <c r="P8" i="3"/>
  <c r="P139" i="3"/>
  <c r="P28" i="3"/>
  <c r="P12" i="3"/>
  <c r="Q143" i="3" l="1"/>
  <c r="Q145" i="3"/>
  <c r="Q146" i="3"/>
  <c r="V116" i="3"/>
  <c r="V84" i="3"/>
  <c r="V41" i="3"/>
  <c r="V73" i="3"/>
  <c r="V131" i="3"/>
  <c r="V117" i="3"/>
  <c r="V18" i="3"/>
  <c r="V16" i="3"/>
  <c r="V48" i="3"/>
  <c r="V6" i="3"/>
  <c r="V138" i="3"/>
  <c r="V23" i="3"/>
  <c r="V112" i="3"/>
  <c r="V26" i="3"/>
  <c r="V59" i="3"/>
  <c r="V31" i="3"/>
  <c r="V77" i="3"/>
  <c r="V37" i="3"/>
  <c r="V80" i="3"/>
  <c r="V108" i="3"/>
  <c r="V34" i="3"/>
  <c r="V42" i="3"/>
  <c r="V10" i="3"/>
  <c r="V124" i="3"/>
  <c r="V105" i="3"/>
  <c r="V94" i="3"/>
  <c r="V25" i="3"/>
  <c r="V40" i="3"/>
  <c r="V11" i="3"/>
  <c r="V101" i="3"/>
  <c r="V52" i="3"/>
  <c r="V87" i="3"/>
  <c r="V78" i="3"/>
  <c r="V63" i="3"/>
  <c r="V125" i="3"/>
  <c r="V54" i="3"/>
  <c r="V142" i="3"/>
  <c r="V126" i="3"/>
  <c r="V72" i="3"/>
  <c r="V70" i="3"/>
  <c r="V20" i="3"/>
  <c r="V29" i="3"/>
  <c r="U96" i="3"/>
  <c r="V96" i="3"/>
  <c r="V130" i="3"/>
  <c r="V69" i="3"/>
  <c r="U69" i="3"/>
  <c r="V75" i="3"/>
  <c r="V134" i="3"/>
  <c r="U90" i="3"/>
  <c r="V90" i="3"/>
  <c r="U56" i="3"/>
  <c r="V56" i="3"/>
  <c r="V136" i="3"/>
  <c r="V8" i="3"/>
  <c r="S146" i="3"/>
  <c r="V146" i="3" s="1"/>
  <c r="U48" i="3"/>
  <c r="V113" i="3"/>
  <c r="V71" i="3"/>
  <c r="V93" i="3"/>
  <c r="V13" i="3"/>
  <c r="V33" i="3"/>
  <c r="V27" i="3"/>
  <c r="V14" i="3"/>
  <c r="V127" i="3"/>
  <c r="V115" i="3"/>
  <c r="U115" i="3"/>
  <c r="V98" i="3"/>
  <c r="V66" i="3"/>
  <c r="V65" i="3"/>
  <c r="V58" i="3"/>
  <c r="V35" i="3"/>
  <c r="V100" i="3"/>
  <c r="V62" i="3"/>
  <c r="V135" i="3"/>
  <c r="V110" i="3"/>
  <c r="V97" i="3"/>
  <c r="U122" i="3"/>
  <c r="V122" i="3"/>
  <c r="V24" i="3"/>
  <c r="U101" i="3"/>
  <c r="V9" i="3"/>
  <c r="V128" i="3"/>
  <c r="V141" i="3"/>
  <c r="V44" i="3"/>
  <c r="V95" i="3"/>
  <c r="V55" i="3"/>
  <c r="V137" i="3"/>
  <c r="V17" i="3"/>
  <c r="U40" i="3"/>
  <c r="V83" i="3"/>
  <c r="V91" i="3"/>
  <c r="V140" i="3"/>
  <c r="V12" i="3"/>
  <c r="U75" i="3"/>
  <c r="V103" i="3"/>
  <c r="V102" i="3"/>
  <c r="V64" i="3"/>
  <c r="V47" i="3"/>
  <c r="V106" i="3"/>
  <c r="V68" i="3"/>
  <c r="V123" i="3"/>
  <c r="V107" i="3"/>
  <c r="V121" i="3"/>
  <c r="V139" i="3"/>
  <c r="V109" i="3"/>
  <c r="V45" i="3"/>
  <c r="V38" i="3"/>
  <c r="V85" i="3"/>
  <c r="V76" i="3"/>
  <c r="V114" i="3"/>
  <c r="V79" i="3"/>
  <c r="V50" i="3"/>
  <c r="V49" i="3"/>
  <c r="V104" i="3"/>
  <c r="V39" i="3"/>
  <c r="U24" i="3"/>
  <c r="V32" i="3"/>
  <c r="V99" i="3"/>
  <c r="V120" i="3"/>
  <c r="V82" i="3"/>
  <c r="V89" i="3"/>
  <c r="U6" i="3"/>
  <c r="S143" i="3"/>
  <c r="V143" i="3" s="1"/>
  <c r="S145" i="3"/>
  <c r="U145" i="3" s="1"/>
  <c r="V7" i="3"/>
  <c r="U13" i="3"/>
  <c r="U34" i="3"/>
  <c r="U72" i="3"/>
  <c r="U84" i="3"/>
  <c r="V21" i="3"/>
  <c r="V88" i="3"/>
  <c r="V46" i="3"/>
  <c r="V22" i="3"/>
  <c r="V118" i="3"/>
  <c r="V129" i="3"/>
  <c r="V36" i="3"/>
  <c r="V53" i="3"/>
  <c r="U131" i="3"/>
  <c r="U18" i="3"/>
  <c r="U138" i="3"/>
  <c r="V74" i="3"/>
  <c r="U42" i="3"/>
  <c r="V15" i="3"/>
  <c r="U11" i="3"/>
  <c r="V67" i="3"/>
  <c r="V57" i="3"/>
  <c r="V60" i="3"/>
  <c r="U27" i="3"/>
  <c r="U14" i="3"/>
  <c r="U77" i="3"/>
  <c r="U32" i="3"/>
  <c r="U141" i="3"/>
  <c r="U65" i="3"/>
  <c r="U36" i="3"/>
  <c r="U87" i="3"/>
  <c r="V61" i="3"/>
  <c r="V111" i="3"/>
  <c r="U80" i="3"/>
  <c r="V133" i="3"/>
  <c r="V81" i="3"/>
  <c r="V86" i="3"/>
  <c r="V119" i="3"/>
  <c r="U55" i="3"/>
  <c r="U60" i="3"/>
  <c r="U104" i="3"/>
  <c r="U67" i="3"/>
  <c r="U83" i="3"/>
  <c r="U106" i="3"/>
  <c r="U94" i="3"/>
  <c r="U110" i="3"/>
  <c r="U47" i="3"/>
  <c r="U130" i="3"/>
  <c r="V19" i="3"/>
  <c r="V51" i="3"/>
  <c r="U30" i="3"/>
  <c r="U63" i="3"/>
  <c r="U82" i="3"/>
  <c r="U100" i="3"/>
  <c r="U74" i="3"/>
  <c r="U119" i="3"/>
  <c r="U9" i="3"/>
  <c r="U33" i="3"/>
  <c r="U46" i="3"/>
  <c r="U88" i="3"/>
  <c r="U39" i="3"/>
  <c r="U99" i="3"/>
  <c r="U114" i="3"/>
  <c r="V92" i="3"/>
  <c r="V28" i="3"/>
  <c r="U125" i="3"/>
  <c r="U29" i="3"/>
  <c r="U129" i="3"/>
  <c r="U118" i="3"/>
  <c r="U137" i="3"/>
  <c r="U38" i="3"/>
  <c r="U93" i="3"/>
  <c r="U23" i="3"/>
  <c r="U21" i="3"/>
  <c r="U133" i="3"/>
  <c r="U44" i="3"/>
  <c r="U105" i="3"/>
  <c r="U58" i="3"/>
  <c r="U79" i="3"/>
  <c r="U71" i="3"/>
  <c r="U108" i="3"/>
  <c r="V43" i="3"/>
  <c r="U15" i="3"/>
  <c r="U142" i="3"/>
  <c r="U95" i="3"/>
  <c r="U57" i="3"/>
  <c r="V132" i="3"/>
  <c r="U52" i="3"/>
  <c r="U20" i="3"/>
  <c r="U111" i="3"/>
  <c r="U41" i="3"/>
  <c r="U127" i="3"/>
  <c r="U37" i="3"/>
  <c r="U135" i="3"/>
  <c r="U68" i="3"/>
  <c r="U49" i="3"/>
  <c r="U136" i="3"/>
  <c r="U64" i="3"/>
  <c r="U107" i="3"/>
  <c r="U121" i="3"/>
  <c r="U117" i="3"/>
  <c r="U109" i="3"/>
  <c r="U102" i="3"/>
  <c r="U91" i="3"/>
  <c r="U7" i="3"/>
  <c r="U31" i="3"/>
  <c r="U124" i="3"/>
  <c r="U134" i="3"/>
  <c r="U73" i="3"/>
  <c r="U50" i="3"/>
  <c r="U51" i="3"/>
  <c r="U120" i="3"/>
  <c r="U26" i="3"/>
  <c r="U53" i="3"/>
  <c r="U12" i="3"/>
  <c r="U16" i="3"/>
  <c r="U98" i="3"/>
  <c r="U128" i="3"/>
  <c r="U54" i="3"/>
  <c r="U10" i="3"/>
  <c r="U45" i="3"/>
  <c r="U78" i="3"/>
  <c r="U35" i="3"/>
  <c r="U113" i="3"/>
  <c r="U28" i="3"/>
  <c r="U86" i="3"/>
  <c r="U22" i="3"/>
  <c r="U112" i="3"/>
  <c r="U61" i="3"/>
  <c r="U66" i="3"/>
  <c r="U103" i="3"/>
  <c r="U89" i="3"/>
  <c r="U85" i="3"/>
  <c r="U76" i="3"/>
  <c r="U59" i="3"/>
  <c r="U92" i="3"/>
  <c r="U140" i="3"/>
  <c r="U70" i="3"/>
  <c r="U25" i="3"/>
  <c r="U123" i="3"/>
  <c r="U126" i="3"/>
  <c r="U17" i="3"/>
  <c r="U62" i="3"/>
  <c r="U81" i="3"/>
  <c r="U19" i="3"/>
  <c r="U116" i="3"/>
  <c r="U139" i="3"/>
  <c r="U132" i="3"/>
  <c r="U8" i="3"/>
  <c r="U97" i="3"/>
  <c r="U43" i="3"/>
  <c r="V145" i="3" l="1"/>
  <c r="U146" i="3"/>
  <c r="U143" i="3"/>
  <c r="W146" i="3" l="1"/>
  <c r="W145" i="3"/>
  <c r="AF75" i="3" l="1"/>
  <c r="AF115" i="3"/>
  <c r="AF90" i="3"/>
  <c r="AF11" i="3"/>
  <c r="AF101" i="3"/>
  <c r="AF56" i="3"/>
  <c r="AF96" i="3"/>
  <c r="AF24" i="3"/>
  <c r="AF80" i="3"/>
  <c r="AF18" i="3"/>
  <c r="AF6" i="3"/>
  <c r="AE75" i="3"/>
  <c r="AF63" i="3"/>
  <c r="AE63" i="3"/>
  <c r="AF108" i="3"/>
  <c r="AE11" i="3"/>
  <c r="AF69" i="3"/>
  <c r="AE69" i="3"/>
  <c r="AE122" i="3"/>
  <c r="AF122" i="3"/>
  <c r="AE24" i="3"/>
  <c r="AF42" i="3"/>
  <c r="AE42" i="3"/>
  <c r="AF84" i="3"/>
  <c r="AE84" i="3"/>
  <c r="AE90" i="3"/>
  <c r="AF138" i="3"/>
  <c r="AE138" i="3"/>
  <c r="AE96" i="3"/>
  <c r="AF131" i="3"/>
  <c r="AE131" i="3"/>
  <c r="AE6" i="3"/>
  <c r="AC143" i="3"/>
  <c r="AF48" i="3"/>
  <c r="AE48" i="3"/>
  <c r="AE56" i="3"/>
  <c r="AF30" i="3"/>
  <c r="AE30" i="3"/>
  <c r="AE18" i="3"/>
  <c r="AE115" i="3"/>
  <c r="AE80" i="3"/>
  <c r="AE101" i="3"/>
  <c r="AE108" i="3"/>
  <c r="AE143" i="3" l="1"/>
  <c r="AF143" i="3"/>
  <c r="AF105" i="3"/>
  <c r="AF72" i="3"/>
  <c r="AF110" i="3"/>
  <c r="AF139" i="3"/>
  <c r="AF94" i="3"/>
  <c r="AF140" i="3"/>
  <c r="AF52" i="3"/>
  <c r="AF55" i="3"/>
  <c r="AF39" i="3"/>
  <c r="AF128" i="3"/>
  <c r="AF95" i="3"/>
  <c r="AF106" i="3"/>
  <c r="AF29" i="3"/>
  <c r="AF59" i="3"/>
  <c r="AF99" i="3"/>
  <c r="AF102" i="3"/>
  <c r="AF62" i="3"/>
  <c r="AF35" i="3"/>
  <c r="AF92" i="3"/>
  <c r="AF85" i="3"/>
  <c r="AF107" i="3"/>
  <c r="AF66" i="3"/>
  <c r="AF33" i="3"/>
  <c r="AF136" i="3"/>
  <c r="AF70" i="3"/>
  <c r="AF7" i="3"/>
  <c r="AF43" i="3"/>
  <c r="AF126" i="3"/>
  <c r="AF103" i="3"/>
  <c r="AF8" i="3"/>
  <c r="AF14" i="3"/>
  <c r="AF22" i="3"/>
  <c r="AF82" i="3"/>
  <c r="AF44" i="3"/>
  <c r="AF51" i="3"/>
  <c r="AF135" i="3"/>
  <c r="AF53" i="3"/>
  <c r="AF71" i="3"/>
  <c r="AF26" i="3"/>
  <c r="AF133" i="3"/>
  <c r="AF34" i="3"/>
  <c r="AF49" i="3"/>
  <c r="AF93" i="3"/>
  <c r="AF38" i="3"/>
  <c r="AF68" i="3"/>
  <c r="AF98" i="3"/>
  <c r="AF60" i="3"/>
  <c r="AF134" i="3"/>
  <c r="AF17" i="3"/>
  <c r="AF132" i="3"/>
  <c r="AF91" i="3"/>
  <c r="AF77" i="3"/>
  <c r="AF78" i="3"/>
  <c r="AF125" i="3"/>
  <c r="AF137" i="3"/>
  <c r="AF89" i="3"/>
  <c r="AF83" i="3"/>
  <c r="AC145" i="3"/>
  <c r="AE145" i="3" s="1"/>
  <c r="AF142" i="3"/>
  <c r="AF111" i="3"/>
  <c r="AF100" i="3"/>
  <c r="AF119" i="3"/>
  <c r="AF31" i="3"/>
  <c r="AF36" i="3"/>
  <c r="AC146" i="3"/>
  <c r="AE146" i="3" s="1"/>
  <c r="AE14" i="3"/>
  <c r="AF87" i="3"/>
  <c r="AF25" i="3"/>
  <c r="AF50" i="3"/>
  <c r="AF27" i="3"/>
  <c r="AF15" i="3"/>
  <c r="AF61" i="3"/>
  <c r="AF118" i="3"/>
  <c r="AF21" i="3"/>
  <c r="AF32" i="3"/>
  <c r="AF116" i="3"/>
  <c r="AF46" i="3"/>
  <c r="AF54" i="3"/>
  <c r="AF12" i="3"/>
  <c r="AF124" i="3"/>
  <c r="AE22" i="3"/>
  <c r="AE17" i="3"/>
  <c r="AE94" i="3"/>
  <c r="AF130" i="3"/>
  <c r="AF120" i="3"/>
  <c r="AF20" i="3"/>
  <c r="AF47" i="3"/>
  <c r="AF65" i="3"/>
  <c r="AF113" i="3"/>
  <c r="AF67" i="3"/>
  <c r="AF121" i="3"/>
  <c r="AF109" i="3"/>
  <c r="AF141" i="3"/>
  <c r="AF16" i="3"/>
  <c r="AF104" i="3"/>
  <c r="AF114" i="3"/>
  <c r="AF88" i="3"/>
  <c r="AF86" i="3"/>
  <c r="AE99" i="3"/>
  <c r="AE100" i="3"/>
  <c r="AE103" i="3"/>
  <c r="AF9" i="3"/>
  <c r="AF19" i="3"/>
  <c r="AF23" i="3"/>
  <c r="AF40" i="3"/>
  <c r="AE95" i="3"/>
  <c r="AE86" i="3"/>
  <c r="AE21" i="3"/>
  <c r="AE104" i="3"/>
  <c r="AE59" i="3"/>
  <c r="AE9" i="3"/>
  <c r="AE111" i="3"/>
  <c r="AF73" i="3"/>
  <c r="AF112" i="3"/>
  <c r="AF45" i="3"/>
  <c r="AF28" i="3"/>
  <c r="AF127" i="3"/>
  <c r="AF74" i="3"/>
  <c r="AF57" i="3"/>
  <c r="AF79" i="3"/>
  <c r="AF117" i="3"/>
  <c r="AE130" i="3"/>
  <c r="AE38" i="3"/>
  <c r="AE20" i="3"/>
  <c r="AE47" i="3"/>
  <c r="AE136" i="3"/>
  <c r="AF41" i="3"/>
  <c r="AF37" i="3"/>
  <c r="AF58" i="3"/>
  <c r="AF129" i="3"/>
  <c r="AF97" i="3"/>
  <c r="AE39" i="3"/>
  <c r="AF64" i="3"/>
  <c r="AE64" i="3"/>
  <c r="AE46" i="3"/>
  <c r="AE28" i="3"/>
  <c r="AE54" i="3"/>
  <c r="AE116" i="3"/>
  <c r="AF10" i="3"/>
  <c r="AE87" i="3"/>
  <c r="AE127" i="3"/>
  <c r="AE60" i="3"/>
  <c r="AE27" i="3"/>
  <c r="AE65" i="3"/>
  <c r="AE61" i="3"/>
  <c r="AE34" i="3"/>
  <c r="AE124" i="3"/>
  <c r="AE125" i="3"/>
  <c r="AE82" i="3"/>
  <c r="AE128" i="3"/>
  <c r="AE37" i="3"/>
  <c r="AE126" i="3"/>
  <c r="AE117" i="3"/>
  <c r="AE72" i="3"/>
  <c r="AE58" i="3"/>
  <c r="AE118" i="3"/>
  <c r="AE53" i="3"/>
  <c r="AE129" i="3"/>
  <c r="AE15" i="3"/>
  <c r="AE102" i="3"/>
  <c r="AE10" i="3"/>
  <c r="AE132" i="3"/>
  <c r="AF13" i="3"/>
  <c r="AF123" i="3"/>
  <c r="AE57" i="3"/>
  <c r="AE140" i="3"/>
  <c r="AE97" i="3"/>
  <c r="AE55" i="3"/>
  <c r="AE135" i="3"/>
  <c r="AE98" i="3"/>
  <c r="AE41" i="3"/>
  <c r="AE105" i="3"/>
  <c r="AE78" i="3"/>
  <c r="AE66" i="3"/>
  <c r="AE26" i="3"/>
  <c r="AE19" i="3"/>
  <c r="AE77" i="3"/>
  <c r="AE79" i="3"/>
  <c r="AE23" i="3"/>
  <c r="AF76" i="3"/>
  <c r="AE76" i="3"/>
  <c r="AE133" i="3"/>
  <c r="AE121" i="3"/>
  <c r="AE112" i="3"/>
  <c r="AE134" i="3"/>
  <c r="AE67" i="3"/>
  <c r="AE36" i="3"/>
  <c r="AE113" i="3"/>
  <c r="AE40" i="3"/>
  <c r="AE93" i="3"/>
  <c r="AE45" i="3"/>
  <c r="AE107" i="3"/>
  <c r="AE68" i="3"/>
  <c r="AE50" i="3"/>
  <c r="AE114" i="3"/>
  <c r="AE91" i="3"/>
  <c r="AE12" i="3"/>
  <c r="AF81" i="3"/>
  <c r="AE43" i="3"/>
  <c r="AE119" i="3"/>
  <c r="AE62" i="3"/>
  <c r="AE106" i="3"/>
  <c r="AE88" i="3"/>
  <c r="AE89" i="3"/>
  <c r="AE32" i="3"/>
  <c r="AE7" i="3"/>
  <c r="AE44" i="3"/>
  <c r="AE120" i="3"/>
  <c r="AE142" i="3"/>
  <c r="AE52" i="3"/>
  <c r="AE8" i="3"/>
  <c r="AE137" i="3"/>
  <c r="AE29" i="3"/>
  <c r="AE49" i="3"/>
  <c r="AE81" i="3"/>
  <c r="AE35" i="3"/>
  <c r="AE83" i="3"/>
  <c r="AE25" i="3"/>
  <c r="AE85" i="3"/>
  <c r="AE123" i="3"/>
  <c r="AE73" i="3"/>
  <c r="AE51" i="3"/>
  <c r="AE109" i="3"/>
  <c r="AE13" i="3"/>
  <c r="AE31" i="3"/>
  <c r="AE70" i="3"/>
  <c r="AE139" i="3"/>
  <c r="AE110" i="3"/>
  <c r="AE92" i="3"/>
  <c r="AE141" i="3"/>
  <c r="AE33" i="3"/>
  <c r="AE16" i="3"/>
  <c r="AE74" i="3"/>
  <c r="AE71" i="3"/>
  <c r="AF146" i="3" l="1"/>
  <c r="AF145" i="3"/>
  <c r="AK53" i="3"/>
  <c r="AK86" i="3"/>
  <c r="AK78" i="3"/>
  <c r="AK82" i="3"/>
  <c r="AK136" i="3"/>
  <c r="AK140" i="3"/>
  <c r="AK8" i="3"/>
  <c r="AK15" i="3"/>
  <c r="AK34" i="3"/>
  <c r="AK58" i="3"/>
  <c r="AK89" i="3"/>
  <c r="AK110" i="3"/>
  <c r="AK128" i="3"/>
  <c r="AK43" i="3"/>
  <c r="AK118" i="3"/>
  <c r="AK21" i="3"/>
  <c r="AK39" i="3"/>
  <c r="AK59" i="3"/>
  <c r="AK95" i="3"/>
  <c r="AK116" i="3"/>
  <c r="AK33" i="3"/>
  <c r="AK93" i="3"/>
  <c r="AK17" i="3"/>
  <c r="AK36" i="3"/>
  <c r="AK55" i="3"/>
  <c r="AK87" i="3"/>
  <c r="AK106" i="3"/>
  <c r="AK126" i="3"/>
  <c r="AK37" i="3"/>
  <c r="AK113" i="3"/>
  <c r="AK26" i="3"/>
  <c r="AK137" i="3"/>
  <c r="AK27" i="3"/>
  <c r="AK7" i="3"/>
  <c r="AH145" i="3"/>
  <c r="AJ145" i="3" s="1"/>
  <c r="AK41" i="3"/>
  <c r="AK66" i="3"/>
  <c r="AK68" i="3"/>
  <c r="AK142" i="3"/>
  <c r="AK83" i="3"/>
  <c r="AH146" i="3"/>
  <c r="AK146" i="3" s="1"/>
  <c r="AK20" i="3"/>
  <c r="AK38" i="3"/>
  <c r="AK62" i="3"/>
  <c r="AK94" i="3"/>
  <c r="AK114" i="3"/>
  <c r="AK139" i="3"/>
  <c r="AK57" i="3"/>
  <c r="AK132" i="3"/>
  <c r="AK45" i="3"/>
  <c r="AK64" i="3"/>
  <c r="AK100" i="3"/>
  <c r="AK125" i="3"/>
  <c r="AK47" i="3"/>
  <c r="AK107" i="3"/>
  <c r="AK22" i="3"/>
  <c r="AK40" i="3"/>
  <c r="AK60" i="3"/>
  <c r="AK92" i="3"/>
  <c r="AK112" i="3"/>
  <c r="AK130" i="3"/>
  <c r="AK52" i="3"/>
  <c r="AK127" i="3"/>
  <c r="AK124" i="3"/>
  <c r="AK51" i="3"/>
  <c r="AJ26" i="3"/>
  <c r="AK67" i="3"/>
  <c r="AJ67" i="3"/>
  <c r="AK54" i="3"/>
  <c r="AJ54" i="3"/>
  <c r="AJ41" i="3"/>
  <c r="AK121" i="3"/>
  <c r="AK135" i="3"/>
  <c r="AK77" i="3"/>
  <c r="AK134" i="3"/>
  <c r="AK79" i="3"/>
  <c r="AK91" i="3"/>
  <c r="AK25" i="3"/>
  <c r="AK44" i="3"/>
  <c r="AK72" i="3"/>
  <c r="AK99" i="3"/>
  <c r="AK119" i="3"/>
  <c r="AK14" i="3"/>
  <c r="AK88" i="3"/>
  <c r="AK12" i="3"/>
  <c r="AK31" i="3"/>
  <c r="AK50" i="3"/>
  <c r="AK73" i="3"/>
  <c r="AK105" i="3"/>
  <c r="AK129" i="3"/>
  <c r="AK61" i="3"/>
  <c r="AK123" i="3"/>
  <c r="AK46" i="3"/>
  <c r="AK70" i="3"/>
  <c r="AK97" i="3"/>
  <c r="AK117" i="3"/>
  <c r="AK9" i="3"/>
  <c r="AK71" i="3"/>
  <c r="AK109" i="3"/>
  <c r="AK65" i="3"/>
  <c r="AK29" i="3"/>
  <c r="AK35" i="3"/>
  <c r="AK19" i="3"/>
  <c r="AK23" i="3"/>
  <c r="AJ128" i="3"/>
  <c r="AK49" i="3"/>
  <c r="AK28" i="3"/>
  <c r="AK76" i="3"/>
  <c r="AK74" i="3"/>
  <c r="AK98" i="3"/>
  <c r="AJ51" i="3"/>
  <c r="AJ137" i="3"/>
  <c r="AJ27" i="3"/>
  <c r="AK16" i="3"/>
  <c r="AJ118" i="3"/>
  <c r="AJ29" i="3"/>
  <c r="AJ119" i="3"/>
  <c r="AJ66" i="3"/>
  <c r="AJ88" i="3"/>
  <c r="AK133" i="3"/>
  <c r="AK120" i="3"/>
  <c r="AK81" i="3"/>
  <c r="AK103" i="3"/>
  <c r="AK85" i="3"/>
  <c r="AK13" i="3"/>
  <c r="AK102" i="3"/>
  <c r="AJ45" i="3"/>
  <c r="AJ113" i="3"/>
  <c r="AJ124" i="3"/>
  <c r="AJ71" i="3"/>
  <c r="AJ15" i="3"/>
  <c r="AJ121" i="3"/>
  <c r="AJ16" i="3"/>
  <c r="AJ28" i="3"/>
  <c r="AJ36" i="3"/>
  <c r="AJ142" i="3"/>
  <c r="AJ114" i="3"/>
  <c r="AJ129" i="3"/>
  <c r="AK141" i="3"/>
  <c r="AK111" i="3"/>
  <c r="AJ87" i="3"/>
  <c r="AJ79" i="3"/>
  <c r="AK32" i="3"/>
  <c r="AK10" i="3"/>
  <c r="AK104" i="3"/>
  <c r="AJ127" i="3"/>
  <c r="AJ68" i="3"/>
  <c r="AJ62" i="3"/>
  <c r="AJ117" i="3"/>
  <c r="AJ32" i="3"/>
  <c r="AJ74" i="3"/>
  <c r="AJ23" i="3"/>
  <c r="AJ39" i="3"/>
  <c r="AJ72" i="3"/>
  <c r="AJ92" i="3"/>
  <c r="AJ126" i="3"/>
  <c r="AJ13" i="3"/>
  <c r="AJ107" i="3"/>
  <c r="AJ94" i="3"/>
  <c r="AJ130" i="3"/>
  <c r="AJ34" i="3"/>
  <c r="AJ99" i="3"/>
  <c r="AJ110" i="3"/>
  <c r="AJ141" i="3"/>
  <c r="AJ38" i="3"/>
  <c r="AJ133" i="3"/>
  <c r="AJ120" i="3"/>
  <c r="AJ65" i="3"/>
  <c r="AJ104" i="3"/>
  <c r="AJ47" i="3"/>
  <c r="AJ134" i="3"/>
  <c r="AJ37" i="3"/>
  <c r="AJ40" i="3"/>
  <c r="AJ55" i="3"/>
  <c r="AJ20" i="3"/>
  <c r="AJ82" i="3"/>
  <c r="AJ35" i="3"/>
  <c r="AJ7" i="3"/>
  <c r="AJ76" i="3"/>
  <c r="AJ109" i="3"/>
  <c r="AJ125" i="3"/>
  <c r="AJ86" i="3"/>
  <c r="AJ136" i="3"/>
  <c r="AJ85" i="3"/>
  <c r="AJ8" i="3"/>
  <c r="AJ83" i="3"/>
  <c r="AJ59" i="3"/>
  <c r="AJ73" i="3"/>
  <c r="AJ89" i="3"/>
  <c r="AJ17" i="3"/>
  <c r="AJ22" i="3"/>
  <c r="AJ46" i="3"/>
  <c r="AJ58" i="3"/>
  <c r="AJ106" i="3"/>
  <c r="AJ78" i="3"/>
  <c r="AJ50" i="3"/>
  <c r="AJ53" i="3"/>
  <c r="AJ111" i="3"/>
  <c r="AJ60" i="3"/>
  <c r="AJ93" i="3"/>
  <c r="AJ21" i="3"/>
  <c r="AJ97" i="3"/>
  <c r="AJ12" i="3"/>
  <c r="AJ91" i="3"/>
  <c r="AJ123" i="3"/>
  <c r="AJ43" i="3"/>
  <c r="AJ64" i="3"/>
  <c r="AJ139" i="3"/>
  <c r="AJ10" i="3"/>
  <c r="AJ77" i="3"/>
  <c r="AJ52" i="3"/>
  <c r="AJ19" i="3"/>
  <c r="AJ31" i="3"/>
  <c r="AJ9" i="3"/>
  <c r="AJ44" i="3"/>
  <c r="AJ61" i="3"/>
  <c r="AJ100" i="3"/>
  <c r="AJ14" i="3"/>
  <c r="AJ33" i="3"/>
  <c r="AJ105" i="3"/>
  <c r="AJ140" i="3"/>
  <c r="AJ132" i="3"/>
  <c r="AJ112" i="3"/>
  <c r="AJ135" i="3"/>
  <c r="AJ25" i="3"/>
  <c r="AJ102" i="3"/>
  <c r="AJ70" i="3"/>
  <c r="AJ57" i="3"/>
  <c r="AJ81" i="3"/>
  <c r="AJ49" i="3"/>
  <c r="AJ116" i="3"/>
  <c r="AJ98" i="3"/>
  <c r="AJ103" i="3"/>
  <c r="AJ95" i="3"/>
  <c r="AJ146" i="3" l="1"/>
  <c r="AK145" i="3"/>
  <c r="AP53" i="3"/>
  <c r="AP47" i="3"/>
  <c r="AP6" i="3"/>
  <c r="AP58" i="3"/>
  <c r="AP125" i="3"/>
  <c r="AP119" i="3"/>
  <c r="AP126" i="3"/>
  <c r="AP61" i="3"/>
  <c r="AP99" i="3"/>
  <c r="AP115" i="3"/>
  <c r="AP48" i="3"/>
  <c r="AP42" i="3"/>
  <c r="AP122" i="3"/>
  <c r="AP84" i="3"/>
  <c r="AP55" i="3"/>
  <c r="AP32" i="3"/>
  <c r="AP136" i="3"/>
  <c r="AM146" i="3"/>
  <c r="AP146" i="3" s="1"/>
  <c r="AP8" i="3"/>
  <c r="AM145" i="3"/>
  <c r="AP89" i="3"/>
  <c r="AP129" i="3"/>
  <c r="AP44" i="3"/>
  <c r="AP130" i="3"/>
  <c r="AP98" i="3"/>
  <c r="AP128" i="3"/>
  <c r="AO24" i="3"/>
  <c r="AP24" i="3"/>
  <c r="AP56" i="3"/>
  <c r="AO42" i="3"/>
  <c r="AO30" i="3"/>
  <c r="AP30" i="3"/>
  <c r="AP96" i="3"/>
  <c r="AO84" i="3"/>
  <c r="AM143" i="3"/>
  <c r="AO143" i="3" s="1"/>
  <c r="AO36" i="3"/>
  <c r="AO105" i="3"/>
  <c r="AO22" i="3"/>
  <c r="AO73" i="3"/>
  <c r="AP38" i="3"/>
  <c r="AP29" i="3"/>
  <c r="AP66" i="3"/>
  <c r="AP37" i="3"/>
  <c r="AP59" i="3"/>
  <c r="AP27" i="3"/>
  <c r="AP50" i="3"/>
  <c r="AP9" i="3"/>
  <c r="AP118" i="3"/>
  <c r="AO75" i="3"/>
  <c r="AO56" i="3"/>
  <c r="AO96" i="3"/>
  <c r="AO80" i="3"/>
  <c r="AO101" i="3"/>
  <c r="AO131" i="3"/>
  <c r="AO108" i="3"/>
  <c r="AO79" i="3"/>
  <c r="AO83" i="3"/>
  <c r="AO72" i="3"/>
  <c r="AO33" i="3"/>
  <c r="AO10" i="3"/>
  <c r="AP40" i="3"/>
  <c r="AP107" i="3"/>
  <c r="AP46" i="3"/>
  <c r="AP100" i="3"/>
  <c r="AP123" i="3"/>
  <c r="AP60" i="3"/>
  <c r="AP45" i="3"/>
  <c r="AP127" i="3"/>
  <c r="AO115" i="3"/>
  <c r="AO48" i="3"/>
  <c r="AO122" i="3"/>
  <c r="AO138" i="3"/>
  <c r="AO63" i="3"/>
  <c r="AO69" i="3"/>
  <c r="AO90" i="3"/>
  <c r="AO6" i="3"/>
  <c r="AO136" i="3"/>
  <c r="AO107" i="3"/>
  <c r="AO40" i="3"/>
  <c r="AO120" i="3"/>
  <c r="AO15" i="3"/>
  <c r="AO67" i="3"/>
  <c r="AO142" i="3"/>
  <c r="AO103" i="3"/>
  <c r="AO46" i="3"/>
  <c r="AO78" i="3"/>
  <c r="AO92" i="3"/>
  <c r="AO110" i="3"/>
  <c r="AO104" i="3"/>
  <c r="AO141" i="3"/>
  <c r="AO66" i="3"/>
  <c r="AO137" i="3"/>
  <c r="AO77" i="3"/>
  <c r="AO13" i="3"/>
  <c r="AO74" i="3"/>
  <c r="AO68" i="3"/>
  <c r="AO135" i="3"/>
  <c r="AO140" i="3"/>
  <c r="AO94" i="3"/>
  <c r="AO47" i="3"/>
  <c r="AO14" i="3"/>
  <c r="AO50" i="3"/>
  <c r="AO82" i="3"/>
  <c r="AO16" i="3"/>
  <c r="AO21" i="3"/>
  <c r="AO106" i="3"/>
  <c r="AO111" i="3"/>
  <c r="AO65" i="3"/>
  <c r="AO134" i="3"/>
  <c r="AO112" i="3"/>
  <c r="AO119" i="3"/>
  <c r="AO113" i="3"/>
  <c r="AO70" i="3"/>
  <c r="AO102" i="3"/>
  <c r="AO20" i="3"/>
  <c r="AO57" i="3"/>
  <c r="AO86" i="3"/>
  <c r="AO95" i="3"/>
  <c r="AO124" i="3"/>
  <c r="AO39" i="3"/>
  <c r="AO121" i="3"/>
  <c r="AO28" i="3"/>
  <c r="AO133" i="3"/>
  <c r="AO88" i="3"/>
  <c r="AO41" i="3"/>
  <c r="AO43" i="3"/>
  <c r="AO60" i="3"/>
  <c r="AO35" i="3"/>
  <c r="AO76" i="3"/>
  <c r="AO17" i="3"/>
  <c r="AO23" i="3"/>
  <c r="AO71" i="3"/>
  <c r="AO114" i="3"/>
  <c r="AO118" i="3"/>
  <c r="AO117" i="3"/>
  <c r="AO87" i="3"/>
  <c r="AO34" i="3"/>
  <c r="AO26" i="3"/>
  <c r="AO7" i="3"/>
  <c r="AO64" i="3"/>
  <c r="AO8" i="3"/>
  <c r="AO81" i="3"/>
  <c r="AO49" i="3"/>
  <c r="AO91" i="3"/>
  <c r="AO139" i="3"/>
  <c r="AO93" i="3"/>
  <c r="AO12" i="3"/>
  <c r="AO109" i="3"/>
  <c r="AO97" i="3"/>
  <c r="AO85" i="3"/>
  <c r="AO132" i="3"/>
  <c r="AO19" i="3"/>
  <c r="AO25" i="3"/>
  <c r="AO116" i="3"/>
  <c r="AL146" i="3" l="1"/>
  <c r="AO146" i="3" s="1"/>
  <c r="AP145" i="3"/>
  <c r="AP143" i="3"/>
  <c r="AO45" i="3" l="1"/>
  <c r="AO126" i="3"/>
  <c r="AO51" i="3"/>
  <c r="AO55" i="3"/>
  <c r="AO58" i="3"/>
  <c r="AO100" i="3"/>
  <c r="AO130" i="3"/>
  <c r="AO54" i="3"/>
  <c r="AL145" i="3"/>
  <c r="AO145" i="3" s="1"/>
  <c r="AO99" i="3"/>
  <c r="AO31" i="3"/>
  <c r="AO129" i="3"/>
  <c r="AO123" i="3"/>
  <c r="AO37" i="3"/>
  <c r="AO32" i="3"/>
  <c r="AO29" i="3"/>
  <c r="AO89" i="3"/>
  <c r="AO38" i="3"/>
  <c r="AO61" i="3"/>
  <c r="AO62" i="3"/>
  <c r="AO53" i="3"/>
  <c r="AO98" i="3"/>
  <c r="AO44" i="3"/>
  <c r="AO125" i="3"/>
  <c r="AO127" i="3"/>
  <c r="AO59" i="3"/>
  <c r="AO52" i="3"/>
  <c r="AO128" i="3"/>
  <c r="AO27" i="3"/>
  <c r="AO9" i="3"/>
  <c r="H145" i="3" l="1"/>
  <c r="AV145" i="3" l="1"/>
  <c r="AZ81" i="3" l="1"/>
  <c r="AZ69" i="3"/>
  <c r="AZ64" i="3"/>
  <c r="AZ96" i="3"/>
  <c r="AZ138" i="3"/>
  <c r="AZ131" i="3"/>
  <c r="AZ19" i="3"/>
  <c r="AZ75" i="3"/>
  <c r="AZ24" i="3"/>
  <c r="AZ18" i="3"/>
  <c r="AZ122" i="3"/>
  <c r="AZ6" i="3"/>
  <c r="AZ108" i="3"/>
  <c r="AZ76" i="3"/>
  <c r="AZ49" i="3"/>
  <c r="AZ90" i="3"/>
  <c r="AZ97" i="3"/>
  <c r="AZ80" i="3"/>
  <c r="AY69" i="3"/>
  <c r="AZ42" i="3"/>
  <c r="AY96" i="3"/>
  <c r="AZ63" i="3"/>
  <c r="AY63" i="3"/>
  <c r="AY138" i="3"/>
  <c r="AY131" i="3"/>
  <c r="AY56" i="3"/>
  <c r="AZ56" i="3"/>
  <c r="AZ91" i="3"/>
  <c r="AW146" i="3"/>
  <c r="AY146" i="3" s="1"/>
  <c r="AZ132" i="3"/>
  <c r="AZ13" i="3"/>
  <c r="AY101" i="3"/>
  <c r="AZ101" i="3"/>
  <c r="AZ25" i="3"/>
  <c r="AZ57" i="3"/>
  <c r="AZ70" i="3"/>
  <c r="AZ115" i="3"/>
  <c r="AZ11" i="3"/>
  <c r="AZ48" i="3"/>
  <c r="AY90" i="3"/>
  <c r="AZ84" i="3"/>
  <c r="AY84" i="3"/>
  <c r="AZ20" i="3"/>
  <c r="AY93" i="3"/>
  <c r="AY53" i="3"/>
  <c r="AY80" i="3"/>
  <c r="AY42" i="3"/>
  <c r="AZ116" i="3"/>
  <c r="AZ109" i="3"/>
  <c r="AZ123" i="3"/>
  <c r="AY115" i="3"/>
  <c r="AY48" i="3"/>
  <c r="AY126" i="3"/>
  <c r="AY51" i="3"/>
  <c r="AY120" i="3"/>
  <c r="AY29" i="3"/>
  <c r="AZ43" i="3"/>
  <c r="AZ85" i="3"/>
  <c r="AY24" i="3"/>
  <c r="AY18" i="3"/>
  <c r="AZ12" i="3"/>
  <c r="AY30" i="3"/>
  <c r="AY134" i="3"/>
  <c r="AY133" i="3"/>
  <c r="AY135" i="3"/>
  <c r="AY33" i="3"/>
  <c r="AY79" i="3"/>
  <c r="AZ14" i="3"/>
  <c r="AY142" i="3"/>
  <c r="AY94" i="3"/>
  <c r="AY11" i="3"/>
  <c r="AY107" i="3"/>
  <c r="AY55" i="3"/>
  <c r="AY26" i="3"/>
  <c r="AY140" i="3"/>
  <c r="AY41" i="3"/>
  <c r="AY61" i="3"/>
  <c r="AZ7" i="3"/>
  <c r="AZ139" i="3"/>
  <c r="AY75" i="3"/>
  <c r="AY122" i="3"/>
  <c r="AY23" i="3"/>
  <c r="AY118" i="3"/>
  <c r="AY137" i="3"/>
  <c r="AY125" i="3"/>
  <c r="AY32" i="3"/>
  <c r="AY121" i="3"/>
  <c r="AY40" i="3"/>
  <c r="AY78" i="3"/>
  <c r="AW143" i="3"/>
  <c r="AZ143" i="3" s="1"/>
  <c r="AY77" i="3"/>
  <c r="AY47" i="3"/>
  <c r="AW145" i="3"/>
  <c r="AY145" i="3" s="1"/>
  <c r="AZ86" i="3"/>
  <c r="AY104" i="3"/>
  <c r="AY89" i="3"/>
  <c r="AY37" i="3"/>
  <c r="AY57" i="3"/>
  <c r="AY13" i="3"/>
  <c r="AY114" i="3"/>
  <c r="AY110" i="3"/>
  <c r="AY66" i="3"/>
  <c r="AY27" i="3"/>
  <c r="AY52" i="3"/>
  <c r="AY117" i="3"/>
  <c r="AY86" i="3"/>
  <c r="AY21" i="3"/>
  <c r="AY67" i="3"/>
  <c r="AY98" i="3"/>
  <c r="AY35" i="3"/>
  <c r="AY74" i="3"/>
  <c r="AY112" i="3"/>
  <c r="AY119" i="3"/>
  <c r="AY60" i="3"/>
  <c r="AY25" i="3"/>
  <c r="AZ102" i="3"/>
  <c r="AY109" i="3"/>
  <c r="AY113" i="3"/>
  <c r="AY45" i="3"/>
  <c r="AY65" i="3"/>
  <c r="AY130" i="3"/>
  <c r="AY128" i="3"/>
  <c r="AY83" i="3"/>
  <c r="AY46" i="3"/>
  <c r="AY82" i="3"/>
  <c r="AY28" i="3"/>
  <c r="AY72" i="3"/>
  <c r="AY100" i="3"/>
  <c r="AY43" i="3"/>
  <c r="AY99" i="3"/>
  <c r="AY62" i="3"/>
  <c r="AY20" i="3"/>
  <c r="AY15" i="3"/>
  <c r="AY141" i="3"/>
  <c r="AY49" i="3"/>
  <c r="AY97" i="3"/>
  <c r="AY132" i="3"/>
  <c r="AY124" i="3"/>
  <c r="AY19" i="3"/>
  <c r="AY12" i="3"/>
  <c r="AY70" i="3"/>
  <c r="AY116" i="3"/>
  <c r="AY54" i="3"/>
  <c r="AY14" i="3"/>
  <c r="AY95" i="3"/>
  <c r="AY87" i="3"/>
  <c r="AY127" i="3"/>
  <c r="AY59" i="3"/>
  <c r="AY22" i="3"/>
  <c r="AY38" i="3"/>
  <c r="AY136" i="3"/>
  <c r="AY68" i="3"/>
  <c r="AY6" i="3"/>
  <c r="AY9" i="3"/>
  <c r="AY105" i="3"/>
  <c r="AY81" i="3"/>
  <c r="AY92" i="3"/>
  <c r="AY103" i="3"/>
  <c r="AY111" i="3"/>
  <c r="AY73" i="3"/>
  <c r="AY64" i="3"/>
  <c r="AY8" i="3"/>
  <c r="AY7" i="3"/>
  <c r="AY123" i="3"/>
  <c r="AY58" i="3"/>
  <c r="AY34" i="3"/>
  <c r="AY139" i="3"/>
  <c r="AY108" i="3"/>
  <c r="AY44" i="3"/>
  <c r="AY50" i="3"/>
  <c r="AY106" i="3"/>
  <c r="AY39" i="3"/>
  <c r="AY17" i="3"/>
  <c r="AY10" i="3"/>
  <c r="AY16" i="3"/>
  <c r="AY76" i="3"/>
  <c r="AY31" i="3"/>
  <c r="AY91" i="3"/>
  <c r="AY36" i="3"/>
  <c r="AY129" i="3"/>
  <c r="AY71" i="3"/>
  <c r="AY85" i="3"/>
  <c r="AY88" i="3"/>
  <c r="AY102" i="3"/>
  <c r="AY143" i="3" l="1"/>
  <c r="AZ145" i="3"/>
  <c r="BD77" i="3" l="1"/>
  <c r="BD126" i="3"/>
  <c r="BD54" i="3"/>
  <c r="BD37" i="3"/>
  <c r="BD89" i="3"/>
  <c r="BD17" i="3"/>
  <c r="BD140" i="3"/>
  <c r="BD132" i="3"/>
  <c r="BD86" i="3"/>
  <c r="BD85" i="3"/>
  <c r="BD111" i="3"/>
  <c r="BD28" i="3"/>
  <c r="BD67" i="3"/>
  <c r="BD61" i="3"/>
  <c r="BD87" i="3"/>
  <c r="BD35" i="3"/>
  <c r="BD88" i="3"/>
  <c r="BD128" i="3"/>
  <c r="BD123" i="3"/>
  <c r="BD107" i="3"/>
  <c r="BD50" i="3"/>
  <c r="BD53" i="3"/>
  <c r="BD104" i="3"/>
  <c r="BD16" i="3"/>
  <c r="BD106" i="3"/>
  <c r="BD15" i="3"/>
  <c r="BD95" i="3"/>
  <c r="BD26" i="3"/>
  <c r="BD57" i="3"/>
  <c r="BD145" i="3"/>
  <c r="BJ61" i="3" l="1"/>
  <c r="BJ13" i="3"/>
  <c r="BJ14" i="3"/>
  <c r="BJ72" i="3"/>
  <c r="BJ66" i="3"/>
  <c r="BJ62" i="3"/>
  <c r="BJ60" i="3"/>
  <c r="BJ98" i="3"/>
  <c r="BJ130" i="3"/>
  <c r="BJ29" i="3"/>
  <c r="BJ87" i="3"/>
  <c r="BJ127" i="3"/>
  <c r="BJ117" i="3"/>
  <c r="BJ84" i="3"/>
  <c r="BJ56" i="3"/>
  <c r="BJ11" i="3"/>
  <c r="BJ96" i="3"/>
  <c r="BJ42" i="3"/>
  <c r="BJ108" i="3"/>
  <c r="BJ115" i="3"/>
  <c r="BJ75" i="3"/>
  <c r="BJ15" i="3"/>
  <c r="BJ103" i="3"/>
  <c r="BJ118" i="3"/>
  <c r="BJ110" i="3"/>
  <c r="BJ141" i="3"/>
  <c r="BJ142" i="3"/>
  <c r="BJ57" i="3"/>
  <c r="BJ123" i="3"/>
  <c r="BJ114" i="3"/>
  <c r="BJ25" i="3"/>
  <c r="BJ94" i="3"/>
  <c r="BJ45" i="3"/>
  <c r="BJ131" i="3"/>
  <c r="BI63" i="3"/>
  <c r="BJ63" i="3"/>
  <c r="BI11" i="3"/>
  <c r="BI96" i="3"/>
  <c r="BJ24" i="3"/>
  <c r="BI122" i="3"/>
  <c r="BJ122" i="3"/>
  <c r="BI80" i="3"/>
  <c r="BG143" i="3"/>
  <c r="BJ68" i="3"/>
  <c r="BJ16" i="3"/>
  <c r="BJ17" i="3"/>
  <c r="BJ89" i="3"/>
  <c r="BJ124" i="3"/>
  <c r="BJ133" i="3"/>
  <c r="BJ58" i="3"/>
  <c r="BJ91" i="3"/>
  <c r="BJ100" i="3"/>
  <c r="BG145" i="3"/>
  <c r="BJ145" i="3" s="1"/>
  <c r="BJ109" i="3"/>
  <c r="BJ44" i="3"/>
  <c r="BJ111" i="3"/>
  <c r="BI131" i="3"/>
  <c r="BI18" i="3"/>
  <c r="BJ138" i="3"/>
  <c r="BI42" i="3"/>
  <c r="BJ101" i="3"/>
  <c r="BI101" i="3"/>
  <c r="BI6" i="3"/>
  <c r="BJ99" i="3"/>
  <c r="BI40" i="3"/>
  <c r="BI38" i="3"/>
  <c r="BI125" i="3"/>
  <c r="BJ88" i="3"/>
  <c r="BJ77" i="3"/>
  <c r="BI87" i="3"/>
  <c r="BI105" i="3"/>
  <c r="BI111" i="3"/>
  <c r="BJ93" i="3"/>
  <c r="BI133" i="3"/>
  <c r="BJ59" i="3"/>
  <c r="BJ12" i="3"/>
  <c r="BJ43" i="3"/>
  <c r="BG146" i="3"/>
  <c r="BJ146" i="3" s="1"/>
  <c r="BJ79" i="3"/>
  <c r="BJ120" i="3"/>
  <c r="BJ49" i="3"/>
  <c r="BJ132" i="3"/>
  <c r="BI84" i="3"/>
  <c r="BI56" i="3"/>
  <c r="BI30" i="3"/>
  <c r="BI52" i="3"/>
  <c r="BI99" i="3"/>
  <c r="BI15" i="3"/>
  <c r="BI113" i="3"/>
  <c r="BI88" i="3"/>
  <c r="BI22" i="3"/>
  <c r="BI78" i="3"/>
  <c r="BI119" i="3"/>
  <c r="BI51" i="3"/>
  <c r="BI29" i="3"/>
  <c r="BJ140" i="3"/>
  <c r="BI24" i="3"/>
  <c r="BI75" i="3"/>
  <c r="BI72" i="3"/>
  <c r="BI36" i="3"/>
  <c r="BI32" i="3"/>
  <c r="BI95" i="3"/>
  <c r="BI41" i="3"/>
  <c r="BI77" i="3"/>
  <c r="BI35" i="3"/>
  <c r="BI141" i="3"/>
  <c r="BJ86" i="3"/>
  <c r="BI102" i="3"/>
  <c r="BI139" i="3"/>
  <c r="BI138" i="3"/>
  <c r="BI108" i="3"/>
  <c r="BI92" i="3"/>
  <c r="BI65" i="3"/>
  <c r="BI47" i="3"/>
  <c r="BI128" i="3"/>
  <c r="BI112" i="3"/>
  <c r="BI110" i="3"/>
  <c r="BI9" i="3"/>
  <c r="BI104" i="3"/>
  <c r="BI93" i="3"/>
  <c r="BI100" i="3"/>
  <c r="BI118" i="3"/>
  <c r="BI33" i="3"/>
  <c r="BI54" i="3"/>
  <c r="BI107" i="3"/>
  <c r="BI46" i="3"/>
  <c r="BI76" i="3"/>
  <c r="BJ85" i="3"/>
  <c r="BI97" i="3"/>
  <c r="BI81" i="3"/>
  <c r="BJ48" i="3"/>
  <c r="BI48" i="3"/>
  <c r="BJ90" i="3"/>
  <c r="BI90" i="3"/>
  <c r="BI69" i="3"/>
  <c r="BI73" i="3"/>
  <c r="BI34" i="3"/>
  <c r="BI126" i="3"/>
  <c r="BI106" i="3"/>
  <c r="BI94" i="3"/>
  <c r="BI17" i="3"/>
  <c r="BI134" i="3"/>
  <c r="BI124" i="3"/>
  <c r="BI121" i="3"/>
  <c r="BI53" i="3"/>
  <c r="BI61" i="3"/>
  <c r="BI82" i="3"/>
  <c r="BI136" i="3"/>
  <c r="BI27" i="3"/>
  <c r="BI21" i="3"/>
  <c r="BI57" i="3"/>
  <c r="BI7" i="3"/>
  <c r="BI50" i="3"/>
  <c r="BI140" i="3"/>
  <c r="BI115" i="3"/>
  <c r="BI83" i="3"/>
  <c r="BI20" i="3"/>
  <c r="BI74" i="3"/>
  <c r="BI10" i="3"/>
  <c r="BI14" i="3"/>
  <c r="BI129" i="3"/>
  <c r="BI13" i="3"/>
  <c r="BI91" i="3"/>
  <c r="BI28" i="3"/>
  <c r="BI23" i="3"/>
  <c r="BI55" i="3"/>
  <c r="BI71" i="3"/>
  <c r="BI137" i="3"/>
  <c r="BI19" i="3"/>
  <c r="BI116" i="3"/>
  <c r="BI64" i="3"/>
  <c r="BI70" i="3"/>
  <c r="BI31" i="3"/>
  <c r="BJ143" i="3" l="1"/>
  <c r="BI143" i="3"/>
  <c r="BI142" i="3" l="1"/>
  <c r="BI120" i="3"/>
  <c r="BI114" i="3"/>
  <c r="BI60" i="3"/>
  <c r="BI132" i="3"/>
  <c r="BI44" i="3"/>
  <c r="BI66" i="3"/>
  <c r="BI85" i="3"/>
  <c r="BI98" i="3"/>
  <c r="BI26" i="3"/>
  <c r="BI43" i="3"/>
  <c r="BI135" i="3"/>
  <c r="BI8" i="3"/>
  <c r="BF146" i="3"/>
  <c r="BI146" i="3" s="1"/>
  <c r="BI117" i="3"/>
  <c r="BI127" i="3"/>
  <c r="BF145" i="3"/>
  <c r="BI145" i="3" s="1"/>
  <c r="BI103" i="3"/>
  <c r="BI45" i="3"/>
  <c r="BI62" i="3"/>
  <c r="BI59" i="3"/>
  <c r="BI25" i="3"/>
  <c r="BI39" i="3"/>
  <c r="BI109" i="3"/>
  <c r="BI130" i="3"/>
  <c r="BI49" i="3"/>
  <c r="BI16" i="3"/>
  <c r="BI79" i="3"/>
  <c r="BI68" i="3"/>
  <c r="BI58" i="3"/>
  <c r="BI123" i="3"/>
  <c r="BI37" i="3"/>
  <c r="BI67" i="3"/>
  <c r="BI86" i="3"/>
  <c r="BI12" i="3"/>
  <c r="BI89" i="3"/>
  <c r="BO40" i="3" l="1"/>
  <c r="BO55" i="3"/>
  <c r="BO87" i="3"/>
  <c r="BO11" i="3"/>
  <c r="BO56" i="3"/>
  <c r="BO48" i="3"/>
  <c r="BO53" i="3"/>
  <c r="BO14" i="3"/>
  <c r="BO37" i="3"/>
  <c r="BL146" i="3"/>
  <c r="BL145" i="3"/>
  <c r="BO145" i="3" s="1"/>
  <c r="BO102" i="3"/>
  <c r="BO84" i="3"/>
  <c r="BN11" i="3"/>
  <c r="BN30" i="3"/>
  <c r="BO30" i="3"/>
  <c r="BN90" i="3"/>
  <c r="BO90" i="3"/>
  <c r="BN122" i="3"/>
  <c r="BN101" i="3"/>
  <c r="BO101" i="3"/>
  <c r="BL143" i="3"/>
  <c r="BO143" i="3" s="1"/>
  <c r="BN89" i="3"/>
  <c r="BN136" i="3"/>
  <c r="BO13" i="3"/>
  <c r="BO35" i="3"/>
  <c r="BN84" i="3"/>
  <c r="BN42" i="3"/>
  <c r="BN96" i="3"/>
  <c r="BN18" i="3"/>
  <c r="BN6" i="3"/>
  <c r="BN21" i="3"/>
  <c r="BN104" i="3"/>
  <c r="BN71" i="3"/>
  <c r="BN117" i="3"/>
  <c r="BO61" i="3"/>
  <c r="BO91" i="3"/>
  <c r="BN63" i="3"/>
  <c r="BN69" i="3"/>
  <c r="BN56" i="3"/>
  <c r="BN75" i="3"/>
  <c r="BN127" i="3"/>
  <c r="BN95" i="3"/>
  <c r="BN55" i="3"/>
  <c r="BN32" i="3"/>
  <c r="BN134" i="3"/>
  <c r="BN29" i="3"/>
  <c r="BO39" i="3"/>
  <c r="BN131" i="3"/>
  <c r="BN72" i="3"/>
  <c r="BN59" i="3"/>
  <c r="BN52" i="3"/>
  <c r="BN124" i="3"/>
  <c r="BN38" i="3"/>
  <c r="BN74" i="3"/>
  <c r="BN24" i="3"/>
  <c r="BN140" i="3"/>
  <c r="BN128" i="3"/>
  <c r="BN103" i="3"/>
  <c r="BN87" i="3"/>
  <c r="BN93" i="3"/>
  <c r="BN137" i="3"/>
  <c r="BN86" i="3"/>
  <c r="BN129" i="3"/>
  <c r="BN34" i="3"/>
  <c r="BN80" i="3"/>
  <c r="BN48" i="3"/>
  <c r="BN28" i="3"/>
  <c r="BN126" i="3"/>
  <c r="BN77" i="3"/>
  <c r="BN106" i="3"/>
  <c r="BN23" i="3"/>
  <c r="BN94" i="3"/>
  <c r="BN125" i="3"/>
  <c r="BN20" i="3"/>
  <c r="BN39" i="3"/>
  <c r="BN99" i="3"/>
  <c r="BN41" i="3"/>
  <c r="BN78" i="3"/>
  <c r="BN118" i="3"/>
  <c r="BN58" i="3"/>
  <c r="BN50" i="3"/>
  <c r="BN36" i="3"/>
  <c r="BN100" i="3"/>
  <c r="BN142" i="3"/>
  <c r="BN33" i="3"/>
  <c r="BN17" i="3"/>
  <c r="BN54" i="3"/>
  <c r="BN76" i="3"/>
  <c r="BN12" i="3"/>
  <c r="BN108" i="3"/>
  <c r="BN92" i="3"/>
  <c r="BN73" i="3"/>
  <c r="BN141" i="3"/>
  <c r="BN62" i="3"/>
  <c r="BN133" i="3"/>
  <c r="BN105" i="3"/>
  <c r="BN27" i="3"/>
  <c r="BN10" i="3"/>
  <c r="BN119" i="3"/>
  <c r="BN98" i="3"/>
  <c r="BN97" i="3"/>
  <c r="BN7" i="3"/>
  <c r="BN123" i="3"/>
  <c r="BN57" i="3"/>
  <c r="BN135" i="3"/>
  <c r="BN15" i="3"/>
  <c r="BN22" i="3"/>
  <c r="BN40" i="3"/>
  <c r="BN107" i="3"/>
  <c r="BN130" i="3"/>
  <c r="BN16" i="3"/>
  <c r="BN19" i="3"/>
  <c r="BN31" i="3"/>
  <c r="BN25" i="3"/>
  <c r="BN85" i="3"/>
  <c r="BN138" i="3"/>
  <c r="BN60" i="3"/>
  <c r="BN79" i="3"/>
  <c r="BN9" i="3"/>
  <c r="BN26" i="3"/>
  <c r="BN88" i="3"/>
  <c r="BN8" i="3"/>
  <c r="BN132" i="3"/>
  <c r="BN116" i="3"/>
  <c r="BN49" i="3"/>
  <c r="BN70" i="3"/>
  <c r="BN139" i="3"/>
  <c r="BN115" i="3"/>
  <c r="BN121" i="3"/>
  <c r="BN120" i="3"/>
  <c r="BN91" i="3"/>
  <c r="BK146" i="3" l="1"/>
  <c r="BN146" i="3"/>
  <c r="BO146" i="3"/>
  <c r="BN143" i="3"/>
  <c r="BN14" i="3" l="1"/>
  <c r="BN53" i="3"/>
  <c r="BN35" i="3"/>
  <c r="BN51" i="3"/>
  <c r="BN37" i="3"/>
  <c r="BN61" i="3"/>
  <c r="BN102" i="3"/>
  <c r="BN13" i="3"/>
  <c r="BK145" i="3"/>
  <c r="BN145" i="3" s="1"/>
  <c r="BT120" i="3" l="1"/>
  <c r="BT99" i="3"/>
  <c r="BT57" i="3"/>
  <c r="BT39" i="3"/>
  <c r="BT32" i="3"/>
  <c r="BT102" i="3"/>
  <c r="BT33" i="3"/>
  <c r="BT55" i="3"/>
  <c r="BT117" i="3"/>
  <c r="BT38" i="3"/>
  <c r="BT90" i="3"/>
  <c r="BT18" i="3"/>
  <c r="BT122" i="3"/>
  <c r="BT69" i="3"/>
  <c r="BT48" i="3"/>
  <c r="BT96" i="3"/>
  <c r="BT138" i="3"/>
  <c r="BT10" i="3"/>
  <c r="BT58" i="3"/>
  <c r="BT21" i="3"/>
  <c r="BT49" i="3"/>
  <c r="BT36" i="3"/>
  <c r="BT116" i="3"/>
  <c r="BT37" i="3"/>
  <c r="BT70" i="3"/>
  <c r="BT123" i="3"/>
  <c r="BT76" i="3"/>
  <c r="BS101" i="3"/>
  <c r="BT101" i="3"/>
  <c r="BT75" i="3"/>
  <c r="BS18" i="3"/>
  <c r="BS24" i="3"/>
  <c r="BT24" i="3"/>
  <c r="BT84" i="3"/>
  <c r="BS69" i="3"/>
  <c r="BS56" i="3"/>
  <c r="BT56" i="3"/>
  <c r="BT115" i="3"/>
  <c r="BS96" i="3"/>
  <c r="BS30" i="3"/>
  <c r="BT30" i="3"/>
  <c r="BQ143" i="3"/>
  <c r="BT143" i="3" s="1"/>
  <c r="BS83" i="3"/>
  <c r="BS47" i="3"/>
  <c r="BS111" i="3"/>
  <c r="BT20" i="3"/>
  <c r="BT91" i="3"/>
  <c r="BQ146" i="3"/>
  <c r="BT31" i="3"/>
  <c r="BT53" i="3"/>
  <c r="BT40" i="3"/>
  <c r="BT121" i="3"/>
  <c r="BT41" i="3"/>
  <c r="BT86" i="3"/>
  <c r="BT118" i="3"/>
  <c r="BS75" i="3"/>
  <c r="BS84" i="3"/>
  <c r="BS115" i="3"/>
  <c r="BS63" i="3"/>
  <c r="BS11" i="3"/>
  <c r="BS42" i="3"/>
  <c r="BS114" i="3"/>
  <c r="BS81" i="3"/>
  <c r="BS45" i="3"/>
  <c r="BS113" i="3"/>
  <c r="BS65" i="3"/>
  <c r="BS68" i="3"/>
  <c r="BS46" i="3"/>
  <c r="BS66" i="3"/>
  <c r="BS43" i="3"/>
  <c r="BS72" i="3"/>
  <c r="BT19" i="3"/>
  <c r="BT139" i="3"/>
  <c r="BT97" i="3"/>
  <c r="BS138" i="3"/>
  <c r="BS6" i="3"/>
  <c r="BS110" i="3"/>
  <c r="BS109" i="3"/>
  <c r="BS112" i="3"/>
  <c r="BS67" i="3"/>
  <c r="BT35" i="3"/>
  <c r="BT54" i="3"/>
  <c r="BT34" i="3"/>
  <c r="BS48" i="3"/>
  <c r="BS108" i="3"/>
  <c r="BS94" i="3"/>
  <c r="BS130" i="3"/>
  <c r="BS98" i="3"/>
  <c r="BQ145" i="3"/>
  <c r="BT25" i="3"/>
  <c r="BS122" i="3"/>
  <c r="BS80" i="3"/>
  <c r="BS44" i="3"/>
  <c r="BS142" i="3"/>
  <c r="BS27" i="3"/>
  <c r="BS79" i="3"/>
  <c r="BS137" i="3"/>
  <c r="BS64" i="3"/>
  <c r="BT51" i="3"/>
  <c r="BS131" i="3"/>
  <c r="BS82" i="3"/>
  <c r="BS50" i="3"/>
  <c r="BS99" i="3"/>
  <c r="BS26" i="3"/>
  <c r="BS126" i="3"/>
  <c r="BS17" i="3"/>
  <c r="BS90" i="3"/>
  <c r="BS73" i="3"/>
  <c r="BS61" i="3"/>
  <c r="BS51" i="3"/>
  <c r="BS88" i="3"/>
  <c r="BS135" i="3"/>
  <c r="BS105" i="3"/>
  <c r="BS127" i="3"/>
  <c r="BS136" i="3"/>
  <c r="BS71" i="3"/>
  <c r="BS22" i="3"/>
  <c r="BS95" i="3"/>
  <c r="BS140" i="3"/>
  <c r="BS28" i="3"/>
  <c r="BS124" i="3"/>
  <c r="BS62" i="3"/>
  <c r="BS93" i="3"/>
  <c r="BS74" i="3"/>
  <c r="BS78" i="3"/>
  <c r="BS19" i="3"/>
  <c r="BS29" i="3"/>
  <c r="BS77" i="3"/>
  <c r="BS16" i="3"/>
  <c r="BS13" i="3"/>
  <c r="BS23" i="3"/>
  <c r="BS106" i="3"/>
  <c r="BS60" i="3"/>
  <c r="BS8" i="3"/>
  <c r="BS134" i="3"/>
  <c r="BS100" i="3"/>
  <c r="BS59" i="3"/>
  <c r="BS9" i="3"/>
  <c r="BS125" i="3"/>
  <c r="BS133" i="3"/>
  <c r="BS10" i="3"/>
  <c r="BS107" i="3"/>
  <c r="BS92" i="3"/>
  <c r="BS87" i="3"/>
  <c r="BS132" i="3"/>
  <c r="BS128" i="3"/>
  <c r="BS14" i="3"/>
  <c r="BS104" i="3"/>
  <c r="BS103" i="3"/>
  <c r="BS141" i="3"/>
  <c r="BS52" i="3"/>
  <c r="BS12" i="3"/>
  <c r="BS85" i="3"/>
  <c r="BS89" i="3"/>
  <c r="BS15" i="3"/>
  <c r="BS143" i="3" l="1"/>
  <c r="BP146" i="3"/>
  <c r="BS146" i="3" s="1"/>
  <c r="BT145" i="3"/>
  <c r="BT146" i="3"/>
  <c r="BS35" i="3" l="1"/>
  <c r="BS121" i="3"/>
  <c r="BS86" i="3"/>
  <c r="BS116" i="3"/>
  <c r="BS97" i="3"/>
  <c r="BS129" i="3"/>
  <c r="BS55" i="3"/>
  <c r="BS53" i="3"/>
  <c r="BP145" i="3"/>
  <c r="BS145" i="3" s="1"/>
  <c r="BS54" i="3"/>
  <c r="BS58" i="3"/>
  <c r="BS76" i="3"/>
  <c r="BS36" i="3"/>
  <c r="BS139" i="3"/>
  <c r="BS34" i="3"/>
  <c r="BS118" i="3"/>
  <c r="BS123" i="3"/>
  <c r="BS32" i="3"/>
  <c r="BS57" i="3"/>
  <c r="BS119" i="3"/>
  <c r="BS49" i="3"/>
  <c r="BS38" i="3"/>
  <c r="BS102" i="3"/>
  <c r="BS31" i="3"/>
  <c r="BS70" i="3"/>
  <c r="BS39" i="3"/>
  <c r="BS37" i="3"/>
  <c r="BS40" i="3"/>
  <c r="BS117" i="3"/>
  <c r="BS120" i="3"/>
  <c r="BS20" i="3"/>
  <c r="BS91" i="3"/>
  <c r="BS7" i="3"/>
  <c r="BS25" i="3"/>
  <c r="BS41" i="3"/>
  <c r="BS33" i="3"/>
  <c r="BS21" i="3"/>
  <c r="BY89" i="3" l="1"/>
  <c r="BY32" i="3"/>
  <c r="BY33" i="3"/>
  <c r="BY51" i="3"/>
  <c r="BY142" i="3"/>
  <c r="BY68" i="3"/>
  <c r="BY96" i="3"/>
  <c r="BY6" i="3"/>
  <c r="BY35" i="3"/>
  <c r="BY133" i="3"/>
  <c r="BY120" i="3"/>
  <c r="BY25" i="3"/>
  <c r="BY12" i="3"/>
  <c r="BY13" i="3"/>
  <c r="BY87" i="3"/>
  <c r="BY81" i="3"/>
  <c r="BY90" i="3"/>
  <c r="BY30" i="3"/>
  <c r="BY75" i="3"/>
  <c r="BY63" i="3"/>
  <c r="BY42" i="3"/>
  <c r="BY84" i="3"/>
  <c r="BY48" i="3"/>
  <c r="BY107" i="3"/>
  <c r="BY58" i="3"/>
  <c r="BY47" i="3"/>
  <c r="BY49" i="3"/>
  <c r="BY127" i="3"/>
  <c r="BY101" i="3"/>
  <c r="BY134" i="3"/>
  <c r="BY43" i="3"/>
  <c r="BY55" i="3"/>
  <c r="BY61" i="3"/>
  <c r="BX122" i="3"/>
  <c r="BY122" i="3"/>
  <c r="BY115" i="3"/>
  <c r="BX115" i="3"/>
  <c r="BY131" i="3"/>
  <c r="BX42" i="3"/>
  <c r="BX84" i="3"/>
  <c r="BX108" i="3"/>
  <c r="BX69" i="3"/>
  <c r="BX6" i="3"/>
  <c r="BV143" i="3"/>
  <c r="BY143" i="3" s="1"/>
  <c r="BY92" i="3"/>
  <c r="BY93" i="3"/>
  <c r="BY88" i="3"/>
  <c r="BY34" i="3"/>
  <c r="BY140" i="3"/>
  <c r="BY62" i="3"/>
  <c r="BY44" i="3"/>
  <c r="BY86" i="3"/>
  <c r="BY37" i="3"/>
  <c r="BY40" i="3"/>
  <c r="BX96" i="3"/>
  <c r="BV146" i="3"/>
  <c r="BY146" i="3" s="1"/>
  <c r="BY85" i="3"/>
  <c r="BY116" i="3"/>
  <c r="BX30" i="3"/>
  <c r="BX75" i="3"/>
  <c r="BY80" i="3"/>
  <c r="BX80" i="3"/>
  <c r="BX24" i="3"/>
  <c r="BY24" i="3"/>
  <c r="BY138" i="3"/>
  <c r="BX17" i="3"/>
  <c r="BX142" i="3"/>
  <c r="BX13" i="3"/>
  <c r="BY94" i="3"/>
  <c r="BY78" i="3"/>
  <c r="BY66" i="3"/>
  <c r="BY39" i="3"/>
  <c r="BY76" i="3"/>
  <c r="BY27" i="3"/>
  <c r="BY97" i="3"/>
  <c r="BY31" i="3"/>
  <c r="BY46" i="3"/>
  <c r="BY95" i="3"/>
  <c r="BX90" i="3"/>
  <c r="BX131" i="3"/>
  <c r="BX11" i="3"/>
  <c r="BY11" i="3"/>
  <c r="BX48" i="3"/>
  <c r="BX138" i="3"/>
  <c r="BX110" i="3"/>
  <c r="BX137" i="3"/>
  <c r="BX32" i="3"/>
  <c r="BX111" i="3"/>
  <c r="BX15" i="3"/>
  <c r="BX54" i="3"/>
  <c r="BX133" i="3"/>
  <c r="BY10" i="3"/>
  <c r="BX79" i="3"/>
  <c r="BX106" i="3"/>
  <c r="BY125" i="3"/>
  <c r="BX98" i="3"/>
  <c r="BX128" i="3"/>
  <c r="BX53" i="3"/>
  <c r="BX62" i="3"/>
  <c r="BX120" i="3"/>
  <c r="BY7" i="3"/>
  <c r="BV145" i="3"/>
  <c r="BY118" i="3"/>
  <c r="BX18" i="3"/>
  <c r="BX136" i="3"/>
  <c r="BX59" i="3"/>
  <c r="BX83" i="3"/>
  <c r="BX73" i="3"/>
  <c r="BX71" i="3"/>
  <c r="BX16" i="3"/>
  <c r="BX100" i="3"/>
  <c r="BX124" i="3"/>
  <c r="BX118" i="3"/>
  <c r="BX132" i="3"/>
  <c r="BX91" i="3"/>
  <c r="BX121" i="3"/>
  <c r="BX101" i="3"/>
  <c r="BY56" i="3"/>
  <c r="BX56" i="3"/>
  <c r="BX58" i="3"/>
  <c r="BX34" i="3"/>
  <c r="BX72" i="3"/>
  <c r="BX141" i="3"/>
  <c r="BX44" i="3"/>
  <c r="BX119" i="3"/>
  <c r="BX60" i="3"/>
  <c r="BX114" i="3"/>
  <c r="BX65" i="3"/>
  <c r="BX64" i="3"/>
  <c r="BX27" i="3"/>
  <c r="BY38" i="3"/>
  <c r="BX38" i="3"/>
  <c r="BX8" i="3"/>
  <c r="BX63" i="3"/>
  <c r="BX134" i="3"/>
  <c r="BX74" i="3"/>
  <c r="BX22" i="3"/>
  <c r="BX52" i="3"/>
  <c r="BX50" i="3"/>
  <c r="BX78" i="3"/>
  <c r="BX33" i="3"/>
  <c r="BX99" i="3"/>
  <c r="BX97" i="3"/>
  <c r="BX31" i="3"/>
  <c r="BX139" i="3"/>
  <c r="BX37" i="3"/>
  <c r="BU146" i="3" l="1"/>
  <c r="BY145" i="3"/>
  <c r="BX146" i="3"/>
  <c r="BX143" i="3"/>
  <c r="BX92" i="3" l="1"/>
  <c r="BX89" i="3"/>
  <c r="BX104" i="3"/>
  <c r="BU145" i="3"/>
  <c r="BX145" i="3" s="1"/>
  <c r="BX29" i="3"/>
  <c r="BX47" i="3"/>
  <c r="BX41" i="3"/>
  <c r="BX87" i="3"/>
  <c r="BX46" i="3"/>
  <c r="BX82" i="3"/>
  <c r="BX135" i="3"/>
  <c r="BX14" i="3"/>
  <c r="BX105" i="3"/>
  <c r="BX66" i="3"/>
  <c r="BX45" i="3"/>
  <c r="BX51" i="3"/>
  <c r="BX140" i="3"/>
  <c r="BX88" i="3"/>
  <c r="BX117" i="3"/>
  <c r="BX9" i="3"/>
  <c r="BX39" i="3"/>
  <c r="BX103" i="3"/>
  <c r="BX68" i="3"/>
  <c r="BX127" i="3"/>
  <c r="BX67" i="3"/>
  <c r="BX28" i="3"/>
  <c r="BX113" i="3"/>
  <c r="BX10" i="3"/>
  <c r="BX77" i="3"/>
  <c r="BX130" i="3"/>
  <c r="BX94" i="3"/>
  <c r="BX93" i="3"/>
  <c r="BX26" i="3"/>
  <c r="BX125" i="3"/>
  <c r="BX23" i="3"/>
  <c r="BX112" i="3"/>
  <c r="BX57" i="3"/>
  <c r="BX25" i="3"/>
  <c r="BX70" i="3"/>
  <c r="BX21" i="3"/>
  <c r="BX123" i="3"/>
  <c r="BX20" i="3"/>
  <c r="BX55" i="3"/>
  <c r="BX35" i="3"/>
  <c r="BX61" i="3"/>
  <c r="BX81" i="3"/>
  <c r="BX12" i="3"/>
  <c r="BX86" i="3"/>
  <c r="BX116" i="3"/>
  <c r="BX36" i="3"/>
  <c r="BX7" i="3"/>
  <c r="BX76" i="3"/>
  <c r="BX49" i="3"/>
  <c r="BX102" i="3"/>
  <c r="BX40" i="3"/>
  <c r="BX129" i="3"/>
  <c r="BX19" i="3"/>
  <c r="BX85" i="3"/>
  <c r="BX109" i="3"/>
  <c r="BX43" i="3"/>
  <c r="BX107" i="3"/>
  <c r="BX95" i="3"/>
  <c r="BX126" i="3"/>
  <c r="CD91" i="3" l="1"/>
  <c r="CD146" i="3"/>
  <c r="CD49" i="3"/>
  <c r="CD11" i="3"/>
  <c r="CD84" i="3"/>
  <c r="CD30" i="3"/>
  <c r="CD89" i="3"/>
  <c r="CA146" i="3"/>
  <c r="CA145" i="3"/>
  <c r="CD145" i="3" s="1"/>
  <c r="CD95" i="3"/>
  <c r="CD48" i="3"/>
  <c r="CC84" i="3"/>
  <c r="CC90" i="3"/>
  <c r="CD90" i="3"/>
  <c r="CC27" i="3"/>
  <c r="CC121" i="3"/>
  <c r="CD97" i="3"/>
  <c r="CD13" i="3"/>
  <c r="CC48" i="3"/>
  <c r="CC56" i="3"/>
  <c r="CC63" i="3"/>
  <c r="CC131" i="3"/>
  <c r="CC101" i="3"/>
  <c r="CC55" i="3"/>
  <c r="CC95" i="3"/>
  <c r="CC99" i="3"/>
  <c r="CC79" i="3"/>
  <c r="CC103" i="3"/>
  <c r="CC118" i="3"/>
  <c r="CD38" i="3"/>
  <c r="CD78" i="3"/>
  <c r="CC30" i="3"/>
  <c r="CC75" i="3"/>
  <c r="CC18" i="3"/>
  <c r="CC108" i="3"/>
  <c r="CC6" i="3"/>
  <c r="CA143" i="3"/>
  <c r="CC143" i="3" s="1"/>
  <c r="CC54" i="3"/>
  <c r="CC66" i="3"/>
  <c r="CC39" i="3"/>
  <c r="CC32" i="3"/>
  <c r="CC98" i="3"/>
  <c r="CC83" i="3"/>
  <c r="CC74" i="3"/>
  <c r="CC80" i="3"/>
  <c r="CC69" i="3"/>
  <c r="CC22" i="3"/>
  <c r="CC17" i="3"/>
  <c r="CC134" i="3"/>
  <c r="CC15" i="3"/>
  <c r="CC33" i="3"/>
  <c r="CC106" i="3"/>
  <c r="CC87" i="3"/>
  <c r="CC29" i="3"/>
  <c r="CC96" i="3"/>
  <c r="CC24" i="3"/>
  <c r="CC125" i="3"/>
  <c r="CC37" i="3"/>
  <c r="CC45" i="3"/>
  <c r="CC47" i="3"/>
  <c r="CC105" i="3"/>
  <c r="CC93" i="3"/>
  <c r="CC53" i="3"/>
  <c r="CC68" i="3"/>
  <c r="CC58" i="3"/>
  <c r="CC82" i="3"/>
  <c r="CC65" i="3"/>
  <c r="CC35" i="3"/>
  <c r="CC133" i="3"/>
  <c r="CC112" i="3"/>
  <c r="CC140" i="3"/>
  <c r="CC97" i="3"/>
  <c r="CC102" i="3"/>
  <c r="CC109" i="3"/>
  <c r="CC64" i="3"/>
  <c r="CC116" i="3"/>
  <c r="CC12" i="3"/>
  <c r="CC42" i="3"/>
  <c r="CC126" i="3"/>
  <c r="CC128" i="3"/>
  <c r="CC111" i="3"/>
  <c r="CC26" i="3"/>
  <c r="CC136" i="3"/>
  <c r="CC71" i="3"/>
  <c r="CC36" i="3"/>
  <c r="CC120" i="3"/>
  <c r="CC60" i="3"/>
  <c r="CC72" i="3"/>
  <c r="CC119" i="3"/>
  <c r="CC89" i="3"/>
  <c r="CC114" i="3"/>
  <c r="CC73" i="3"/>
  <c r="CC124" i="3"/>
  <c r="CC20" i="3"/>
  <c r="CC19" i="3"/>
  <c r="CC91" i="3"/>
  <c r="CC61" i="3"/>
  <c r="CC127" i="3"/>
  <c r="CC44" i="3"/>
  <c r="CC78" i="3"/>
  <c r="CC113" i="3"/>
  <c r="CC46" i="3"/>
  <c r="CC104" i="3"/>
  <c r="CC11" i="3"/>
  <c r="CC122" i="3"/>
  <c r="CC38" i="3"/>
  <c r="CC21" i="3"/>
  <c r="CC110" i="3"/>
  <c r="CC137" i="3"/>
  <c r="CC25" i="3"/>
  <c r="CC67" i="3"/>
  <c r="CC14" i="3"/>
  <c r="CC16" i="3"/>
  <c r="CC13" i="3"/>
  <c r="CC141" i="3"/>
  <c r="CC130" i="3"/>
  <c r="CC76" i="3"/>
  <c r="CC57" i="3"/>
  <c r="CC70" i="3"/>
  <c r="CC7" i="3"/>
  <c r="CC107" i="3"/>
  <c r="CC135" i="3"/>
  <c r="CC138" i="3"/>
  <c r="CC28" i="3"/>
  <c r="CC117" i="3"/>
  <c r="CC50" i="3"/>
  <c r="CC51" i="3"/>
  <c r="CC10" i="3"/>
  <c r="CC132" i="3"/>
  <c r="CC115" i="3"/>
  <c r="CC129" i="3"/>
  <c r="CC34" i="3"/>
  <c r="CC100" i="3"/>
  <c r="CC85" i="3"/>
  <c r="CC43" i="3"/>
  <c r="CC59" i="3"/>
  <c r="CC123" i="3"/>
  <c r="CC81" i="3"/>
  <c r="CC40" i="3"/>
  <c r="CC9" i="3"/>
  <c r="CC94" i="3"/>
  <c r="CC142" i="3"/>
  <c r="CC77" i="3"/>
  <c r="CC23" i="3"/>
  <c r="CC88" i="3"/>
  <c r="CC92" i="3"/>
  <c r="CC8" i="3"/>
  <c r="BZ146" i="3" l="1"/>
  <c r="CC146" i="3"/>
  <c r="CD143" i="3"/>
  <c r="CC86" i="3" l="1"/>
  <c r="BZ145" i="3"/>
  <c r="CC145" i="3" s="1"/>
  <c r="CC62" i="3"/>
  <c r="CC31" i="3"/>
  <c r="CC52" i="3"/>
  <c r="CC41" i="3"/>
  <c r="CC49" i="3"/>
  <c r="CC139" i="3"/>
  <c r="CI124" i="3" l="1"/>
  <c r="CF146" i="3"/>
  <c r="CH48" i="3"/>
  <c r="CI69" i="3"/>
  <c r="CH42" i="3"/>
  <c r="CH84" i="3"/>
  <c r="CF145" i="3"/>
  <c r="CH90" i="3"/>
  <c r="CH131" i="3"/>
  <c r="CH24" i="3"/>
  <c r="CH115" i="3"/>
  <c r="CH108" i="3"/>
  <c r="CH80" i="3"/>
  <c r="CH6" i="3"/>
  <c r="CI120" i="3"/>
  <c r="CI94" i="3"/>
  <c r="CH30" i="3"/>
  <c r="CH69" i="3"/>
  <c r="CH63" i="3"/>
  <c r="CH75" i="3"/>
  <c r="CH11" i="3"/>
  <c r="CH88" i="3"/>
  <c r="CH55" i="3"/>
  <c r="CH73" i="3"/>
  <c r="CH65" i="3"/>
  <c r="CH98" i="3"/>
  <c r="CH120" i="3"/>
  <c r="CH117" i="3"/>
  <c r="CI92" i="3"/>
  <c r="CH122" i="3"/>
  <c r="CH138" i="3"/>
  <c r="CF143" i="3"/>
  <c r="CH143" i="3" s="1"/>
  <c r="CI70" i="3"/>
  <c r="CH101" i="3"/>
  <c r="CH56" i="3"/>
  <c r="CH26" i="3"/>
  <c r="CH38" i="3"/>
  <c r="CH100" i="3"/>
  <c r="CH27" i="3"/>
  <c r="CH110" i="3"/>
  <c r="CH130" i="3"/>
  <c r="CH68" i="3"/>
  <c r="CH125" i="3"/>
  <c r="CH128" i="3"/>
  <c r="CH103" i="3"/>
  <c r="CH18" i="3"/>
  <c r="CH53" i="3"/>
  <c r="CH104" i="3"/>
  <c r="CH45" i="3"/>
  <c r="CH54" i="3"/>
  <c r="CH21" i="3"/>
  <c r="CH33" i="3"/>
  <c r="CH127" i="3"/>
  <c r="CH113" i="3"/>
  <c r="CH34" i="3"/>
  <c r="CH83" i="3"/>
  <c r="CH17" i="3"/>
  <c r="CH124" i="3"/>
  <c r="CH137" i="3"/>
  <c r="CH142" i="3"/>
  <c r="CH134" i="3"/>
  <c r="CH92" i="3"/>
  <c r="CH59" i="3"/>
  <c r="CH112" i="3"/>
  <c r="CH70" i="3"/>
  <c r="CH39" i="3"/>
  <c r="CH32" i="3"/>
  <c r="CH52" i="3"/>
  <c r="CH60" i="3"/>
  <c r="CH67" i="3"/>
  <c r="CH141" i="3"/>
  <c r="CH126" i="3"/>
  <c r="CH74" i="3"/>
  <c r="CH79" i="3"/>
  <c r="CH82" i="3"/>
  <c r="CH51" i="3"/>
  <c r="CH28" i="3"/>
  <c r="CH40" i="3"/>
  <c r="CH10" i="3"/>
  <c r="CH71" i="3"/>
  <c r="CH136" i="3"/>
  <c r="CH16" i="3"/>
  <c r="CH111" i="3"/>
  <c r="CH41" i="3"/>
  <c r="CH96" i="3"/>
  <c r="CH94" i="3"/>
  <c r="CH15" i="3"/>
  <c r="CH106" i="3"/>
  <c r="CH9" i="3"/>
  <c r="CH35" i="3"/>
  <c r="CH12" i="3"/>
  <c r="CH22" i="3"/>
  <c r="CH61" i="3"/>
  <c r="CH23" i="3"/>
  <c r="CH95" i="3"/>
  <c r="CH99" i="3"/>
  <c r="CH36" i="3"/>
  <c r="CH72" i="3"/>
  <c r="CH133" i="3"/>
  <c r="CH135" i="3"/>
  <c r="CH58" i="3"/>
  <c r="CH8" i="3"/>
  <c r="CH62" i="3"/>
  <c r="CH119" i="3"/>
  <c r="CH118" i="3"/>
  <c r="CH37" i="3"/>
  <c r="CH114" i="3"/>
  <c r="CH29" i="3"/>
  <c r="CH129" i="3"/>
  <c r="CH93" i="3"/>
  <c r="CH89" i="3"/>
  <c r="CH140" i="3"/>
  <c r="CH121" i="3"/>
  <c r="CH105" i="3"/>
  <c r="CH66" i="3"/>
  <c r="CH107" i="3"/>
  <c r="CH46" i="3"/>
  <c r="CH102" i="3"/>
  <c r="CH31" i="3"/>
  <c r="CE146" i="3" l="1"/>
  <c r="CH146" i="3" s="1"/>
  <c r="CH87" i="3" l="1"/>
  <c r="CH44" i="3"/>
  <c r="CH47" i="3"/>
  <c r="CH50" i="3"/>
  <c r="CH77" i="3"/>
  <c r="CH19" i="3"/>
  <c r="CH78" i="3"/>
  <c r="CH109" i="3"/>
  <c r="CH86" i="3"/>
  <c r="CH97" i="3"/>
  <c r="CH49" i="3"/>
  <c r="CH20" i="3"/>
  <c r="CH25" i="3"/>
  <c r="CH43" i="3"/>
  <c r="CH139" i="3"/>
  <c r="CH64" i="3"/>
  <c r="CH14" i="3"/>
  <c r="CH132" i="3"/>
  <c r="CH7" i="3"/>
  <c r="CE145" i="3"/>
  <c r="CH145" i="3"/>
  <c r="CH85" i="3"/>
  <c r="CH13" i="3"/>
  <c r="CH57" i="3"/>
  <c r="CH81" i="3"/>
  <c r="CH123" i="3"/>
  <c r="CH116" i="3"/>
  <c r="CH76" i="3"/>
  <c r="CH91" i="3"/>
  <c r="CI55" i="3" l="1"/>
  <c r="CI113" i="3"/>
  <c r="CI22" i="3"/>
  <c r="CI72" i="3"/>
  <c r="CI118" i="3"/>
  <c r="CI46" i="3"/>
  <c r="CI100" i="3"/>
  <c r="CI26" i="3"/>
  <c r="CI47" i="3"/>
  <c r="CI10" i="3"/>
  <c r="CN10" i="3"/>
  <c r="AU10" i="3"/>
  <c r="CI38" i="3"/>
  <c r="CI78" i="3"/>
  <c r="CN112" i="3"/>
  <c r="CI112" i="3"/>
  <c r="CI135" i="3"/>
  <c r="CI39" i="3"/>
  <c r="AU124" i="3"/>
  <c r="CI51" i="3"/>
  <c r="AU134" i="3"/>
  <c r="CI17" i="3"/>
  <c r="CN83" i="3"/>
  <c r="CI83" i="3"/>
  <c r="CN55" i="3"/>
  <c r="CI35" i="3"/>
  <c r="CN118" i="3"/>
  <c r="CI99" i="3"/>
  <c r="CN113" i="3"/>
  <c r="CN71" i="3"/>
  <c r="CN124" i="3"/>
  <c r="CI60" i="3"/>
  <c r="CN72" i="3"/>
  <c r="CN120" i="3"/>
  <c r="CN17" i="3"/>
  <c r="CI103" i="3"/>
  <c r="CI121" i="3"/>
  <c r="CN46" i="3"/>
  <c r="CI88" i="3"/>
  <c r="CI91" i="3"/>
  <c r="CI37" i="3"/>
  <c r="CN104" i="3"/>
  <c r="CI104" i="3"/>
  <c r="CI13" i="3"/>
  <c r="CN65" i="3"/>
  <c r="CI65" i="3"/>
  <c r="CN9" i="3"/>
  <c r="CI9" i="3"/>
  <c r="CN22" i="3"/>
  <c r="CN67" i="3"/>
  <c r="CI67" i="3"/>
  <c r="CN134" i="3"/>
  <c r="CN125" i="3"/>
  <c r="CI125" i="3"/>
  <c r="CN142" i="3"/>
  <c r="CI142" i="3"/>
  <c r="CI16" i="3"/>
  <c r="CI95" i="3"/>
  <c r="CI15" i="3"/>
  <c r="CI77" i="3"/>
  <c r="CN136" i="3"/>
  <c r="CI136" i="3"/>
  <c r="CI28" i="3"/>
  <c r="CN114" i="3"/>
  <c r="CI114" i="3"/>
  <c r="CN78" i="3"/>
  <c r="CI45" i="3"/>
  <c r="CI79" i="3"/>
  <c r="CN130" i="3"/>
  <c r="CI130" i="3"/>
  <c r="CN36" i="3"/>
  <c r="CN39" i="3"/>
  <c r="CI126" i="3"/>
  <c r="CN73" i="3"/>
  <c r="CI73" i="3"/>
  <c r="CN137" i="3"/>
  <c r="CI137" i="3"/>
  <c r="CN106" i="3"/>
  <c r="CI106" i="3"/>
  <c r="CN146" i="3"/>
  <c r="CN59" i="3"/>
  <c r="CI85" i="3"/>
  <c r="CN32" i="3"/>
  <c r="CI32" i="3"/>
  <c r="CN105" i="3"/>
  <c r="CI105" i="3"/>
  <c r="CN61" i="3"/>
  <c r="CI61" i="3"/>
  <c r="CN92" i="3"/>
  <c r="CN103" i="3"/>
  <c r="CN135" i="3"/>
  <c r="CN121" i="3"/>
  <c r="CN111" i="3"/>
  <c r="CI111" i="3"/>
  <c r="CN128" i="3"/>
  <c r="CN79" i="3"/>
  <c r="CN37" i="3"/>
  <c r="CN99" i="3"/>
  <c r="CI40" i="3"/>
  <c r="CI29" i="3"/>
  <c r="CI86" i="3"/>
  <c r="CN66" i="3"/>
  <c r="CN119" i="3"/>
  <c r="CN129" i="3"/>
  <c r="CI123" i="3"/>
  <c r="CN27" i="3"/>
  <c r="CI27" i="3"/>
  <c r="CN133" i="3"/>
  <c r="CI133" i="3"/>
  <c r="CN100" i="3"/>
  <c r="CN40" i="3"/>
  <c r="CN53" i="3"/>
  <c r="CN127" i="3"/>
  <c r="CN94" i="3"/>
  <c r="CN93" i="3"/>
  <c r="CN31" i="3"/>
  <c r="CN23" i="3"/>
  <c r="CI23" i="3"/>
  <c r="AU23" i="3"/>
  <c r="CN110" i="3"/>
  <c r="CI110" i="3"/>
  <c r="AU110" i="3"/>
  <c r="CN44" i="3"/>
  <c r="CN16" i="3"/>
  <c r="CN15" i="3"/>
  <c r="CN98" i="3"/>
  <c r="CI98" i="3"/>
  <c r="CN45" i="3"/>
  <c r="CN89" i="3"/>
  <c r="CI89" i="3"/>
  <c r="CN107" i="3"/>
  <c r="CI107" i="3"/>
  <c r="CN51" i="3"/>
  <c r="CN34" i="3"/>
  <c r="CI34" i="3"/>
  <c r="CN26" i="3"/>
  <c r="CN8" i="3"/>
  <c r="CN62" i="3"/>
  <c r="CI62" i="3"/>
  <c r="CN123" i="3"/>
  <c r="CN102" i="3"/>
  <c r="CN12" i="3"/>
  <c r="CN52" i="3"/>
  <c r="CI52" i="3"/>
  <c r="AU52" i="3"/>
  <c r="CN74" i="3"/>
  <c r="CN141" i="3"/>
  <c r="CI141" i="3"/>
  <c r="AU141" i="3"/>
  <c r="CN41" i="3"/>
  <c r="CN35" i="3"/>
  <c r="CN87" i="3"/>
  <c r="CI87" i="3"/>
  <c r="CN77" i="3"/>
  <c r="CN28" i="3"/>
  <c r="CI20" i="3"/>
  <c r="CN82" i="3"/>
  <c r="CI82" i="3"/>
  <c r="CN38" i="3"/>
  <c r="CN88" i="3"/>
  <c r="CN50" i="3"/>
  <c r="CI50" i="3"/>
  <c r="CN117" i="3"/>
  <c r="CN58" i="3"/>
  <c r="CI58" i="3"/>
  <c r="CN47" i="3"/>
  <c r="CN29" i="3"/>
  <c r="CN60" i="3"/>
  <c r="CI109" i="3"/>
  <c r="CN95" i="3"/>
  <c r="CN68" i="3"/>
  <c r="CI68" i="3"/>
  <c r="CN54" i="3"/>
  <c r="CN21" i="3"/>
  <c r="CI21" i="3"/>
  <c r="CN140" i="3"/>
  <c r="CI140" i="3"/>
  <c r="CN33" i="3"/>
  <c r="CI33" i="3"/>
  <c r="CN126" i="3"/>
  <c r="AU67" i="3" l="1"/>
  <c r="CI48" i="3"/>
  <c r="AU113" i="3"/>
  <c r="AU137" i="3"/>
  <c r="AU106" i="3"/>
  <c r="AU104" i="3"/>
  <c r="AU72" i="3"/>
  <c r="CI14" i="3"/>
  <c r="CI129" i="3"/>
  <c r="AU129" i="3"/>
  <c r="CI132" i="3"/>
  <c r="CI131" i="3"/>
  <c r="CI43" i="3"/>
  <c r="CI42" i="3"/>
  <c r="CI49" i="3"/>
  <c r="CI12" i="3"/>
  <c r="CI11" i="3"/>
  <c r="CI56" i="3"/>
  <c r="CI57" i="3"/>
  <c r="CI84" i="3"/>
  <c r="CI24" i="3"/>
  <c r="CI25" i="3"/>
  <c r="CI108" i="3"/>
  <c r="CI117" i="3"/>
  <c r="CI30" i="3"/>
  <c r="CI31" i="3"/>
  <c r="CI127" i="3"/>
  <c r="CI122" i="3"/>
  <c r="CI119" i="3"/>
  <c r="AU119" i="3"/>
  <c r="CI66" i="3"/>
  <c r="CI6" i="3"/>
  <c r="CI7" i="3"/>
  <c r="CI145" i="3"/>
  <c r="CI8" i="3"/>
  <c r="CI64" i="3"/>
  <c r="CI63" i="3"/>
  <c r="CI19" i="3"/>
  <c r="CI18" i="3"/>
  <c r="CI74" i="3"/>
  <c r="AU74" i="3"/>
  <c r="CI116" i="3"/>
  <c r="CI115" i="3"/>
  <c r="CI102" i="3"/>
  <c r="CI101" i="3"/>
  <c r="CI80" i="3"/>
  <c r="CI81" i="3"/>
  <c r="CI97" i="3"/>
  <c r="CI96" i="3"/>
  <c r="CI146" i="3"/>
  <c r="CI76" i="3"/>
  <c r="CI75" i="3"/>
  <c r="CI128" i="3"/>
  <c r="CI139" i="3"/>
  <c r="AU112" i="3"/>
  <c r="CI44" i="3"/>
  <c r="AU73" i="3"/>
  <c r="CI134" i="3"/>
  <c r="CI54" i="3"/>
  <c r="AU9" i="3"/>
  <c r="AU65" i="3"/>
  <c r="CI53" i="3"/>
  <c r="CI59" i="3"/>
  <c r="CI41" i="3"/>
  <c r="CI90" i="3"/>
  <c r="AU22" i="3"/>
  <c r="CI36" i="3"/>
  <c r="CI71" i="3"/>
  <c r="AU71" i="3"/>
  <c r="AU8" i="3" l="1"/>
  <c r="CI138" i="3"/>
  <c r="CI143" i="3"/>
  <c r="CO145" i="3" l="1"/>
  <c r="CO146" i="3"/>
  <c r="CS115" i="3"/>
  <c r="CS56" i="3"/>
  <c r="CS92" i="3"/>
  <c r="CS124" i="3"/>
  <c r="CS15" i="3"/>
  <c r="CR115" i="3"/>
  <c r="CS90" i="3"/>
  <c r="CR90" i="3"/>
  <c r="CR122" i="3"/>
  <c r="CR48" i="3"/>
  <c r="CS11" i="3"/>
  <c r="CR30" i="3"/>
  <c r="CP143" i="3"/>
  <c r="CR143" i="3" s="1"/>
  <c r="CS61" i="3"/>
  <c r="CR92" i="3"/>
  <c r="CS94" i="3"/>
  <c r="CR38" i="3"/>
  <c r="CR83" i="3"/>
  <c r="CR114" i="3"/>
  <c r="CR9" i="3"/>
  <c r="CR10" i="3"/>
  <c r="CR77" i="3"/>
  <c r="CR116" i="3"/>
  <c r="CR100" i="3"/>
  <c r="CR129" i="3"/>
  <c r="CR140" i="3"/>
  <c r="CR71" i="3"/>
  <c r="CR142" i="3"/>
  <c r="CR58" i="3"/>
  <c r="CR127" i="3"/>
  <c r="CR78" i="3"/>
  <c r="CR82" i="3"/>
  <c r="CR62" i="3"/>
  <c r="CR57" i="3"/>
  <c r="CR88" i="3"/>
  <c r="CR64" i="3"/>
  <c r="CR124" i="3"/>
  <c r="CR120" i="3"/>
  <c r="CS120" i="3"/>
  <c r="CR17" i="3"/>
  <c r="CR89" i="3"/>
  <c r="CR43" i="3"/>
  <c r="CP145" i="3"/>
  <c r="CR145" i="3" s="1"/>
  <c r="CR103" i="3"/>
  <c r="CR31" i="3"/>
  <c r="CR73" i="3"/>
  <c r="CR102" i="3"/>
  <c r="CR91" i="3"/>
  <c r="CR106" i="3"/>
  <c r="CR45" i="3"/>
  <c r="CR39" i="3"/>
  <c r="CR97" i="3"/>
  <c r="CR65" i="3"/>
  <c r="CR51" i="3"/>
  <c r="CR125" i="3"/>
  <c r="CR33" i="3"/>
  <c r="CR118" i="3"/>
  <c r="CR80" i="3"/>
  <c r="CR101" i="3"/>
  <c r="CR84" i="3"/>
  <c r="CR63" i="3"/>
  <c r="CR108" i="3"/>
  <c r="CR11" i="3"/>
  <c r="CR6" i="3"/>
  <c r="CR61" i="3"/>
  <c r="CR74" i="3"/>
  <c r="CR130" i="3"/>
  <c r="CR94" i="3"/>
  <c r="CR134" i="3"/>
  <c r="CR117" i="3"/>
  <c r="CR24" i="3"/>
  <c r="CR18" i="3"/>
  <c r="CR56" i="3"/>
  <c r="CR70" i="3"/>
  <c r="CR105" i="3"/>
  <c r="CR81" i="3"/>
  <c r="CR50" i="3"/>
  <c r="CR67" i="3"/>
  <c r="CR93" i="3"/>
  <c r="CR59" i="3"/>
  <c r="CR20" i="3"/>
  <c r="CR32" i="3"/>
  <c r="CR107" i="3"/>
  <c r="CR132" i="3"/>
  <c r="CR123" i="3"/>
  <c r="CR112" i="3"/>
  <c r="CR109" i="3"/>
  <c r="CR133" i="3"/>
  <c r="CR21" i="3"/>
  <c r="CR8" i="3"/>
  <c r="CP146" i="3"/>
  <c r="CS146" i="3" s="1"/>
  <c r="CR139" i="3"/>
  <c r="CR69" i="3"/>
  <c r="CR138" i="3"/>
  <c r="CR96" i="3"/>
  <c r="CR25" i="3"/>
  <c r="CR128" i="3"/>
  <c r="CR54" i="3"/>
  <c r="CR111" i="3"/>
  <c r="CR135" i="3"/>
  <c r="CR49" i="3"/>
  <c r="CR15" i="3"/>
  <c r="CR79" i="3"/>
  <c r="CR35" i="3"/>
  <c r="CR66" i="3"/>
  <c r="CR76" i="3"/>
  <c r="CR27" i="3"/>
  <c r="CR29" i="3"/>
  <c r="CR46" i="3"/>
  <c r="CR52" i="3"/>
  <c r="CR40" i="3"/>
  <c r="CR113" i="3"/>
  <c r="CR42" i="3"/>
  <c r="CR86" i="3"/>
  <c r="CR72" i="3"/>
  <c r="CR110" i="3"/>
  <c r="CR137" i="3"/>
  <c r="CR98" i="3"/>
  <c r="CR68" i="3"/>
  <c r="CR60" i="3"/>
  <c r="CR121" i="3"/>
  <c r="CR95" i="3"/>
  <c r="CR44" i="3"/>
  <c r="CR131" i="3"/>
  <c r="CR87" i="3"/>
  <c r="CR28" i="3"/>
  <c r="CR55" i="3"/>
  <c r="CR47" i="3"/>
  <c r="CR136" i="3"/>
  <c r="CR126" i="3"/>
  <c r="CR23" i="3"/>
  <c r="CR85" i="3"/>
  <c r="CR7" i="3"/>
  <c r="CR19" i="3"/>
  <c r="CR37" i="3"/>
  <c r="CR14" i="3"/>
  <c r="CR104" i="3"/>
  <c r="CR34" i="3"/>
  <c r="CR119" i="3"/>
  <c r="CR41" i="3"/>
  <c r="CR99" i="3"/>
  <c r="CR75" i="3"/>
  <c r="CR13" i="3"/>
  <c r="CR16" i="3"/>
  <c r="CR22" i="3"/>
  <c r="CR53" i="3"/>
  <c r="CR26" i="3"/>
  <c r="CR36" i="3"/>
  <c r="CR12" i="3"/>
  <c r="CR141" i="3"/>
  <c r="CR146" i="3" l="1"/>
  <c r="CS143" i="3"/>
  <c r="CN69" i="3"/>
  <c r="CN43" i="3"/>
  <c r="CN19" i="3"/>
  <c r="CN49" i="3"/>
  <c r="CN86" i="3"/>
  <c r="CN81" i="3"/>
  <c r="CN116" i="3"/>
  <c r="CN57" i="3"/>
  <c r="CN139" i="3"/>
  <c r="CN91" i="3"/>
  <c r="CN14" i="3"/>
  <c r="CN25" i="3"/>
  <c r="CN7" i="3"/>
  <c r="CM76" i="3"/>
  <c r="CN76" i="3"/>
  <c r="CM81" i="3"/>
  <c r="CM88" i="3"/>
  <c r="CM102" i="3"/>
  <c r="CM26" i="3"/>
  <c r="CM115" i="3"/>
  <c r="CN109" i="3"/>
  <c r="CM109" i="3"/>
  <c r="CM69" i="3"/>
  <c r="CN90" i="3"/>
  <c r="CM90" i="3"/>
  <c r="CM75" i="3"/>
  <c r="CM96" i="3"/>
  <c r="CN13" i="3"/>
  <c r="CM19" i="3"/>
  <c r="CN85" i="3"/>
  <c r="CM85" i="3"/>
  <c r="CM49" i="3"/>
  <c r="CM70" i="3"/>
  <c r="CN70" i="3"/>
  <c r="CK143" i="3"/>
  <c r="CN143" i="3" s="1"/>
  <c r="CN20" i="3"/>
  <c r="CM116" i="3"/>
  <c r="CM79" i="3"/>
  <c r="CM61" i="3"/>
  <c r="CM57" i="3"/>
  <c r="CN132" i="3"/>
  <c r="CM83" i="3"/>
  <c r="CM91" i="3"/>
  <c r="CM97" i="3"/>
  <c r="CN97" i="3"/>
  <c r="CM32" i="3"/>
  <c r="CM64" i="3"/>
  <c r="CN64" i="3"/>
  <c r="CM44" i="3"/>
  <c r="CM123" i="3"/>
  <c r="CM120" i="3"/>
  <c r="CM122" i="3"/>
  <c r="CM6" i="3"/>
  <c r="CM30" i="3"/>
  <c r="CM138" i="3"/>
  <c r="CM13" i="3"/>
  <c r="CM92" i="3"/>
  <c r="CM47" i="3"/>
  <c r="CM53" i="3"/>
  <c r="CM37" i="3"/>
  <c r="CM136" i="3"/>
  <c r="CM118" i="3"/>
  <c r="CM28" i="3"/>
  <c r="CM111" i="3"/>
  <c r="CM130" i="3"/>
  <c r="CM41" i="3"/>
  <c r="CM12" i="3"/>
  <c r="CM24" i="3"/>
  <c r="CM56" i="3"/>
  <c r="CM20" i="3"/>
  <c r="CM27" i="3"/>
  <c r="CM74" i="3"/>
  <c r="CM107" i="3"/>
  <c r="CM65" i="3"/>
  <c r="CM58" i="3"/>
  <c r="CM137" i="3"/>
  <c r="CM66" i="3"/>
  <c r="CM135" i="3"/>
  <c r="CM101" i="3"/>
  <c r="CM80" i="3"/>
  <c r="CM132" i="3"/>
  <c r="CM99" i="3"/>
  <c r="CM95" i="3"/>
  <c r="CM125" i="3"/>
  <c r="CM113" i="3"/>
  <c r="CM106" i="3"/>
  <c r="CM23" i="3"/>
  <c r="CM98" i="3"/>
  <c r="CM36" i="3"/>
  <c r="CM62" i="3"/>
  <c r="CM142" i="3"/>
  <c r="CM48" i="3"/>
  <c r="CM131" i="3"/>
  <c r="CM45" i="3"/>
  <c r="CM9" i="3"/>
  <c r="CM50" i="3"/>
  <c r="CM114" i="3"/>
  <c r="CM52" i="3"/>
  <c r="CM38" i="3"/>
  <c r="CM72" i="3"/>
  <c r="CM33" i="3"/>
  <c r="CM124" i="3"/>
  <c r="CM31" i="3"/>
  <c r="CM17" i="3"/>
  <c r="CM55" i="3"/>
  <c r="CM105" i="3"/>
  <c r="CM59" i="3"/>
  <c r="CM16" i="3"/>
  <c r="CM134" i="3"/>
  <c r="CM43" i="3"/>
  <c r="CM86" i="3"/>
  <c r="CM117" i="3"/>
  <c r="CM141" i="3"/>
  <c r="CM63" i="3"/>
  <c r="CM34" i="3"/>
  <c r="CM104" i="3"/>
  <c r="CM67" i="3"/>
  <c r="CM108" i="3"/>
  <c r="CM119" i="3"/>
  <c r="CM82" i="3"/>
  <c r="CM77" i="3"/>
  <c r="CM71" i="3"/>
  <c r="CM22" i="3"/>
  <c r="CM128" i="3"/>
  <c r="CM40" i="3"/>
  <c r="CM73" i="3"/>
  <c r="CM84" i="3"/>
  <c r="CM133" i="3"/>
  <c r="CM8" i="3"/>
  <c r="CK146" i="3"/>
  <c r="CM146" i="3"/>
  <c r="CM46" i="3"/>
  <c r="CM10" i="3"/>
  <c r="CM126" i="3"/>
  <c r="CM129" i="3"/>
  <c r="CM42" i="3"/>
  <c r="CM68" i="3"/>
  <c r="CM14" i="3"/>
  <c r="CM100" i="3"/>
  <c r="CM93" i="3"/>
  <c r="CM25" i="3"/>
  <c r="CM112" i="3"/>
  <c r="CM78" i="3"/>
  <c r="CM140" i="3"/>
  <c r="CM7" i="3"/>
  <c r="CK145" i="3"/>
  <c r="CN145" i="3" s="1"/>
  <c r="CM145" i="3"/>
  <c r="CM127" i="3"/>
  <c r="CM110" i="3"/>
  <c r="CM103" i="3"/>
  <c r="CM51" i="3"/>
  <c r="CM21" i="3"/>
  <c r="CM54" i="3"/>
  <c r="CM87" i="3"/>
  <c r="CM94" i="3"/>
  <c r="CM89" i="3"/>
  <c r="CM35" i="3"/>
  <c r="CM11" i="3"/>
  <c r="CM60" i="3"/>
  <c r="CM39" i="3"/>
  <c r="CM29" i="3"/>
  <c r="CM139" i="3"/>
  <c r="CM15" i="3"/>
  <c r="CM18" i="3"/>
  <c r="CM121" i="3"/>
  <c r="CM143" i="3" l="1"/>
  <c r="CT146" i="3"/>
  <c r="CT145" i="3" l="1"/>
  <c r="CX96" i="3" l="1"/>
  <c r="CW24" i="3"/>
  <c r="CX97" i="3"/>
  <c r="CX115" i="3"/>
  <c r="CW115" i="3"/>
  <c r="CW138" i="3"/>
  <c r="CW108" i="3"/>
  <c r="CW42" i="3"/>
  <c r="CX116" i="3"/>
  <c r="CW11" i="3"/>
  <c r="CW122" i="3"/>
  <c r="CW84" i="3"/>
  <c r="CW80" i="3"/>
  <c r="CW63" i="3"/>
  <c r="CW96" i="3"/>
  <c r="CW48" i="3"/>
  <c r="CW137" i="3"/>
  <c r="CW73" i="3"/>
  <c r="CW133" i="3"/>
  <c r="CW47" i="3"/>
  <c r="CW50" i="3"/>
  <c r="CW101" i="3"/>
  <c r="CW131" i="3"/>
  <c r="CW75" i="3"/>
  <c r="CW14" i="3"/>
  <c r="CW86" i="3"/>
  <c r="CW95" i="3"/>
  <c r="CW45" i="3"/>
  <c r="CW55" i="3"/>
  <c r="CW16" i="3"/>
  <c r="CW22" i="3"/>
  <c r="CW69" i="3"/>
  <c r="CU146" i="3"/>
  <c r="CW146" i="3" s="1"/>
  <c r="CW56" i="3"/>
  <c r="CU145" i="3"/>
  <c r="CX145" i="3" s="1"/>
  <c r="CW78" i="3"/>
  <c r="CW83" i="3"/>
  <c r="CW98" i="3"/>
  <c r="CW72" i="3"/>
  <c r="CW114" i="3"/>
  <c r="CW40" i="3"/>
  <c r="CW88" i="3"/>
  <c r="CW140" i="3"/>
  <c r="CW41" i="3"/>
  <c r="CW104" i="3"/>
  <c r="CW118" i="3"/>
  <c r="CW28" i="3"/>
  <c r="CW103" i="3"/>
  <c r="CW112" i="3"/>
  <c r="CW46" i="3"/>
  <c r="CW23" i="3"/>
  <c r="CW9" i="3"/>
  <c r="CW99" i="3"/>
  <c r="CW90" i="3"/>
  <c r="CW32" i="3"/>
  <c r="CW67" i="3"/>
  <c r="CW6" i="3"/>
  <c r="CU143" i="3"/>
  <c r="CW143" i="3" s="1"/>
  <c r="CW110" i="3"/>
  <c r="CW30" i="3"/>
  <c r="CW18" i="3"/>
  <c r="CW120" i="3"/>
  <c r="CW52" i="3"/>
  <c r="CW135" i="3"/>
  <c r="CW71" i="3"/>
  <c r="CW82" i="3"/>
  <c r="CW111" i="3"/>
  <c r="CW97" i="3"/>
  <c r="CW61" i="3"/>
  <c r="CW26" i="3"/>
  <c r="CW119" i="3"/>
  <c r="CW128" i="3"/>
  <c r="CW20" i="3"/>
  <c r="CW125" i="3"/>
  <c r="CW79" i="3"/>
  <c r="CW68" i="3"/>
  <c r="CW124" i="3"/>
  <c r="CW17" i="3"/>
  <c r="CW21" i="3"/>
  <c r="CW33" i="3"/>
  <c r="CW129" i="3"/>
  <c r="CW51" i="3"/>
  <c r="CW62" i="3"/>
  <c r="CW58" i="3"/>
  <c r="CW100" i="3"/>
  <c r="CW74" i="3"/>
  <c r="CW38" i="3"/>
  <c r="CW89" i="3"/>
  <c r="CW117" i="3"/>
  <c r="CW59" i="3"/>
  <c r="CW134" i="3"/>
  <c r="CW126" i="3"/>
  <c r="CW136" i="3"/>
  <c r="CW66" i="3"/>
  <c r="CW121" i="3"/>
  <c r="CW43" i="3"/>
  <c r="CW132" i="3"/>
  <c r="CW65" i="3"/>
  <c r="CW92" i="3"/>
  <c r="CW29" i="3"/>
  <c r="CW141" i="3"/>
  <c r="CW113" i="3"/>
  <c r="CW13" i="3"/>
  <c r="CW116" i="3"/>
  <c r="CW35" i="3"/>
  <c r="CW54" i="3"/>
  <c r="CW87" i="3"/>
  <c r="CW34" i="3"/>
  <c r="CW94" i="3"/>
  <c r="CW31" i="3"/>
  <c r="CW70" i="3"/>
  <c r="CW76" i="3"/>
  <c r="CW49" i="3"/>
  <c r="CW8" i="3"/>
  <c r="CW123" i="3"/>
  <c r="CW85" i="3"/>
  <c r="CW36" i="3"/>
  <c r="CW44" i="3"/>
  <c r="CW142" i="3"/>
  <c r="CW19" i="3"/>
  <c r="CW106" i="3"/>
  <c r="CW127" i="3"/>
  <c r="CW77" i="3"/>
  <c r="CW15" i="3"/>
  <c r="CW60" i="3"/>
  <c r="CW37" i="3"/>
  <c r="CW27" i="3"/>
  <c r="CW130" i="3"/>
  <c r="CW105" i="3"/>
  <c r="CW53" i="3"/>
  <c r="CW57" i="3"/>
  <c r="CW81" i="3"/>
  <c r="CW64" i="3"/>
  <c r="CW25" i="3"/>
  <c r="CW102" i="3"/>
  <c r="CW139" i="3"/>
  <c r="CW7" i="3"/>
  <c r="CW107" i="3"/>
  <c r="CW39" i="3"/>
  <c r="CW93" i="3"/>
  <c r="CW10" i="3"/>
  <c r="CW12" i="3"/>
  <c r="CW109" i="3"/>
  <c r="CW91" i="3"/>
  <c r="CX143" i="3" l="1"/>
  <c r="CW145" i="3"/>
  <c r="DC18" i="3" l="1"/>
  <c r="CZ146" i="3"/>
  <c r="DB146" i="3" s="1"/>
  <c r="DC19" i="3"/>
  <c r="DB75" i="3"/>
  <c r="DB129" i="3"/>
  <c r="DB88" i="3"/>
  <c r="DB80" i="3"/>
  <c r="DB122" i="3"/>
  <c r="DB56" i="3"/>
  <c r="DB69" i="3"/>
  <c r="DB11" i="3"/>
  <c r="DB84" i="3"/>
  <c r="DB24" i="3"/>
  <c r="DB63" i="3"/>
  <c r="DB138" i="3"/>
  <c r="DB136" i="3"/>
  <c r="DB82" i="3"/>
  <c r="DB107" i="3"/>
  <c r="DB28" i="3"/>
  <c r="DB52" i="3"/>
  <c r="DB73" i="3"/>
  <c r="DB58" i="3"/>
  <c r="DB125" i="3"/>
  <c r="DB33" i="3"/>
  <c r="DB142" i="3"/>
  <c r="CZ145" i="3"/>
  <c r="DB145" i="3" s="1"/>
  <c r="DB115" i="3"/>
  <c r="DB101" i="3"/>
  <c r="DB6" i="3"/>
  <c r="CZ143" i="3"/>
  <c r="DC143" i="3" s="1"/>
  <c r="DB96" i="3"/>
  <c r="DB90" i="3"/>
  <c r="DB108" i="3"/>
  <c r="DB53" i="3"/>
  <c r="DB87" i="3"/>
  <c r="DB89" i="3"/>
  <c r="DB93" i="3"/>
  <c r="DB22" i="3"/>
  <c r="DB140" i="3"/>
  <c r="DB110" i="3"/>
  <c r="DB51" i="3"/>
  <c r="DB18" i="3"/>
  <c r="DB42" i="3"/>
  <c r="DB30" i="3"/>
  <c r="DB47" i="3"/>
  <c r="DB111" i="3"/>
  <c r="DB13" i="3"/>
  <c r="DB127" i="3"/>
  <c r="DB135" i="3"/>
  <c r="DB112" i="3"/>
  <c r="DB130" i="3"/>
  <c r="DB50" i="3"/>
  <c r="DB26" i="3"/>
  <c r="DB99" i="3"/>
  <c r="DB36" i="3"/>
  <c r="DB106" i="3"/>
  <c r="DB133" i="3"/>
  <c r="DB92" i="3"/>
  <c r="DB86" i="3"/>
  <c r="DB66" i="3"/>
  <c r="DB131" i="3"/>
  <c r="DB61" i="3"/>
  <c r="DB68" i="3"/>
  <c r="DB17" i="3"/>
  <c r="DB74" i="3"/>
  <c r="DB48" i="3"/>
  <c r="DB35" i="3"/>
  <c r="DB67" i="3"/>
  <c r="DB23" i="3"/>
  <c r="DB45" i="3"/>
  <c r="DB20" i="3"/>
  <c r="DB95" i="3"/>
  <c r="DB114" i="3"/>
  <c r="DB37" i="3"/>
  <c r="DB15" i="3"/>
  <c r="DB32" i="3"/>
  <c r="DB117" i="3"/>
  <c r="DB132" i="3"/>
  <c r="DB44" i="3"/>
  <c r="DB46" i="3"/>
  <c r="DB55" i="3"/>
  <c r="DB78" i="3"/>
  <c r="DB40" i="3"/>
  <c r="DB79" i="3"/>
  <c r="DB27" i="3"/>
  <c r="DB72" i="3"/>
  <c r="DB39" i="3"/>
  <c r="DB119" i="3"/>
  <c r="DB105" i="3"/>
  <c r="DB98" i="3"/>
  <c r="DB83" i="3"/>
  <c r="DB62" i="3"/>
  <c r="DB43" i="3"/>
  <c r="DB59" i="3"/>
  <c r="DB9" i="3"/>
  <c r="DB65" i="3"/>
  <c r="DB29" i="3"/>
  <c r="DB124" i="3"/>
  <c r="DB41" i="3"/>
  <c r="DB8" i="3"/>
  <c r="DB121" i="3"/>
  <c r="DB19" i="3"/>
  <c r="DB60" i="3"/>
  <c r="DB85" i="3"/>
  <c r="DB91" i="3"/>
  <c r="DB21" i="3"/>
  <c r="DB113" i="3"/>
  <c r="DB10" i="3"/>
  <c r="DB12" i="3"/>
  <c r="DB14" i="3"/>
  <c r="DB126" i="3"/>
  <c r="DB38" i="3"/>
  <c r="DB77" i="3"/>
  <c r="DB103" i="3"/>
  <c r="DB134" i="3"/>
  <c r="DB100" i="3"/>
  <c r="DB34" i="3"/>
  <c r="DB104" i="3"/>
  <c r="DB141" i="3"/>
  <c r="DB81" i="3"/>
  <c r="DB116" i="3"/>
  <c r="DB97" i="3"/>
  <c r="DB64" i="3"/>
  <c r="DB120" i="3"/>
  <c r="DB94" i="3"/>
  <c r="DB71" i="3"/>
  <c r="DB25" i="3"/>
  <c r="DB31" i="3"/>
  <c r="DB109" i="3"/>
  <c r="DB70" i="3"/>
  <c r="DB128" i="3"/>
  <c r="DB54" i="3"/>
  <c r="DB137" i="3"/>
  <c r="DB118" i="3"/>
  <c r="DB16" i="3"/>
  <c r="DB76" i="3"/>
  <c r="DB57" i="3"/>
  <c r="DB123" i="3"/>
  <c r="DB7" i="3"/>
  <c r="DB49" i="3"/>
  <c r="DB102" i="3"/>
  <c r="DB139" i="3"/>
  <c r="DB143" i="3" l="1"/>
  <c r="DC145" i="3"/>
  <c r="DH116" i="3"/>
  <c r="DH75" i="3"/>
  <c r="DH56" i="3"/>
  <c r="DH115" i="3"/>
  <c r="DH57" i="3"/>
  <c r="DH17" i="3"/>
  <c r="DH131" i="3"/>
  <c r="DG138" i="3"/>
  <c r="DH96" i="3"/>
  <c r="DG90" i="3"/>
  <c r="DH11" i="3"/>
  <c r="DG48" i="3"/>
  <c r="DG115" i="3"/>
  <c r="DH129" i="3"/>
  <c r="DE146" i="3"/>
  <c r="DH146" i="3" s="1"/>
  <c r="DH97" i="3"/>
  <c r="DH76" i="3"/>
  <c r="DG24" i="3"/>
  <c r="DH24" i="3"/>
  <c r="DG42" i="3"/>
  <c r="DG108" i="3"/>
  <c r="DG95" i="3"/>
  <c r="DG117" i="3"/>
  <c r="DG112" i="3"/>
  <c r="DG98" i="3"/>
  <c r="DG131" i="3"/>
  <c r="DG96" i="3"/>
  <c r="DG11" i="3"/>
  <c r="DH51" i="3"/>
  <c r="DH28" i="3"/>
  <c r="DH132" i="3"/>
  <c r="DG6" i="3"/>
  <c r="DE143" i="3"/>
  <c r="DG143" i="3" s="1"/>
  <c r="DG18" i="3"/>
  <c r="DG63" i="3"/>
  <c r="DG62" i="3"/>
  <c r="DG89" i="3"/>
  <c r="DG103" i="3"/>
  <c r="DG141" i="3"/>
  <c r="DG126" i="3"/>
  <c r="DG26" i="3"/>
  <c r="DG21" i="3"/>
  <c r="DG27" i="3"/>
  <c r="DG75" i="3"/>
  <c r="DG84" i="3"/>
  <c r="DG71" i="3"/>
  <c r="DG30" i="3"/>
  <c r="DG69" i="3"/>
  <c r="DG88" i="3"/>
  <c r="DG82" i="3"/>
  <c r="DG94" i="3"/>
  <c r="DG120" i="3"/>
  <c r="DG38" i="3"/>
  <c r="DG121" i="3"/>
  <c r="DG56" i="3"/>
  <c r="DG101" i="3"/>
  <c r="DG80" i="3"/>
  <c r="DG137" i="3"/>
  <c r="DG32" i="3"/>
  <c r="DG17" i="3"/>
  <c r="DG74" i="3"/>
  <c r="DG51" i="3"/>
  <c r="DG9" i="3"/>
  <c r="DG20" i="3"/>
  <c r="DG41" i="3"/>
  <c r="DG118" i="3"/>
  <c r="DG45" i="3"/>
  <c r="DG35" i="3"/>
  <c r="DG50" i="3"/>
  <c r="DG22" i="3"/>
  <c r="DG34" i="3"/>
  <c r="DG100" i="3"/>
  <c r="DG60" i="3"/>
  <c r="DG133" i="3"/>
  <c r="DG140" i="3"/>
  <c r="DG92" i="3"/>
  <c r="DG61" i="3"/>
  <c r="DG54" i="3"/>
  <c r="DG15" i="3"/>
  <c r="DG72" i="3"/>
  <c r="DG39" i="3"/>
  <c r="DE145" i="3"/>
  <c r="DG23" i="3"/>
  <c r="DG119" i="3"/>
  <c r="DG79" i="3"/>
  <c r="DG128" i="3"/>
  <c r="DG78" i="3"/>
  <c r="DG122" i="3"/>
  <c r="DG37" i="3"/>
  <c r="DG136" i="3"/>
  <c r="DG68" i="3"/>
  <c r="DG77" i="3"/>
  <c r="DG46" i="3"/>
  <c r="DG28" i="3"/>
  <c r="DG66" i="3"/>
  <c r="DG73" i="3"/>
  <c r="DG52" i="3"/>
  <c r="DG129" i="3"/>
  <c r="DG127" i="3"/>
  <c r="DG107" i="3"/>
  <c r="DG47" i="3"/>
  <c r="DG114" i="3"/>
  <c r="DG53" i="3"/>
  <c r="DG134" i="3"/>
  <c r="DG10" i="3"/>
  <c r="DG93" i="3"/>
  <c r="DG124" i="3"/>
  <c r="DG135" i="3"/>
  <c r="DG40" i="3"/>
  <c r="DG113" i="3"/>
  <c r="DG16" i="3"/>
  <c r="DG58" i="3"/>
  <c r="DG105" i="3"/>
  <c r="DG36" i="3"/>
  <c r="DG67" i="3"/>
  <c r="DG111" i="3"/>
  <c r="DG110" i="3"/>
  <c r="DG106" i="3"/>
  <c r="DG116" i="3"/>
  <c r="DG99" i="3"/>
  <c r="DG142" i="3"/>
  <c r="DG70" i="3"/>
  <c r="DG59" i="3"/>
  <c r="DG83" i="3"/>
  <c r="DG97" i="3"/>
  <c r="DG85" i="3"/>
  <c r="DG91" i="3"/>
  <c r="DG109" i="3"/>
  <c r="DG64" i="3"/>
  <c r="DG33" i="3"/>
  <c r="DG86" i="3"/>
  <c r="DG130" i="3"/>
  <c r="DG55" i="3"/>
  <c r="DG14" i="3"/>
  <c r="DG76" i="3"/>
  <c r="DG125" i="3"/>
  <c r="DG104" i="3"/>
  <c r="DG49" i="3"/>
  <c r="DG12" i="3"/>
  <c r="DG44" i="3"/>
  <c r="DG81" i="3"/>
  <c r="DG43" i="3"/>
  <c r="DG65" i="3"/>
  <c r="DG13" i="3"/>
  <c r="DG31" i="3"/>
  <c r="DG8" i="3"/>
  <c r="DG123" i="3"/>
  <c r="DG139" i="3"/>
  <c r="DG19" i="3"/>
  <c r="DG7" i="3"/>
  <c r="DD146" i="3" l="1"/>
  <c r="DG146" i="3" s="1"/>
  <c r="DH143" i="3"/>
  <c r="DH145" i="3"/>
  <c r="DD145" i="3" l="1"/>
  <c r="DG145" i="3" s="1"/>
  <c r="DG132" i="3"/>
  <c r="DG87" i="3"/>
  <c r="DG102" i="3"/>
  <c r="DG29" i="3"/>
  <c r="DG57" i="3"/>
  <c r="DG25" i="3"/>
  <c r="DK145" i="3" l="1"/>
  <c r="DK143" i="3"/>
  <c r="DK99" i="3"/>
  <c r="DK127" i="3"/>
  <c r="DK62" i="3"/>
  <c r="DK126" i="3"/>
  <c r="DK36" i="3"/>
  <c r="DK124" i="3"/>
  <c r="DK93" i="3"/>
  <c r="DK103" i="3"/>
  <c r="DK60" i="3"/>
  <c r="DK22" i="3"/>
  <c r="DK53" i="3"/>
  <c r="DK134" i="3"/>
  <c r="DK137" i="3"/>
  <c r="DK67" i="3"/>
  <c r="DK50" i="3"/>
  <c r="DK100" i="3"/>
  <c r="DK78" i="3"/>
  <c r="DK140" i="3"/>
  <c r="DK135" i="3"/>
  <c r="DK116" i="3"/>
  <c r="DK133" i="3"/>
  <c r="DK38" i="3"/>
  <c r="DK141" i="3"/>
  <c r="DK136" i="3"/>
  <c r="DK128" i="3"/>
  <c r="DK146" i="3"/>
  <c r="DK125" i="3"/>
  <c r="DK76" i="3"/>
  <c r="DK132" i="3"/>
  <c r="DK20" i="3"/>
  <c r="DK102" i="3"/>
  <c r="DK82" i="3"/>
  <c r="DK142" i="3"/>
  <c r="DK117" i="3"/>
  <c r="DK81" i="3"/>
  <c r="DK25" i="3"/>
  <c r="DK28" i="3"/>
  <c r="DK123" i="3"/>
  <c r="DK8" i="3"/>
  <c r="DK139" i="3"/>
  <c r="DP129" i="3"/>
  <c r="DP62" i="3"/>
  <c r="DP110" i="3"/>
  <c r="DP128" i="3"/>
  <c r="DP57" i="3"/>
  <c r="DP67" i="3"/>
  <c r="DP59" i="3"/>
  <c r="DP87" i="3"/>
  <c r="DP81" i="3"/>
  <c r="DP48" i="3"/>
  <c r="DP101" i="3"/>
  <c r="DP80" i="3"/>
  <c r="DP84" i="3"/>
  <c r="DP138" i="3"/>
  <c r="DP61" i="3"/>
  <c r="DP125" i="3"/>
  <c r="DP58" i="3"/>
  <c r="DP88" i="3"/>
  <c r="DP124" i="3"/>
  <c r="DP60" i="3"/>
  <c r="DP137" i="3"/>
  <c r="DP82" i="3"/>
  <c r="DO131" i="3"/>
  <c r="DP131" i="3"/>
  <c r="DP93" i="3"/>
  <c r="DP85" i="3"/>
  <c r="DP122" i="3"/>
  <c r="DO101" i="3"/>
  <c r="DP108" i="3"/>
  <c r="DO80" i="3"/>
  <c r="DO90" i="3"/>
  <c r="DP90" i="3"/>
  <c r="DP56" i="3"/>
  <c r="DO138" i="3"/>
  <c r="DM143" i="3"/>
  <c r="DO143" i="3" s="1"/>
  <c r="DP113" i="3"/>
  <c r="DO47" i="3"/>
  <c r="DP112" i="3"/>
  <c r="DP126" i="3"/>
  <c r="DP111" i="3"/>
  <c r="DP130" i="3"/>
  <c r="DP123" i="3"/>
  <c r="DP140" i="3"/>
  <c r="DM145" i="3"/>
  <c r="DP145" i="3" s="1"/>
  <c r="DP105" i="3"/>
  <c r="DO122" i="3"/>
  <c r="DO108" i="3"/>
  <c r="DO56" i="3"/>
  <c r="DO115" i="3"/>
  <c r="DO42" i="3"/>
  <c r="DO30" i="3"/>
  <c r="DO96" i="3"/>
  <c r="DO113" i="3"/>
  <c r="DO37" i="3"/>
  <c r="DO39" i="3"/>
  <c r="DO32" i="3"/>
  <c r="DO79" i="3"/>
  <c r="DO65" i="3"/>
  <c r="DO45" i="3"/>
  <c r="DO68" i="3"/>
  <c r="DO118" i="3"/>
  <c r="DO98" i="3"/>
  <c r="DP103" i="3"/>
  <c r="DO69" i="3"/>
  <c r="DO75" i="3"/>
  <c r="DO46" i="3"/>
  <c r="DO74" i="3"/>
  <c r="DP27" i="3"/>
  <c r="DP55" i="3"/>
  <c r="DP127" i="3"/>
  <c r="DO11" i="3"/>
  <c r="DO24" i="3"/>
  <c r="DO61" i="3"/>
  <c r="DO94" i="3"/>
  <c r="DO66" i="3"/>
  <c r="DO119" i="3"/>
  <c r="DO27" i="3"/>
  <c r="DO107" i="3"/>
  <c r="DO86" i="3"/>
  <c r="DO95" i="3"/>
  <c r="DO111" i="3"/>
  <c r="DO59" i="3"/>
  <c r="DO14" i="3"/>
  <c r="DP109" i="3"/>
  <c r="DO48" i="3"/>
  <c r="DO18" i="3"/>
  <c r="DO6" i="3"/>
  <c r="DO129" i="3"/>
  <c r="DO52" i="3"/>
  <c r="DO16" i="3"/>
  <c r="DO54" i="3"/>
  <c r="DO34" i="3"/>
  <c r="DO114" i="3"/>
  <c r="DO33" i="3"/>
  <c r="DO104" i="3"/>
  <c r="DO35" i="3"/>
  <c r="DO121" i="3"/>
  <c r="DO41" i="3"/>
  <c r="DO70" i="3"/>
  <c r="DO40" i="3"/>
  <c r="DO15" i="3"/>
  <c r="DP102" i="3"/>
  <c r="DO63" i="3"/>
  <c r="DO72" i="3"/>
  <c r="DO89" i="3"/>
  <c r="DO110" i="3"/>
  <c r="DO130" i="3"/>
  <c r="DO109" i="3"/>
  <c r="DM146" i="3"/>
  <c r="DO58" i="3"/>
  <c r="DO112" i="3"/>
  <c r="DO29" i="3"/>
  <c r="DO73" i="3"/>
  <c r="DO120" i="3"/>
  <c r="DO44" i="3"/>
  <c r="DO85" i="3"/>
  <c r="DO51" i="3"/>
  <c r="DO71" i="3"/>
  <c r="DO23" i="3"/>
  <c r="DO92" i="3"/>
  <c r="DO83" i="3"/>
  <c r="DO12" i="3"/>
  <c r="DO125" i="3"/>
  <c r="DO117" i="3"/>
  <c r="DO99" i="3"/>
  <c r="DO22" i="3"/>
  <c r="DO133" i="3"/>
  <c r="DO84" i="3"/>
  <c r="DO43" i="3"/>
  <c r="DO141" i="3"/>
  <c r="DO55" i="3"/>
  <c r="DO7" i="3"/>
  <c r="DO116" i="3"/>
  <c r="DO17" i="3"/>
  <c r="DO142" i="3"/>
  <c r="DO93" i="3"/>
  <c r="DO38" i="3"/>
  <c r="DO78" i="3"/>
  <c r="DO60" i="3"/>
  <c r="DO140" i="3"/>
  <c r="DO97" i="3"/>
  <c r="DO64" i="3"/>
  <c r="DO132" i="3"/>
  <c r="DO25" i="3"/>
  <c r="DO57" i="3"/>
  <c r="DO91" i="3"/>
  <c r="DO8" i="3"/>
  <c r="DO81" i="3"/>
  <c r="DO76" i="3"/>
  <c r="DO9" i="3"/>
  <c r="DO128" i="3"/>
  <c r="DO36" i="3"/>
  <c r="DO127" i="3"/>
  <c r="DO137" i="3"/>
  <c r="DO53" i="3"/>
  <c r="DO134" i="3"/>
  <c r="DO126" i="3"/>
  <c r="DO77" i="3"/>
  <c r="DO21" i="3"/>
  <c r="DO62" i="3"/>
  <c r="DO139" i="3"/>
  <c r="DO135" i="3"/>
  <c r="DO136" i="3"/>
  <c r="DO124" i="3"/>
  <c r="DO100" i="3"/>
  <c r="DO123" i="3"/>
  <c r="DO31" i="3"/>
  <c r="DO49" i="3"/>
  <c r="DO26" i="3"/>
  <c r="DO67" i="3"/>
  <c r="DO103" i="3"/>
  <c r="DO50" i="3"/>
  <c r="DO82" i="3"/>
  <c r="DL146" i="3" l="1"/>
  <c r="DP143" i="3"/>
  <c r="DP146" i="3"/>
  <c r="DO146" i="3"/>
  <c r="DL145" i="3" l="1"/>
  <c r="DO145" i="3" s="1"/>
  <c r="DO13" i="3"/>
  <c r="DO19" i="3"/>
  <c r="DO106" i="3"/>
  <c r="DO10" i="3"/>
  <c r="DO20" i="3"/>
  <c r="DO88" i="3"/>
  <c r="DO105" i="3"/>
  <c r="DO28" i="3"/>
  <c r="DO102" i="3"/>
  <c r="DO87" i="3"/>
  <c r="AQ145" i="3" l="1"/>
  <c r="AQ146" i="3"/>
  <c r="AQ143" i="3" l="1"/>
  <c r="DT146" i="3"/>
  <c r="DU128" i="3"/>
  <c r="DU110" i="3"/>
  <c r="DU59" i="3"/>
  <c r="DU129" i="3"/>
  <c r="DU58" i="3"/>
  <c r="DU111" i="3"/>
  <c r="DU27" i="3"/>
  <c r="DU124" i="3"/>
  <c r="DU88" i="3"/>
  <c r="DR146" i="3"/>
  <c r="DU126" i="3"/>
  <c r="DU103" i="3"/>
  <c r="DU57" i="3"/>
  <c r="DU125" i="3"/>
  <c r="DU127" i="3"/>
  <c r="DU109" i="3"/>
  <c r="DT44" i="3"/>
  <c r="DU67" i="3"/>
  <c r="DT94" i="3"/>
  <c r="DT32" i="3"/>
  <c r="DT78" i="3"/>
  <c r="DU137" i="3"/>
  <c r="DU123" i="3"/>
  <c r="DU60" i="3"/>
  <c r="DU102" i="3"/>
  <c r="DT133" i="3"/>
  <c r="DT128" i="3"/>
  <c r="DT40" i="3"/>
  <c r="DT93" i="3"/>
  <c r="DT117" i="3"/>
  <c r="DT67" i="3"/>
  <c r="DT104" i="3"/>
  <c r="DT68" i="3"/>
  <c r="DT35" i="3"/>
  <c r="DT58" i="3"/>
  <c r="DT17" i="3"/>
  <c r="DT100" i="3"/>
  <c r="DU130" i="3"/>
  <c r="DU62" i="3"/>
  <c r="DU112" i="3"/>
  <c r="DU113" i="3"/>
  <c r="DT82" i="3"/>
  <c r="DT16" i="3"/>
  <c r="DT72" i="3"/>
  <c r="DT50" i="3"/>
  <c r="DT103" i="3"/>
  <c r="DT41" i="3"/>
  <c r="DU61" i="3"/>
  <c r="DT26" i="3"/>
  <c r="DT60" i="3"/>
  <c r="DT36" i="3"/>
  <c r="DT98" i="3"/>
  <c r="DT77" i="3"/>
  <c r="DT9" i="3"/>
  <c r="DT51" i="3"/>
  <c r="DT129" i="3"/>
  <c r="DT62" i="3"/>
  <c r="DT92" i="3"/>
  <c r="DT112" i="3"/>
  <c r="DT59" i="3"/>
  <c r="DT126" i="3"/>
  <c r="DT22" i="3"/>
  <c r="DT20" i="3"/>
  <c r="DT114" i="3"/>
  <c r="DT65" i="3"/>
  <c r="DR145" i="3"/>
  <c r="DT145" i="3" s="1"/>
  <c r="DT124" i="3"/>
  <c r="DT134" i="3"/>
  <c r="DT71" i="3"/>
  <c r="DT120" i="3"/>
  <c r="DT88" i="3"/>
  <c r="DT54" i="3"/>
  <c r="DT52" i="3"/>
  <c r="DT73" i="3"/>
  <c r="DT137" i="3"/>
  <c r="DT86" i="3"/>
  <c r="DT15" i="3"/>
  <c r="DT135" i="3"/>
  <c r="DT121" i="3"/>
  <c r="DT21" i="3"/>
  <c r="DT74" i="3"/>
  <c r="DT127" i="3"/>
  <c r="DT87" i="3"/>
  <c r="DT106" i="3"/>
  <c r="DT118" i="3"/>
  <c r="DT34" i="3"/>
  <c r="DT89" i="3"/>
  <c r="DT37" i="3"/>
  <c r="DT33" i="3"/>
  <c r="DT10" i="3"/>
  <c r="DT125" i="3"/>
  <c r="DT45" i="3"/>
  <c r="DT23" i="3"/>
  <c r="DT38" i="3"/>
  <c r="DT110" i="3"/>
  <c r="DT47" i="3"/>
  <c r="DT130" i="3"/>
  <c r="DT27" i="3"/>
  <c r="DT141" i="3"/>
  <c r="DT13" i="3"/>
  <c r="DT25" i="3"/>
  <c r="DT66" i="3"/>
  <c r="DT14" i="3"/>
  <c r="DT99" i="3"/>
  <c r="DT29" i="3"/>
  <c r="DT136" i="3"/>
  <c r="DT55" i="3"/>
  <c r="DT95" i="3"/>
  <c r="DT43" i="3"/>
  <c r="DT139" i="3"/>
  <c r="DT111" i="3"/>
  <c r="DT107" i="3"/>
  <c r="DT19" i="3"/>
  <c r="DT83" i="3"/>
  <c r="DT113" i="3"/>
  <c r="DT123" i="3"/>
  <c r="DT70" i="3"/>
  <c r="DT91" i="3"/>
  <c r="DT116" i="3"/>
  <c r="DT85" i="3"/>
  <c r="DT31" i="3"/>
  <c r="DT39" i="3"/>
  <c r="DT79" i="3"/>
  <c r="DT142" i="3"/>
  <c r="DT46" i="3"/>
  <c r="DT28" i="3"/>
  <c r="DT97" i="3"/>
  <c r="DT8" i="3"/>
  <c r="DT76" i="3"/>
  <c r="DT109" i="3"/>
  <c r="DT64" i="3"/>
  <c r="DT7" i="3"/>
  <c r="DT102" i="3"/>
  <c r="DT140" i="3"/>
  <c r="DT53" i="3"/>
  <c r="DT119" i="3"/>
  <c r="DT61" i="3"/>
  <c r="DT57" i="3"/>
  <c r="DT81" i="3"/>
  <c r="DT132" i="3"/>
  <c r="DT49" i="3"/>
  <c r="DT12" i="3"/>
  <c r="DT105" i="3"/>
  <c r="AU32" i="3"/>
  <c r="AU111" i="3"/>
  <c r="AU53" i="3"/>
  <c r="AU21" i="3"/>
  <c r="AU82" i="3"/>
  <c r="AU28" i="3"/>
  <c r="AU34" i="3"/>
  <c r="AU81" i="3"/>
  <c r="AU79" i="3"/>
  <c r="AU40" i="3"/>
  <c r="AU121" i="3"/>
  <c r="AU85" i="3"/>
  <c r="AU13" i="3"/>
  <c r="AU70" i="3"/>
  <c r="AU105" i="3"/>
  <c r="AU45" i="3"/>
  <c r="AU114" i="3"/>
  <c r="AU51" i="3"/>
  <c r="AU136" i="3"/>
  <c r="AU98" i="3"/>
  <c r="AU57" i="3"/>
  <c r="AU133" i="3"/>
  <c r="AU116" i="3"/>
  <c r="AU120" i="3"/>
  <c r="AU118" i="3"/>
  <c r="AU100" i="3"/>
  <c r="AU95" i="3"/>
  <c r="AU107" i="3"/>
  <c r="AU77" i="3"/>
  <c r="AU58" i="3"/>
  <c r="AU83" i="3"/>
  <c r="AU127" i="3"/>
  <c r="AU50" i="3"/>
  <c r="AU24" i="3"/>
  <c r="AU27" i="3"/>
  <c r="AU68" i="3"/>
  <c r="AU64" i="3"/>
  <c r="AU49" i="3"/>
  <c r="AU35" i="3"/>
  <c r="AU38" i="3"/>
  <c r="AU62" i="3"/>
  <c r="AU125" i="3"/>
  <c r="AU15" i="3"/>
  <c r="AU25" i="3"/>
  <c r="AU14" i="3"/>
  <c r="AU17" i="3"/>
  <c r="AT17" i="3"/>
  <c r="AU140" i="3"/>
  <c r="AU66" i="3"/>
  <c r="AU87" i="3"/>
  <c r="AU94" i="3"/>
  <c r="AU12" i="3"/>
  <c r="AU47" i="3"/>
  <c r="AU135" i="3"/>
  <c r="AU37" i="3"/>
  <c r="AU123" i="3"/>
  <c r="AU26" i="3"/>
  <c r="AU126" i="3"/>
  <c r="AU41" i="3"/>
  <c r="AU46" i="3"/>
  <c r="AU55" i="3"/>
  <c r="AU7" i="3"/>
  <c r="AU16" i="3"/>
  <c r="AU20" i="3"/>
  <c r="AU39" i="3"/>
  <c r="AT24" i="3"/>
  <c r="AT45" i="3"/>
  <c r="AT68" i="3"/>
  <c r="AU97" i="3"/>
  <c r="AU89" i="3"/>
  <c r="AU61" i="3"/>
  <c r="AU54" i="3"/>
  <c r="AU78" i="3"/>
  <c r="AT15" i="3"/>
  <c r="AU31" i="3"/>
  <c r="AU91" i="3"/>
  <c r="AU102" i="3"/>
  <c r="AU99" i="3"/>
  <c r="AU43" i="3"/>
  <c r="AU44" i="3"/>
  <c r="AR146" i="3"/>
  <c r="AU146" i="3" s="1"/>
  <c r="AU88" i="3"/>
  <c r="AU93" i="3"/>
  <c r="AU109" i="3"/>
  <c r="AU36" i="3"/>
  <c r="AU103" i="3"/>
  <c r="AU130" i="3"/>
  <c r="AU29" i="3"/>
  <c r="AU33" i="3"/>
  <c r="AU76" i="3"/>
  <c r="AU139" i="3"/>
  <c r="AT51" i="3"/>
  <c r="AT9" i="3"/>
  <c r="AT66" i="3"/>
  <c r="AT87" i="3"/>
  <c r="AT22" i="3"/>
  <c r="AT79" i="3"/>
  <c r="AT21" i="3"/>
  <c r="AT12" i="3"/>
  <c r="AT47" i="3"/>
  <c r="AT135" i="3"/>
  <c r="AT37" i="3"/>
  <c r="AU117" i="3"/>
  <c r="AU132" i="3"/>
  <c r="AU59" i="3"/>
  <c r="AU92" i="3"/>
  <c r="AU142" i="3"/>
  <c r="AU19" i="3"/>
  <c r="AT124" i="3"/>
  <c r="AT44" i="3"/>
  <c r="AT38" i="3"/>
  <c r="AT109" i="3"/>
  <c r="AT123" i="3"/>
  <c r="AT36" i="3"/>
  <c r="AT103" i="3"/>
  <c r="AT81" i="3"/>
  <c r="AT82" i="3"/>
  <c r="AT74" i="3"/>
  <c r="AT134" i="3"/>
  <c r="AT130" i="3"/>
  <c r="AT140" i="3"/>
  <c r="AT13" i="3"/>
  <c r="AU86" i="3"/>
  <c r="AT64" i="3"/>
  <c r="AT97" i="3"/>
  <c r="AT76" i="3"/>
  <c r="AT113" i="3"/>
  <c r="AT77" i="3"/>
  <c r="AT94" i="3"/>
  <c r="AT28" i="3"/>
  <c r="AT86" i="3"/>
  <c r="AT58" i="3"/>
  <c r="AT119" i="3"/>
  <c r="AT136" i="3"/>
  <c r="AT100" i="3"/>
  <c r="AT127" i="3"/>
  <c r="AT137" i="3"/>
  <c r="AT29" i="3"/>
  <c r="AT99" i="3"/>
  <c r="AT32" i="3"/>
  <c r="AT89" i="3"/>
  <c r="AT141" i="3"/>
  <c r="AT40" i="3"/>
  <c r="AT41" i="3"/>
  <c r="AT120" i="3"/>
  <c r="AT78" i="3"/>
  <c r="AT121" i="3"/>
  <c r="AU60" i="3"/>
  <c r="AT8" i="3"/>
  <c r="AT126" i="3"/>
  <c r="AT10" i="3"/>
  <c r="AT16" i="3"/>
  <c r="AT27" i="3"/>
  <c r="AT46" i="3"/>
  <c r="AT112" i="3"/>
  <c r="AT59" i="3"/>
  <c r="AT39" i="3"/>
  <c r="AT145" i="3"/>
  <c r="AR145" i="3"/>
  <c r="AU145" i="3" s="1"/>
  <c r="AU131" i="3"/>
  <c r="AU101" i="3"/>
  <c r="AU80" i="3"/>
  <c r="AU56" i="3"/>
  <c r="AU18" i="3"/>
  <c r="AU96" i="3"/>
  <c r="AU30" i="3"/>
  <c r="AT34" i="3"/>
  <c r="AT31" i="3"/>
  <c r="AT98" i="3"/>
  <c r="AT125" i="3"/>
  <c r="AT132" i="3"/>
  <c r="AT118" i="3"/>
  <c r="AT55" i="3"/>
  <c r="AT102" i="3"/>
  <c r="AU128" i="3"/>
  <c r="AT49" i="3"/>
  <c r="AT7" i="3"/>
  <c r="AT19" i="3"/>
  <c r="AT25" i="3"/>
  <c r="AT91" i="3"/>
  <c r="AT131" i="3"/>
  <c r="AT115" i="3"/>
  <c r="AU115" i="3"/>
  <c r="AU90" i="3"/>
  <c r="AT80" i="3"/>
  <c r="AT69" i="3"/>
  <c r="AU69" i="3"/>
  <c r="AU42" i="3"/>
  <c r="AT18" i="3"/>
  <c r="AT93" i="3"/>
  <c r="AT83" i="3"/>
  <c r="AT117" i="3"/>
  <c r="AT61" i="3"/>
  <c r="AT33" i="3"/>
  <c r="AT26" i="3"/>
  <c r="AT92" i="3"/>
  <c r="AT114" i="3"/>
  <c r="AT53" i="3"/>
  <c r="AT23" i="3"/>
  <c r="AT43" i="3"/>
  <c r="AT52" i="3"/>
  <c r="AT129" i="3"/>
  <c r="AT60" i="3"/>
  <c r="AT71" i="3"/>
  <c r="AT14" i="3"/>
  <c r="AT107" i="3"/>
  <c r="AT128" i="3"/>
  <c r="AT50" i="3"/>
  <c r="AT20" i="3"/>
  <c r="AT67" i="3"/>
  <c r="AT70" i="3"/>
  <c r="AT90" i="3"/>
  <c r="AT42" i="3"/>
  <c r="AT104" i="3"/>
  <c r="AT106" i="3"/>
  <c r="AT73" i="3"/>
  <c r="AT142" i="3"/>
  <c r="AT116" i="3"/>
  <c r="AT101" i="3"/>
  <c r="AT75" i="3"/>
  <c r="AU75" i="3"/>
  <c r="AU63" i="3"/>
  <c r="AU122" i="3"/>
  <c r="AU84" i="3"/>
  <c r="AT95" i="3"/>
  <c r="AT11" i="3"/>
  <c r="AU11" i="3"/>
  <c r="AT122" i="3"/>
  <c r="AT54" i="3"/>
  <c r="AT105" i="3"/>
  <c r="AT133" i="3"/>
  <c r="AT139" i="3"/>
  <c r="AU6" i="3"/>
  <c r="AT30" i="3"/>
  <c r="AT63" i="3"/>
  <c r="AT138" i="3"/>
  <c r="AU138" i="3"/>
  <c r="AU108" i="3"/>
  <c r="AT84" i="3"/>
  <c r="AT48" i="3"/>
  <c r="AU48" i="3"/>
  <c r="AT6" i="3"/>
  <c r="AR143" i="3"/>
  <c r="AT85" i="3"/>
  <c r="AT88" i="3"/>
  <c r="AT65" i="3"/>
  <c r="AT110" i="3"/>
  <c r="AT111" i="3"/>
  <c r="AT72" i="3"/>
  <c r="AT62" i="3"/>
  <c r="AT57" i="3"/>
  <c r="AT96" i="3"/>
  <c r="AT108" i="3"/>
  <c r="AT35" i="3"/>
  <c r="AT56" i="3"/>
  <c r="AT143" i="3" l="1"/>
  <c r="AU143" i="3"/>
  <c r="AT146" i="3"/>
  <c r="AA114" i="3"/>
  <c r="AA30" i="3"/>
  <c r="AA37" i="3"/>
  <c r="AA122" i="3"/>
  <c r="AA18" i="3"/>
  <c r="AA138" i="3"/>
  <c r="AA97" i="3"/>
  <c r="AA78" i="3"/>
  <c r="AA136" i="3"/>
  <c r="AA99" i="3"/>
  <c r="AA131" i="3"/>
  <c r="AA36" i="3"/>
  <c r="AA42" i="3"/>
  <c r="AA98" i="3"/>
  <c r="AA87" i="3"/>
  <c r="AA82" i="3"/>
  <c r="AA93" i="3"/>
  <c r="AA56" i="3"/>
  <c r="AA77" i="3"/>
  <c r="AA101" i="3"/>
  <c r="AA63" i="3"/>
  <c r="AA31" i="3"/>
  <c r="AA6" i="3"/>
  <c r="AA61" i="3"/>
  <c r="Z30" i="3"/>
  <c r="Z90" i="3"/>
  <c r="AA90" i="3"/>
  <c r="AA21" i="3"/>
  <c r="AA84" i="3"/>
  <c r="Z18" i="3"/>
  <c r="Z48" i="3"/>
  <c r="AA48" i="3"/>
  <c r="Z138" i="3"/>
  <c r="AA75" i="3"/>
  <c r="AA49" i="3"/>
  <c r="AA129" i="3"/>
  <c r="AA140" i="3"/>
  <c r="AA11" i="3"/>
  <c r="AA73" i="3"/>
  <c r="Z42" i="3"/>
  <c r="Z69" i="3"/>
  <c r="AA69" i="3"/>
  <c r="AA104" i="3"/>
  <c r="AA135" i="3"/>
  <c r="AA34" i="3"/>
  <c r="AA107" i="3"/>
  <c r="AA51" i="3"/>
  <c r="AA86" i="3"/>
  <c r="AA124" i="3"/>
  <c r="Z63" i="3"/>
  <c r="AA96" i="3"/>
  <c r="Z96" i="3"/>
  <c r="AA35" i="3"/>
  <c r="X143" i="3"/>
  <c r="AA143" i="3" s="1"/>
  <c r="AA67" i="3"/>
  <c r="AA74" i="3"/>
  <c r="Z84" i="3"/>
  <c r="AA106" i="3"/>
  <c r="AA95" i="3"/>
  <c r="AA7" i="3"/>
  <c r="X145" i="3"/>
  <c r="Z145" i="3" s="1"/>
  <c r="AA123" i="3"/>
  <c r="AA142" i="3"/>
  <c r="AA14" i="3"/>
  <c r="AA17" i="3"/>
  <c r="AA108" i="3"/>
  <c r="AA22" i="3"/>
  <c r="AA91" i="3"/>
  <c r="AA8" i="3"/>
  <c r="X146" i="3"/>
  <c r="Z146" i="3" s="1"/>
  <c r="Z80" i="3"/>
  <c r="AA19" i="3"/>
  <c r="Z131" i="3"/>
  <c r="AA59" i="3"/>
  <c r="AA53" i="3"/>
  <c r="AA70" i="3"/>
  <c r="Z56" i="3"/>
  <c r="Z101" i="3"/>
  <c r="Z115" i="3"/>
  <c r="AA112" i="3"/>
  <c r="AA20" i="3"/>
  <c r="Z75" i="3"/>
  <c r="Z11" i="3"/>
  <c r="AA43" i="3"/>
  <c r="AA126" i="3"/>
  <c r="Z34" i="3"/>
  <c r="Z46" i="3"/>
  <c r="Z136" i="3"/>
  <c r="Z13" i="3"/>
  <c r="Z118" i="3"/>
  <c r="Z61" i="3"/>
  <c r="Z20" i="3"/>
  <c r="AA9" i="3"/>
  <c r="AA110" i="3"/>
  <c r="AA33" i="3"/>
  <c r="AA16" i="3"/>
  <c r="AA23" i="3"/>
  <c r="Z24" i="3"/>
  <c r="Z108" i="3"/>
  <c r="Z83" i="3"/>
  <c r="Z114" i="3"/>
  <c r="Z54" i="3"/>
  <c r="Z28" i="3"/>
  <c r="Z32" i="3"/>
  <c r="Z92" i="3"/>
  <c r="Z62" i="3"/>
  <c r="Z128" i="3"/>
  <c r="Z50" i="3"/>
  <c r="Z33" i="3"/>
  <c r="Z125" i="3"/>
  <c r="Z95" i="3"/>
  <c r="Z89" i="3"/>
  <c r="Z141" i="3"/>
  <c r="Z91" i="3"/>
  <c r="Z58" i="3"/>
  <c r="Z40" i="3"/>
  <c r="Z87" i="3"/>
  <c r="Z124" i="3"/>
  <c r="Z66" i="3"/>
  <c r="Z17" i="3"/>
  <c r="Z31" i="3"/>
  <c r="Z47" i="3"/>
  <c r="Z73" i="3"/>
  <c r="Z97" i="3"/>
  <c r="Z121" i="3"/>
  <c r="Z52" i="3"/>
  <c r="Z16" i="3"/>
  <c r="Z129" i="3"/>
  <c r="Z23" i="3"/>
  <c r="Z38" i="3"/>
  <c r="Z112" i="3"/>
  <c r="Z49" i="3"/>
  <c r="Z104" i="3"/>
  <c r="Z67" i="3"/>
  <c r="Z137" i="3"/>
  <c r="Z135" i="3"/>
  <c r="Z88" i="3"/>
  <c r="Z51" i="3"/>
  <c r="AA15" i="3"/>
  <c r="Z12" i="3"/>
  <c r="Z134" i="3"/>
  <c r="Z22" i="3"/>
  <c r="Z53" i="3"/>
  <c r="Z7" i="3"/>
  <c r="Z122" i="3"/>
  <c r="Z6" i="3"/>
  <c r="Z9" i="3"/>
  <c r="Z110" i="3"/>
  <c r="Z59" i="3"/>
  <c r="Z60" i="3"/>
  <c r="Z77" i="3"/>
  <c r="Z44" i="3"/>
  <c r="Z127" i="3"/>
  <c r="Z14" i="3"/>
  <c r="Z35" i="3"/>
  <c r="Z86" i="3"/>
  <c r="Z98" i="3"/>
  <c r="Z93" i="3"/>
  <c r="Z78" i="3"/>
  <c r="Z99" i="3"/>
  <c r="Z74" i="3"/>
  <c r="Z57" i="3"/>
  <c r="Z106" i="3"/>
  <c r="Z140" i="3"/>
  <c r="Z107" i="3"/>
  <c r="Z37" i="3"/>
  <c r="Z15" i="3"/>
  <c r="Z81" i="3"/>
  <c r="Z116" i="3"/>
  <c r="Z105" i="3"/>
  <c r="Z126" i="3"/>
  <c r="Z70" i="3"/>
  <c r="Z94" i="3"/>
  <c r="Z132" i="3"/>
  <c r="Z19" i="3"/>
  <c r="Z123" i="3"/>
  <c r="Z85" i="3"/>
  <c r="Z8" i="3"/>
  <c r="Z139" i="3"/>
  <c r="Z39" i="3"/>
  <c r="Z45" i="3"/>
  <c r="Z111" i="3"/>
  <c r="Z76" i="3"/>
  <c r="Z82" i="3"/>
  <c r="Z25" i="3"/>
  <c r="Z142" i="3"/>
  <c r="Z113" i="3"/>
  <c r="Z64" i="3"/>
  <c r="Z72" i="3"/>
  <c r="Z10" i="3"/>
  <c r="Z68" i="3"/>
  <c r="Z100" i="3"/>
  <c r="Z120" i="3"/>
  <c r="Z26" i="3"/>
  <c r="Z71" i="3"/>
  <c r="Z102" i="3"/>
  <c r="Z65" i="3"/>
  <c r="Z55" i="3"/>
  <c r="Z36" i="3"/>
  <c r="Z79" i="3"/>
  <c r="Z103" i="3"/>
  <c r="Z41" i="3"/>
  <c r="Z43" i="3"/>
  <c r="Z119" i="3"/>
  <c r="Z21" i="3"/>
  <c r="Z29" i="3"/>
  <c r="Z27" i="3"/>
  <c r="Z109" i="3"/>
  <c r="Z130" i="3"/>
  <c r="Z117" i="3"/>
  <c r="Z133" i="3"/>
  <c r="AA146" i="3" l="1"/>
  <c r="AA145" i="3"/>
  <c r="Z143" i="3"/>
  <c r="L45" i="3"/>
  <c r="L95" i="3"/>
  <c r="L121" i="3"/>
  <c r="L68" i="3"/>
  <c r="L14" i="3"/>
  <c r="L34" i="3"/>
  <c r="L87" i="3"/>
  <c r="L108" i="3"/>
  <c r="L9" i="3"/>
  <c r="L127" i="3"/>
  <c r="L140" i="3"/>
  <c r="L65" i="3"/>
  <c r="L139" i="3"/>
  <c r="L62" i="3"/>
  <c r="L49" i="3"/>
  <c r="L31" i="3"/>
  <c r="L39" i="3"/>
  <c r="L125" i="3"/>
  <c r="L53" i="3"/>
  <c r="L27" i="3"/>
  <c r="L109" i="3"/>
  <c r="L100" i="3"/>
  <c r="L132" i="3"/>
  <c r="L142" i="3"/>
  <c r="L104" i="3"/>
  <c r="L26" i="3"/>
  <c r="L86" i="3"/>
  <c r="L74" i="3"/>
  <c r="L35" i="3"/>
  <c r="L88" i="3"/>
  <c r="L16" i="3"/>
  <c r="L33" i="3"/>
  <c r="L60" i="3"/>
  <c r="L106" i="3"/>
  <c r="L78" i="3"/>
  <c r="L44" i="3"/>
  <c r="L73" i="3"/>
  <c r="L13" i="3"/>
  <c r="L111" i="3"/>
  <c r="L59" i="3"/>
  <c r="L10" i="3"/>
  <c r="L54" i="3"/>
  <c r="L71" i="3"/>
  <c r="L98" i="3"/>
  <c r="L82" i="3"/>
  <c r="L38" i="3"/>
  <c r="L61" i="3"/>
  <c r="L40" i="3"/>
  <c r="L129" i="3"/>
  <c r="L79" i="3"/>
  <c r="L118" i="3"/>
  <c r="L47" i="3"/>
  <c r="K108" i="3"/>
  <c r="L110" i="3"/>
  <c r="L91" i="3"/>
  <c r="L81" i="3"/>
  <c r="L25" i="3"/>
  <c r="L116" i="3"/>
  <c r="L58" i="3"/>
  <c r="L133" i="3"/>
  <c r="L8" i="3"/>
  <c r="L17" i="3"/>
  <c r="L77" i="3"/>
  <c r="L123" i="3"/>
  <c r="L21" i="3"/>
  <c r="L102" i="3"/>
  <c r="L67" i="3"/>
  <c r="L36" i="3"/>
  <c r="L22" i="3"/>
  <c r="L128" i="3"/>
  <c r="L23" i="3"/>
  <c r="L72" i="3"/>
  <c r="L66" i="3"/>
  <c r="L113" i="3"/>
  <c r="L105" i="3"/>
  <c r="L141" i="3"/>
  <c r="L92" i="3"/>
  <c r="L107" i="3"/>
  <c r="L70" i="3"/>
  <c r="L19" i="3"/>
  <c r="L136" i="3"/>
  <c r="L120" i="3"/>
  <c r="L32" i="3"/>
  <c r="L83" i="3"/>
  <c r="L55" i="3"/>
  <c r="L130" i="3"/>
  <c r="L51" i="3"/>
  <c r="K17" i="3"/>
  <c r="K9" i="3"/>
  <c r="K77" i="3"/>
  <c r="K47" i="3"/>
  <c r="K39" i="3"/>
  <c r="K133" i="3"/>
  <c r="L126" i="3"/>
  <c r="K100" i="3"/>
  <c r="L117" i="3"/>
  <c r="K129" i="3"/>
  <c r="K67" i="3"/>
  <c r="L134" i="3"/>
  <c r="K36" i="3"/>
  <c r="K22" i="3"/>
  <c r="L93" i="3"/>
  <c r="K61" i="3"/>
  <c r="K27" i="3"/>
  <c r="K128" i="3"/>
  <c r="K23" i="3"/>
  <c r="K72" i="3"/>
  <c r="K66" i="3"/>
  <c r="K113" i="3"/>
  <c r="L137" i="3"/>
  <c r="K141" i="3"/>
  <c r="K79" i="3"/>
  <c r="L50" i="3"/>
  <c r="L135" i="3"/>
  <c r="L103" i="3"/>
  <c r="L89" i="3"/>
  <c r="L52" i="3"/>
  <c r="L114" i="3"/>
  <c r="L37" i="3"/>
  <c r="L43" i="3"/>
  <c r="L112" i="3"/>
  <c r="L124" i="3"/>
  <c r="L64" i="3"/>
  <c r="L7" i="3"/>
  <c r="K142" i="3"/>
  <c r="K104" i="3"/>
  <c r="K26" i="3"/>
  <c r="K86" i="3"/>
  <c r="K74" i="3"/>
  <c r="L15" i="3"/>
  <c r="K68" i="3"/>
  <c r="K125" i="3"/>
  <c r="K16" i="3"/>
  <c r="K33" i="3"/>
  <c r="L12" i="3"/>
  <c r="K60" i="3"/>
  <c r="L41" i="3"/>
  <c r="K78" i="3"/>
  <c r="K95" i="3"/>
  <c r="K44" i="3"/>
  <c r="L57" i="3"/>
  <c r="K87" i="3"/>
  <c r="K13" i="3"/>
  <c r="K59" i="3"/>
  <c r="K10" i="3"/>
  <c r="K54" i="3"/>
  <c r="K71" i="3"/>
  <c r="L97" i="3"/>
  <c r="K82" i="3"/>
  <c r="K38" i="3"/>
  <c r="L99" i="3"/>
  <c r="L76" i="3"/>
  <c r="L85" i="3"/>
  <c r="L96" i="3"/>
  <c r="L46" i="3"/>
  <c r="L56" i="3"/>
  <c r="L84" i="3"/>
  <c r="L90" i="3"/>
  <c r="L119" i="3"/>
  <c r="I146" i="3"/>
  <c r="K146" i="3" s="1"/>
  <c r="L24" i="3"/>
  <c r="L48" i="3"/>
  <c r="L122" i="3"/>
  <c r="L101" i="3"/>
  <c r="L6" i="3"/>
  <c r="L30" i="3"/>
  <c r="L20" i="3"/>
  <c r="L94" i="3"/>
  <c r="L29" i="3"/>
  <c r="K11" i="3"/>
  <c r="L11" i="3"/>
  <c r="K96" i="3"/>
  <c r="K56" i="3"/>
  <c r="K84" i="3"/>
  <c r="K90" i="3"/>
  <c r="L80" i="3"/>
  <c r="L42" i="3"/>
  <c r="L28" i="3"/>
  <c r="L75" i="3"/>
  <c r="K6" i="3"/>
  <c r="K89" i="3"/>
  <c r="K51" i="3"/>
  <c r="K32" i="3"/>
  <c r="K40" i="3"/>
  <c r="K65" i="3"/>
  <c r="K110" i="3"/>
  <c r="K140" i="3"/>
  <c r="K130" i="3"/>
  <c r="K52" i="3"/>
  <c r="K58" i="3"/>
  <c r="K107" i="3"/>
  <c r="K127" i="3"/>
  <c r="K121" i="3"/>
  <c r="K50" i="3"/>
  <c r="K45" i="3"/>
  <c r="K21" i="3"/>
  <c r="K103" i="3"/>
  <c r="L138" i="3"/>
  <c r="K105" i="3"/>
  <c r="K80" i="3"/>
  <c r="K42" i="3"/>
  <c r="K28" i="3"/>
  <c r="K29" i="3"/>
  <c r="K75" i="3"/>
  <c r="K64" i="3"/>
  <c r="K43" i="3"/>
  <c r="K25" i="3"/>
  <c r="K109" i="3"/>
  <c r="K106" i="3"/>
  <c r="K55" i="3"/>
  <c r="K62" i="3"/>
  <c r="K120" i="3"/>
  <c r="K53" i="3"/>
  <c r="K37" i="3"/>
  <c r="K114" i="3"/>
  <c r="K135" i="3"/>
  <c r="K14" i="3"/>
  <c r="K83" i="3"/>
  <c r="K124" i="3"/>
  <c r="K116" i="3"/>
  <c r="K112" i="3"/>
  <c r="K46" i="3"/>
  <c r="K15" i="3"/>
  <c r="K88" i="3"/>
  <c r="K117" i="3"/>
  <c r="K136" i="3"/>
  <c r="K119" i="3"/>
  <c r="K134" i="3"/>
  <c r="K24" i="3"/>
  <c r="K34" i="3"/>
  <c r="K48" i="3"/>
  <c r="K137" i="3"/>
  <c r="K122" i="3"/>
  <c r="K126" i="3"/>
  <c r="K101" i="3"/>
  <c r="K132" i="3"/>
  <c r="K35" i="3"/>
  <c r="K99" i="3"/>
  <c r="K30" i="3"/>
  <c r="K20" i="3"/>
  <c r="K94" i="3"/>
  <c r="I145" i="3"/>
  <c r="L145" i="3" s="1"/>
  <c r="L63" i="3"/>
  <c r="K70" i="3"/>
  <c r="L131" i="3"/>
  <c r="K18" i="3"/>
  <c r="L18" i="3"/>
  <c r="L115" i="3"/>
  <c r="K63" i="3"/>
  <c r="K131" i="3"/>
  <c r="K69" i="3"/>
  <c r="L69" i="3"/>
  <c r="K49" i="3"/>
  <c r="K8" i="3"/>
  <c r="K85" i="3"/>
  <c r="K7" i="3"/>
  <c r="K57" i="3"/>
  <c r="K143" i="3"/>
  <c r="L143" i="3"/>
  <c r="K123" i="3"/>
  <c r="K102" i="3"/>
  <c r="K97" i="3"/>
  <c r="K19" i="3"/>
  <c r="K76" i="3"/>
  <c r="K139" i="3"/>
  <c r="K91" i="3"/>
  <c r="K111" i="3"/>
  <c r="K81" i="3"/>
  <c r="K98" i="3"/>
  <c r="K93" i="3"/>
  <c r="K115" i="3"/>
  <c r="K41" i="3"/>
  <c r="K12" i="3"/>
  <c r="K31" i="3"/>
  <c r="K92" i="3"/>
  <c r="K118" i="3"/>
  <c r="K73" i="3"/>
  <c r="K138" i="3"/>
  <c r="K145" i="3" l="1"/>
  <c r="L146" i="3"/>
  <c r="G9" i="3"/>
  <c r="G47" i="3"/>
  <c r="G87" i="3"/>
  <c r="G38" i="3"/>
  <c r="G77" i="3"/>
  <c r="G67" i="3"/>
  <c r="G74" i="3"/>
  <c r="G33" i="3"/>
  <c r="G95" i="3"/>
  <c r="G89" i="3"/>
  <c r="G50" i="3"/>
  <c r="G116" i="3"/>
  <c r="G137" i="3"/>
  <c r="G20" i="3"/>
  <c r="G40" i="3"/>
  <c r="G58" i="3"/>
  <c r="G25" i="3"/>
  <c r="G62" i="3"/>
  <c r="G114" i="3"/>
  <c r="G46" i="3"/>
  <c r="G8" i="3"/>
  <c r="G61" i="3"/>
  <c r="G125" i="3"/>
  <c r="G44" i="3"/>
  <c r="G128" i="3"/>
  <c r="G13" i="3"/>
  <c r="G140" i="3"/>
  <c r="G112" i="3"/>
  <c r="G64" i="3"/>
  <c r="G37" i="3"/>
  <c r="G34" i="3"/>
  <c r="G85" i="3"/>
  <c r="G18" i="3"/>
  <c r="G81" i="3"/>
  <c r="G94" i="3"/>
  <c r="G139" i="3"/>
  <c r="G80" i="3"/>
  <c r="G100" i="3"/>
  <c r="G59" i="3"/>
  <c r="G113" i="3"/>
  <c r="G141" i="3"/>
  <c r="G130" i="3"/>
  <c r="G91" i="3"/>
  <c r="G105" i="3"/>
  <c r="G126" i="3"/>
  <c r="G110" i="3"/>
  <c r="G21" i="3"/>
  <c r="G15" i="3"/>
  <c r="G35" i="3"/>
  <c r="G104" i="3"/>
  <c r="G54" i="3"/>
  <c r="G23" i="3"/>
  <c r="G109" i="3"/>
  <c r="G88" i="3"/>
  <c r="G124" i="3"/>
  <c r="G92" i="3"/>
  <c r="G41" i="3"/>
  <c r="G129" i="3"/>
  <c r="G78" i="3"/>
  <c r="G82" i="3"/>
  <c r="G17" i="3"/>
  <c r="G133" i="3"/>
  <c r="G79" i="3"/>
  <c r="G68" i="3"/>
  <c r="G60" i="3"/>
  <c r="G10" i="3"/>
  <c r="G52" i="3"/>
  <c r="G55" i="3"/>
  <c r="G134" i="3"/>
  <c r="G132" i="3"/>
  <c r="G51" i="3"/>
  <c r="G65" i="3"/>
  <c r="G45" i="3"/>
  <c r="G106" i="3"/>
  <c r="G53" i="3"/>
  <c r="G14" i="3"/>
  <c r="G119" i="3"/>
  <c r="G19" i="3"/>
  <c r="G86" i="3"/>
  <c r="G36" i="3"/>
  <c r="G39" i="3"/>
  <c r="G26" i="3"/>
  <c r="G32" i="3"/>
  <c r="G135" i="3"/>
  <c r="G121" i="3"/>
  <c r="G120" i="3"/>
  <c r="G136" i="3"/>
  <c r="G98" i="3"/>
  <c r="G118" i="3"/>
  <c r="G12" i="3"/>
  <c r="G93" i="3"/>
  <c r="G97" i="3"/>
  <c r="G111" i="3"/>
  <c r="G73" i="3"/>
  <c r="G16" i="3"/>
  <c r="G72" i="3"/>
  <c r="G66" i="3"/>
  <c r="G142" i="3"/>
  <c r="G127" i="3"/>
  <c r="G103" i="3"/>
  <c r="G43" i="3"/>
  <c r="G99" i="3"/>
  <c r="G107" i="3"/>
  <c r="G29" i="3"/>
  <c r="G117" i="3"/>
  <c r="G76" i="3"/>
  <c r="G22" i="3"/>
  <c r="G27" i="3"/>
  <c r="G71" i="3"/>
  <c r="G83" i="3"/>
  <c r="G28" i="3"/>
  <c r="G49" i="3"/>
  <c r="F122" i="3"/>
  <c r="G122" i="3"/>
  <c r="G56" i="3"/>
  <c r="G57" i="3"/>
  <c r="G123" i="3"/>
  <c r="G102" i="3"/>
  <c r="G69" i="3"/>
  <c r="G30" i="3"/>
  <c r="G48" i="3"/>
  <c r="G96" i="3"/>
  <c r="G7" i="3"/>
  <c r="G63" i="3"/>
  <c r="G138" i="3"/>
  <c r="G6" i="3"/>
  <c r="G115" i="3"/>
  <c r="G145" i="3"/>
  <c r="D145" i="3"/>
  <c r="F6" i="3"/>
  <c r="G42" i="3"/>
  <c r="F42" i="3"/>
  <c r="F143" i="3"/>
  <c r="D146" i="3"/>
  <c r="F56" i="3"/>
  <c r="G101" i="3"/>
  <c r="F101" i="3"/>
  <c r="G70" i="3"/>
  <c r="G31" i="3"/>
  <c r="G24" i="3"/>
  <c r="F69" i="3"/>
  <c r="G108" i="3"/>
  <c r="F108" i="3"/>
  <c r="G75" i="3"/>
  <c r="F75" i="3"/>
  <c r="F48" i="3"/>
  <c r="G90" i="3"/>
  <c r="F90" i="3"/>
  <c r="G84" i="3"/>
  <c r="F84" i="3"/>
  <c r="G131" i="3"/>
  <c r="G11" i="3"/>
  <c r="F24" i="3"/>
  <c r="F138" i="3"/>
  <c r="F30" i="3"/>
  <c r="F115" i="3"/>
  <c r="F131" i="3"/>
  <c r="F11" i="3"/>
  <c r="F80" i="3"/>
  <c r="F96" i="3"/>
  <c r="F63" i="3"/>
  <c r="F18" i="3"/>
  <c r="G146" i="3" l="1"/>
  <c r="G143" i="3"/>
  <c r="F82" i="3"/>
  <c r="F10" i="3"/>
  <c r="F65" i="3"/>
  <c r="F61" i="3"/>
  <c r="F13" i="3"/>
  <c r="F37" i="3"/>
  <c r="F81" i="3"/>
  <c r="F100" i="3"/>
  <c r="F130" i="3"/>
  <c r="F110" i="3"/>
  <c r="F104" i="3"/>
  <c r="F88" i="3"/>
  <c r="F78" i="3"/>
  <c r="F12" i="3"/>
  <c r="F134" i="3"/>
  <c r="F38" i="3"/>
  <c r="F94" i="3"/>
  <c r="F31" i="3"/>
  <c r="F27" i="3"/>
  <c r="F20" i="3"/>
  <c r="F128" i="3"/>
  <c r="F25" i="3"/>
  <c r="F60" i="3"/>
  <c r="F45" i="3"/>
  <c r="F102" i="3"/>
  <c r="F129" i="3"/>
  <c r="F132" i="3"/>
  <c r="F86" i="3"/>
  <c r="F66" i="3"/>
  <c r="F107" i="3"/>
  <c r="F28" i="3"/>
  <c r="F79" i="3"/>
  <c r="F73" i="3"/>
  <c r="F119" i="3"/>
  <c r="F33" i="3"/>
  <c r="F59" i="3"/>
  <c r="F70" i="3"/>
  <c r="F126" i="3"/>
  <c r="F39" i="3"/>
  <c r="F121" i="3"/>
  <c r="F118" i="3"/>
  <c r="F16" i="3"/>
  <c r="F117" i="3"/>
  <c r="F52" i="3"/>
  <c r="F142" i="3"/>
  <c r="F36" i="3"/>
  <c r="F140" i="3"/>
  <c r="F72" i="3"/>
  <c r="F109" i="3"/>
  <c r="F141" i="3"/>
  <c r="F87" i="3"/>
  <c r="F74" i="3"/>
  <c r="F50" i="3"/>
  <c r="F114" i="3"/>
  <c r="F99" i="3"/>
  <c r="F58" i="3"/>
  <c r="F123" i="3"/>
  <c r="F133" i="3"/>
  <c r="F112" i="3"/>
  <c r="F105" i="3"/>
  <c r="F53" i="3"/>
  <c r="F54" i="3"/>
  <c r="F137" i="3"/>
  <c r="F67" i="3"/>
  <c r="F43" i="3"/>
  <c r="F83" i="3"/>
  <c r="F124" i="3"/>
  <c r="F136" i="3"/>
  <c r="F26" i="3"/>
  <c r="F47" i="3"/>
  <c r="F77" i="3"/>
  <c r="F55" i="3"/>
  <c r="F85" i="3"/>
  <c r="F15" i="3"/>
  <c r="F76" i="3"/>
  <c r="F135" i="3"/>
  <c r="F120" i="3"/>
  <c r="F68" i="3"/>
  <c r="F22" i="3"/>
  <c r="F7" i="3"/>
  <c r="C145" i="3"/>
  <c r="F145" i="3" s="1"/>
  <c r="F97" i="3"/>
  <c r="F93" i="3"/>
  <c r="F17" i="3"/>
  <c r="F57" i="3"/>
  <c r="F95" i="3"/>
  <c r="F51" i="3"/>
  <c r="F34" i="3"/>
  <c r="F8" i="3"/>
  <c r="C146" i="3"/>
  <c r="F146" i="3" s="1"/>
  <c r="F44" i="3"/>
  <c r="F92" i="3"/>
  <c r="F35" i="3"/>
  <c r="F62" i="3"/>
  <c r="F19" i="3"/>
  <c r="F71" i="3"/>
  <c r="F106" i="3"/>
  <c r="F139" i="3"/>
  <c r="F23" i="3"/>
  <c r="F29" i="3"/>
  <c r="F64" i="3"/>
  <c r="F21" i="3"/>
  <c r="F14" i="3"/>
  <c r="F41" i="3"/>
  <c r="F49" i="3"/>
  <c r="F89" i="3"/>
  <c r="F127" i="3"/>
  <c r="F116" i="3"/>
  <c r="F9" i="3"/>
  <c r="F98" i="3"/>
  <c r="F103" i="3"/>
  <c r="F113" i="3"/>
  <c r="F46" i="3"/>
  <c r="F111" i="3"/>
  <c r="F125" i="3"/>
  <c r="F32" i="3"/>
  <c r="F91" i="3"/>
  <c r="F40" i="3"/>
</calcChain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<sst xmlns="http://schemas.openxmlformats.org/spreadsheetml/2006/main" count="293" uniqueCount="177">
  <si>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</si>
  <si>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</si>
  <si>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</si>
  <si>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</si>
  <si>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</si>
  <si>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</si>
  <si>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</si>
  <si>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</si>
  <si>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</si>
  <si>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</si>
  <si>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</si>
  <si>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</si>
  <si>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</si>
  <si>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</si>
  <si>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</si>
  <si>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</si>
  <si>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</si>
  <si>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</si>
  <si>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</si>
  <si>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</si>
  <si>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</si>
  <si>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</si>
  <si>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</si>
  <si>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</si>
  <si>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</si>
  <si>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</si>
  <si>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</si>
  <si>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</si>
  <si>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</si>
  <si>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</si>
  <si>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</si>
  <si>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</si>
  <si>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</si>
  <si>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</si>
  <si>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</si>
  <si>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</si>
  <si>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</si>
  <si>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</si>
  <si>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</si>
  <si>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</si>
  <si>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</si>
  <si>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</si>
  <si>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</si>
  <si>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</si>
  <si>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</si>
  <si>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</si>
  <si>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</si>
  <si>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</si>
  <si>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</si>
  <si>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</si>
  <si>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</si>
  <si>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</si>
  <si>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</si>
  <si>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</si>
  <si>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</si>
  <si>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</si>
  <si>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</si>
  <si>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</si>
  <si>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</si>
  <si>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</si>
  <si>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</si>
  <si>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</si>
  <si>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</si>
  <si>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</si>
  <si>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</si>
  <si>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</si>
  <si>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</si>
  <si>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</si>
  <si>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</si>
  <si>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</si>
  <si>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</si>
  <si>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</si>
  <si>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</si>
  <si>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</si>
  <si>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</si>
  <si>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</si>
  <si>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</si>
  <si>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</si>
  <si>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</si>
  <si>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</si>
  <si>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</si>
  <si>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</si>
  <si>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</si>
  <si>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</si>
  <si>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</si>
  <si>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</si>
  <si>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</si>
  <si>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</si>
  <si>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</si>
  <si>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</si>
  <si>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</si>
  <si>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</si>
  <si>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</si>
  <si>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</si>
  <si>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</si>
  <si>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</si>
  <si>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</si>
  <si>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</si>
  <si>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</si>
  <si>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</si>
  <si>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</si>
  <si>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</si>
  <si>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</si>
  <si>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</si>
  <si>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</si>
  <si>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</si>
  <si>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</si>
  <si>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</si>
  <si>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</si>
  <si>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</si>
  <si>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</si>
  <si>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</si>
  <si>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</si>
  <si>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</si>
  <si>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</si>
  <si>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</si>
  <si>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</si>
  <si>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</si>
  <si>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</si>
  <si>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</si>
  <si>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</si>
  <si>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</si>
  <si>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</si>
  <si>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</si>
  <si>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</si>
  <si>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</si>
  <si>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</si>
  <si>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</si>
  <si>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</si>
  <si>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</si>
  <si>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</si>
  <si>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</si>
  <si>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</si>
  <si>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</si>
  <si>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</si>
  <si>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</si>
  <si>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</si>
  <si>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</si>
  <si>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</si>
  <si>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</si>
  <si>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</si>
  <si>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</si>
  <si>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</si>
  <si>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</si>
  <si>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</si>
  <si>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</si>
  <si>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</si>
  <si>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</si>
  <si>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Исполнение налоговых и неналоговых доходов бюджетов поселений на 01.04.2022 (рублей)</t>
  </si>
  <si>
    <t>Исполнено на 01.04.2022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</si>
  <si>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</si>
  <si>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</si>
  <si>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</si>
  <si>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</si>
  <si>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</si>
  <si>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</si>
  <si>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</si>
  <si>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</si>
  <si>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</si>
  <si>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</si>
  <si>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</si>
  <si>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</si>
  <si>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</si>
  <si>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</si>
  <si>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</si>
  <si>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</si>
  <si>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</si>
  <si>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</si>
  <si>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</si>
  <si>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</si>
  <si>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</si>
  <si>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2023 год</t>
  </si>
  <si>
    <t>Исполнено на 01.04.2023</t>
  </si>
  <si>
    <t>Темп роста (снижения) (январь-март 2023 к январю-марту 2022)</t>
  </si>
  <si>
    <t>Процент исполнения доходов на 01.04.2023</t>
  </si>
  <si>
    <t>Темп роста (снижения) (январь-март 2023 к январю-марту 20212</t>
  </si>
  <si>
    <t>Утверждено на 2023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</si>
</sst>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" fontId="15" fillId="0" borderId="6">
      <alignment horizontal="right"/>
    </xf>
    <xf numFmtId="0" fontId="16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60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4" fontId="4" fillId="15" borderId="2" xfId="1" applyNumberFormat="1" applyFont="1" applyFill="1" applyBorder="1" applyAlignment="1">
      <alignment horizontal="right" shrinkToFit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0" fontId="11" fillId="0" borderId="0" xfId="1" applyFont="1"/>
    <xf numFmtId="4" fontId="3" fillId="15" borderId="0" xfId="1" applyNumberFormat="1" applyFill="1" applyBorder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4" fontId="14" fillId="0" borderId="2" xfId="0" applyNumberFormat="1" applyFont="1" applyBorder="1"/>
    <xf numFmtId="4" fontId="4" fillId="15" borderId="0" xfId="1" applyNumberFormat="1" applyFont="1" applyFill="1" applyBorder="1"/>
    <xf numFmtId="164" fontId="5" fillId="15" borderId="2" xfId="1" applyNumberFormat="1" applyFont="1" applyFill="1" applyBorder="1" applyAlignment="1">
      <alignment horizontal="right"/>
    </xf>
    <xf numFmtId="4" fontId="5" fillId="15" borderId="0" xfId="1" applyNumberFormat="1" applyFont="1" applyFill="1" applyBorder="1" applyAlignment="1">
      <alignment horizontal="right"/>
    </xf>
    <xf numFmtId="4" fontId="14" fillId="15" borderId="2" xfId="0" applyNumberFormat="1" applyFont="1" applyFill="1" applyBorder="1"/>
    <xf numFmtId="0" fontId="13" fillId="0" borderId="2" xfId="1" applyFont="1" applyBorder="1" applyAlignment="1">
      <alignment vertical="center"/>
    </xf>
    <xf numFmtId="4" fontId="3" fillId="15" borderId="2" xfId="1" applyNumberFormat="1" applyFill="1" applyBorder="1"/>
    <xf numFmtId="0" fontId="11" fillId="0" borderId="2" xfId="1" applyFont="1" applyBorder="1"/>
    <xf numFmtId="4" fontId="5" fillId="16" borderId="2" xfId="1" applyNumberFormat="1" applyFont="1" applyFill="1" applyBorder="1" applyAlignment="1">
      <alignment horizontal="right" wrapText="1"/>
    </xf>
    <xf numFmtId="10" fontId="5" fillId="16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/>
    </xf>
    <xf numFmtId="164" fontId="4" fillId="15" borderId="0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17" fillId="0" borderId="0" xfId="1" applyFont="1"/>
    <xf numFmtId="0" fontId="3" fillId="0" borderId="0" xfId="1"/>
    <xf numFmtId="0" fontId="6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4" fontId="4" fillId="15" borderId="0" xfId="1" applyNumberFormat="1" applyFont="1" applyFill="1" applyBorder="1"/>
    <xf numFmtId="4" fontId="4" fillId="16" borderId="2" xfId="1" applyNumberFormat="1" applyFont="1" applyFill="1" applyBorder="1" applyAlignment="1">
      <alignment horizontal="right"/>
    </xf>
    <xf numFmtId="0" fontId="17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11" fillId="0" borderId="7" xfId="1" applyFont="1" applyBorder="1"/>
    <xf numFmtId="4" fontId="4" fillId="16" borderId="7" xfId="1" applyNumberFormat="1" applyFont="1" applyFill="1" applyBorder="1" applyAlignment="1">
      <alignment horizontal="right"/>
    </xf>
    <xf numFmtId="164" fontId="5" fillId="16" borderId="7" xfId="1" applyNumberFormat="1" applyFont="1" applyFill="1" applyBorder="1" applyAlignment="1">
      <alignment horizontal="right"/>
    </xf>
    <xf numFmtId="4" fontId="14" fillId="16" borderId="7" xfId="1" applyNumberFormat="1" applyFont="1" applyFill="1" applyBorder="1" applyAlignment="1">
      <alignment horizontal="right"/>
    </xf>
    <xf numFmtId="164" fontId="4" fillId="16" borderId="7" xfId="1" applyNumberFormat="1" applyFont="1" applyFill="1" applyBorder="1" applyAlignment="1">
      <alignment horizontal="right"/>
    </xf>
    <xf numFmtId="10" fontId="5" fillId="16" borderId="7" xfId="1" applyNumberFormat="1" applyFont="1" applyFill="1" applyBorder="1" applyAlignment="1">
      <alignment horizontal="right"/>
    </xf>
    <xf numFmtId="0" fontId="3" fillId="0" borderId="2" xfId="1" applyBorder="1"/>
    <xf numFmtId="0" fontId="3" fillId="3" borderId="2" xfId="1" applyFill="1" applyBorder="1"/>
    <xf numFmtId="0" fontId="17" fillId="0" borderId="2" xfId="1" applyFont="1" applyBorder="1"/>
    <xf numFmtId="0" fontId="4" fillId="0" borderId="2" xfId="1" applyFont="1" applyFill="1" applyBorder="1" applyAlignment="1">
      <alignment horizontal="center" wrapText="1"/>
    </xf>
    <xf numFmtId="164" fontId="4" fillId="0" borderId="2" xfId="1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wrapText="1"/>
    </xf>
    <xf numFmtId="4" fontId="4" fillId="0" borderId="2" xfId="1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/>
    <xf numFmtId="4" fontId="4" fillId="0" borderId="2" xfId="1" applyNumberFormat="1" applyFont="1" applyFill="1" applyBorder="1" applyAlignment="1">
      <alignment horizontal="right" shrinkToFit="1"/>
    </xf>
    <xf numFmtId="0" fontId="3" fillId="0" borderId="0" xfId="1" applyFont="1" applyFill="1"/>
    <xf numFmtId="0" fontId="17" fillId="3" borderId="2" xfId="1" applyFont="1" applyFill="1" applyBorder="1"/>
    <xf numFmtId="4" fontId="3" fillId="0" borderId="0" xfId="1" applyNumberFormat="1"/>
    <xf numFmtId="0" fontId="11" fillId="15" borderId="3" xfId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center" wrapText="1"/>
    </xf>
    <xf numFmtId="164" fontId="5" fillId="16" borderId="3" xfId="1" applyNumberFormat="1" applyFont="1" applyFill="1" applyBorder="1" applyAlignment="1">
      <alignment horizontal="right"/>
    </xf>
    <xf numFmtId="164" fontId="4" fillId="15" borderId="3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4" fontId="5" fillId="16" borderId="9" xfId="1" applyNumberFormat="1" applyFont="1" applyFill="1" applyBorder="1" applyAlignment="1">
      <alignment horizontal="right"/>
    </xf>
    <xf numFmtId="0" fontId="3" fillId="0" borderId="3" xfId="1" applyBorder="1"/>
    <xf numFmtId="0" fontId="3" fillId="0" borderId="0" xfId="1" applyBorder="1"/>
    <xf numFmtId="0" fontId="9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2" fillId="0" borderId="0" xfId="1" applyFont="1" applyBorder="1"/>
    <xf numFmtId="0" fontId="13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3" fillId="0" borderId="0" xfId="1" applyFont="1" applyBorder="1" applyAlignment="1">
      <alignment vertical="center"/>
    </xf>
    <xf numFmtId="0" fontId="11" fillId="0" borderId="0" xfId="1" applyFont="1" applyBorder="1"/>
    <xf numFmtId="0" fontId="11" fillId="15" borderId="5" xfId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center" wrapText="1"/>
    </xf>
    <xf numFmtId="4" fontId="5" fillId="16" borderId="5" xfId="1" applyNumberFormat="1" applyFont="1" applyFill="1" applyBorder="1" applyAlignment="1">
      <alignment horizontal="right" shrinkToFit="1"/>
    </xf>
    <xf numFmtId="4" fontId="4" fillId="15" borderId="4" xfId="1" applyNumberFormat="1" applyFont="1" applyFill="1" applyBorder="1" applyAlignment="1">
      <alignment wrapText="1" readingOrder="1"/>
    </xf>
    <xf numFmtId="4" fontId="4" fillId="0" borderId="4" xfId="1" applyNumberFormat="1" applyFont="1" applyFill="1" applyBorder="1" applyAlignment="1">
      <alignment wrapText="1" readingOrder="1"/>
    </xf>
    <xf numFmtId="4" fontId="4" fillId="16" borderId="5" xfId="1" applyNumberFormat="1" applyFont="1" applyFill="1" applyBorder="1" applyAlignment="1">
      <alignment horizontal="right"/>
    </xf>
    <xf numFmtId="4" fontId="4" fillId="16" borderId="8" xfId="1" applyNumberFormat="1" applyFont="1" applyFill="1" applyBorder="1" applyAlignment="1">
      <alignment horizontal="right"/>
    </xf>
    <xf numFmtId="0" fontId="3" fillId="3" borderId="5" xfId="1" applyFill="1" applyBorder="1"/>
    <xf numFmtId="0" fontId="5" fillId="16" borderId="2" xfId="1" applyFont="1" applyFill="1" applyBorder="1" applyAlignment="1">
      <alignment vertical="top" wrapText="1" readingOrder="1"/>
    </xf>
    <xf numFmtId="0" fontId="4" fillId="15" borderId="2" xfId="1" applyFont="1" applyFill="1" applyBorder="1" applyAlignment="1">
      <alignment vertical="top" wrapText="1" readingOrder="1"/>
    </xf>
    <xf numFmtId="0" fontId="4" fillId="0" borderId="2" xfId="1" applyFont="1" applyFill="1" applyBorder="1" applyAlignment="1">
      <alignment vertical="top" wrapText="1" readingOrder="1"/>
    </xf>
    <xf numFmtId="0" fontId="5" fillId="16" borderId="2" xfId="1" applyFont="1" applyFill="1" applyBorder="1" applyAlignment="1">
      <alignment horizontal="justify" vertical="center" wrapText="1"/>
    </xf>
    <xf numFmtId="0" fontId="10" fillId="16" borderId="2" xfId="1" applyFont="1" applyFill="1" applyBorder="1"/>
    <xf numFmtId="4" fontId="5" fillId="15" borderId="2" xfId="1" applyNumberFormat="1" applyFont="1" applyFill="1" applyBorder="1" applyAlignment="1">
      <alignment horizontal="right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3" fillId="0" borderId="0" xfId="1" applyFill="1"/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FFCC"/>
      <color rgb="FF9900FF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I150"/>
  <sheetViews>
    <sheetView tabSelected="1" topLeftCell="A3" zoomScale="85" zoomScaleNormal="85" workbookViewId="0">
      <pane xSplit="2" ySplit="3" topLeftCell="DJ123" activePane="bottomRight" state="frozen"/>
      <selection activeCell="A3" sqref="A3"/>
      <selection pane="topRight" activeCell="C3" sqref="C3"/>
      <selection pane="bottomLeft" activeCell="A6" sqref="A6"/>
      <selection pane="bottomRight" activeCell="DS145" sqref="DS145:DS146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3" width="17.7109375" style="2" customWidth="1"/>
    <col min="4" max="5" width="16.710937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7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45" customWidth="1"/>
    <col min="16" max="17" width="12.7109375" style="2" customWidth="1"/>
    <col min="18" max="18" width="18.28515625" style="45" customWidth="1"/>
    <col min="19" max="19" width="18" style="45" customWidth="1"/>
    <col min="20" max="20" width="17.28515625" style="45" customWidth="1"/>
    <col min="21" max="22" width="14.140625" style="2" customWidth="1"/>
    <col min="23" max="23" width="18.28515625" style="45" customWidth="1"/>
    <col min="24" max="24" width="18" style="45" customWidth="1"/>
    <col min="25" max="25" width="15.5703125" style="45" customWidth="1"/>
    <col min="26" max="27" width="15.5703125" style="2" customWidth="1"/>
    <col min="28" max="28" width="18.28515625" style="45" customWidth="1"/>
    <col min="29" max="29" width="18" style="45" customWidth="1"/>
    <col min="30" max="30" width="15.7109375" style="45" customWidth="1"/>
    <col min="31" max="32" width="12.7109375" style="2" customWidth="1"/>
    <col min="33" max="33" width="18.28515625" style="45" customWidth="1"/>
    <col min="34" max="34" width="18" style="45" customWidth="1"/>
    <col min="35" max="35" width="16.42578125" style="45" customWidth="1"/>
    <col min="36" max="37" width="12.7109375" style="2" customWidth="1"/>
    <col min="38" max="38" width="18.28515625" style="45" customWidth="1"/>
    <col min="39" max="39" width="18" style="45" customWidth="1"/>
    <col min="40" max="40" width="15.85546875" style="45" customWidth="1"/>
    <col min="41" max="41" width="12.7109375" style="2" customWidth="1"/>
    <col min="42" max="42" width="14.140625" style="2" customWidth="1"/>
    <col min="43" max="43" width="18.140625" style="45" customWidth="1"/>
    <col min="44" max="44" width="19" style="45" customWidth="1"/>
    <col min="45" max="45" width="17" style="45" customWidth="1"/>
    <col min="46" max="47" width="12.7109375" style="44" customWidth="1"/>
    <col min="48" max="48" width="18.28515625" style="45" customWidth="1"/>
    <col min="49" max="49" width="18" style="45" customWidth="1"/>
    <col min="50" max="50" width="16.7109375" style="45" customWidth="1"/>
    <col min="51" max="52" width="12.7109375" style="2" customWidth="1"/>
    <col min="53" max="53" width="18.28515625" style="45" customWidth="1"/>
    <col min="54" max="54" width="18" style="45" customWidth="1"/>
    <col min="55" max="55" width="15.85546875" style="45" customWidth="1"/>
    <col min="56" max="57" width="12.7109375" style="2" customWidth="1"/>
    <col min="58" max="58" width="18.28515625" style="45" customWidth="1"/>
    <col min="59" max="59" width="18" style="45" customWidth="1"/>
    <col min="60" max="60" width="16.7109375" style="45" customWidth="1"/>
    <col min="61" max="62" width="12.7109375" style="2" customWidth="1"/>
    <col min="63" max="63" width="18.28515625" style="45" customWidth="1"/>
    <col min="64" max="64" width="18" style="45" customWidth="1"/>
    <col min="65" max="65" width="13.7109375" style="45" customWidth="1"/>
    <col min="66" max="67" width="12.7109375" style="2" customWidth="1"/>
    <col min="68" max="68" width="18.28515625" style="45" customWidth="1"/>
    <col min="69" max="69" width="18" style="45" customWidth="1"/>
    <col min="70" max="70" width="15.140625" style="45" customWidth="1"/>
    <col min="71" max="72" width="12.7109375" style="2" customWidth="1"/>
    <col min="73" max="73" width="18.28515625" style="45" customWidth="1"/>
    <col min="74" max="74" width="18" style="45" customWidth="1"/>
    <col min="75" max="75" width="15.42578125" style="45" customWidth="1"/>
    <col min="76" max="77" width="12.7109375" style="2" customWidth="1"/>
    <col min="78" max="78" width="18.28515625" style="45" customWidth="1"/>
    <col min="79" max="79" width="18" style="45" customWidth="1"/>
    <col min="80" max="80" width="14.7109375" style="45" customWidth="1"/>
    <col min="81" max="82" width="12.7109375" style="2" customWidth="1"/>
    <col min="83" max="83" width="15.5703125" style="44" customWidth="1"/>
    <col min="84" max="85" width="15.85546875" style="44" customWidth="1"/>
    <col min="86" max="87" width="12.7109375" style="2" customWidth="1"/>
    <col min="88" max="88" width="18.28515625" style="45" customWidth="1"/>
    <col min="89" max="89" width="18" style="45" customWidth="1"/>
    <col min="90" max="90" width="15.85546875" style="45" customWidth="1"/>
    <col min="91" max="92" width="12.7109375" style="2" customWidth="1"/>
    <col min="93" max="93" width="18.28515625" style="45" customWidth="1"/>
    <col min="94" max="94" width="18" style="45" customWidth="1"/>
    <col min="95" max="95" width="14.85546875" style="45" customWidth="1"/>
    <col min="96" max="97" width="12.7109375" style="2" customWidth="1"/>
    <col min="98" max="98" width="18.28515625" style="45" customWidth="1"/>
    <col min="99" max="99" width="18" style="45" customWidth="1"/>
    <col min="100" max="100" width="14.85546875" style="45" customWidth="1"/>
    <col min="101" max="102" width="12.7109375" style="2" customWidth="1"/>
    <col min="103" max="103" width="18.28515625" style="45" customWidth="1"/>
    <col min="104" max="104" width="18" style="45" customWidth="1"/>
    <col min="105" max="105" width="14.7109375" style="45" customWidth="1"/>
    <col min="106" max="107" width="12.7109375" style="2" customWidth="1"/>
    <col min="108" max="108" width="18.28515625" style="45" customWidth="1"/>
    <col min="109" max="109" width="18" style="45" customWidth="1"/>
    <col min="110" max="110" width="14.7109375" style="45" customWidth="1"/>
    <col min="111" max="112" width="14.28515625" style="2" customWidth="1"/>
    <col min="113" max="113" width="18" style="45" customWidth="1"/>
    <col min="114" max="114" width="14.7109375" style="45" customWidth="1"/>
    <col min="115" max="115" width="14.28515625" style="2" customWidth="1"/>
    <col min="116" max="116" width="18.28515625" style="45" customWidth="1"/>
    <col min="117" max="117" width="18" style="45" customWidth="1"/>
    <col min="118" max="118" width="14.140625" style="45" customWidth="1"/>
    <col min="119" max="120" width="12.7109375" style="2" customWidth="1"/>
    <col min="121" max="121" width="18.28515625" style="45" customWidth="1"/>
    <col min="122" max="123" width="14.7109375" style="45" customWidth="1" outlineLevel="1"/>
    <col min="124" max="125" width="12.7109375" style="45" customWidth="1" outlineLevel="1"/>
    <col min="126" max="165" width="9.140625" style="81"/>
    <col min="166" max="16384" width="9.140625" style="2"/>
  </cols>
  <sheetData>
    <row r="1" spans="1:165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54"/>
      <c r="CF1" s="54"/>
      <c r="CG1" s="54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65" ht="26.25" customHeight="1" x14ac:dyDescent="0.2">
      <c r="A2" s="3"/>
      <c r="B2" s="3"/>
      <c r="C2" s="3"/>
      <c r="D2" s="3"/>
      <c r="E2" s="3"/>
      <c r="F2" s="3"/>
      <c r="G2" s="11" t="s">
        <v>148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46"/>
      <c r="AR2" s="46"/>
      <c r="AS2" s="46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4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46"/>
      <c r="DU2" s="46"/>
    </row>
    <row r="3" spans="1:165" s="10" customFormat="1" ht="83.25" customHeight="1" x14ac:dyDescent="0.2">
      <c r="A3" s="9"/>
      <c r="B3" s="9"/>
      <c r="C3" s="130" t="s">
        <v>115</v>
      </c>
      <c r="D3" s="131"/>
      <c r="E3" s="131"/>
      <c r="F3" s="131"/>
      <c r="G3" s="131"/>
      <c r="H3" s="108" t="s">
        <v>116</v>
      </c>
      <c r="I3" s="109"/>
      <c r="J3" s="109"/>
      <c r="K3" s="109"/>
      <c r="L3" s="110"/>
      <c r="M3" s="132" t="s">
        <v>150</v>
      </c>
      <c r="N3" s="133"/>
      <c r="O3" s="133"/>
      <c r="P3" s="133"/>
      <c r="Q3" s="134"/>
      <c r="R3" s="135" t="s">
        <v>151</v>
      </c>
      <c r="S3" s="136"/>
      <c r="T3" s="136"/>
      <c r="U3" s="136"/>
      <c r="V3" s="137"/>
      <c r="W3" s="141" t="s">
        <v>152</v>
      </c>
      <c r="X3" s="142"/>
      <c r="Y3" s="142"/>
      <c r="Z3" s="142"/>
      <c r="AA3" s="143"/>
      <c r="AB3" s="144" t="s">
        <v>153</v>
      </c>
      <c r="AC3" s="145"/>
      <c r="AD3" s="145"/>
      <c r="AE3" s="145"/>
      <c r="AF3" s="146"/>
      <c r="AG3" s="155" t="s">
        <v>154</v>
      </c>
      <c r="AH3" s="156"/>
      <c r="AI3" s="156"/>
      <c r="AJ3" s="156"/>
      <c r="AK3" s="157"/>
      <c r="AL3" s="105" t="s">
        <v>155</v>
      </c>
      <c r="AM3" s="106"/>
      <c r="AN3" s="106"/>
      <c r="AO3" s="106"/>
      <c r="AP3" s="107"/>
      <c r="AQ3" s="108" t="s">
        <v>117</v>
      </c>
      <c r="AR3" s="109"/>
      <c r="AS3" s="109"/>
      <c r="AT3" s="109"/>
      <c r="AU3" s="110"/>
      <c r="AV3" s="147" t="s">
        <v>156</v>
      </c>
      <c r="AW3" s="148"/>
      <c r="AX3" s="148"/>
      <c r="AY3" s="148"/>
      <c r="AZ3" s="149"/>
      <c r="BA3" s="150" t="s">
        <v>157</v>
      </c>
      <c r="BB3" s="151"/>
      <c r="BC3" s="151"/>
      <c r="BD3" s="151"/>
      <c r="BE3" s="151"/>
      <c r="BF3" s="152" t="s">
        <v>158</v>
      </c>
      <c r="BG3" s="153"/>
      <c r="BH3" s="153"/>
      <c r="BI3" s="153"/>
      <c r="BJ3" s="154"/>
      <c r="BK3" s="114" t="s">
        <v>118</v>
      </c>
      <c r="BL3" s="115"/>
      <c r="BM3" s="115"/>
      <c r="BN3" s="115"/>
      <c r="BO3" s="116"/>
      <c r="BP3" s="120" t="s">
        <v>159</v>
      </c>
      <c r="BQ3" s="121"/>
      <c r="BR3" s="121"/>
      <c r="BS3" s="121"/>
      <c r="BT3" s="122"/>
      <c r="BU3" s="123" t="s">
        <v>160</v>
      </c>
      <c r="BV3" s="124"/>
      <c r="BW3" s="124"/>
      <c r="BX3" s="124"/>
      <c r="BY3" s="125"/>
      <c r="BZ3" s="126" t="s">
        <v>161</v>
      </c>
      <c r="CA3" s="127"/>
      <c r="CB3" s="127"/>
      <c r="CC3" s="127"/>
      <c r="CD3" s="128"/>
      <c r="CE3" s="117" t="s">
        <v>162</v>
      </c>
      <c r="CF3" s="118"/>
      <c r="CG3" s="118"/>
      <c r="CH3" s="118"/>
      <c r="CI3" s="119"/>
      <c r="CJ3" s="111" t="s">
        <v>163</v>
      </c>
      <c r="CK3" s="112"/>
      <c r="CL3" s="112"/>
      <c r="CM3" s="112"/>
      <c r="CN3" s="113"/>
      <c r="CO3" s="111" t="s">
        <v>165</v>
      </c>
      <c r="CP3" s="112"/>
      <c r="CQ3" s="112"/>
      <c r="CR3" s="112"/>
      <c r="CS3" s="113"/>
      <c r="CT3" s="138" t="s">
        <v>164</v>
      </c>
      <c r="CU3" s="139"/>
      <c r="CV3" s="139"/>
      <c r="CW3" s="139"/>
      <c r="CX3" s="140"/>
      <c r="CY3" s="105" t="s">
        <v>166</v>
      </c>
      <c r="CZ3" s="106"/>
      <c r="DA3" s="106"/>
      <c r="DB3" s="106"/>
      <c r="DC3" s="107"/>
      <c r="DD3" s="155" t="s">
        <v>167</v>
      </c>
      <c r="DE3" s="156"/>
      <c r="DF3" s="156"/>
      <c r="DG3" s="156"/>
      <c r="DH3" s="157"/>
      <c r="DI3" s="132" t="s">
        <v>168</v>
      </c>
      <c r="DJ3" s="133"/>
      <c r="DK3" s="134"/>
      <c r="DL3" s="158" t="s">
        <v>169</v>
      </c>
      <c r="DM3" s="158"/>
      <c r="DN3" s="158"/>
      <c r="DO3" s="158"/>
      <c r="DP3" s="158"/>
      <c r="DQ3" s="129" t="s">
        <v>170</v>
      </c>
      <c r="DR3" s="129"/>
      <c r="DS3" s="129"/>
      <c r="DT3" s="129"/>
      <c r="DU3" s="129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</row>
    <row r="4" spans="1:165" s="18" customFormat="1" ht="90" x14ac:dyDescent="0.2">
      <c r="A4" s="9"/>
      <c r="B4" s="17" t="s">
        <v>119</v>
      </c>
      <c r="C4" s="91" t="s">
        <v>171</v>
      </c>
      <c r="D4" s="49" t="s">
        <v>172</v>
      </c>
      <c r="E4" s="49" t="s">
        <v>149</v>
      </c>
      <c r="F4" s="49" t="s">
        <v>174</v>
      </c>
      <c r="G4" s="49" t="s">
        <v>173</v>
      </c>
      <c r="H4" s="49" t="s">
        <v>171</v>
      </c>
      <c r="I4" s="49" t="s">
        <v>172</v>
      </c>
      <c r="J4" s="49" t="s">
        <v>149</v>
      </c>
      <c r="K4" s="49" t="s">
        <v>174</v>
      </c>
      <c r="L4" s="49" t="s">
        <v>173</v>
      </c>
      <c r="M4" s="49" t="s">
        <v>171</v>
      </c>
      <c r="N4" s="49" t="s">
        <v>172</v>
      </c>
      <c r="O4" s="49" t="s">
        <v>149</v>
      </c>
      <c r="P4" s="49" t="s">
        <v>174</v>
      </c>
      <c r="Q4" s="49" t="s">
        <v>173</v>
      </c>
      <c r="R4" s="49" t="s">
        <v>171</v>
      </c>
      <c r="S4" s="49" t="s">
        <v>172</v>
      </c>
      <c r="T4" s="49" t="s">
        <v>149</v>
      </c>
      <c r="U4" s="49" t="s">
        <v>174</v>
      </c>
      <c r="V4" s="49" t="s">
        <v>173</v>
      </c>
      <c r="W4" s="49" t="s">
        <v>171</v>
      </c>
      <c r="X4" s="49" t="s">
        <v>172</v>
      </c>
      <c r="Y4" s="49" t="s">
        <v>149</v>
      </c>
      <c r="Z4" s="49" t="s">
        <v>174</v>
      </c>
      <c r="AA4" s="49" t="s">
        <v>173</v>
      </c>
      <c r="AB4" s="49" t="s">
        <v>171</v>
      </c>
      <c r="AC4" s="49" t="s">
        <v>172</v>
      </c>
      <c r="AD4" s="49" t="s">
        <v>149</v>
      </c>
      <c r="AE4" s="49" t="s">
        <v>174</v>
      </c>
      <c r="AF4" s="49" t="s">
        <v>173</v>
      </c>
      <c r="AG4" s="49" t="s">
        <v>171</v>
      </c>
      <c r="AH4" s="49" t="s">
        <v>172</v>
      </c>
      <c r="AI4" s="49" t="s">
        <v>149</v>
      </c>
      <c r="AJ4" s="49" t="s">
        <v>174</v>
      </c>
      <c r="AK4" s="49" t="s">
        <v>175</v>
      </c>
      <c r="AL4" s="49" t="s">
        <v>171</v>
      </c>
      <c r="AM4" s="49" t="s">
        <v>172</v>
      </c>
      <c r="AN4" s="49" t="s">
        <v>149</v>
      </c>
      <c r="AO4" s="49" t="s">
        <v>174</v>
      </c>
      <c r="AP4" s="49" t="s">
        <v>173</v>
      </c>
      <c r="AQ4" s="49" t="s">
        <v>171</v>
      </c>
      <c r="AR4" s="49" t="s">
        <v>172</v>
      </c>
      <c r="AS4" s="49" t="s">
        <v>149</v>
      </c>
      <c r="AT4" s="49" t="s">
        <v>174</v>
      </c>
      <c r="AU4" s="49" t="s">
        <v>173</v>
      </c>
      <c r="AV4" s="49" t="s">
        <v>171</v>
      </c>
      <c r="AW4" s="49" t="s">
        <v>172</v>
      </c>
      <c r="AX4" s="49" t="s">
        <v>149</v>
      </c>
      <c r="AY4" s="49" t="s">
        <v>174</v>
      </c>
      <c r="AZ4" s="49" t="s">
        <v>173</v>
      </c>
      <c r="BA4" s="49" t="s">
        <v>171</v>
      </c>
      <c r="BB4" s="49" t="s">
        <v>172</v>
      </c>
      <c r="BC4" s="49" t="s">
        <v>149</v>
      </c>
      <c r="BD4" s="49" t="s">
        <v>174</v>
      </c>
      <c r="BE4" s="49" t="s">
        <v>173</v>
      </c>
      <c r="BF4" s="49" t="s">
        <v>171</v>
      </c>
      <c r="BG4" s="49" t="s">
        <v>172</v>
      </c>
      <c r="BH4" s="49" t="s">
        <v>149</v>
      </c>
      <c r="BI4" s="49" t="s">
        <v>174</v>
      </c>
      <c r="BJ4" s="49" t="s">
        <v>173</v>
      </c>
      <c r="BK4" s="49" t="s">
        <v>171</v>
      </c>
      <c r="BL4" s="49" t="s">
        <v>172</v>
      </c>
      <c r="BM4" s="49" t="s">
        <v>149</v>
      </c>
      <c r="BN4" s="49" t="s">
        <v>174</v>
      </c>
      <c r="BO4" s="49" t="s">
        <v>173</v>
      </c>
      <c r="BP4" s="49" t="s">
        <v>171</v>
      </c>
      <c r="BQ4" s="49" t="s">
        <v>172</v>
      </c>
      <c r="BR4" s="49" t="s">
        <v>149</v>
      </c>
      <c r="BS4" s="49" t="s">
        <v>174</v>
      </c>
      <c r="BT4" s="49" t="s">
        <v>173</v>
      </c>
      <c r="BU4" s="49" t="s">
        <v>171</v>
      </c>
      <c r="BV4" s="49" t="s">
        <v>172</v>
      </c>
      <c r="BW4" s="49" t="s">
        <v>149</v>
      </c>
      <c r="BX4" s="49" t="s">
        <v>174</v>
      </c>
      <c r="BY4" s="49" t="s">
        <v>173</v>
      </c>
      <c r="BZ4" s="49" t="s">
        <v>171</v>
      </c>
      <c r="CA4" s="49" t="s">
        <v>172</v>
      </c>
      <c r="CB4" s="49" t="s">
        <v>149</v>
      </c>
      <c r="CC4" s="49" t="s">
        <v>174</v>
      </c>
      <c r="CD4" s="49" t="s">
        <v>173</v>
      </c>
      <c r="CE4" s="49" t="s">
        <v>176</v>
      </c>
      <c r="CF4" s="49" t="s">
        <v>172</v>
      </c>
      <c r="CG4" s="49" t="s">
        <v>149</v>
      </c>
      <c r="CH4" s="49" t="s">
        <v>174</v>
      </c>
      <c r="CI4" s="49" t="s">
        <v>173</v>
      </c>
      <c r="CJ4" s="49" t="s">
        <v>171</v>
      </c>
      <c r="CK4" s="49" t="s">
        <v>172</v>
      </c>
      <c r="CL4" s="49" t="s">
        <v>149</v>
      </c>
      <c r="CM4" s="49" t="s">
        <v>174</v>
      </c>
      <c r="CN4" s="49" t="s">
        <v>173</v>
      </c>
      <c r="CO4" s="49" t="s">
        <v>171</v>
      </c>
      <c r="CP4" s="49" t="s">
        <v>172</v>
      </c>
      <c r="CQ4" s="49" t="s">
        <v>149</v>
      </c>
      <c r="CR4" s="49" t="s">
        <v>174</v>
      </c>
      <c r="CS4" s="49" t="s">
        <v>173</v>
      </c>
      <c r="CT4" s="49" t="s">
        <v>171</v>
      </c>
      <c r="CU4" s="49" t="s">
        <v>172</v>
      </c>
      <c r="CV4" s="49" t="s">
        <v>149</v>
      </c>
      <c r="CW4" s="49" t="s">
        <v>174</v>
      </c>
      <c r="CX4" s="49" t="s">
        <v>173</v>
      </c>
      <c r="CY4" s="49" t="s">
        <v>171</v>
      </c>
      <c r="CZ4" s="49" t="s">
        <v>172</v>
      </c>
      <c r="DA4" s="49" t="s">
        <v>149</v>
      </c>
      <c r="DB4" s="49" t="s">
        <v>174</v>
      </c>
      <c r="DC4" s="49" t="s">
        <v>173</v>
      </c>
      <c r="DD4" s="49" t="s">
        <v>171</v>
      </c>
      <c r="DE4" s="49" t="s">
        <v>172</v>
      </c>
      <c r="DF4" s="49" t="s">
        <v>149</v>
      </c>
      <c r="DG4" s="49" t="s">
        <v>174</v>
      </c>
      <c r="DH4" s="49" t="s">
        <v>173</v>
      </c>
      <c r="DI4" s="49" t="s">
        <v>172</v>
      </c>
      <c r="DJ4" s="49" t="s">
        <v>149</v>
      </c>
      <c r="DK4" s="49" t="s">
        <v>173</v>
      </c>
      <c r="DL4" s="49" t="s">
        <v>171</v>
      </c>
      <c r="DM4" s="49" t="s">
        <v>172</v>
      </c>
      <c r="DN4" s="49" t="s">
        <v>149</v>
      </c>
      <c r="DO4" s="49" t="s">
        <v>174</v>
      </c>
      <c r="DP4" s="49" t="s">
        <v>173</v>
      </c>
      <c r="DQ4" s="49" t="s">
        <v>171</v>
      </c>
      <c r="DR4" s="49" t="s">
        <v>172</v>
      </c>
      <c r="DS4" s="49" t="s">
        <v>149</v>
      </c>
      <c r="DT4" s="74" t="s">
        <v>174</v>
      </c>
      <c r="DU4" s="49" t="s">
        <v>173</v>
      </c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</row>
    <row r="5" spans="1:165" s="6" customFormat="1" ht="18" customHeight="1" x14ac:dyDescent="0.25">
      <c r="A5" s="5" t="s">
        <v>120</v>
      </c>
      <c r="B5" s="47" t="s">
        <v>121</v>
      </c>
      <c r="C5" s="92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47">
        <f t="shared" si="0"/>
        <v>13</v>
      </c>
      <c r="P5" s="5">
        <f t="shared" si="0"/>
        <v>14</v>
      </c>
      <c r="Q5" s="5">
        <f t="shared" si="0"/>
        <v>15</v>
      </c>
      <c r="R5" s="47">
        <f t="shared" ref="R5" si="1">Q5+1</f>
        <v>16</v>
      </c>
      <c r="S5" s="47">
        <f t="shared" ref="S5" si="2">R5+1</f>
        <v>17</v>
      </c>
      <c r="T5" s="47">
        <f t="shared" ref="T5" si="3">S5+1</f>
        <v>18</v>
      </c>
      <c r="U5" s="5">
        <f t="shared" si="0"/>
        <v>19</v>
      </c>
      <c r="V5" s="5">
        <f t="shared" si="0"/>
        <v>20</v>
      </c>
      <c r="W5" s="47">
        <f t="shared" ref="W5" si="4">V5+1</f>
        <v>21</v>
      </c>
      <c r="X5" s="47">
        <f t="shared" ref="X5" si="5">W5+1</f>
        <v>22</v>
      </c>
      <c r="Y5" s="47">
        <f t="shared" ref="Y5" si="6">X5+1</f>
        <v>23</v>
      </c>
      <c r="Z5" s="5">
        <f t="shared" si="0"/>
        <v>24</v>
      </c>
      <c r="AA5" s="5">
        <f t="shared" si="0"/>
        <v>25</v>
      </c>
      <c r="AB5" s="47">
        <f t="shared" ref="AB5" si="7">AA5+1</f>
        <v>26</v>
      </c>
      <c r="AC5" s="47">
        <f t="shared" ref="AC5" si="8">AB5+1</f>
        <v>27</v>
      </c>
      <c r="AD5" s="47">
        <f t="shared" ref="AD5" si="9">AC5+1</f>
        <v>28</v>
      </c>
      <c r="AE5" s="5">
        <f t="shared" ref="AE5" si="10">AD5+1</f>
        <v>29</v>
      </c>
      <c r="AF5" s="5">
        <f t="shared" ref="AF5" si="11">AE5+1</f>
        <v>30</v>
      </c>
      <c r="AG5" s="47">
        <f t="shared" ref="AG5" si="12">AF5+1</f>
        <v>31</v>
      </c>
      <c r="AH5" s="47">
        <f t="shared" ref="AH5" si="13">AG5+1</f>
        <v>32</v>
      </c>
      <c r="AI5" s="47">
        <f t="shared" ref="AI5" si="14">AH5+1</f>
        <v>33</v>
      </c>
      <c r="AJ5" s="5">
        <f t="shared" ref="AJ5" si="15">AI5+1</f>
        <v>34</v>
      </c>
      <c r="AK5" s="5">
        <f t="shared" ref="AK5" si="16">AJ5+1</f>
        <v>35</v>
      </c>
      <c r="AL5" s="47">
        <f t="shared" ref="AL5" si="17">AK5+1</f>
        <v>36</v>
      </c>
      <c r="AM5" s="47">
        <f t="shared" ref="AM5" si="18">AL5+1</f>
        <v>37</v>
      </c>
      <c r="AN5" s="47">
        <f t="shared" ref="AN5" si="19">AM5+1</f>
        <v>38</v>
      </c>
      <c r="AO5" s="5">
        <f t="shared" ref="AO5" si="20">AN5+1</f>
        <v>39</v>
      </c>
      <c r="AP5" s="5">
        <f t="shared" ref="AP5:AU5" si="21">AO5+1</f>
        <v>40</v>
      </c>
      <c r="AQ5" s="47">
        <f t="shared" si="21"/>
        <v>41</v>
      </c>
      <c r="AR5" s="47">
        <f t="shared" si="21"/>
        <v>42</v>
      </c>
      <c r="AS5" s="47">
        <f t="shared" si="21"/>
        <v>43</v>
      </c>
      <c r="AT5" s="5">
        <f t="shared" si="21"/>
        <v>44</v>
      </c>
      <c r="AU5" s="5">
        <f t="shared" si="21"/>
        <v>45</v>
      </c>
      <c r="AV5" s="47">
        <f t="shared" ref="AV5" si="22">AU5+1</f>
        <v>46</v>
      </c>
      <c r="AW5" s="47">
        <f t="shared" ref="AW5" si="23">AV5+1</f>
        <v>47</v>
      </c>
      <c r="AX5" s="47">
        <f t="shared" ref="AX5" si="24">AW5+1</f>
        <v>48</v>
      </c>
      <c r="AY5" s="5">
        <f t="shared" ref="AY5" si="25">AX5+1</f>
        <v>49</v>
      </c>
      <c r="AZ5" s="5">
        <f t="shared" ref="AZ5" si="26">AY5+1</f>
        <v>50</v>
      </c>
      <c r="BA5" s="47">
        <f t="shared" ref="BA5" si="27">AZ5+1</f>
        <v>51</v>
      </c>
      <c r="BB5" s="47">
        <f t="shared" ref="BB5" si="28">BA5+1</f>
        <v>52</v>
      </c>
      <c r="BC5" s="47">
        <f t="shared" ref="BC5" si="29">BB5+1</f>
        <v>53</v>
      </c>
      <c r="BD5" s="5">
        <f t="shared" ref="BD5" si="30">BC5+1</f>
        <v>54</v>
      </c>
      <c r="BE5" s="5">
        <f t="shared" ref="BE5" si="31">BD5+1</f>
        <v>55</v>
      </c>
      <c r="BF5" s="47">
        <f t="shared" ref="BF5" si="32">BE5+1</f>
        <v>56</v>
      </c>
      <c r="BG5" s="47">
        <f t="shared" ref="BG5" si="33">BF5+1</f>
        <v>57</v>
      </c>
      <c r="BH5" s="47">
        <f t="shared" ref="BH5" si="34">BG5+1</f>
        <v>58</v>
      </c>
      <c r="BI5" s="5">
        <f t="shared" ref="BI5" si="35">BH5+1</f>
        <v>59</v>
      </c>
      <c r="BJ5" s="5">
        <f t="shared" ref="BJ5" si="36">BI5+1</f>
        <v>60</v>
      </c>
      <c r="BK5" s="47">
        <f t="shared" ref="BK5" si="37">BJ5+1</f>
        <v>61</v>
      </c>
      <c r="BL5" s="47">
        <f t="shared" ref="BL5" si="38">BK5+1</f>
        <v>62</v>
      </c>
      <c r="BM5" s="47">
        <f t="shared" ref="BM5" si="39">BL5+1</f>
        <v>63</v>
      </c>
      <c r="BN5" s="5">
        <f t="shared" ref="BN5" si="40">BM5+1</f>
        <v>64</v>
      </c>
      <c r="BO5" s="5">
        <f t="shared" ref="BO5" si="41">BN5+1</f>
        <v>65</v>
      </c>
      <c r="BP5" s="47">
        <f t="shared" ref="BP5" si="42">BO5+1</f>
        <v>66</v>
      </c>
      <c r="BQ5" s="47">
        <f t="shared" ref="BQ5" si="43">BP5+1</f>
        <v>67</v>
      </c>
      <c r="BR5" s="47">
        <f t="shared" ref="BR5" si="44">BQ5+1</f>
        <v>68</v>
      </c>
      <c r="BS5" s="5">
        <f t="shared" ref="BS5" si="45">BR5+1</f>
        <v>69</v>
      </c>
      <c r="BT5" s="5">
        <f t="shared" ref="BT5" si="46">BS5+1</f>
        <v>70</v>
      </c>
      <c r="BU5" s="47">
        <f t="shared" ref="BU5" si="47">BT5+1</f>
        <v>71</v>
      </c>
      <c r="BV5" s="47">
        <f t="shared" ref="BV5" si="48">BU5+1</f>
        <v>72</v>
      </c>
      <c r="BW5" s="47">
        <f t="shared" ref="BW5" si="49">BV5+1</f>
        <v>73</v>
      </c>
      <c r="BX5" s="5">
        <f t="shared" ref="BX5" si="50">BW5+1</f>
        <v>74</v>
      </c>
      <c r="BY5" s="5">
        <f t="shared" ref="BY5" si="51">BX5+1</f>
        <v>75</v>
      </c>
      <c r="BZ5" s="47">
        <f t="shared" ref="BZ5" si="52">BY5+1</f>
        <v>76</v>
      </c>
      <c r="CA5" s="47">
        <f t="shared" ref="CA5" si="53">BZ5+1</f>
        <v>77</v>
      </c>
      <c r="CB5" s="47">
        <f t="shared" ref="CB5" si="54">CA5+1</f>
        <v>78</v>
      </c>
      <c r="CC5" s="5">
        <f t="shared" ref="CC5" si="55">CB5+1</f>
        <v>79</v>
      </c>
      <c r="CD5" s="5">
        <f t="shared" ref="CD5:CG5" si="56">CC5+1</f>
        <v>80</v>
      </c>
      <c r="CE5" s="47">
        <f t="shared" si="56"/>
        <v>81</v>
      </c>
      <c r="CF5" s="47">
        <f t="shared" si="56"/>
        <v>82</v>
      </c>
      <c r="CG5" s="47">
        <f t="shared" si="56"/>
        <v>83</v>
      </c>
      <c r="CH5" s="5">
        <f t="shared" ref="CH5" si="57">CG5+1</f>
        <v>84</v>
      </c>
      <c r="CI5" s="5">
        <f t="shared" ref="CI5" si="58">CH5+1</f>
        <v>85</v>
      </c>
      <c r="CJ5" s="47">
        <f t="shared" ref="CJ5" si="59">CI5+1</f>
        <v>86</v>
      </c>
      <c r="CK5" s="47">
        <f t="shared" ref="CK5" si="60">CJ5+1</f>
        <v>87</v>
      </c>
      <c r="CL5" s="47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47">
        <f t="shared" ref="CO5" si="64">CN5+1</f>
        <v>91</v>
      </c>
      <c r="CP5" s="47">
        <f t="shared" ref="CP5" si="65">CO5+1</f>
        <v>92</v>
      </c>
      <c r="CQ5" s="47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47">
        <f t="shared" ref="CT5" si="69">CS5+1</f>
        <v>96</v>
      </c>
      <c r="CU5" s="47">
        <f t="shared" ref="CU5" si="70">CT5+1</f>
        <v>97</v>
      </c>
      <c r="CV5" s="47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47">
        <f t="shared" ref="CY5" si="74">CX5+1</f>
        <v>101</v>
      </c>
      <c r="CZ5" s="47">
        <f t="shared" ref="CZ5" si="75">CY5+1</f>
        <v>102</v>
      </c>
      <c r="DA5" s="47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47">
        <f t="shared" ref="DD5" si="79">DC5+1</f>
        <v>106</v>
      </c>
      <c r="DE5" s="47">
        <f t="shared" ref="DE5" si="80">DD5+1</f>
        <v>107</v>
      </c>
      <c r="DF5" s="47">
        <f t="shared" ref="DF5" si="81">DE5+1</f>
        <v>108</v>
      </c>
      <c r="DG5" s="5">
        <f t="shared" ref="DG5" si="82">DF5+1</f>
        <v>109</v>
      </c>
      <c r="DH5" s="5">
        <f t="shared" ref="DH5:DJ5" si="83">DG5+1</f>
        <v>110</v>
      </c>
      <c r="DI5" s="47">
        <f t="shared" si="83"/>
        <v>111</v>
      </c>
      <c r="DJ5" s="47">
        <f t="shared" si="83"/>
        <v>112</v>
      </c>
      <c r="DK5" s="5">
        <f t="shared" ref="DK5" si="84">DJ5+1</f>
        <v>113</v>
      </c>
      <c r="DL5" s="47">
        <f t="shared" ref="DL5" si="85">DK5+1</f>
        <v>114</v>
      </c>
      <c r="DM5" s="47">
        <f t="shared" ref="DM5" si="86">DL5+1</f>
        <v>115</v>
      </c>
      <c r="DN5" s="47">
        <f t="shared" ref="DN5" si="87">DM5+1</f>
        <v>116</v>
      </c>
      <c r="DO5" s="5">
        <f t="shared" ref="DO5" si="88">DN5+1</f>
        <v>117</v>
      </c>
      <c r="DP5" s="5">
        <f t="shared" ref="DP5:DQ5" si="89">DO5+1</f>
        <v>118</v>
      </c>
      <c r="DQ5" s="47">
        <f t="shared" si="89"/>
        <v>119</v>
      </c>
      <c r="DR5" s="47">
        <f t="shared" ref="DR5:DS5" si="90">DQ5+1</f>
        <v>120</v>
      </c>
      <c r="DS5" s="47">
        <f t="shared" si="90"/>
        <v>121</v>
      </c>
      <c r="DT5" s="75">
        <f t="shared" ref="DT5" si="91">DS5+1</f>
        <v>122</v>
      </c>
      <c r="DU5" s="47">
        <f t="shared" ref="DU5" si="92">DT5+1</f>
        <v>123</v>
      </c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</row>
    <row r="6" spans="1:165" s="16" customFormat="1" ht="32.1" customHeight="1" x14ac:dyDescent="0.25">
      <c r="A6" s="15"/>
      <c r="B6" s="99" t="s">
        <v>122</v>
      </c>
      <c r="C6" s="93">
        <f>C7+C8+C9+C10</f>
        <v>9463984.8600000013</v>
      </c>
      <c r="D6" s="93">
        <f t="shared" ref="D6:E6" si="93">D7+D8+D9+D10</f>
        <v>2257185.56</v>
      </c>
      <c r="E6" s="93">
        <f t="shared" si="93"/>
        <v>2208681.1599999997</v>
      </c>
      <c r="F6" s="21">
        <f t="shared" ref="F6:F37" si="94">IF(D6&lt;=0," ",IF(D6/C6*100&gt;200,"СВ.200",D6/C6))</f>
        <v>0.23850265965028178</v>
      </c>
      <c r="G6" s="21">
        <f t="shared" ref="G6:G37" si="95">IF(E6=0," ",IF(D6/E6*100&gt;200,"св.200",D6/E6))</f>
        <v>1.0219607976372653</v>
      </c>
      <c r="H6" s="93">
        <f>H7+H8+H9+H10</f>
        <v>8638270</v>
      </c>
      <c r="I6" s="93">
        <f t="shared" ref="I6" si="96">I7+I8+I9+I10</f>
        <v>2008771.3599999999</v>
      </c>
      <c r="J6" s="93">
        <f t="shared" ref="J6" si="97">J7+J8+J9+J10</f>
        <v>1921174.9299999997</v>
      </c>
      <c r="K6" s="21">
        <f t="shared" ref="K6:K37" si="98">IF(I6&lt;=0," ",IF(I6/H6*100&gt;200,"СВ.200",I6/H6))</f>
        <v>0.23254324766417347</v>
      </c>
      <c r="L6" s="21">
        <f>IF(J6=0," ",IF(I6/J6*100&gt;200,"св.200",I6/J6))</f>
        <v>1.0455952389509893</v>
      </c>
      <c r="M6" s="93">
        <f>M7+M8+M9+M10</f>
        <v>6625000</v>
      </c>
      <c r="N6" s="93">
        <f t="shared" ref="N6" si="99">N7+N8+N9+N10</f>
        <v>1518067.93</v>
      </c>
      <c r="O6" s="93">
        <f t="shared" ref="O6" si="100">O7+O8+O9+O10</f>
        <v>1510300.39</v>
      </c>
      <c r="P6" s="21">
        <f t="shared" ref="P6:P37" si="101">IF(N6&lt;=0," ",IF(M6&lt;=0," ",IF(N6/M6*100&gt;200,"СВ.200",N6/M6)))</f>
        <v>0.22914232905660376</v>
      </c>
      <c r="Q6" s="21">
        <f>IF(O6=0," ",IF(N6/O6*100&gt;200,"св.200",N6/O6))</f>
        <v>1.0051430431001875</v>
      </c>
      <c r="R6" s="93">
        <f>R7+R8+R9+R10</f>
        <v>977770</v>
      </c>
      <c r="S6" s="93">
        <f t="shared" ref="S6" si="102">S7+S8+S9+S10</f>
        <v>262879.3</v>
      </c>
      <c r="T6" s="93">
        <f t="shared" ref="T6" si="103">T7+T8+T9+T10</f>
        <v>243913.21</v>
      </c>
      <c r="U6" s="21">
        <f t="shared" ref="U6:U37" si="104">IF(S6&lt;=0," ",IF(R6&lt;=0," ",IF(S6/R6*100&gt;200,"СВ.200",S6/R6)))</f>
        <v>0.26885596817247409</v>
      </c>
      <c r="V6" s="21">
        <f>IF(T6=0," ",IF(S6/T6*100&gt;200,"св.200",S6/T6))</f>
        <v>1.0777575351494904</v>
      </c>
      <c r="W6" s="93">
        <f>W7+W8+W9+W10</f>
        <v>40500</v>
      </c>
      <c r="X6" s="93">
        <f t="shared" ref="X6" si="105">X7+X8+X9+X10</f>
        <v>11038.27</v>
      </c>
      <c r="Y6" s="93">
        <f t="shared" ref="Y6" si="106">Y7+Y8+Y9+Y10</f>
        <v>30484.22</v>
      </c>
      <c r="Z6" s="21">
        <f t="shared" ref="Z6:Z37" si="107">IF(X6&lt;=0," ",IF(W6&lt;=0," ",IF(X6/W6*100&gt;200,"СВ.200",X6/W6)))</f>
        <v>0.27254987654320989</v>
      </c>
      <c r="AA6" s="21">
        <f>IF(Y6=0," ",IF(X6/Y6*100&gt;200,"св.200",X6/Y6))</f>
        <v>0.36209783291158509</v>
      </c>
      <c r="AB6" s="93">
        <f>AB7+AB8+AB9+AB10</f>
        <v>265000</v>
      </c>
      <c r="AC6" s="93">
        <f t="shared" ref="AC6" si="108">AC7+AC8+AC9+AC10</f>
        <v>95816.569999999992</v>
      </c>
      <c r="AD6" s="93">
        <f t="shared" ref="AD6" si="109">AD7+AD8+AD9+AD10</f>
        <v>82383.09</v>
      </c>
      <c r="AE6" s="21">
        <f t="shared" ref="AE6:AE37" si="110">IF(AC6&lt;=0," ",IF(AB6&lt;=0," ",IF(AC6/AB6*100&gt;200,"СВ.200",AC6/AB6)))</f>
        <v>0.36157196226415089</v>
      </c>
      <c r="AF6" s="21">
        <f>IF(AD6=0," ",IF(AC6/AD6*100&gt;200,"св.200",AC6/AD6))</f>
        <v>1.1630611330553393</v>
      </c>
      <c r="AG6" s="93">
        <f>AG7+AG8+AG9+AG10</f>
        <v>727000</v>
      </c>
      <c r="AH6" s="93">
        <f t="shared" ref="AH6" si="111">AH7+AH8+AH9+AH10</f>
        <v>120369.29</v>
      </c>
      <c r="AI6" s="93">
        <f t="shared" ref="AI6" si="112">AI7+AI8+AI9+AI10</f>
        <v>53194.02</v>
      </c>
      <c r="AJ6" s="21">
        <f t="shared" ref="AJ6:AJ37" si="113">IF(AH6&lt;=0," ",IF(AG6&lt;=0," ",IF(AH6/AG6*100&gt;200,"СВ.200",AH6/AG6)))</f>
        <v>0.16556986244841815</v>
      </c>
      <c r="AK6" s="21" t="str">
        <f>IF(AI6=0," ",IF(AH6/AI6*100&gt;200,"св.200",AH6/AI6))</f>
        <v>св.200</v>
      </c>
      <c r="AL6" s="93">
        <f>AL7+AL8+AL9+AL10</f>
        <v>3000</v>
      </c>
      <c r="AM6" s="93">
        <f t="shared" ref="AM6" si="114">AM7+AM8+AM9+AM10</f>
        <v>600</v>
      </c>
      <c r="AN6" s="93">
        <f t="shared" ref="AN6" si="115">AN7+AN8+AN9+AN10</f>
        <v>900</v>
      </c>
      <c r="AO6" s="21">
        <f>IF(AM6&lt;=0," ",IF(AL6&lt;=0," ",IF(AM6/AL6*100&gt;200,"СВ.200",AM6/AL6)))</f>
        <v>0.2</v>
      </c>
      <c r="AP6" s="21">
        <f>IF(AN6=0," ",IF(AM6/AN6*100&gt;200,"св.200",AM6/AN6))</f>
        <v>0.66666666666666663</v>
      </c>
      <c r="AQ6" s="93">
        <f>AQ7+AQ8+AQ9+AQ10</f>
        <v>825714.86</v>
      </c>
      <c r="AR6" s="93">
        <f t="shared" ref="AR6" si="116">AR7+AR8+AR9+AR10</f>
        <v>248414.2</v>
      </c>
      <c r="AS6" s="93">
        <f t="shared" ref="AS6" si="117">AS7+AS8+AS9+AS10</f>
        <v>287506.23000000004</v>
      </c>
      <c r="AT6" s="21">
        <f t="shared" ref="AT6:AT69" si="118">IF(AR6&lt;=0," ",IF(AQ6&lt;=0," ",IF(AR6/AQ6*100&gt;200,"СВ.200",AR6/AQ6)))</f>
        <v>0.30084743781891005</v>
      </c>
      <c r="AU6" s="21">
        <f>IF(AS6=0," ",IF(AR6/AS6*100&gt;200,"св.200",AR6/AS6))</f>
        <v>0.86403066813543472</v>
      </c>
      <c r="AV6" s="93">
        <f>AV7+AV8+AV9+AV10</f>
        <v>240000</v>
      </c>
      <c r="AW6" s="93">
        <f t="shared" ref="AW6" si="119">AW7+AW8+AW9+AW10</f>
        <v>44712.36</v>
      </c>
      <c r="AX6" s="93">
        <f t="shared" ref="AX6" si="120">AX7+AX8+AX9+AX10</f>
        <v>52298.01</v>
      </c>
      <c r="AY6" s="21">
        <f t="shared" ref="AY6:AY37" si="121">IF(AW6&lt;=0," ",IF(AV6&lt;=0," ",IF(AW6/AV6*100&gt;200,"СВ.200",AW6/AV6)))</f>
        <v>0.18630150000000001</v>
      </c>
      <c r="AZ6" s="21">
        <f>IF(AX6=0," ",IF(AW6/AX6*100&gt;200,"св.200",AW6/AX6))</f>
        <v>0.85495337203079047</v>
      </c>
      <c r="BA6" s="93">
        <f>BA7+BA8+BA9+BA10</f>
        <v>36000</v>
      </c>
      <c r="BB6" s="93">
        <f t="shared" ref="BB6" si="122">BB7+BB8+BB9+BB10</f>
        <v>0</v>
      </c>
      <c r="BC6" s="93">
        <f t="shared" ref="BC6" si="123">BC7+BC8+BC9+BC10</f>
        <v>3783.32</v>
      </c>
      <c r="BD6" s="21" t="str">
        <f t="shared" ref="BD6" si="124">IF(BB6&lt;=0," ",IF(BA6&lt;=0," ",IF(BB6/BA6*100&gt;200,"СВ.200",BB6/BA6)))</f>
        <v xml:space="preserve"> </v>
      </c>
      <c r="BE6" s="21">
        <f t="shared" ref="BE6" si="125">IF(BC6=0," ",IF(BB6/BC6*100&gt;200,"св.200",BB6/BC6))</f>
        <v>0</v>
      </c>
      <c r="BF6" s="93">
        <f>BF7+BF8+BF9+BF10</f>
        <v>12500</v>
      </c>
      <c r="BG6" s="93">
        <f t="shared" ref="BG6" si="126">BG7+BG8+BG9+BG10</f>
        <v>4892.3999999999996</v>
      </c>
      <c r="BH6" s="93">
        <f t="shared" ref="BH6" si="127">BH7+BH8+BH9+BH10</f>
        <v>2630.32</v>
      </c>
      <c r="BI6" s="21">
        <f t="shared" ref="BI6" si="128">IF(BG6&lt;=0," ",IF(BF6&lt;=0," ",IF(BG6/BF6*100&gt;200,"СВ.200",BG6/BF6)))</f>
        <v>0.39139199999999996</v>
      </c>
      <c r="BJ6" s="21">
        <f t="shared" ref="BJ6" si="129">IF(BH6=0," ",IF(BG6/BH6*100&gt;200,"св.200",BG6/BH6))</f>
        <v>1.860001824873019</v>
      </c>
      <c r="BK6" s="93">
        <f>BK7+BK8+BK9+BK10</f>
        <v>0</v>
      </c>
      <c r="BL6" s="93">
        <f t="shared" ref="BL6" si="130">BL7+BL8+BL9+BL10</f>
        <v>0</v>
      </c>
      <c r="BM6" s="93">
        <f t="shared" ref="BM6" si="131">BM7+BM8+BM9+BM10</f>
        <v>0</v>
      </c>
      <c r="BN6" s="21" t="str">
        <f>IF(BL6&lt;=0," ",IF(BK6&lt;=0," ",IF(BL6/BK6*100&gt;200,"СВ.200",BL6/BK6)))</f>
        <v xml:space="preserve"> </v>
      </c>
      <c r="BO6" s="21" t="str">
        <f>IF(BM6=0," ",IF(BL6/BM6*100&gt;200,"св.200",BL6/BM6))</f>
        <v xml:space="preserve"> </v>
      </c>
      <c r="BP6" s="93">
        <f>BP7+BP8+BP9+BP10</f>
        <v>57500</v>
      </c>
      <c r="BQ6" s="93">
        <f t="shared" ref="BQ6" si="132">BQ7+BQ8+BQ9+BQ10</f>
        <v>15138.67</v>
      </c>
      <c r="BR6" s="93">
        <f t="shared" ref="BR6" si="133">BR7+BR8+BR9+BR10</f>
        <v>1914.49</v>
      </c>
      <c r="BS6" s="21">
        <f t="shared" ref="BS6:BS37" si="134">IF(BQ6&lt;=0," ",IF(BP6&lt;=0," ",IF(BQ6/BP6*100&gt;200,"СВ.200",BQ6/BP6)))</f>
        <v>0.26328121739130433</v>
      </c>
      <c r="BT6" s="21" t="str">
        <f t="shared" ref="BT6:BT12" si="135">IF(BR6=0," ",IF(BQ6/BR6*100&gt;200,"св.200",BQ6/BR6))</f>
        <v>св.200</v>
      </c>
      <c r="BU6" s="93">
        <f>BU7+BU8+BU9+BU10</f>
        <v>371800</v>
      </c>
      <c r="BV6" s="93">
        <f t="shared" ref="BV6:BW6" si="136">BV7+BV8+BV9+BV10</f>
        <v>159796.5</v>
      </c>
      <c r="BW6" s="93">
        <f t="shared" si="136"/>
        <v>219939.67</v>
      </c>
      <c r="BX6" s="21">
        <f t="shared" ref="BX6:BX35" si="137">IF(BV6&lt;=0," ",IF(BU6&lt;=0," ",IF(BV6/BU6*100&gt;200,"СВ.200",BV6/BU6)))</f>
        <v>0.42979155459924689</v>
      </c>
      <c r="BY6" s="21">
        <f>IF(BW6=0," ",IF(BV6/BW6*100&gt;200,"св.200",BV6/BW6))</f>
        <v>0.72654696626579462</v>
      </c>
      <c r="BZ6" s="93">
        <f>BZ7+BZ8+BZ9+BZ10</f>
        <v>0</v>
      </c>
      <c r="CA6" s="93">
        <f t="shared" ref="CA6:CB6" si="138">CA7+CA8+CA9+CA10</f>
        <v>0</v>
      </c>
      <c r="CB6" s="93">
        <f t="shared" si="138"/>
        <v>0</v>
      </c>
      <c r="CC6" s="21" t="str">
        <f t="shared" ref="CC6:CC17" si="139">IF(CA6&lt;=0," ",IF(BZ6&lt;=0," ",IF(CA6/BZ6*100&gt;200,"СВ.200",CA6/BZ6)))</f>
        <v xml:space="preserve"> </v>
      </c>
      <c r="CD6" s="21" t="str">
        <f>IF(CB6=0," ",IF(CA6/CB6*100&gt;200,"св.200",CA6/CB6))</f>
        <v xml:space="preserve"> </v>
      </c>
      <c r="CE6" s="93">
        <f>CE7+CE8+CE9+CE10</f>
        <v>25000</v>
      </c>
      <c r="CF6" s="93">
        <f t="shared" ref="CF6:CG6" si="140">CF7+CF8+CF9+CF10</f>
        <v>2244.35</v>
      </c>
      <c r="CG6" s="93">
        <f t="shared" si="140"/>
        <v>6940.42</v>
      </c>
      <c r="CH6" s="21">
        <f>IF(CF6&lt;=0," ",IF(CE6&lt;=0," ",IF(CF6/CE6*100&gt;200,"СВ.200",CF6/CE6)))</f>
        <v>8.9773999999999993E-2</v>
      </c>
      <c r="CI6" s="21">
        <f>IF(CG6=0," ",IF(CF6/CG6*100&gt;200,"св.200",CF6/CG6))</f>
        <v>0.32337380158549484</v>
      </c>
      <c r="CJ6" s="93">
        <f>CJ7+CJ8+CJ9+CJ10</f>
        <v>25000</v>
      </c>
      <c r="CK6" s="93">
        <f t="shared" ref="CK6:CL6" si="141">CK7+CK8+CK9+CK10</f>
        <v>2244.35</v>
      </c>
      <c r="CL6" s="93">
        <f t="shared" si="141"/>
        <v>6940.42</v>
      </c>
      <c r="CM6" s="21">
        <f>IF(CK6&lt;=0," ",IF(CJ6&lt;=0," ",IF(CK6/CJ6*100&gt;200,"СВ.200",CK6/CJ6)))</f>
        <v>8.9773999999999993E-2</v>
      </c>
      <c r="CN6" s="21">
        <f>IF(CL6=0," ",IF(CK6/CL6*100&gt;200,"св.200",CK6/CL6))</f>
        <v>0.32337380158549484</v>
      </c>
      <c r="CO6" s="93">
        <f>CO7+CO8+CO9+CO10</f>
        <v>0</v>
      </c>
      <c r="CP6" s="93">
        <f t="shared" ref="CP6:CQ6" si="142">CP7+CP8+CP9+CP10</f>
        <v>0</v>
      </c>
      <c r="CQ6" s="93">
        <f t="shared" si="142"/>
        <v>0</v>
      </c>
      <c r="CR6" s="21" t="str">
        <f>IF(CP6&lt;=0," ",IF(CO6&lt;=0," ",IF(CP6/CO6*100&gt;200,"СВ.200",CP6/CO6)))</f>
        <v xml:space="preserve"> </v>
      </c>
      <c r="CS6" s="21" t="str">
        <f>IF(CQ6=0," ",IF(CP6/CQ6*100&gt;200,"св.200",CP6/CQ6))</f>
        <v xml:space="preserve"> </v>
      </c>
      <c r="CT6" s="93">
        <f>CT7+CT8+CT9+CT10</f>
        <v>10000</v>
      </c>
      <c r="CU6" s="93">
        <f t="shared" ref="CU6:CV6" si="143">CU7+CU8+CU9+CU10</f>
        <v>0</v>
      </c>
      <c r="CV6" s="93">
        <f t="shared" si="143"/>
        <v>0</v>
      </c>
      <c r="CW6" s="40" t="str">
        <f>IF(CU6&lt;=0," ",IF(CT6&lt;=0," ",IF(CU6/CT6*100&gt;200,"СВ.200",CU6/CT6)))</f>
        <v xml:space="preserve"> </v>
      </c>
      <c r="CX6" s="40" t="str">
        <f>IF(CV6=0," ",IF(CU6/CV6*100&gt;200,"св.200",CU6/CV6))</f>
        <v xml:space="preserve"> </v>
      </c>
      <c r="CY6" s="93">
        <f>CY7+CY8+CY9+CY10</f>
        <v>0</v>
      </c>
      <c r="CZ6" s="93">
        <f t="shared" ref="CZ6:DA6" si="144">CZ7+CZ8+CZ9+CZ10</f>
        <v>0</v>
      </c>
      <c r="DA6" s="93">
        <f t="shared" si="144"/>
        <v>0</v>
      </c>
      <c r="DB6" s="21" t="str">
        <f t="shared" ref="DB6:DB37" si="145">IF(CZ6&lt;=0," ",IF(CY6&lt;=0," ",IF(CZ6/CY6*100&gt;200,"СВ.200",CZ6/CY6)))</f>
        <v xml:space="preserve"> </v>
      </c>
      <c r="DC6" s="21" t="str">
        <f>IF(DA6=0," ",IF(CZ6/DA6*100&gt;200,"св.200",CZ6/DA6))</f>
        <v xml:space="preserve"> </v>
      </c>
      <c r="DD6" s="93">
        <f>DD7+DD8+DD9+DD10</f>
        <v>0</v>
      </c>
      <c r="DE6" s="93">
        <f t="shared" ref="DE6:DF6" si="146">DE7+DE8+DE9+DE10</f>
        <v>0</v>
      </c>
      <c r="DF6" s="93">
        <f t="shared" si="146"/>
        <v>0</v>
      </c>
      <c r="DG6" s="21" t="str">
        <f t="shared" ref="DG6:DG37" si="147">IF(DE6&lt;=0," ",IF(DD6&lt;=0," ",IF(DE6/DD6*100&gt;200,"СВ.200",DE6/DD6)))</f>
        <v xml:space="preserve"> </v>
      </c>
      <c r="DH6" s="21" t="str">
        <f>IF(DF6=0," ",IF(DE6/DF6*100&gt;200,"св.200",DE6/DF6))</f>
        <v xml:space="preserve"> </v>
      </c>
      <c r="DI6" s="93">
        <f t="shared" ref="DI6:DJ6" si="148">DI7+DI8+DI9+DI10</f>
        <v>0</v>
      </c>
      <c r="DJ6" s="93">
        <f t="shared" si="148"/>
        <v>0</v>
      </c>
      <c r="DK6" s="93" t="e">
        <f t="shared" ref="DJ6:DK6" si="149">DK7+DK8+DK9+DK10</f>
        <v>#VALUE!</v>
      </c>
      <c r="DL6" s="93">
        <f>DL7+DL8+DL9+DL10</f>
        <v>0</v>
      </c>
      <c r="DM6" s="93">
        <f t="shared" ref="DM6:DN6" si="150">DM7+DM8+DM9+DM10</f>
        <v>9129.92</v>
      </c>
      <c r="DN6" s="93">
        <f t="shared" si="150"/>
        <v>0</v>
      </c>
      <c r="DO6" s="21" t="str">
        <f t="shared" ref="DO6:DO37" si="151">IF(DM6&lt;=0," ",IF(DL6&lt;=0," ",IF(DM6/DL6*100&gt;200,"СВ.200",DM6/DL6)))</f>
        <v xml:space="preserve"> </v>
      </c>
      <c r="DP6" s="21" t="str">
        <f>IF(DN6=0," ",IF(DM6/DN6*100&gt;200,"св.200",DM6/DN6))</f>
        <v xml:space="preserve"> </v>
      </c>
      <c r="DQ6" s="93">
        <f>DQ7+DQ8+DQ9+DQ10</f>
        <v>72914.86</v>
      </c>
      <c r="DR6" s="93">
        <f t="shared" ref="DR6:DS6" si="152">DR7+DR8+DR9+DR10</f>
        <v>12500</v>
      </c>
      <c r="DS6" s="93">
        <f t="shared" si="152"/>
        <v>0</v>
      </c>
      <c r="DT6" s="76">
        <f t="shared" ref="DT6:DT69" si="153">IF(DR6&lt;=0," ",IF(DQ6&lt;=0," ",IF(DR6/DQ6*100&gt;200,"СВ.200",DR6/DQ6)))</f>
        <v>0.17143281904401927</v>
      </c>
      <c r="DU6" s="21" t="str">
        <f>IF(DS6=0," ",IF(DR6/DS6*100&gt;200,"св.200",DR6/DS6))</f>
        <v xml:space="preserve"> </v>
      </c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</row>
    <row r="7" spans="1:165" s="14" customFormat="1" ht="15.75" customHeight="1" outlineLevel="1" x14ac:dyDescent="0.25">
      <c r="A7" s="13">
        <v>1</v>
      </c>
      <c r="B7" s="100" t="s">
        <v>56</v>
      </c>
      <c r="C7" s="94">
        <v>8808109.2200000007</v>
      </c>
      <c r="D7" s="22">
        <v>2071543.73</v>
      </c>
      <c r="E7" s="22">
        <v>2119832.34</v>
      </c>
      <c r="F7" s="23">
        <f t="shared" si="94"/>
        <v>0.23518597218302884</v>
      </c>
      <c r="G7" s="23">
        <f t="shared" si="95"/>
        <v>0.97722055226310967</v>
      </c>
      <c r="H7" s="12">
        <v>8117770</v>
      </c>
      <c r="I7" s="19">
        <v>1901009.34</v>
      </c>
      <c r="J7" s="12">
        <v>1852349.7499999998</v>
      </c>
      <c r="K7" s="23">
        <f t="shared" si="98"/>
        <v>0.23417876337959811</v>
      </c>
      <c r="L7" s="23">
        <f t="shared" ref="L7:L64" si="154">IF(J7=0," ",IF(I7/J7*100&gt;200,"св.200",I7/J7))</f>
        <v>1.026269115754193</v>
      </c>
      <c r="M7" s="30">
        <v>6515000</v>
      </c>
      <c r="N7" s="30">
        <v>1506267.5</v>
      </c>
      <c r="O7" s="30">
        <v>1473320.13</v>
      </c>
      <c r="P7" s="23">
        <f t="shared" si="101"/>
        <v>0.23119992325402916</v>
      </c>
      <c r="Q7" s="23">
        <f t="shared" ref="Q7:Q64" si="155">IF(O7=0," ",IF(N7/O7*100&gt;200,"св.200",N7/O7))</f>
        <v>1.0223626687297078</v>
      </c>
      <c r="R7" s="30">
        <v>977770</v>
      </c>
      <c r="S7" s="30">
        <v>262879.3</v>
      </c>
      <c r="T7" s="30">
        <v>243913.21</v>
      </c>
      <c r="U7" s="23">
        <f t="shared" si="104"/>
        <v>0.26885596817247409</v>
      </c>
      <c r="V7" s="23">
        <f t="shared" ref="V7:V64" si="156">IF(T7=0," ",IF(S7/T7*100&gt;200,"св.200",S7/T7))</f>
        <v>1.0777575351494904</v>
      </c>
      <c r="W7" s="30">
        <v>25000</v>
      </c>
      <c r="X7" s="30">
        <v>0</v>
      </c>
      <c r="Y7" s="30">
        <v>17957.73</v>
      </c>
      <c r="Z7" s="23" t="str">
        <f t="shared" si="107"/>
        <v xml:space="preserve"> </v>
      </c>
      <c r="AA7" s="23">
        <f t="shared" ref="AA7:AA66" si="157">IF(Y7=0," ",IF(X7/Y7*100&gt;200,"св.200",X7/Y7))</f>
        <v>0</v>
      </c>
      <c r="AB7" s="30">
        <v>200000</v>
      </c>
      <c r="AC7" s="30">
        <v>56606.96</v>
      </c>
      <c r="AD7" s="30">
        <v>81921</v>
      </c>
      <c r="AE7" s="23">
        <f t="shared" si="110"/>
        <v>0.28303479999999998</v>
      </c>
      <c r="AF7" s="23">
        <f t="shared" ref="AF7:AF62" si="158">IF(AD7=0," ",IF(AC7/AD7*100&gt;200,"св.200",AC7/AD7))</f>
        <v>0.69099449469610963</v>
      </c>
      <c r="AG7" s="30">
        <v>400000</v>
      </c>
      <c r="AH7" s="30">
        <v>75255.58</v>
      </c>
      <c r="AI7" s="30">
        <v>35237.68</v>
      </c>
      <c r="AJ7" s="23">
        <f t="shared" si="113"/>
        <v>0.18813895</v>
      </c>
      <c r="AK7" s="23" t="str">
        <f t="shared" ref="AK7:AK64" si="159">IF(AI7=0," ",IF(AH7/AI7*100&gt;200,"св.200",AH7/AI7))</f>
        <v>св.200</v>
      </c>
      <c r="AL7" s="30">
        <v>0</v>
      </c>
      <c r="AM7" s="30">
        <v>0</v>
      </c>
      <c r="AN7" s="30"/>
      <c r="AO7" s="23" t="str">
        <f>IF(AM7&lt;=0," ",IF(AL7&lt;=0," ",IF(AM7/AL7*100&gt;200,"СВ.200",AM7/AL7)))</f>
        <v xml:space="preserve"> </v>
      </c>
      <c r="AP7" s="23" t="str">
        <f t="shared" ref="AP7:AP64" si="160">IF(AN7=0," ",IF(AM7/AN7*100&gt;200,"св.200",AM7/AN7))</f>
        <v xml:space="preserve"> </v>
      </c>
      <c r="AQ7" s="48">
        <v>690339.22</v>
      </c>
      <c r="AR7" s="48">
        <v>170534.39</v>
      </c>
      <c r="AS7" s="48">
        <v>267482.59000000003</v>
      </c>
      <c r="AT7" s="23">
        <f t="shared" si="118"/>
        <v>0.24702984425540828</v>
      </c>
      <c r="AU7" s="23">
        <f t="shared" ref="AU7:AU70" si="161">IF(AS7=0," ",IF(AR7/AS7*100&gt;200,"св.200",AR7/AS7))</f>
        <v>0.63755323290386856</v>
      </c>
      <c r="AV7" s="30">
        <v>240000</v>
      </c>
      <c r="AW7" s="30">
        <v>44712.36</v>
      </c>
      <c r="AX7" s="30">
        <v>52298.01</v>
      </c>
      <c r="AY7" s="23">
        <f t="shared" si="121"/>
        <v>0.18630150000000001</v>
      </c>
      <c r="AZ7" s="23">
        <f t="shared" ref="AZ7:AZ64" si="162">IF(AX7=0," ",IF(AW7/AX7*100&gt;200,"св.200",AW7/AX7))</f>
        <v>0.85495337203079047</v>
      </c>
      <c r="BA7" s="30">
        <v>0</v>
      </c>
      <c r="BB7" s="30">
        <v>0</v>
      </c>
      <c r="BC7" s="30"/>
      <c r="BD7" s="23" t="str">
        <f t="shared" ref="BD7:BD64" si="163">IF(BB7&lt;=0," ",IF(BA7&lt;=0," ",IF(BB7/BA7*100&gt;200,"СВ.200",BB7/BA7)))</f>
        <v xml:space="preserve"> </v>
      </c>
      <c r="BE7" s="23" t="str">
        <f t="shared" ref="BE7:BE64" si="164">IF(BC7=0," ",IF(BB7/BC7*100&gt;200,"св.200",BB7/BC7))</f>
        <v xml:space="preserve"> </v>
      </c>
      <c r="BF7" s="30">
        <v>0</v>
      </c>
      <c r="BG7" s="30">
        <v>0</v>
      </c>
      <c r="BH7" s="30"/>
      <c r="BI7" s="23" t="str">
        <f t="shared" ref="BI7:BI37" si="165">IF(BG7&lt;=0," ",IF(BF7&lt;=0," ",IF(BG7/BF7*100&gt;200,"СВ.200",BG7/BF7)))</f>
        <v xml:space="preserve"> </v>
      </c>
      <c r="BJ7" s="23" t="str">
        <f t="shared" ref="BJ7:BJ64" si="166">IF(BH7=0," ",IF(BG7/BH7*100&gt;200,"св.200",BG7/BH7))</f>
        <v xml:space="preserve"> </v>
      </c>
      <c r="BK7" s="30">
        <v>0</v>
      </c>
      <c r="BL7" s="30">
        <v>0</v>
      </c>
      <c r="BM7" s="30"/>
      <c r="BN7" s="23" t="str">
        <f>IF(BL7&lt;=0," ",IF(BK7&lt;=0," ",IF(BL7/BK7*100&gt;200,"СВ.200",BL7/BK7)))</f>
        <v xml:space="preserve"> </v>
      </c>
      <c r="BO7" s="23" t="str">
        <f t="shared" ref="BO7:BO64" si="167">IF(BM7=0," ",IF(BL7/BM7*100&gt;200,"св.200",BL7/BM7))</f>
        <v xml:space="preserve"> </v>
      </c>
      <c r="BP7" s="30">
        <v>57500</v>
      </c>
      <c r="BQ7" s="30">
        <v>15138.67</v>
      </c>
      <c r="BR7" s="30">
        <v>1914.49</v>
      </c>
      <c r="BS7" s="23">
        <f t="shared" ref="BS7:BS12" si="168">IF(BQ7&lt;=0," ",IF(BP7&lt;=0," ",IF(BQ7/BP7*100&gt;200,"СВ.200",BQ7/BP7)))</f>
        <v>0.26328121739130433</v>
      </c>
      <c r="BT7" s="23" t="str">
        <f t="shared" si="135"/>
        <v>св.200</v>
      </c>
      <c r="BU7" s="30">
        <v>306300</v>
      </c>
      <c r="BV7" s="30">
        <v>108439.01</v>
      </c>
      <c r="BW7" s="30">
        <v>206329.67</v>
      </c>
      <c r="BX7" s="23">
        <f t="shared" si="137"/>
        <v>0.35402876265099575</v>
      </c>
      <c r="BY7" s="23">
        <f t="shared" ref="BY7:BY68" si="169">IF(BW7=0," ",IF(BV7/BW7*100&gt;200,"св.200",BV7/BW7))</f>
        <v>0.52556188356235911</v>
      </c>
      <c r="BZ7" s="30">
        <v>0</v>
      </c>
      <c r="CA7" s="30">
        <v>0</v>
      </c>
      <c r="CB7" s="30"/>
      <c r="CC7" s="23" t="str">
        <f t="shared" si="139"/>
        <v xml:space="preserve"> </v>
      </c>
      <c r="CD7" s="23" t="str">
        <f t="shared" ref="CD7:CD64" si="170">IF(CB7=0," ",IF(CA7/CB7*100&gt;200,"св.200",CA7/CB7))</f>
        <v xml:space="preserve"> </v>
      </c>
      <c r="CE7" s="22">
        <v>25000</v>
      </c>
      <c r="CF7" s="22">
        <v>2244.35</v>
      </c>
      <c r="CG7" s="22">
        <v>6940.42</v>
      </c>
      <c r="CH7" s="23">
        <f t="shared" ref="CH7:CH64" si="171">IF(CF7&lt;=0," ",IF(CE7&lt;=0," ",IF(CF7/CE7*100&gt;200,"СВ.200",CF7/CE7)))</f>
        <v>8.9773999999999993E-2</v>
      </c>
      <c r="CI7" s="23">
        <f>IF(CG7=0," ",IF(CF7/CG7*100&gt;200,"св.200",CF7/CG7))</f>
        <v>0.32337380158549484</v>
      </c>
      <c r="CJ7" s="30">
        <v>25000</v>
      </c>
      <c r="CK7" s="30">
        <v>2244.35</v>
      </c>
      <c r="CL7" s="30">
        <v>6940.42</v>
      </c>
      <c r="CM7" s="23">
        <f t="shared" ref="CM7:CM64" si="172">IF(CK7&lt;=0," ",IF(CJ7&lt;=0," ",IF(CK7/CJ7*100&gt;200,"СВ.200",CK7/CJ7)))</f>
        <v>8.9773999999999993E-2</v>
      </c>
      <c r="CN7" s="23">
        <f t="shared" ref="CN7:CN64" si="173">IF(CL7=0," ",IF(CK7/CL7*100&gt;200,"св.200",CK7/CL7))</f>
        <v>0.32337380158549484</v>
      </c>
      <c r="CO7" s="30">
        <v>0</v>
      </c>
      <c r="CP7" s="30">
        <v>0</v>
      </c>
      <c r="CQ7" s="30"/>
      <c r="CR7" s="23" t="str">
        <f t="shared" ref="CR7:CR63" si="174">IF(CP7&lt;=0," ",IF(CO7&lt;=0," ",IF(CP7/CO7*100&gt;200,"СВ.200",CP7/CO7)))</f>
        <v xml:space="preserve"> </v>
      </c>
      <c r="CS7" s="23" t="str">
        <f t="shared" ref="CS7:CS63" si="175">IF(CQ7=0," ",IF(CP7/CQ7*100&gt;200,"св.200",CP7/CQ7))</f>
        <v xml:space="preserve"> </v>
      </c>
      <c r="CT7" s="30">
        <v>10000</v>
      </c>
      <c r="CU7" s="30">
        <v>0</v>
      </c>
      <c r="CV7" s="30"/>
      <c r="CW7" s="23" t="str">
        <f t="shared" ref="CW7:CW70" si="176">IF(CU7&lt;=0," ",IF(CT7&lt;=0," ",IF(CU7/CT7*100&gt;200,"СВ.200",CU7/CT7)))</f>
        <v xml:space="preserve"> </v>
      </c>
      <c r="CX7" s="23" t="str">
        <f t="shared" ref="CX7:CX70" si="177">IF(CV7=0," ",IF(CU7/CV7*100&gt;200,"св.200",CU7/CV7))</f>
        <v xml:space="preserve"> </v>
      </c>
      <c r="CY7" s="30">
        <v>0</v>
      </c>
      <c r="CZ7" s="30">
        <v>0</v>
      </c>
      <c r="DA7" s="30"/>
      <c r="DB7" s="23" t="str">
        <f t="shared" si="145"/>
        <v xml:space="preserve"> </v>
      </c>
      <c r="DC7" s="23" t="str">
        <f t="shared" ref="DC7:DC64" si="178">IF(DA7=0," ",IF(CZ7/DA7*100&gt;200,"св.200",CZ7/DA7))</f>
        <v xml:space="preserve"> </v>
      </c>
      <c r="DD7" s="30">
        <v>0</v>
      </c>
      <c r="DE7" s="30">
        <v>0</v>
      </c>
      <c r="DF7" s="30"/>
      <c r="DG7" s="23" t="str">
        <f t="shared" si="147"/>
        <v xml:space="preserve"> </v>
      </c>
      <c r="DH7" s="23" t="str">
        <f t="shared" ref="DH7:DH64" si="179">IF(DF7=0," ",IF(DE7/DF7*100&gt;200,"св.200",DE7/DF7))</f>
        <v xml:space="preserve"> </v>
      </c>
      <c r="DI7" s="30"/>
      <c r="DJ7" s="30"/>
      <c r="DK7" s="23" t="str">
        <f t="shared" ref="DK7:DK68" si="180">IF(DJ7=0," ",IF(DI7/DJ7*100&gt;200,"св.200",DI7/DJ7))</f>
        <v xml:space="preserve"> </v>
      </c>
      <c r="DL7" s="30">
        <v>0</v>
      </c>
      <c r="DM7" s="30">
        <v>0</v>
      </c>
      <c r="DN7" s="30"/>
      <c r="DO7" s="23" t="str">
        <f t="shared" si="151"/>
        <v xml:space="preserve"> </v>
      </c>
      <c r="DP7" s="23" t="str">
        <f t="shared" ref="DP7:DP64" si="181">IF(DN7=0," ",IF(DM7/DN7*100&gt;200,"св.200",DM7/DN7))</f>
        <v xml:space="preserve"> </v>
      </c>
      <c r="DQ7" s="30">
        <v>51539.22</v>
      </c>
      <c r="DR7" s="30">
        <v>0</v>
      </c>
      <c r="DS7" s="30"/>
      <c r="DT7" s="77" t="str">
        <f t="shared" si="153"/>
        <v xml:space="preserve"> </v>
      </c>
      <c r="DU7" s="23" t="str">
        <f t="shared" ref="DU7:DU26" si="182">IF(DS7=0," ",IF(DR7/DS7*100&gt;200,"св.200",DR7/DS7))</f>
        <v xml:space="preserve"> 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</row>
    <row r="8" spans="1:165" s="14" customFormat="1" ht="15.75" customHeight="1" outlineLevel="1" x14ac:dyDescent="0.25">
      <c r="A8" s="13">
        <v>2</v>
      </c>
      <c r="B8" s="100" t="s">
        <v>23</v>
      </c>
      <c r="C8" s="94">
        <v>121875.64</v>
      </c>
      <c r="D8" s="22">
        <v>16375.32</v>
      </c>
      <c r="E8" s="22">
        <v>28746.799999999999</v>
      </c>
      <c r="F8" s="23">
        <f t="shared" si="94"/>
        <v>0.13436089443304666</v>
      </c>
      <c r="G8" s="23">
        <f t="shared" si="95"/>
        <v>0.56963975120709087</v>
      </c>
      <c r="H8" s="12">
        <v>77000</v>
      </c>
      <c r="I8" s="19">
        <v>11482.92</v>
      </c>
      <c r="J8" s="12">
        <v>26116.48</v>
      </c>
      <c r="K8" s="23">
        <f t="shared" si="98"/>
        <v>0.14912883116883116</v>
      </c>
      <c r="L8" s="23">
        <f t="shared" si="154"/>
        <v>0.43968099835812485</v>
      </c>
      <c r="M8" s="30">
        <v>20000</v>
      </c>
      <c r="N8" s="30">
        <v>-1070</v>
      </c>
      <c r="O8" s="30">
        <v>12075.91</v>
      </c>
      <c r="P8" s="23" t="str">
        <f t="shared" si="101"/>
        <v xml:space="preserve"> </v>
      </c>
      <c r="Q8" s="23">
        <f t="shared" si="155"/>
        <v>-8.8606158873327151E-2</v>
      </c>
      <c r="R8" s="30">
        <v>0</v>
      </c>
      <c r="S8" s="30">
        <v>0</v>
      </c>
      <c r="T8" s="30"/>
      <c r="U8" s="23" t="str">
        <f t="shared" si="104"/>
        <v xml:space="preserve"> </v>
      </c>
      <c r="V8" s="23" t="str">
        <f>IF(S8=0," ",IF(S8/T8*100&gt;200,"св.200",S8/T8))</f>
        <v xml:space="preserve"> </v>
      </c>
      <c r="W8" s="30">
        <v>15000</v>
      </c>
      <c r="X8" s="30">
        <v>10623.07</v>
      </c>
      <c r="Y8" s="30">
        <v>12494.7</v>
      </c>
      <c r="Z8" s="23">
        <f t="shared" si="107"/>
        <v>0.70820466666666659</v>
      </c>
      <c r="AA8" s="23">
        <f t="shared" si="157"/>
        <v>0.85020608738104952</v>
      </c>
      <c r="AB8" s="30">
        <v>10000</v>
      </c>
      <c r="AC8" s="30">
        <v>-2479.1799999999998</v>
      </c>
      <c r="AD8" s="30">
        <v>2.4500000000000002</v>
      </c>
      <c r="AE8" s="23" t="str">
        <f t="shared" si="110"/>
        <v xml:space="preserve"> </v>
      </c>
      <c r="AF8" s="23">
        <f t="shared" si="158"/>
        <v>-1011.9102040816325</v>
      </c>
      <c r="AG8" s="30">
        <v>32000</v>
      </c>
      <c r="AH8" s="30">
        <v>4409.03</v>
      </c>
      <c r="AI8" s="30">
        <v>1543.42</v>
      </c>
      <c r="AJ8" s="23">
        <f t="shared" si="113"/>
        <v>0.13778218749999999</v>
      </c>
      <c r="AK8" s="23" t="str">
        <f t="shared" si="159"/>
        <v>св.200</v>
      </c>
      <c r="AL8" s="30">
        <v>0</v>
      </c>
      <c r="AM8" s="30">
        <v>0</v>
      </c>
      <c r="AN8" s="30"/>
      <c r="AO8" s="23" t="str">
        <f>IF(AM8&lt;=0," ",IF(AL8&lt;=0," ",IF(AM8/AL8*100&gt;200,"СВ.200",AM8/AL8)))</f>
        <v xml:space="preserve"> </v>
      </c>
      <c r="AP8" s="23" t="str">
        <f>IF(AM8=0," ",IF(AM8/AN8*100&gt;200,"св.200",AM8/AN8))</f>
        <v xml:space="preserve"> </v>
      </c>
      <c r="AQ8" s="48">
        <v>44875.64</v>
      </c>
      <c r="AR8" s="48">
        <v>4892.3999999999996</v>
      </c>
      <c r="AS8" s="48">
        <v>2630.32</v>
      </c>
      <c r="AT8" s="23">
        <f t="shared" ref="AT8:AT10" si="183">IF(AR8&lt;=0," ",IF(AQ8&lt;=0," ",IF(AR8/AQ8*100&gt;200,"СВ.200",AR8/AQ8)))</f>
        <v>0.10902128638165383</v>
      </c>
      <c r="AU8" s="23">
        <f t="shared" ref="AU8:AU10" si="184">IF(AS8=0," ",IF(AR8/AS8*100&gt;200,"св.200",AR8/AS8))</f>
        <v>1.860001824873019</v>
      </c>
      <c r="AV8" s="30">
        <v>0</v>
      </c>
      <c r="AW8" s="30">
        <v>0</v>
      </c>
      <c r="AX8" s="30"/>
      <c r="AY8" s="23" t="str">
        <f t="shared" si="121"/>
        <v xml:space="preserve"> </v>
      </c>
      <c r="AZ8" s="23" t="str">
        <f t="shared" si="162"/>
        <v xml:space="preserve"> </v>
      </c>
      <c r="BA8" s="30">
        <v>18000</v>
      </c>
      <c r="BB8" s="30">
        <v>0</v>
      </c>
      <c r="BC8" s="30"/>
      <c r="BD8" s="23" t="str">
        <f t="shared" si="163"/>
        <v xml:space="preserve"> </v>
      </c>
      <c r="BE8" s="23" t="str">
        <f t="shared" si="164"/>
        <v xml:space="preserve"> </v>
      </c>
      <c r="BF8" s="30">
        <v>12500</v>
      </c>
      <c r="BG8" s="30">
        <v>4892.3999999999996</v>
      </c>
      <c r="BH8" s="30">
        <v>2630.32</v>
      </c>
      <c r="BI8" s="23">
        <f t="shared" si="165"/>
        <v>0.39139199999999996</v>
      </c>
      <c r="BJ8" s="23">
        <f t="shared" si="166"/>
        <v>1.860001824873019</v>
      </c>
      <c r="BK8" s="30">
        <v>0</v>
      </c>
      <c r="BL8" s="30">
        <v>0</v>
      </c>
      <c r="BM8" s="30"/>
      <c r="BN8" s="23" t="str">
        <f>IF(BL8&lt;=0," ",IF(BK8&lt;=0," ",IF(BL8/BK8*100&gt;200,"СВ.200",BL8/BK8)))</f>
        <v xml:space="preserve"> </v>
      </c>
      <c r="BO8" s="23" t="str">
        <f t="shared" si="167"/>
        <v xml:space="preserve"> </v>
      </c>
      <c r="BP8" s="30">
        <v>0</v>
      </c>
      <c r="BQ8" s="30">
        <v>0</v>
      </c>
      <c r="BR8" s="30"/>
      <c r="BS8" s="23" t="str">
        <f t="shared" si="168"/>
        <v xml:space="preserve"> </v>
      </c>
      <c r="BT8" s="23" t="str">
        <f t="shared" si="135"/>
        <v xml:space="preserve"> </v>
      </c>
      <c r="BU8" s="30">
        <v>5500</v>
      </c>
      <c r="BV8" s="30">
        <v>0</v>
      </c>
      <c r="BW8" s="30"/>
      <c r="BX8" s="23" t="str">
        <f t="shared" si="137"/>
        <v xml:space="preserve"> </v>
      </c>
      <c r="BY8" s="23" t="str">
        <f t="shared" si="169"/>
        <v xml:space="preserve"> </v>
      </c>
      <c r="BZ8" s="30">
        <v>0</v>
      </c>
      <c r="CA8" s="30">
        <v>0</v>
      </c>
      <c r="CB8" s="30"/>
      <c r="CC8" s="23" t="str">
        <f t="shared" si="139"/>
        <v xml:space="preserve"> </v>
      </c>
      <c r="CD8" s="23" t="str">
        <f t="shared" si="170"/>
        <v xml:space="preserve"> </v>
      </c>
      <c r="CE8" s="22">
        <v>0</v>
      </c>
      <c r="CF8" s="22">
        <v>0</v>
      </c>
      <c r="CG8" s="22">
        <v>0</v>
      </c>
      <c r="CH8" s="32" t="str">
        <f t="shared" si="171"/>
        <v xml:space="preserve"> </v>
      </c>
      <c r="CI8" s="23" t="str">
        <f t="shared" ref="CI8:CI64" si="185">IF(CG8=0," ",IF(CF8/CG8*100&gt;200,"св.200",CF8/CG8))</f>
        <v xml:space="preserve"> </v>
      </c>
      <c r="CJ8" s="30">
        <v>0</v>
      </c>
      <c r="CK8" s="30">
        <v>0</v>
      </c>
      <c r="CL8" s="30"/>
      <c r="CM8" s="23" t="str">
        <f t="shared" si="172"/>
        <v xml:space="preserve"> </v>
      </c>
      <c r="CN8" s="23" t="str">
        <f t="shared" si="173"/>
        <v xml:space="preserve"> </v>
      </c>
      <c r="CO8" s="30">
        <v>0</v>
      </c>
      <c r="CP8" s="30">
        <v>0</v>
      </c>
      <c r="CQ8" s="30"/>
      <c r="CR8" s="23" t="str">
        <f t="shared" si="174"/>
        <v xml:space="preserve"> </v>
      </c>
      <c r="CS8" s="23" t="str">
        <f t="shared" si="175"/>
        <v xml:space="preserve"> </v>
      </c>
      <c r="CT8" s="30">
        <v>0</v>
      </c>
      <c r="CU8" s="30">
        <v>0</v>
      </c>
      <c r="CV8" s="30"/>
      <c r="CW8" s="23" t="str">
        <f t="shared" si="176"/>
        <v xml:space="preserve"> </v>
      </c>
      <c r="CX8" s="23" t="str">
        <f t="shared" si="177"/>
        <v xml:space="preserve"> </v>
      </c>
      <c r="CY8" s="30">
        <v>0</v>
      </c>
      <c r="CZ8" s="30">
        <v>0</v>
      </c>
      <c r="DA8" s="30"/>
      <c r="DB8" s="23" t="str">
        <f t="shared" si="145"/>
        <v xml:space="preserve"> </v>
      </c>
      <c r="DC8" s="23" t="str">
        <f t="shared" si="178"/>
        <v xml:space="preserve"> </v>
      </c>
      <c r="DD8" s="30">
        <v>0</v>
      </c>
      <c r="DE8" s="30">
        <v>0</v>
      </c>
      <c r="DF8" s="30"/>
      <c r="DG8" s="23" t="str">
        <f t="shared" si="147"/>
        <v xml:space="preserve"> </v>
      </c>
      <c r="DH8" s="23" t="str">
        <f t="shared" si="179"/>
        <v xml:space="preserve"> </v>
      </c>
      <c r="DI8" s="30"/>
      <c r="DJ8" s="30"/>
      <c r="DK8" s="23" t="str">
        <f>IF(DI8=0," ",IF(DI8/DJ8*100&gt;200,"св.200",DI8/DJ8))</f>
        <v xml:space="preserve"> </v>
      </c>
      <c r="DL8" s="30">
        <v>0</v>
      </c>
      <c r="DM8" s="30">
        <v>0</v>
      </c>
      <c r="DN8" s="30"/>
      <c r="DO8" s="23" t="str">
        <f t="shared" si="151"/>
        <v xml:space="preserve"> </v>
      </c>
      <c r="DP8" s="23" t="str">
        <f t="shared" si="181"/>
        <v xml:space="preserve"> </v>
      </c>
      <c r="DQ8" s="30">
        <v>8875.64</v>
      </c>
      <c r="DR8" s="30">
        <v>0</v>
      </c>
      <c r="DS8" s="30"/>
      <c r="DT8" s="77" t="str">
        <f t="shared" si="153"/>
        <v xml:space="preserve"> </v>
      </c>
      <c r="DU8" s="23" t="str">
        <f t="shared" si="182"/>
        <v xml:space="preserve"> </v>
      </c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</row>
    <row r="9" spans="1:165" s="14" customFormat="1" ht="15.75" customHeight="1" outlineLevel="1" x14ac:dyDescent="0.25">
      <c r="A9" s="13">
        <v>3</v>
      </c>
      <c r="B9" s="100" t="s">
        <v>97</v>
      </c>
      <c r="C9" s="94">
        <v>420500</v>
      </c>
      <c r="D9" s="22">
        <v>130940.88</v>
      </c>
      <c r="E9" s="22">
        <v>49280.75</v>
      </c>
      <c r="F9" s="23">
        <f t="shared" si="94"/>
        <v>0.31139329369797863</v>
      </c>
      <c r="G9" s="23" t="str">
        <f t="shared" si="95"/>
        <v>св.200</v>
      </c>
      <c r="H9" s="12">
        <v>362500</v>
      </c>
      <c r="I9" s="19">
        <v>84593.39</v>
      </c>
      <c r="J9" s="12">
        <v>35670.75</v>
      </c>
      <c r="K9" s="23">
        <f t="shared" si="98"/>
        <v>0.23336107586206897</v>
      </c>
      <c r="L9" s="23" t="str">
        <f t="shared" si="154"/>
        <v>св.200</v>
      </c>
      <c r="M9" s="30">
        <v>70000</v>
      </c>
      <c r="N9" s="30">
        <v>9502.76</v>
      </c>
      <c r="O9" s="30">
        <v>19476.5</v>
      </c>
      <c r="P9" s="23">
        <f t="shared" si="101"/>
        <v>0.13575371428571428</v>
      </c>
      <c r="Q9" s="23">
        <f t="shared" si="155"/>
        <v>0.48790901856082974</v>
      </c>
      <c r="R9" s="30">
        <v>0</v>
      </c>
      <c r="S9" s="30">
        <v>0</v>
      </c>
      <c r="T9" s="30"/>
      <c r="U9" s="23" t="str">
        <f t="shared" si="104"/>
        <v xml:space="preserve"> </v>
      </c>
      <c r="V9" s="23" t="str">
        <f t="shared" ref="V9:V10" si="186">IF(S9=0," ",IF(S9/T9*100&gt;200,"св.200",S9/T9))</f>
        <v xml:space="preserve"> </v>
      </c>
      <c r="W9" s="30">
        <v>500</v>
      </c>
      <c r="X9" s="30">
        <v>415.2</v>
      </c>
      <c r="Y9" s="30">
        <v>31.79</v>
      </c>
      <c r="Z9" s="23">
        <f t="shared" si="107"/>
        <v>0.83040000000000003</v>
      </c>
      <c r="AA9" s="23" t="str">
        <f t="shared" si="157"/>
        <v>св.200</v>
      </c>
      <c r="AB9" s="30">
        <v>50000</v>
      </c>
      <c r="AC9" s="30">
        <v>38809.620000000003</v>
      </c>
      <c r="AD9" s="30">
        <v>169.75</v>
      </c>
      <c r="AE9" s="23">
        <f t="shared" si="110"/>
        <v>0.7761924</v>
      </c>
      <c r="AF9" s="23" t="str">
        <f t="shared" si="158"/>
        <v>св.200</v>
      </c>
      <c r="AG9" s="30">
        <v>240000</v>
      </c>
      <c r="AH9" s="30">
        <v>35265.81</v>
      </c>
      <c r="AI9" s="30">
        <v>15092.71</v>
      </c>
      <c r="AJ9" s="23">
        <f t="shared" si="113"/>
        <v>0.146940875</v>
      </c>
      <c r="AK9" s="23" t="str">
        <f t="shared" si="159"/>
        <v>св.200</v>
      </c>
      <c r="AL9" s="30">
        <v>2000</v>
      </c>
      <c r="AM9" s="30">
        <v>600</v>
      </c>
      <c r="AN9" s="30">
        <v>900</v>
      </c>
      <c r="AO9" s="23">
        <f>IF(AM9&lt;=0," ",IF(AL9&lt;=0," ",IF(AM9/AL9*100&gt;200,"СВ.200",AM9/AL9)))</f>
        <v>0.3</v>
      </c>
      <c r="AP9" s="23">
        <f t="shared" si="160"/>
        <v>0.66666666666666663</v>
      </c>
      <c r="AQ9" s="48">
        <v>58000</v>
      </c>
      <c r="AR9" s="48">
        <v>46347.49</v>
      </c>
      <c r="AS9" s="48">
        <v>13610</v>
      </c>
      <c r="AT9" s="23">
        <f t="shared" si="183"/>
        <v>0.79909465517241374</v>
      </c>
      <c r="AU9" s="23" t="str">
        <f t="shared" si="184"/>
        <v>св.200</v>
      </c>
      <c r="AV9" s="30">
        <v>0</v>
      </c>
      <c r="AW9" s="30">
        <v>0</v>
      </c>
      <c r="AX9" s="30"/>
      <c r="AY9" s="23" t="str">
        <f t="shared" si="121"/>
        <v xml:space="preserve"> </v>
      </c>
      <c r="AZ9" s="23" t="str">
        <f t="shared" si="162"/>
        <v xml:space="preserve"> </v>
      </c>
      <c r="BA9" s="30">
        <v>8000</v>
      </c>
      <c r="BB9" s="30">
        <v>0</v>
      </c>
      <c r="BC9" s="30"/>
      <c r="BD9" s="23" t="str">
        <f t="shared" si="163"/>
        <v xml:space="preserve"> </v>
      </c>
      <c r="BE9" s="23" t="str">
        <f t="shared" si="164"/>
        <v xml:space="preserve"> </v>
      </c>
      <c r="BF9" s="30">
        <v>0</v>
      </c>
      <c r="BG9" s="30">
        <v>0</v>
      </c>
      <c r="BH9" s="30"/>
      <c r="BI9" s="23" t="str">
        <f t="shared" si="165"/>
        <v xml:space="preserve"> </v>
      </c>
      <c r="BJ9" s="23" t="str">
        <f t="shared" si="166"/>
        <v xml:space="preserve"> </v>
      </c>
      <c r="BK9" s="30">
        <v>0</v>
      </c>
      <c r="BL9" s="30">
        <v>0</v>
      </c>
      <c r="BM9" s="30"/>
      <c r="BN9" s="23" t="str">
        <f>IF(BL9&lt;=0," ",IF(BK9&lt;=0," ",IF(BL9/BK9*100&gt;200,"СВ.200",BL9/BK9)))</f>
        <v xml:space="preserve"> </v>
      </c>
      <c r="BO9" s="23" t="str">
        <f t="shared" si="167"/>
        <v xml:space="preserve"> </v>
      </c>
      <c r="BP9" s="30">
        <v>0</v>
      </c>
      <c r="BQ9" s="30">
        <v>0</v>
      </c>
      <c r="BR9" s="30"/>
      <c r="BS9" s="23" t="str">
        <f t="shared" si="168"/>
        <v xml:space="preserve"> </v>
      </c>
      <c r="BT9" s="23" t="str">
        <f t="shared" si="135"/>
        <v xml:space="preserve"> </v>
      </c>
      <c r="BU9" s="30">
        <v>50000</v>
      </c>
      <c r="BV9" s="30">
        <v>46347.49</v>
      </c>
      <c r="BW9" s="30">
        <v>13610</v>
      </c>
      <c r="BX9" s="23">
        <f t="shared" si="137"/>
        <v>0.92694979999999993</v>
      </c>
      <c r="BY9" s="23" t="str">
        <f t="shared" si="169"/>
        <v>св.200</v>
      </c>
      <c r="BZ9" s="30">
        <v>0</v>
      </c>
      <c r="CA9" s="30">
        <v>0</v>
      </c>
      <c r="CB9" s="30"/>
      <c r="CC9" s="23" t="str">
        <f t="shared" si="139"/>
        <v xml:space="preserve"> </v>
      </c>
      <c r="CD9" s="23" t="str">
        <f t="shared" si="170"/>
        <v xml:space="preserve"> </v>
      </c>
      <c r="CE9" s="22">
        <v>0</v>
      </c>
      <c r="CF9" s="22">
        <v>0</v>
      </c>
      <c r="CG9" s="22">
        <v>0</v>
      </c>
      <c r="CH9" s="32" t="str">
        <f t="shared" si="171"/>
        <v xml:space="preserve"> </v>
      </c>
      <c r="CI9" s="23" t="str">
        <f t="shared" si="185"/>
        <v xml:space="preserve"> </v>
      </c>
      <c r="CJ9" s="30">
        <v>0</v>
      </c>
      <c r="CK9" s="30">
        <v>0</v>
      </c>
      <c r="CL9" s="30"/>
      <c r="CM9" s="23" t="str">
        <f t="shared" si="172"/>
        <v xml:space="preserve"> </v>
      </c>
      <c r="CN9" s="23" t="str">
        <f t="shared" si="173"/>
        <v xml:space="preserve"> </v>
      </c>
      <c r="CO9" s="30">
        <v>0</v>
      </c>
      <c r="CP9" s="30">
        <v>0</v>
      </c>
      <c r="CQ9" s="30"/>
      <c r="CR9" s="23" t="str">
        <f t="shared" si="174"/>
        <v xml:space="preserve"> </v>
      </c>
      <c r="CS9" s="23" t="str">
        <f t="shared" si="175"/>
        <v xml:space="preserve"> </v>
      </c>
      <c r="CT9" s="30">
        <v>0</v>
      </c>
      <c r="CU9" s="30">
        <v>0</v>
      </c>
      <c r="CV9" s="30"/>
      <c r="CW9" s="23" t="str">
        <f t="shared" si="176"/>
        <v xml:space="preserve"> </v>
      </c>
      <c r="CX9" s="23" t="str">
        <f t="shared" si="177"/>
        <v xml:space="preserve"> </v>
      </c>
      <c r="CY9" s="30">
        <v>0</v>
      </c>
      <c r="CZ9" s="30">
        <v>0</v>
      </c>
      <c r="DA9" s="30"/>
      <c r="DB9" s="23" t="str">
        <f t="shared" si="145"/>
        <v xml:space="preserve"> </v>
      </c>
      <c r="DC9" s="23" t="str">
        <f t="shared" si="178"/>
        <v xml:space="preserve"> </v>
      </c>
      <c r="DD9" s="30">
        <v>0</v>
      </c>
      <c r="DE9" s="30">
        <v>0</v>
      </c>
      <c r="DF9" s="30"/>
      <c r="DG9" s="23" t="str">
        <f t="shared" si="147"/>
        <v xml:space="preserve"> </v>
      </c>
      <c r="DH9" s="23" t="str">
        <f t="shared" si="179"/>
        <v xml:space="preserve"> </v>
      </c>
      <c r="DI9" s="30"/>
      <c r="DJ9" s="30"/>
      <c r="DK9" s="23" t="str">
        <f t="shared" si="180"/>
        <v xml:space="preserve"> </v>
      </c>
      <c r="DL9" s="30">
        <v>0</v>
      </c>
      <c r="DM9" s="30">
        <v>0</v>
      </c>
      <c r="DN9" s="30"/>
      <c r="DO9" s="23" t="str">
        <f t="shared" si="151"/>
        <v xml:space="preserve"> </v>
      </c>
      <c r="DP9" s="23" t="str">
        <f t="shared" si="181"/>
        <v xml:space="preserve"> </v>
      </c>
      <c r="DQ9" s="30">
        <v>0</v>
      </c>
      <c r="DR9" s="30">
        <v>0</v>
      </c>
      <c r="DS9" s="30"/>
      <c r="DT9" s="77" t="str">
        <f t="shared" si="153"/>
        <v xml:space="preserve"> </v>
      </c>
      <c r="DU9" s="23" t="str">
        <f t="shared" si="182"/>
        <v xml:space="preserve"> 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</row>
    <row r="10" spans="1:165" s="14" customFormat="1" ht="15.75" customHeight="1" outlineLevel="1" x14ac:dyDescent="0.25">
      <c r="A10" s="13">
        <v>4</v>
      </c>
      <c r="B10" s="100" t="s">
        <v>83</v>
      </c>
      <c r="C10" s="94">
        <v>113500</v>
      </c>
      <c r="D10" s="22">
        <v>38325.629999999997</v>
      </c>
      <c r="E10" s="22">
        <v>10821.27</v>
      </c>
      <c r="F10" s="23">
        <f t="shared" si="94"/>
        <v>0.33767074889867837</v>
      </c>
      <c r="G10" s="23" t="str">
        <f t="shared" si="95"/>
        <v>св.200</v>
      </c>
      <c r="H10" s="12">
        <v>81000</v>
      </c>
      <c r="I10" s="19">
        <v>11685.710000000001</v>
      </c>
      <c r="J10" s="12">
        <v>7037.9500000000007</v>
      </c>
      <c r="K10" s="23">
        <f t="shared" si="98"/>
        <v>0.14426802469135805</v>
      </c>
      <c r="L10" s="23">
        <f t="shared" si="154"/>
        <v>1.6603854815677861</v>
      </c>
      <c r="M10" s="30">
        <v>20000</v>
      </c>
      <c r="N10" s="30">
        <v>3367.67</v>
      </c>
      <c r="O10" s="30">
        <v>5427.85</v>
      </c>
      <c r="P10" s="23">
        <f t="shared" si="101"/>
        <v>0.16838349999999999</v>
      </c>
      <c r="Q10" s="23">
        <f t="shared" si="155"/>
        <v>0.62044271672946005</v>
      </c>
      <c r="R10" s="30">
        <v>0</v>
      </c>
      <c r="S10" s="30">
        <v>0</v>
      </c>
      <c r="T10" s="30"/>
      <c r="U10" s="23" t="str">
        <f t="shared" si="104"/>
        <v xml:space="preserve"> </v>
      </c>
      <c r="V10" s="23" t="str">
        <f t="shared" si="186"/>
        <v xml:space="preserve"> </v>
      </c>
      <c r="W10" s="30">
        <v>0</v>
      </c>
      <c r="X10" s="30">
        <v>0</v>
      </c>
      <c r="Y10" s="30"/>
      <c r="Z10" s="23" t="str">
        <f t="shared" si="107"/>
        <v xml:space="preserve"> </v>
      </c>
      <c r="AA10" s="23" t="str">
        <f t="shared" si="157"/>
        <v xml:space="preserve"> </v>
      </c>
      <c r="AB10" s="30">
        <v>5000</v>
      </c>
      <c r="AC10" s="30">
        <v>2879.17</v>
      </c>
      <c r="AD10" s="30">
        <v>289.89</v>
      </c>
      <c r="AE10" s="23">
        <f t="shared" si="110"/>
        <v>0.57583400000000007</v>
      </c>
      <c r="AF10" s="23" t="str">
        <f t="shared" si="158"/>
        <v>св.200</v>
      </c>
      <c r="AG10" s="30">
        <v>55000</v>
      </c>
      <c r="AH10" s="30">
        <v>5438.87</v>
      </c>
      <c r="AI10" s="30">
        <v>1320.21</v>
      </c>
      <c r="AJ10" s="23">
        <f t="shared" si="113"/>
        <v>9.8888545454545451E-2</v>
      </c>
      <c r="AK10" s="23" t="str">
        <f t="shared" si="159"/>
        <v>св.200</v>
      </c>
      <c r="AL10" s="30">
        <v>1000</v>
      </c>
      <c r="AM10" s="30">
        <v>0</v>
      </c>
      <c r="AN10" s="30"/>
      <c r="AO10" s="23" t="str">
        <f>IF(AM10&lt;=0," ",IF(AL10&lt;=0," ",IF(AM10/AL10*100&gt;200,"СВ.200",AM10/AL10)))</f>
        <v xml:space="preserve"> </v>
      </c>
      <c r="AP10" s="23" t="str">
        <f t="shared" ref="AP10" si="187">IF(AN10=0," ",IF(AM10/AN10*100&gt;200,"св.200",AM10/AN10))</f>
        <v xml:space="preserve"> </v>
      </c>
      <c r="AQ10" s="48">
        <v>32500</v>
      </c>
      <c r="AR10" s="48">
        <v>26639.919999999998</v>
      </c>
      <c r="AS10" s="48">
        <v>3783.32</v>
      </c>
      <c r="AT10" s="23">
        <f t="shared" si="183"/>
        <v>0.8196898461538461</v>
      </c>
      <c r="AU10" s="23" t="str">
        <f t="shared" si="184"/>
        <v>св.200</v>
      </c>
      <c r="AV10" s="30">
        <v>0</v>
      </c>
      <c r="AW10" s="30">
        <v>0</v>
      </c>
      <c r="AX10" s="30"/>
      <c r="AY10" s="23" t="str">
        <f t="shared" si="121"/>
        <v xml:space="preserve"> </v>
      </c>
      <c r="AZ10" s="23" t="str">
        <f t="shared" si="162"/>
        <v xml:space="preserve"> </v>
      </c>
      <c r="BA10" s="30">
        <v>10000</v>
      </c>
      <c r="BB10" s="30">
        <v>0</v>
      </c>
      <c r="BC10" s="30">
        <v>3783.32</v>
      </c>
      <c r="BD10" s="23" t="str">
        <f t="shared" si="163"/>
        <v xml:space="preserve"> </v>
      </c>
      <c r="BE10" s="23">
        <f t="shared" si="164"/>
        <v>0</v>
      </c>
      <c r="BF10" s="30">
        <v>0</v>
      </c>
      <c r="BG10" s="30">
        <v>0</v>
      </c>
      <c r="BH10" s="30"/>
      <c r="BI10" s="23" t="str">
        <f t="shared" si="165"/>
        <v xml:space="preserve"> </v>
      </c>
      <c r="BJ10" s="23" t="str">
        <f t="shared" si="166"/>
        <v xml:space="preserve"> </v>
      </c>
      <c r="BK10" s="30">
        <v>0</v>
      </c>
      <c r="BL10" s="30">
        <v>0</v>
      </c>
      <c r="BM10" s="30"/>
      <c r="BN10" s="23" t="str">
        <f>IF(BL10&lt;=0," ",IF(BK10&lt;=0," ",IF(BL10/BK10*100&gt;200,"СВ.200",BL10/BK10)))</f>
        <v xml:space="preserve"> </v>
      </c>
      <c r="BO10" s="23" t="str">
        <f t="shared" si="167"/>
        <v xml:space="preserve"> </v>
      </c>
      <c r="BP10" s="30">
        <v>0</v>
      </c>
      <c r="BQ10" s="30">
        <v>0</v>
      </c>
      <c r="BR10" s="30"/>
      <c r="BS10" s="23" t="str">
        <f t="shared" si="168"/>
        <v xml:space="preserve"> </v>
      </c>
      <c r="BT10" s="23" t="str">
        <f>IF(BQ10=0," ",IF(BQ10/BR10*100&gt;200,"св.200",BQ10/BR10))</f>
        <v xml:space="preserve"> </v>
      </c>
      <c r="BU10" s="30">
        <v>10000</v>
      </c>
      <c r="BV10" s="30">
        <v>5010</v>
      </c>
      <c r="BW10" s="30"/>
      <c r="BX10" s="23">
        <f t="shared" si="137"/>
        <v>0.501</v>
      </c>
      <c r="BY10" s="23" t="e">
        <f>IF(BV10=0," ",IF(BV10/BW10*100&gt;200,"св.200",BV10/BW10))</f>
        <v>#DIV/0!</v>
      </c>
      <c r="BZ10" s="30">
        <v>0</v>
      </c>
      <c r="CA10" s="30">
        <v>0</v>
      </c>
      <c r="CB10" s="30"/>
      <c r="CC10" s="23" t="str">
        <f t="shared" si="139"/>
        <v xml:space="preserve"> </v>
      </c>
      <c r="CD10" s="23" t="str">
        <f t="shared" si="170"/>
        <v xml:space="preserve"> </v>
      </c>
      <c r="CE10" s="22">
        <v>0</v>
      </c>
      <c r="CF10" s="22">
        <v>0</v>
      </c>
      <c r="CG10" s="22">
        <v>0</v>
      </c>
      <c r="CH10" s="32" t="str">
        <f t="shared" si="171"/>
        <v xml:space="preserve"> </v>
      </c>
      <c r="CI10" s="23" t="str">
        <f t="shared" si="185"/>
        <v xml:space="preserve"> </v>
      </c>
      <c r="CJ10" s="30">
        <v>0</v>
      </c>
      <c r="CK10" s="30">
        <v>0</v>
      </c>
      <c r="CL10" s="30"/>
      <c r="CM10" s="23" t="str">
        <f t="shared" si="172"/>
        <v xml:space="preserve"> </v>
      </c>
      <c r="CN10" s="23" t="str">
        <f t="shared" si="173"/>
        <v xml:space="preserve"> </v>
      </c>
      <c r="CO10" s="30">
        <v>0</v>
      </c>
      <c r="CP10" s="30">
        <v>0</v>
      </c>
      <c r="CQ10" s="30"/>
      <c r="CR10" s="23" t="str">
        <f t="shared" si="174"/>
        <v xml:space="preserve"> </v>
      </c>
      <c r="CS10" s="23" t="str">
        <f t="shared" si="175"/>
        <v xml:space="preserve"> </v>
      </c>
      <c r="CT10" s="30">
        <v>0</v>
      </c>
      <c r="CU10" s="30">
        <v>0</v>
      </c>
      <c r="CV10" s="30"/>
      <c r="CW10" s="23" t="str">
        <f t="shared" si="176"/>
        <v xml:space="preserve"> </v>
      </c>
      <c r="CX10" s="23" t="str">
        <f t="shared" si="177"/>
        <v xml:space="preserve"> </v>
      </c>
      <c r="CY10" s="30">
        <v>0</v>
      </c>
      <c r="CZ10" s="30">
        <v>0</v>
      </c>
      <c r="DA10" s="30"/>
      <c r="DB10" s="23" t="str">
        <f t="shared" si="145"/>
        <v xml:space="preserve"> </v>
      </c>
      <c r="DC10" s="23" t="str">
        <f t="shared" si="178"/>
        <v xml:space="preserve"> </v>
      </c>
      <c r="DD10" s="30">
        <v>0</v>
      </c>
      <c r="DE10" s="30">
        <v>0</v>
      </c>
      <c r="DF10" s="30"/>
      <c r="DG10" s="23" t="str">
        <f t="shared" si="147"/>
        <v xml:space="preserve"> </v>
      </c>
      <c r="DH10" s="23" t="str">
        <f t="shared" si="179"/>
        <v xml:space="preserve"> </v>
      </c>
      <c r="DI10" s="30"/>
      <c r="DJ10" s="30"/>
      <c r="DK10" s="23" t="str">
        <f t="shared" si="180"/>
        <v xml:space="preserve"> </v>
      </c>
      <c r="DL10" s="30">
        <v>0</v>
      </c>
      <c r="DM10" s="30">
        <v>9129.92</v>
      </c>
      <c r="DN10" s="30"/>
      <c r="DO10" s="23" t="str">
        <f t="shared" si="151"/>
        <v xml:space="preserve"> </v>
      </c>
      <c r="DP10" s="23" t="str">
        <f t="shared" si="181"/>
        <v xml:space="preserve"> </v>
      </c>
      <c r="DQ10" s="30">
        <v>12500</v>
      </c>
      <c r="DR10" s="30">
        <v>12500</v>
      </c>
      <c r="DS10" s="30"/>
      <c r="DT10" s="77">
        <f t="shared" si="153"/>
        <v>1</v>
      </c>
      <c r="DU10" s="23" t="str">
        <f t="shared" si="182"/>
        <v xml:space="preserve"> 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</row>
    <row r="11" spans="1:165" s="16" customFormat="1" ht="15.75" x14ac:dyDescent="0.25">
      <c r="A11" s="15"/>
      <c r="B11" s="99" t="s">
        <v>123</v>
      </c>
      <c r="C11" s="93">
        <f>C12+C13+C14+C15</f>
        <v>43392388.989999995</v>
      </c>
      <c r="D11" s="93">
        <f t="shared" ref="D11" si="188">D12+D13+D14+D15</f>
        <v>6881308.7199999997</v>
      </c>
      <c r="E11" s="93">
        <f t="shared" ref="E11" si="189">E12+E13+E14+E15</f>
        <v>8167777.3000000007</v>
      </c>
      <c r="F11" s="21">
        <f t="shared" si="94"/>
        <v>0.15858331104069504</v>
      </c>
      <c r="G11" s="21">
        <f t="shared" si="95"/>
        <v>0.84249465518605648</v>
      </c>
      <c r="H11" s="20">
        <f>H12+H13+H14+H15+H16+H17</f>
        <v>43365235.550000004</v>
      </c>
      <c r="I11" s="51">
        <f t="shared" ref="I11:J11" si="190">I12+I13+I14+I15+I16+I17</f>
        <v>6486494.3000000007</v>
      </c>
      <c r="J11" s="51">
        <f t="shared" si="190"/>
        <v>8146765.3100000005</v>
      </c>
      <c r="K11" s="21">
        <f t="shared" si="98"/>
        <v>0.14957820977407327</v>
      </c>
      <c r="L11" s="21">
        <f t="shared" si="154"/>
        <v>0.79620488048648608</v>
      </c>
      <c r="M11" s="51">
        <f>M12+M13+M14+M15+M16+M17</f>
        <v>32975265.550000001</v>
      </c>
      <c r="N11" s="51">
        <f t="shared" ref="N11" si="191">N12+N13+N14+N15+N16+N17</f>
        <v>4890339.8499999996</v>
      </c>
      <c r="O11" s="51">
        <f t="shared" ref="O11" si="192">O12+O13+O14+O15+O16+O17</f>
        <v>6424038.1400000006</v>
      </c>
      <c r="P11" s="21">
        <f t="shared" si="101"/>
        <v>0.14830327424004625</v>
      </c>
      <c r="Q11" s="21">
        <f t="shared" si="155"/>
        <v>0.76125635362432631</v>
      </c>
      <c r="R11" s="51">
        <f>R12+R13+R14+R15+R16+R17</f>
        <v>2135870</v>
      </c>
      <c r="S11" s="51">
        <f t="shared" ref="S11" si="193">S12+S13+S14+S15+S16+S17</f>
        <v>574243.57999999996</v>
      </c>
      <c r="T11" s="51">
        <f t="shared" ref="T11" si="194">T12+T13+T14+T15+T16+T17</f>
        <v>532300.6100000001</v>
      </c>
      <c r="U11" s="21">
        <f t="shared" si="104"/>
        <v>0.26885699035990018</v>
      </c>
      <c r="V11" s="21">
        <f t="shared" si="156"/>
        <v>1.0787956451900362</v>
      </c>
      <c r="W11" s="51">
        <f>W12+W13+W14+W15+W16+W17</f>
        <v>7000</v>
      </c>
      <c r="X11" s="51">
        <f t="shared" ref="X11" si="195">X12+X13+X14+X15+X16+X17</f>
        <v>37400.860000000008</v>
      </c>
      <c r="Y11" s="51">
        <f t="shared" ref="Y11" si="196">Y12+Y13+Y14+Y15+Y16+Y17</f>
        <v>42222.22</v>
      </c>
      <c r="Z11" s="21" t="str">
        <f t="shared" si="107"/>
        <v>СВ.200</v>
      </c>
      <c r="AA11" s="21">
        <f>IF(Y11=0," ",IF(X11/Y11*100&gt;200,"св.200",X11/Y11))</f>
        <v>0.88580988872683641</v>
      </c>
      <c r="AB11" s="51">
        <f>AB12+AB13+AB14+AB15+AB16+AB17</f>
        <v>1239000</v>
      </c>
      <c r="AC11" s="51">
        <f t="shared" ref="AC11" si="197">AC12+AC13+AC14+AC15+AC16+AC17</f>
        <v>25220.329999999998</v>
      </c>
      <c r="AD11" s="51">
        <f t="shared" ref="AD11" si="198">AD12+AD13+AD14+AD15+AD16+AD17</f>
        <v>134102.07</v>
      </c>
      <c r="AE11" s="21">
        <f t="shared" si="110"/>
        <v>2.0355391444713478E-2</v>
      </c>
      <c r="AF11" s="21">
        <f t="shared" si="158"/>
        <v>0.18806816330277376</v>
      </c>
      <c r="AG11" s="51">
        <f>AG12+AG13+AG14+AG15+AG16+AG17</f>
        <v>7008100</v>
      </c>
      <c r="AH11" s="51">
        <f t="shared" ref="AH11" si="199">AH12+AH13+AH14+AH15+AH16+AH17</f>
        <v>959289.68000000017</v>
      </c>
      <c r="AI11" s="51">
        <f t="shared" ref="AI11" si="200">AI12+AI13+AI14+AI15+AI16+AI17</f>
        <v>1014102.2700000001</v>
      </c>
      <c r="AJ11" s="21">
        <f t="shared" si="113"/>
        <v>0.1368829896833664</v>
      </c>
      <c r="AK11" s="21">
        <f t="shared" si="159"/>
        <v>0.94594964273179272</v>
      </c>
      <c r="AL11" s="51">
        <f>AL12+AL13+AL14+AL15+AL16+AL17</f>
        <v>0</v>
      </c>
      <c r="AM11" s="51">
        <f t="shared" ref="AM11" si="201">AM12+AM13+AM14+AM15+AM16+AM17</f>
        <v>0</v>
      </c>
      <c r="AN11" s="51">
        <f t="shared" ref="AN11" si="202">AN12+AN13+AN14+AN15+AN16+AN17</f>
        <v>0</v>
      </c>
      <c r="AO11" s="25"/>
      <c r="AP11" s="21" t="str">
        <f t="shared" si="160"/>
        <v xml:space="preserve"> </v>
      </c>
      <c r="AQ11" s="51">
        <f>AQ12+AQ13+AQ14+AQ15+AQ16+AQ17</f>
        <v>5138240.6400000006</v>
      </c>
      <c r="AR11" s="51">
        <f t="shared" ref="AR11" si="203">AR12+AR13+AR14+AR15+AR16+AR17</f>
        <v>990001.28</v>
      </c>
      <c r="AS11" s="51">
        <f t="shared" ref="AS11" si="204">AS12+AS13+AS14+AS15+AS16+AS17</f>
        <v>521863.72000000003</v>
      </c>
      <c r="AT11" s="21">
        <f t="shared" si="118"/>
        <v>0.19267320263147503</v>
      </c>
      <c r="AU11" s="21">
        <f t="shared" si="161"/>
        <v>1.8970494442495447</v>
      </c>
      <c r="AV11" s="51">
        <f>AV12+AV13+AV14+AV15+AV16+AV17</f>
        <v>385000</v>
      </c>
      <c r="AW11" s="51">
        <f t="shared" ref="AW11" si="205">AW12+AW13+AW14+AW15+AW16+AW17</f>
        <v>172204.29</v>
      </c>
      <c r="AX11" s="51">
        <f t="shared" ref="AX11" si="206">AX12+AX13+AX14+AX15+AX16+AX17</f>
        <v>7403.73</v>
      </c>
      <c r="AY11" s="21">
        <f t="shared" si="121"/>
        <v>0.44728387012987014</v>
      </c>
      <c r="AZ11" s="21" t="str">
        <f t="shared" si="162"/>
        <v>св.200</v>
      </c>
      <c r="BA11" s="51">
        <f>BA12+BA13+BA14+BA15+BA16+BA17</f>
        <v>3005094.92</v>
      </c>
      <c r="BB11" s="51">
        <f t="shared" ref="BB11" si="207">BB12+BB13+BB14+BB15+BB16+BB17</f>
        <v>329158.88</v>
      </c>
      <c r="BC11" s="51">
        <f t="shared" ref="BC11" si="208">BC12+BC13+BC14+BC15+BC16+BC17</f>
        <v>98481.76</v>
      </c>
      <c r="BD11" s="21">
        <f t="shared" si="163"/>
        <v>0.10953360501504558</v>
      </c>
      <c r="BE11" s="21" t="str">
        <f t="shared" si="164"/>
        <v>св.200</v>
      </c>
      <c r="BF11" s="51">
        <f>BF12+BF13+BF14+BF15+BF16+BF17</f>
        <v>158550</v>
      </c>
      <c r="BG11" s="51">
        <f t="shared" ref="BG11" si="209">BG12+BG13+BG14+BG15+BG16+BG17</f>
        <v>6989.46</v>
      </c>
      <c r="BH11" s="51">
        <f t="shared" ref="BH11" si="210">BH12+BH13+BH14+BH15+BH16+BH17</f>
        <v>35749.729999999996</v>
      </c>
      <c r="BI11" s="21">
        <f t="shared" si="165"/>
        <v>4.4083632923368025E-2</v>
      </c>
      <c r="BJ11" s="21">
        <f t="shared" si="166"/>
        <v>0.19551084721479017</v>
      </c>
      <c r="BK11" s="51">
        <f>BK12+BK13+BK14+BK15+BK16+BK17</f>
        <v>394300</v>
      </c>
      <c r="BL11" s="51">
        <f t="shared" ref="BL11" si="211">BL12+BL13+BL14+BL15+BL16+BL17</f>
        <v>114338.07</v>
      </c>
      <c r="BM11" s="51">
        <f t="shared" ref="BM11" si="212">BM12+BM13+BM14+BM15+BM16+BM17</f>
        <v>93875.510000000009</v>
      </c>
      <c r="BN11" s="21">
        <f t="shared" ref="BN11:BN17" si="213">IF(BL11&lt;=0," ",IF(BK11&lt;=0," ",IF(BL11/BK11*100&gt;200,"СВ.200",BL11/BK11)))</f>
        <v>0.28997735226984533</v>
      </c>
      <c r="BO11" s="21">
        <f t="shared" si="167"/>
        <v>1.2179754868974879</v>
      </c>
      <c r="BP11" s="51">
        <f>BP12+BP13+BP14+BP15+BP16+BP17</f>
        <v>0</v>
      </c>
      <c r="BQ11" s="51">
        <f t="shared" ref="BQ11" si="214">BQ12+BQ13+BQ14+BQ15+BQ16+BQ17</f>
        <v>0</v>
      </c>
      <c r="BR11" s="51">
        <f t="shared" ref="BR11" si="215">BR12+BR13+BR14+BR15+BR16+BR17</f>
        <v>0</v>
      </c>
      <c r="BS11" s="21" t="str">
        <f t="shared" si="168"/>
        <v xml:space="preserve"> </v>
      </c>
      <c r="BT11" s="21" t="str">
        <f t="shared" si="135"/>
        <v xml:space="preserve"> </v>
      </c>
      <c r="BU11" s="51">
        <f>BU12+BU13+BU14+BU15+BU16+BU17</f>
        <v>572355.37</v>
      </c>
      <c r="BV11" s="51">
        <f t="shared" ref="BV11:BW11" si="216">BV12+BV13+BV14+BV15+BV16+BV17</f>
        <v>141379.06</v>
      </c>
      <c r="BW11" s="51">
        <f t="shared" si="216"/>
        <v>141833.99</v>
      </c>
      <c r="BX11" s="21">
        <f t="shared" si="137"/>
        <v>0.24701272567775506</v>
      </c>
      <c r="BY11" s="21">
        <f t="shared" si="169"/>
        <v>0.99679251778787303</v>
      </c>
      <c r="BZ11" s="51">
        <f>BZ12+BZ13+BZ14+BZ15+BZ16+BZ17</f>
        <v>0</v>
      </c>
      <c r="CA11" s="51">
        <f t="shared" ref="CA11:CB11" si="217">CA12+CA13+CA14+CA15+CA16+CA17</f>
        <v>0</v>
      </c>
      <c r="CB11" s="51">
        <f t="shared" si="217"/>
        <v>0</v>
      </c>
      <c r="CC11" s="21" t="str">
        <f t="shared" si="139"/>
        <v xml:space="preserve"> </v>
      </c>
      <c r="CD11" s="21" t="str">
        <f t="shared" si="170"/>
        <v xml:space="preserve"> </v>
      </c>
      <c r="CE11" s="51">
        <f>CE12+CE13+CE14+CE15+CE16+CE17</f>
        <v>110000</v>
      </c>
      <c r="CF11" s="51">
        <f t="shared" ref="CF11:CG11" si="218">CF12+CF13+CF14+CF15+CF16+CF17</f>
        <v>15635.93</v>
      </c>
      <c r="CG11" s="51">
        <f t="shared" si="218"/>
        <v>49782</v>
      </c>
      <c r="CH11" s="21">
        <f t="shared" si="171"/>
        <v>0.14214481818181818</v>
      </c>
      <c r="CI11" s="21">
        <f t="shared" si="185"/>
        <v>0.31408802378369693</v>
      </c>
      <c r="CJ11" s="51">
        <f>CJ12+CJ13+CJ14+CJ15+CJ16+CJ17</f>
        <v>110000</v>
      </c>
      <c r="CK11" s="51">
        <f t="shared" ref="CK11:CL11" si="219">CK12+CK13+CK14+CK15+CK16+CK17</f>
        <v>15635.93</v>
      </c>
      <c r="CL11" s="51">
        <f t="shared" si="219"/>
        <v>49782</v>
      </c>
      <c r="CM11" s="21">
        <f t="shared" si="172"/>
        <v>0.14214481818181818</v>
      </c>
      <c r="CN11" s="21">
        <f t="shared" si="173"/>
        <v>0.31408802378369693</v>
      </c>
      <c r="CO11" s="51">
        <f>CO12+CO13+CO14+CO15+CO16+CO17</f>
        <v>0</v>
      </c>
      <c r="CP11" s="51">
        <f t="shared" ref="CP11:CQ11" si="220">CP12+CP13+CP14+CP15+CP16+CP17</f>
        <v>0</v>
      </c>
      <c r="CQ11" s="51">
        <f t="shared" si="220"/>
        <v>0</v>
      </c>
      <c r="CR11" s="21" t="str">
        <f t="shared" si="174"/>
        <v xml:space="preserve"> </v>
      </c>
      <c r="CS11" s="21" t="str">
        <f t="shared" si="175"/>
        <v xml:space="preserve"> </v>
      </c>
      <c r="CT11" s="51">
        <f>CT12+CT13+CT14+CT15+CT16+CT17</f>
        <v>0</v>
      </c>
      <c r="CU11" s="51">
        <f t="shared" ref="CU11:CV11" si="221">CU12+CU13+CU14+CU15+CU16+CU17</f>
        <v>0</v>
      </c>
      <c r="CV11" s="51">
        <f t="shared" si="221"/>
        <v>0</v>
      </c>
      <c r="CW11" s="40" t="str">
        <f t="shared" si="176"/>
        <v xml:space="preserve"> </v>
      </c>
      <c r="CX11" s="40" t="str">
        <f t="shared" si="177"/>
        <v xml:space="preserve"> </v>
      </c>
      <c r="CY11" s="51">
        <f>CY12+CY13+CY14+CY15+CY16+CY17</f>
        <v>0</v>
      </c>
      <c r="CZ11" s="51">
        <f t="shared" ref="CZ11:DA11" si="222">CZ12+CZ13+CZ14+CZ15+CZ16+CZ17</f>
        <v>0</v>
      </c>
      <c r="DA11" s="51">
        <f t="shared" si="222"/>
        <v>0</v>
      </c>
      <c r="DB11" s="21" t="str">
        <f t="shared" si="145"/>
        <v xml:space="preserve"> </v>
      </c>
      <c r="DC11" s="21" t="str">
        <f t="shared" si="178"/>
        <v xml:space="preserve"> </v>
      </c>
      <c r="DD11" s="51">
        <f>DD12+DD13+DD14+DD15+DD16+DD17</f>
        <v>0</v>
      </c>
      <c r="DE11" s="51">
        <f t="shared" ref="DE11:DF11" si="223">DE12+DE13+DE14+DE15+DE16+DE17</f>
        <v>0</v>
      </c>
      <c r="DF11" s="51">
        <f t="shared" si="223"/>
        <v>86737</v>
      </c>
      <c r="DG11" s="21" t="str">
        <f t="shared" ref="DG11" si="224">IF(DE11&lt;=0," ",IF(DD11&lt;=0," ",IF(DE11/DD11*100&gt;200,"СВ.200",DE11/DD11)))</f>
        <v xml:space="preserve"> </v>
      </c>
      <c r="DH11" s="21">
        <f t="shared" ref="DH11" si="225">IF(DF11=0," ",IF(DE11/DF11*100&gt;200,"св.200",DE11/DF11))</f>
        <v>0</v>
      </c>
      <c r="DI11" s="51">
        <f t="shared" ref="DI11:DJ11" si="226">DI12+DI13+DI14+DI15+DI16+DI17</f>
        <v>0</v>
      </c>
      <c r="DJ11" s="51">
        <f t="shared" si="226"/>
        <v>0</v>
      </c>
      <c r="DK11" s="51" t="e">
        <f t="shared" ref="DJ11:DK11" si="227">DK12+DK13+DK14+DK15+DK16+DK17</f>
        <v>#VALUE!</v>
      </c>
      <c r="DL11" s="51">
        <f>DL12+DL13+DL14+DL15+DL16+DL17</f>
        <v>255948</v>
      </c>
      <c r="DM11" s="51">
        <f t="shared" ref="DM11:DN11" si="228">DM12+DM13+DM14+DM15+DM16+DM17</f>
        <v>210530</v>
      </c>
      <c r="DN11" s="51">
        <f t="shared" si="228"/>
        <v>8000</v>
      </c>
      <c r="DO11" s="21">
        <f t="shared" si="151"/>
        <v>0.82254989294700487</v>
      </c>
      <c r="DP11" s="21" t="str">
        <f t="shared" si="181"/>
        <v>св.200</v>
      </c>
      <c r="DQ11" s="51">
        <f>DQ12+DQ13+DQ14+DQ15+DQ16+DQ17</f>
        <v>256992.35</v>
      </c>
      <c r="DR11" s="51">
        <f t="shared" ref="DR11:DS11" si="229">DR12+DR13+DR14+DR15+DR16+DR17</f>
        <v>-234.41</v>
      </c>
      <c r="DS11" s="51">
        <f t="shared" si="229"/>
        <v>0</v>
      </c>
      <c r="DT11" s="76" t="str">
        <f t="shared" si="153"/>
        <v xml:space="preserve"> </v>
      </c>
      <c r="DU11" s="21" t="str">
        <f t="shared" si="182"/>
        <v xml:space="preserve"> </v>
      </c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</row>
    <row r="12" spans="1:165" s="14" customFormat="1" ht="15.75" customHeight="1" outlineLevel="1" x14ac:dyDescent="0.25">
      <c r="A12" s="13">
        <v>5</v>
      </c>
      <c r="B12" s="100" t="s">
        <v>53</v>
      </c>
      <c r="C12" s="94">
        <v>17266015.18</v>
      </c>
      <c r="D12" s="22">
        <v>2738429.05</v>
      </c>
      <c r="E12" s="22">
        <v>3788458.47</v>
      </c>
      <c r="F12" s="23">
        <f t="shared" si="94"/>
        <v>0.15860226123118698</v>
      </c>
      <c r="G12" s="23">
        <f t="shared" si="95"/>
        <v>0.72283464941876474</v>
      </c>
      <c r="H12" s="12">
        <v>16387236</v>
      </c>
      <c r="I12" s="19">
        <v>2625925.92</v>
      </c>
      <c r="J12" s="12">
        <v>3587700.9400000004</v>
      </c>
      <c r="K12" s="23">
        <f t="shared" si="98"/>
        <v>0.1602421494387461</v>
      </c>
      <c r="L12" s="23">
        <f t="shared" si="154"/>
        <v>0.7319244173122188</v>
      </c>
      <c r="M12" s="30">
        <v>14001706</v>
      </c>
      <c r="N12" s="30">
        <v>2236952.7599999998</v>
      </c>
      <c r="O12" s="30">
        <v>3208812.48</v>
      </c>
      <c r="P12" s="23">
        <f t="shared" si="101"/>
        <v>0.15976287175291351</v>
      </c>
      <c r="Q12" s="23">
        <f t="shared" si="155"/>
        <v>0.69712791692956755</v>
      </c>
      <c r="R12" s="30">
        <v>749530</v>
      </c>
      <c r="S12" s="30">
        <v>201515.56</v>
      </c>
      <c r="T12" s="30">
        <v>186930.6</v>
      </c>
      <c r="U12" s="23">
        <f t="shared" si="104"/>
        <v>0.26885589636172003</v>
      </c>
      <c r="V12" s="23">
        <f t="shared" si="156"/>
        <v>1.0780233947785969</v>
      </c>
      <c r="W12" s="30">
        <v>0</v>
      </c>
      <c r="X12" s="30">
        <v>0</v>
      </c>
      <c r="Y12" s="30"/>
      <c r="Z12" s="23" t="str">
        <f t="shared" si="107"/>
        <v xml:space="preserve"> </v>
      </c>
      <c r="AA12" s="23" t="str">
        <f t="shared" si="157"/>
        <v xml:space="preserve"> </v>
      </c>
      <c r="AB12" s="30">
        <v>311000</v>
      </c>
      <c r="AC12" s="30">
        <v>-5439.39</v>
      </c>
      <c r="AD12" s="30">
        <v>18769.43</v>
      </c>
      <c r="AE12" s="23" t="str">
        <f t="shared" si="110"/>
        <v xml:space="preserve"> </v>
      </c>
      <c r="AF12" s="23">
        <f t="shared" si="158"/>
        <v>-0.28980048941283781</v>
      </c>
      <c r="AG12" s="30">
        <v>1325000</v>
      </c>
      <c r="AH12" s="30">
        <v>192896.99</v>
      </c>
      <c r="AI12" s="30">
        <v>173188.43</v>
      </c>
      <c r="AJ12" s="23">
        <f t="shared" si="113"/>
        <v>0.14558263396226415</v>
      </c>
      <c r="AK12" s="23">
        <f t="shared" si="159"/>
        <v>1.1137983640131157</v>
      </c>
      <c r="AL12" s="30">
        <v>0</v>
      </c>
      <c r="AM12" s="30">
        <v>0</v>
      </c>
      <c r="AN12" s="30"/>
      <c r="AO12" s="23" t="str">
        <f>IF(AM12&lt;=0," ",IF(AL12&lt;=0," ",IF(AM12/AL12*100&gt;200,"СВ.200",AM12/AL12)))</f>
        <v xml:space="preserve"> </v>
      </c>
      <c r="AP12" s="23" t="str">
        <f t="shared" si="160"/>
        <v xml:space="preserve"> </v>
      </c>
      <c r="AQ12" s="48">
        <v>878779.18</v>
      </c>
      <c r="AR12" s="48">
        <v>112503.13</v>
      </c>
      <c r="AS12" s="48">
        <v>200757.53</v>
      </c>
      <c r="AT12" s="23">
        <f t="shared" si="118"/>
        <v>0.12802207034536253</v>
      </c>
      <c r="AU12" s="23">
        <f t="shared" si="161"/>
        <v>0.56039307716129005</v>
      </c>
      <c r="AV12" s="30">
        <v>106000</v>
      </c>
      <c r="AW12" s="30">
        <v>3313.85</v>
      </c>
      <c r="AX12" s="30">
        <v>2210.98</v>
      </c>
      <c r="AY12" s="23">
        <f t="shared" si="121"/>
        <v>3.1262735849056603E-2</v>
      </c>
      <c r="AZ12" s="23">
        <f t="shared" si="162"/>
        <v>1.4988150051108557</v>
      </c>
      <c r="BA12" s="30">
        <v>0</v>
      </c>
      <c r="BB12" s="30">
        <v>0</v>
      </c>
      <c r="BC12" s="30"/>
      <c r="BD12" s="23" t="str">
        <f>IF(BB12&lt;=0," ",IF(BA12&lt;=0," ",IF(BB12/BA12*100&gt;200,"СВ.200",BB12/BA12)))</f>
        <v xml:space="preserve"> </v>
      </c>
      <c r="BE12" s="23" t="str">
        <f>IF(BC12=0," ",IF(BB12/BC12*100&gt;200,"св.200",BB12/BC12))</f>
        <v xml:space="preserve"> </v>
      </c>
      <c r="BF12" s="30">
        <v>142800</v>
      </c>
      <c r="BG12" s="30">
        <v>2400</v>
      </c>
      <c r="BH12" s="30">
        <v>25940.01</v>
      </c>
      <c r="BI12" s="23">
        <f t="shared" si="165"/>
        <v>1.680672268907563E-2</v>
      </c>
      <c r="BJ12" s="23">
        <f t="shared" si="166"/>
        <v>9.2521167108262498E-2</v>
      </c>
      <c r="BK12" s="30">
        <v>0</v>
      </c>
      <c r="BL12" s="30">
        <v>0</v>
      </c>
      <c r="BM12" s="30"/>
      <c r="BN12" s="23" t="str">
        <f t="shared" si="213"/>
        <v xml:space="preserve"> </v>
      </c>
      <c r="BO12" s="23" t="str">
        <f t="shared" si="167"/>
        <v xml:space="preserve"> </v>
      </c>
      <c r="BP12" s="30">
        <v>0</v>
      </c>
      <c r="BQ12" s="30">
        <v>0</v>
      </c>
      <c r="BR12" s="30"/>
      <c r="BS12" s="23" t="str">
        <f t="shared" si="168"/>
        <v xml:space="preserve"> </v>
      </c>
      <c r="BT12" s="23" t="str">
        <f t="shared" si="135"/>
        <v xml:space="preserve"> </v>
      </c>
      <c r="BU12" s="30">
        <v>515000</v>
      </c>
      <c r="BV12" s="30">
        <v>107023.69</v>
      </c>
      <c r="BW12" s="30">
        <v>129172.78</v>
      </c>
      <c r="BX12" s="23">
        <f t="shared" si="137"/>
        <v>0.20781299029126213</v>
      </c>
      <c r="BY12" s="23">
        <f t="shared" si="169"/>
        <v>0.82853128964167222</v>
      </c>
      <c r="BZ12" s="30">
        <v>0</v>
      </c>
      <c r="CA12" s="30">
        <v>0</v>
      </c>
      <c r="CB12" s="30"/>
      <c r="CC12" s="23" t="str">
        <f t="shared" si="139"/>
        <v xml:space="preserve"> </v>
      </c>
      <c r="CD12" s="23" t="str">
        <f t="shared" si="170"/>
        <v xml:space="preserve"> </v>
      </c>
      <c r="CE12" s="22">
        <v>70000</v>
      </c>
      <c r="CF12" s="22">
        <v>0</v>
      </c>
      <c r="CG12" s="22">
        <v>43433.760000000002</v>
      </c>
      <c r="CH12" s="23" t="str">
        <f t="shared" si="171"/>
        <v xml:space="preserve"> </v>
      </c>
      <c r="CI12" s="23">
        <f t="shared" si="185"/>
        <v>0</v>
      </c>
      <c r="CJ12" s="30">
        <v>70000</v>
      </c>
      <c r="CK12" s="30">
        <v>0</v>
      </c>
      <c r="CL12" s="30">
        <v>43433.760000000002</v>
      </c>
      <c r="CM12" s="23" t="str">
        <f t="shared" si="172"/>
        <v xml:space="preserve"> </v>
      </c>
      <c r="CN12" s="23">
        <f t="shared" si="173"/>
        <v>0</v>
      </c>
      <c r="CO12" s="30">
        <v>0</v>
      </c>
      <c r="CP12" s="30">
        <v>0</v>
      </c>
      <c r="CQ12" s="30"/>
      <c r="CR12" s="23" t="str">
        <f t="shared" si="174"/>
        <v xml:space="preserve"> </v>
      </c>
      <c r="CS12" s="23" t="str">
        <f t="shared" si="175"/>
        <v xml:space="preserve"> </v>
      </c>
      <c r="CT12" s="30">
        <v>0</v>
      </c>
      <c r="CU12" s="30">
        <v>0</v>
      </c>
      <c r="CV12" s="30"/>
      <c r="CW12" s="23" t="str">
        <f t="shared" si="176"/>
        <v xml:space="preserve"> </v>
      </c>
      <c r="CX12" s="23" t="str">
        <f t="shared" si="177"/>
        <v xml:space="preserve"> </v>
      </c>
      <c r="CY12" s="30">
        <v>0</v>
      </c>
      <c r="CZ12" s="30">
        <v>0</v>
      </c>
      <c r="DA12" s="30"/>
      <c r="DB12" s="23" t="str">
        <f t="shared" si="145"/>
        <v xml:space="preserve"> </v>
      </c>
      <c r="DC12" s="23" t="str">
        <f t="shared" si="178"/>
        <v xml:space="preserve"> </v>
      </c>
      <c r="DD12" s="30">
        <v>0</v>
      </c>
      <c r="DE12" s="30">
        <v>0</v>
      </c>
      <c r="DF12" s="30"/>
      <c r="DG12" s="23" t="str">
        <f t="shared" si="147"/>
        <v xml:space="preserve"> </v>
      </c>
      <c r="DH12" s="23" t="str">
        <f t="shared" si="179"/>
        <v xml:space="preserve"> </v>
      </c>
      <c r="DI12" s="30"/>
      <c r="DJ12" s="30"/>
      <c r="DK12" s="23" t="str">
        <f t="shared" si="180"/>
        <v xml:space="preserve"> </v>
      </c>
      <c r="DL12" s="30">
        <v>0</v>
      </c>
      <c r="DM12" s="30">
        <v>0</v>
      </c>
      <c r="DN12" s="30"/>
      <c r="DO12" s="23" t="str">
        <f t="shared" si="151"/>
        <v xml:space="preserve"> </v>
      </c>
      <c r="DP12" s="23" t="str">
        <f t="shared" si="181"/>
        <v xml:space="preserve"> </v>
      </c>
      <c r="DQ12" s="30">
        <v>44979.18</v>
      </c>
      <c r="DR12" s="30">
        <v>-234.41</v>
      </c>
      <c r="DS12" s="30"/>
      <c r="DT12" s="77" t="str">
        <f t="shared" si="153"/>
        <v xml:space="preserve"> </v>
      </c>
      <c r="DU12" s="23" t="str">
        <f t="shared" si="182"/>
        <v xml:space="preserve"> </v>
      </c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</row>
    <row r="13" spans="1:165" s="14" customFormat="1" ht="15.75" customHeight="1" outlineLevel="1" x14ac:dyDescent="0.25">
      <c r="A13" s="13">
        <v>6</v>
      </c>
      <c r="B13" s="100" t="s">
        <v>87</v>
      </c>
      <c r="C13" s="94">
        <v>9458420.4399999995</v>
      </c>
      <c r="D13" s="22">
        <v>1136187.32</v>
      </c>
      <c r="E13" s="22">
        <v>993408.15</v>
      </c>
      <c r="F13" s="23">
        <f t="shared" si="94"/>
        <v>0.12012442534220863</v>
      </c>
      <c r="G13" s="23">
        <f t="shared" si="95"/>
        <v>1.1437265941496453</v>
      </c>
      <c r="H13" s="12">
        <v>8924586.870000001</v>
      </c>
      <c r="I13" s="19">
        <v>877902.79</v>
      </c>
      <c r="J13" s="12">
        <v>937954.52</v>
      </c>
      <c r="K13" s="23">
        <f t="shared" si="98"/>
        <v>9.8369011673926365E-2</v>
      </c>
      <c r="L13" s="23">
        <f t="shared" si="154"/>
        <v>0.93597586160147728</v>
      </c>
      <c r="M13" s="30">
        <v>7265766.8700000001</v>
      </c>
      <c r="N13" s="30">
        <v>651483.88</v>
      </c>
      <c r="O13" s="30">
        <v>564582.32999999996</v>
      </c>
      <c r="P13" s="23">
        <f t="shared" si="101"/>
        <v>8.9664847724463259E-2</v>
      </c>
      <c r="Q13" s="23">
        <f t="shared" si="155"/>
        <v>1.1539218381134955</v>
      </c>
      <c r="R13" s="30">
        <v>653720</v>
      </c>
      <c r="S13" s="30">
        <v>175757.93</v>
      </c>
      <c r="T13" s="30">
        <v>162608.81</v>
      </c>
      <c r="U13" s="23">
        <f t="shared" si="104"/>
        <v>0.26885811968426848</v>
      </c>
      <c r="V13" s="23">
        <f t="shared" si="156"/>
        <v>1.0808635153285975</v>
      </c>
      <c r="W13" s="30">
        <v>0</v>
      </c>
      <c r="X13" s="30">
        <v>1090</v>
      </c>
      <c r="Y13" s="30"/>
      <c r="Z13" s="23" t="str">
        <f t="shared" si="107"/>
        <v xml:space="preserve"> </v>
      </c>
      <c r="AA13" s="23" t="str">
        <f t="shared" si="157"/>
        <v xml:space="preserve"> </v>
      </c>
      <c r="AB13" s="30">
        <v>195000</v>
      </c>
      <c r="AC13" s="30">
        <v>-31141.96</v>
      </c>
      <c r="AD13" s="30">
        <v>55762.77</v>
      </c>
      <c r="AE13" s="23" t="str">
        <f t="shared" si="110"/>
        <v xml:space="preserve"> </v>
      </c>
      <c r="AF13" s="23">
        <f t="shared" si="158"/>
        <v>-0.55847225666874156</v>
      </c>
      <c r="AG13" s="30">
        <v>810100</v>
      </c>
      <c r="AH13" s="30">
        <v>80712.94</v>
      </c>
      <c r="AI13" s="30">
        <v>155000.60999999999</v>
      </c>
      <c r="AJ13" s="23">
        <f t="shared" si="113"/>
        <v>9.9633304530304903E-2</v>
      </c>
      <c r="AK13" s="23">
        <f t="shared" si="159"/>
        <v>0.52072659585017123</v>
      </c>
      <c r="AL13" s="30">
        <v>0</v>
      </c>
      <c r="AM13" s="30">
        <v>0</v>
      </c>
      <c r="AN13" s="30"/>
      <c r="AO13" s="23" t="str">
        <f>IF(AM13&lt;=0," ",IF(AL13&lt;=0," ",IF(AM13/AL13*100&gt;200,"СВ.200",AM13/AL13)))</f>
        <v xml:space="preserve"> </v>
      </c>
      <c r="AP13" s="23" t="str">
        <f t="shared" si="160"/>
        <v xml:space="preserve"> </v>
      </c>
      <c r="AQ13" s="48">
        <v>533833.57000000007</v>
      </c>
      <c r="AR13" s="48">
        <v>258284.53</v>
      </c>
      <c r="AS13" s="48">
        <v>55453.63</v>
      </c>
      <c r="AT13" s="23">
        <f t="shared" si="118"/>
        <v>0.48382968871740301</v>
      </c>
      <c r="AU13" s="23" t="str">
        <f t="shared" si="161"/>
        <v>св.200</v>
      </c>
      <c r="AV13" s="30">
        <v>24000</v>
      </c>
      <c r="AW13" s="30">
        <v>2707.75</v>
      </c>
      <c r="AX13" s="30">
        <v>507.1</v>
      </c>
      <c r="AY13" s="23">
        <f t="shared" si="121"/>
        <v>0.11282291666666666</v>
      </c>
      <c r="AZ13" s="23" t="str">
        <f t="shared" si="162"/>
        <v>св.200</v>
      </c>
      <c r="BA13" s="30">
        <v>0</v>
      </c>
      <c r="BB13" s="30">
        <v>0</v>
      </c>
      <c r="BC13" s="30"/>
      <c r="BD13" s="23" t="str">
        <f t="shared" si="163"/>
        <v xml:space="preserve"> </v>
      </c>
      <c r="BE13" s="23" t="str">
        <f t="shared" si="164"/>
        <v xml:space="preserve"> </v>
      </c>
      <c r="BF13" s="30">
        <v>0</v>
      </c>
      <c r="BG13" s="30">
        <v>0</v>
      </c>
      <c r="BH13" s="30"/>
      <c r="BI13" s="23" t="str">
        <f t="shared" si="165"/>
        <v xml:space="preserve"> </v>
      </c>
      <c r="BJ13" s="23" t="str">
        <f>IF(BG13=0," ",IF(BG13/BH13*100&gt;200,"св.200",BG13/BH13))</f>
        <v xml:space="preserve"> </v>
      </c>
      <c r="BK13" s="30">
        <v>155300</v>
      </c>
      <c r="BL13" s="30">
        <v>29803.35</v>
      </c>
      <c r="BM13" s="30">
        <v>32994.959999999999</v>
      </c>
      <c r="BN13" s="23">
        <f t="shared" si="213"/>
        <v>0.19190824211204119</v>
      </c>
      <c r="BO13" s="23">
        <f t="shared" si="167"/>
        <v>0.90326977211064963</v>
      </c>
      <c r="BP13" s="30">
        <v>0</v>
      </c>
      <c r="BQ13" s="30">
        <v>0</v>
      </c>
      <c r="BR13" s="30"/>
      <c r="BS13" s="23" t="str">
        <f t="shared" si="134"/>
        <v xml:space="preserve"> </v>
      </c>
      <c r="BT13" s="23" t="str">
        <f t="shared" ref="BT13:BT64" si="230">IF(BR13=0," ",IF(BQ13/BR13*100&gt;200,"св.200",BQ13/BR13))</f>
        <v xml:space="preserve"> </v>
      </c>
      <c r="BU13" s="30">
        <v>23000</v>
      </c>
      <c r="BV13" s="30">
        <v>0</v>
      </c>
      <c r="BW13" s="30">
        <v>12661.21</v>
      </c>
      <c r="BX13" s="23" t="str">
        <f t="shared" si="137"/>
        <v xml:space="preserve"> </v>
      </c>
      <c r="BY13" s="23">
        <f t="shared" si="169"/>
        <v>0</v>
      </c>
      <c r="BZ13" s="30">
        <v>0</v>
      </c>
      <c r="CA13" s="30">
        <v>0</v>
      </c>
      <c r="CB13" s="30"/>
      <c r="CC13" s="23" t="str">
        <f t="shared" si="139"/>
        <v xml:space="preserve"> </v>
      </c>
      <c r="CD13" s="23" t="str">
        <f t="shared" si="170"/>
        <v xml:space="preserve"> </v>
      </c>
      <c r="CE13" s="22">
        <v>40000</v>
      </c>
      <c r="CF13" s="22">
        <v>15243.43</v>
      </c>
      <c r="CG13" s="22">
        <v>1290.3599999999999</v>
      </c>
      <c r="CH13" s="23">
        <f t="shared" si="171"/>
        <v>0.38108575</v>
      </c>
      <c r="CI13" s="23" t="str">
        <f t="shared" si="185"/>
        <v>св.200</v>
      </c>
      <c r="CJ13" s="30">
        <v>40000</v>
      </c>
      <c r="CK13" s="30">
        <v>15243.43</v>
      </c>
      <c r="CL13" s="30">
        <v>1290.3599999999999</v>
      </c>
      <c r="CM13" s="23">
        <f t="shared" si="172"/>
        <v>0.38108575</v>
      </c>
      <c r="CN13" s="23" t="str">
        <f t="shared" si="173"/>
        <v>св.200</v>
      </c>
      <c r="CO13" s="30">
        <v>0</v>
      </c>
      <c r="CP13" s="30">
        <v>0</v>
      </c>
      <c r="CQ13" s="30"/>
      <c r="CR13" s="23" t="str">
        <f t="shared" si="174"/>
        <v xml:space="preserve"> </v>
      </c>
      <c r="CS13" s="23" t="str">
        <f t="shared" si="175"/>
        <v xml:space="preserve"> </v>
      </c>
      <c r="CT13" s="30">
        <v>0</v>
      </c>
      <c r="CU13" s="30">
        <v>0</v>
      </c>
      <c r="CV13" s="30"/>
      <c r="CW13" s="23" t="str">
        <f t="shared" si="176"/>
        <v xml:space="preserve"> </v>
      </c>
      <c r="CX13" s="23" t="str">
        <f t="shared" si="177"/>
        <v xml:space="preserve"> </v>
      </c>
      <c r="CY13" s="30">
        <v>0</v>
      </c>
      <c r="CZ13" s="30">
        <v>0</v>
      </c>
      <c r="DA13" s="30"/>
      <c r="DB13" s="23" t="str">
        <f t="shared" si="145"/>
        <v xml:space="preserve"> </v>
      </c>
      <c r="DC13" s="23" t="str">
        <f t="shared" si="178"/>
        <v xml:space="preserve"> </v>
      </c>
      <c r="DD13" s="30">
        <v>0</v>
      </c>
      <c r="DE13" s="30">
        <v>0</v>
      </c>
      <c r="DF13" s="30"/>
      <c r="DG13" s="23" t="str">
        <f t="shared" si="147"/>
        <v xml:space="preserve"> </v>
      </c>
      <c r="DH13" s="23" t="str">
        <f t="shared" si="179"/>
        <v xml:space="preserve"> </v>
      </c>
      <c r="DI13" s="30"/>
      <c r="DJ13" s="30"/>
      <c r="DK13" s="23" t="str">
        <f t="shared" si="180"/>
        <v xml:space="preserve"> </v>
      </c>
      <c r="DL13" s="30">
        <v>255948</v>
      </c>
      <c r="DM13" s="30">
        <v>210530</v>
      </c>
      <c r="DN13" s="30">
        <v>8000</v>
      </c>
      <c r="DO13" s="23">
        <f t="shared" si="151"/>
        <v>0.82254989294700487</v>
      </c>
      <c r="DP13" s="23" t="str">
        <f t="shared" si="181"/>
        <v>св.200</v>
      </c>
      <c r="DQ13" s="30">
        <v>35585.57</v>
      </c>
      <c r="DR13" s="30">
        <v>0</v>
      </c>
      <c r="DS13" s="30"/>
      <c r="DT13" s="77" t="str">
        <f t="shared" si="153"/>
        <v xml:space="preserve"> </v>
      </c>
      <c r="DU13" s="23" t="str">
        <f t="shared" si="182"/>
        <v xml:space="preserve"> </v>
      </c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</row>
    <row r="14" spans="1:165" s="14" customFormat="1" ht="15.75" customHeight="1" outlineLevel="1" x14ac:dyDescent="0.25">
      <c r="A14" s="13">
        <v>7</v>
      </c>
      <c r="B14" s="100" t="s">
        <v>70</v>
      </c>
      <c r="C14" s="94">
        <v>14647475.369999999</v>
      </c>
      <c r="D14" s="22">
        <v>2860415.71</v>
      </c>
      <c r="E14" s="22">
        <v>3084823.2600000002</v>
      </c>
      <c r="F14" s="23">
        <f t="shared" si="94"/>
        <v>0.1952838723223605</v>
      </c>
      <c r="G14" s="23">
        <f t="shared" si="95"/>
        <v>0.92725432509867667</v>
      </c>
      <c r="H14" s="12">
        <v>14047620</v>
      </c>
      <c r="I14" s="19">
        <v>2574950.4300000002</v>
      </c>
      <c r="J14" s="12">
        <v>3014199.18</v>
      </c>
      <c r="K14" s="23">
        <f t="shared" si="98"/>
        <v>0.18330154360667503</v>
      </c>
      <c r="L14" s="23">
        <f t="shared" si="154"/>
        <v>0.85427348235162082</v>
      </c>
      <c r="M14" s="30">
        <v>11000000</v>
      </c>
      <c r="N14" s="30">
        <v>1896622.42</v>
      </c>
      <c r="O14" s="30">
        <v>2502419.89</v>
      </c>
      <c r="P14" s="23">
        <f t="shared" si="101"/>
        <v>0.17242021999999999</v>
      </c>
      <c r="Q14" s="23">
        <f t="shared" si="155"/>
        <v>0.75791533929983257</v>
      </c>
      <c r="R14" s="30">
        <v>732620</v>
      </c>
      <c r="S14" s="30">
        <v>196970.09</v>
      </c>
      <c r="T14" s="30">
        <v>182761.2</v>
      </c>
      <c r="U14" s="23">
        <f t="shared" si="104"/>
        <v>0.26885710190821982</v>
      </c>
      <c r="V14" s="23">
        <f t="shared" si="156"/>
        <v>1.0777456593631469</v>
      </c>
      <c r="W14" s="30">
        <v>0</v>
      </c>
      <c r="X14" s="30">
        <v>0</v>
      </c>
      <c r="Y14" s="30">
        <v>4097.5</v>
      </c>
      <c r="Z14" s="23" t="str">
        <f t="shared" si="107"/>
        <v xml:space="preserve"> </v>
      </c>
      <c r="AA14" s="23">
        <f t="shared" si="157"/>
        <v>0</v>
      </c>
      <c r="AB14" s="30">
        <v>350000</v>
      </c>
      <c r="AC14" s="30">
        <v>38888.959999999999</v>
      </c>
      <c r="AD14" s="30">
        <v>27081.57</v>
      </c>
      <c r="AE14" s="23">
        <f t="shared" si="110"/>
        <v>0.11111131428571429</v>
      </c>
      <c r="AF14" s="23">
        <f t="shared" si="158"/>
        <v>1.4359935557650461</v>
      </c>
      <c r="AG14" s="30">
        <v>1965000</v>
      </c>
      <c r="AH14" s="30">
        <v>442468.96</v>
      </c>
      <c r="AI14" s="30">
        <v>297839.02</v>
      </c>
      <c r="AJ14" s="23">
        <f t="shared" si="113"/>
        <v>0.22517504325699747</v>
      </c>
      <c r="AK14" s="23">
        <f t="shared" si="159"/>
        <v>1.4855976896512753</v>
      </c>
      <c r="AL14" s="30">
        <v>0</v>
      </c>
      <c r="AM14" s="30">
        <v>0</v>
      </c>
      <c r="AN14" s="30"/>
      <c r="AO14" s="23" t="str">
        <f t="shared" ref="AO14:AO17" si="231">IF(AM14&lt;=0," ",IF(AL14&lt;=0," ",IF(AM14/AL14*100&gt;200,"СВ.200",AM14/AL14)))</f>
        <v xml:space="preserve"> </v>
      </c>
      <c r="AP14" s="23" t="str">
        <f t="shared" si="160"/>
        <v xml:space="preserve"> </v>
      </c>
      <c r="AQ14" s="48">
        <v>599855.37</v>
      </c>
      <c r="AR14" s="48">
        <v>285465.28000000003</v>
      </c>
      <c r="AS14" s="48">
        <v>70624.08</v>
      </c>
      <c r="AT14" s="23">
        <f t="shared" si="118"/>
        <v>0.47589017999455441</v>
      </c>
      <c r="AU14" s="23" t="str">
        <f t="shared" si="161"/>
        <v>св.200</v>
      </c>
      <c r="AV14" s="30">
        <v>255000</v>
      </c>
      <c r="AW14" s="30">
        <v>166182.69</v>
      </c>
      <c r="AX14" s="30">
        <v>4685.6499999999996</v>
      </c>
      <c r="AY14" s="23">
        <f t="shared" si="121"/>
        <v>0.65169682352941183</v>
      </c>
      <c r="AZ14" s="23" t="str">
        <f t="shared" si="162"/>
        <v>св.200</v>
      </c>
      <c r="BA14" s="30">
        <v>0</v>
      </c>
      <c r="BB14" s="30">
        <v>0</v>
      </c>
      <c r="BC14" s="30"/>
      <c r="BD14" s="23" t="str">
        <f>IF(BB14&lt;=0," ",IF(BA14&lt;=0," ",IF(BB14/BA14*100&gt;200,"СВ.200",BB14/BA14)))</f>
        <v xml:space="preserve"> </v>
      </c>
      <c r="BE14" s="23" t="str">
        <f>IF(BC14=0," ",IF(BB14/BC14*100&gt;200,"св.200",BB14/BC14))</f>
        <v xml:space="preserve"> </v>
      </c>
      <c r="BF14" s="30">
        <v>0</v>
      </c>
      <c r="BG14" s="30">
        <v>0</v>
      </c>
      <c r="BH14" s="30"/>
      <c r="BI14" s="23" t="str">
        <f t="shared" si="165"/>
        <v xml:space="preserve"> </v>
      </c>
      <c r="BJ14" s="23" t="str">
        <f>IF(BG14=0," ",IF(BG14/BH14*100&gt;200,"св.200",BG14/BH14))</f>
        <v xml:space="preserve"> </v>
      </c>
      <c r="BK14" s="30">
        <v>239000</v>
      </c>
      <c r="BL14" s="30">
        <v>84534.720000000001</v>
      </c>
      <c r="BM14" s="30">
        <v>60880.55</v>
      </c>
      <c r="BN14" s="23">
        <f t="shared" si="213"/>
        <v>0.35370175732217574</v>
      </c>
      <c r="BO14" s="23">
        <f t="shared" si="167"/>
        <v>1.3885341048988551</v>
      </c>
      <c r="BP14" s="30">
        <v>0</v>
      </c>
      <c r="BQ14" s="30">
        <v>0</v>
      </c>
      <c r="BR14" s="30"/>
      <c r="BS14" s="23" t="str">
        <f t="shared" si="134"/>
        <v xml:space="preserve"> </v>
      </c>
      <c r="BT14" s="23" t="str">
        <f t="shared" si="230"/>
        <v xml:space="preserve"> </v>
      </c>
      <c r="BU14" s="30">
        <v>34355.370000000003</v>
      </c>
      <c r="BV14" s="30">
        <v>34355.370000000003</v>
      </c>
      <c r="BW14" s="30"/>
      <c r="BX14" s="23">
        <f t="shared" si="137"/>
        <v>1</v>
      </c>
      <c r="BY14" s="23" t="str">
        <f t="shared" si="169"/>
        <v xml:space="preserve"> </v>
      </c>
      <c r="BZ14" s="30">
        <v>0</v>
      </c>
      <c r="CA14" s="30">
        <v>0</v>
      </c>
      <c r="CB14" s="30"/>
      <c r="CC14" s="23" t="str">
        <f t="shared" si="139"/>
        <v xml:space="preserve"> </v>
      </c>
      <c r="CD14" s="23" t="str">
        <f t="shared" si="170"/>
        <v xml:space="preserve"> </v>
      </c>
      <c r="CE14" s="22">
        <v>0</v>
      </c>
      <c r="CF14" s="22">
        <v>392.5</v>
      </c>
      <c r="CG14" s="22">
        <v>5057.88</v>
      </c>
      <c r="CH14" s="23" t="str">
        <f t="shared" si="171"/>
        <v xml:space="preserve"> </v>
      </c>
      <c r="CI14" s="23">
        <f t="shared" si="185"/>
        <v>7.7601682918535031E-2</v>
      </c>
      <c r="CJ14" s="30">
        <v>0</v>
      </c>
      <c r="CK14" s="30">
        <v>392.5</v>
      </c>
      <c r="CL14" s="30">
        <v>5057.88</v>
      </c>
      <c r="CM14" s="23" t="str">
        <f t="shared" si="172"/>
        <v xml:space="preserve"> </v>
      </c>
      <c r="CN14" s="23">
        <f t="shared" si="173"/>
        <v>7.7601682918535031E-2</v>
      </c>
      <c r="CO14" s="30">
        <v>0</v>
      </c>
      <c r="CP14" s="30">
        <v>0</v>
      </c>
      <c r="CQ14" s="30"/>
      <c r="CR14" s="23" t="str">
        <f t="shared" si="174"/>
        <v xml:space="preserve"> </v>
      </c>
      <c r="CS14" s="23" t="str">
        <f t="shared" si="175"/>
        <v xml:space="preserve"> </v>
      </c>
      <c r="CT14" s="30">
        <v>0</v>
      </c>
      <c r="CU14" s="30">
        <v>0</v>
      </c>
      <c r="CV14" s="30"/>
      <c r="CW14" s="23" t="str">
        <f t="shared" si="176"/>
        <v xml:space="preserve"> </v>
      </c>
      <c r="CX14" s="23" t="str">
        <f t="shared" si="177"/>
        <v xml:space="preserve"> </v>
      </c>
      <c r="CY14" s="30">
        <v>0</v>
      </c>
      <c r="CZ14" s="30">
        <v>0</v>
      </c>
      <c r="DA14" s="30"/>
      <c r="DB14" s="23" t="str">
        <f t="shared" si="145"/>
        <v xml:space="preserve"> </v>
      </c>
      <c r="DC14" s="23" t="str">
        <f t="shared" si="178"/>
        <v xml:space="preserve"> </v>
      </c>
      <c r="DD14" s="30">
        <v>0</v>
      </c>
      <c r="DE14" s="30">
        <v>0</v>
      </c>
      <c r="DF14" s="30"/>
      <c r="DG14" s="23" t="str">
        <f t="shared" si="147"/>
        <v xml:space="preserve"> </v>
      </c>
      <c r="DH14" s="23" t="str">
        <f t="shared" si="179"/>
        <v xml:space="preserve"> </v>
      </c>
      <c r="DI14" s="30"/>
      <c r="DJ14" s="30"/>
      <c r="DK14" s="23" t="str">
        <f t="shared" si="180"/>
        <v xml:space="preserve"> </v>
      </c>
      <c r="DL14" s="30">
        <v>0</v>
      </c>
      <c r="DM14" s="30">
        <v>0</v>
      </c>
      <c r="DN14" s="30"/>
      <c r="DO14" s="23" t="str">
        <f t="shared" si="151"/>
        <v xml:space="preserve"> </v>
      </c>
      <c r="DP14" s="23" t="str">
        <f t="shared" si="181"/>
        <v xml:space="preserve"> </v>
      </c>
      <c r="DQ14" s="30">
        <v>71500</v>
      </c>
      <c r="DR14" s="30">
        <v>0</v>
      </c>
      <c r="DS14" s="30"/>
      <c r="DT14" s="77" t="str">
        <f t="shared" si="153"/>
        <v xml:space="preserve"> </v>
      </c>
      <c r="DU14" s="23" t="str">
        <f t="shared" si="182"/>
        <v xml:space="preserve"> </v>
      </c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</row>
    <row r="15" spans="1:165" s="14" customFormat="1" ht="14.25" customHeight="1" outlineLevel="1" x14ac:dyDescent="0.25">
      <c r="A15" s="13">
        <v>8</v>
      </c>
      <c r="B15" s="100" t="s">
        <v>146</v>
      </c>
      <c r="C15" s="94">
        <v>2020478</v>
      </c>
      <c r="D15" s="22">
        <v>146276.64000000001</v>
      </c>
      <c r="E15" s="22">
        <v>301087.42</v>
      </c>
      <c r="F15" s="23">
        <f t="shared" si="94"/>
        <v>7.239704663945859E-2</v>
      </c>
      <c r="G15" s="23">
        <f t="shared" si="95"/>
        <v>0.48582780376543139</v>
      </c>
      <c r="H15" s="12">
        <v>1385000</v>
      </c>
      <c r="I15" s="19">
        <v>139224.03</v>
      </c>
      <c r="J15" s="12">
        <v>218013.75</v>
      </c>
      <c r="K15" s="23">
        <f t="shared" si="98"/>
        <v>0.10052276534296029</v>
      </c>
      <c r="L15" s="23">
        <f t="shared" si="154"/>
        <v>0.63860206064984437</v>
      </c>
      <c r="M15" s="30">
        <v>220000</v>
      </c>
      <c r="N15" s="30">
        <v>46034.29</v>
      </c>
      <c r="O15" s="30">
        <v>47365.09</v>
      </c>
      <c r="P15" s="23">
        <f t="shared" si="101"/>
        <v>0.20924677272727274</v>
      </c>
      <c r="Q15" s="23">
        <f t="shared" si="155"/>
        <v>0.9719033575149969</v>
      </c>
      <c r="R15" s="30">
        <v>0</v>
      </c>
      <c r="S15" s="30">
        <v>0</v>
      </c>
      <c r="T15" s="30"/>
      <c r="U15" s="23" t="str">
        <f t="shared" si="104"/>
        <v xml:space="preserve"> </v>
      </c>
      <c r="V15" s="23" t="str">
        <f t="shared" ref="V15:V17" si="232">IF(S15=0," ",IF(S15/T15*100&gt;200,"св.200",S15/T15))</f>
        <v xml:space="preserve"> </v>
      </c>
      <c r="W15" s="30">
        <v>5000</v>
      </c>
      <c r="X15" s="30">
        <v>93.9</v>
      </c>
      <c r="Y15" s="30">
        <v>13556.46</v>
      </c>
      <c r="Z15" s="23">
        <f t="shared" ref="Z15:Z17" si="233">IF(X15&lt;=0," ",IF(W15&lt;=0," ",IF(X15/W15*100&gt;200,"СВ.200",X15/W15)))</f>
        <v>1.8780000000000002E-2</v>
      </c>
      <c r="AA15" s="23">
        <f t="shared" ref="AA15:AA17" si="234">IF(Y15=0," ",IF(X15/Y15*100&gt;200,"св.200",X15/Y15))</f>
        <v>6.9265870293572221E-3</v>
      </c>
      <c r="AB15" s="30">
        <v>240000</v>
      </c>
      <c r="AC15" s="30">
        <v>6301.15</v>
      </c>
      <c r="AD15" s="30">
        <v>25708.07</v>
      </c>
      <c r="AE15" s="23">
        <f t="shared" si="110"/>
        <v>2.6254791666666666E-2</v>
      </c>
      <c r="AF15" s="23">
        <f t="shared" si="158"/>
        <v>0.24510396929835648</v>
      </c>
      <c r="AG15" s="30">
        <v>920000</v>
      </c>
      <c r="AH15" s="30">
        <v>86794.69</v>
      </c>
      <c r="AI15" s="30">
        <v>131384.13</v>
      </c>
      <c r="AJ15" s="23">
        <f t="shared" si="113"/>
        <v>9.4342054347826096E-2</v>
      </c>
      <c r="AK15" s="23">
        <f t="shared" si="159"/>
        <v>0.66061776258669902</v>
      </c>
      <c r="AL15" s="30">
        <v>0</v>
      </c>
      <c r="AM15" s="30">
        <v>0</v>
      </c>
      <c r="AN15" s="30"/>
      <c r="AO15" s="23" t="str">
        <f t="shared" si="231"/>
        <v xml:space="preserve"> </v>
      </c>
      <c r="AP15" s="23" t="str">
        <f t="shared" si="160"/>
        <v xml:space="preserve"> </v>
      </c>
      <c r="AQ15" s="48">
        <v>635478</v>
      </c>
      <c r="AR15" s="48">
        <v>7052.61</v>
      </c>
      <c r="AS15" s="48">
        <v>83073.67</v>
      </c>
      <c r="AT15" s="23">
        <f t="shared" si="118"/>
        <v>1.109811826687942E-2</v>
      </c>
      <c r="AU15" s="23">
        <f t="shared" si="161"/>
        <v>8.4895852079244841E-2</v>
      </c>
      <c r="AV15" s="30">
        <v>0</v>
      </c>
      <c r="AW15" s="30">
        <v>0</v>
      </c>
      <c r="AX15" s="30"/>
      <c r="AY15" s="23" t="str">
        <f t="shared" si="121"/>
        <v xml:space="preserve"> </v>
      </c>
      <c r="AZ15" s="23" t="str">
        <f t="shared" si="162"/>
        <v xml:space="preserve"> </v>
      </c>
      <c r="BA15" s="30">
        <v>593548</v>
      </c>
      <c r="BB15" s="30">
        <v>7052.61</v>
      </c>
      <c r="BC15" s="30">
        <v>83073.67</v>
      </c>
      <c r="BD15" s="23">
        <f t="shared" si="163"/>
        <v>1.188212242312332E-2</v>
      </c>
      <c r="BE15" s="23">
        <f t="shared" si="164"/>
        <v>8.4895852079244841E-2</v>
      </c>
      <c r="BF15" s="30">
        <v>0</v>
      </c>
      <c r="BG15" s="30">
        <v>0</v>
      </c>
      <c r="BH15" s="30"/>
      <c r="BI15" s="23" t="str">
        <f t="shared" si="165"/>
        <v xml:space="preserve"> </v>
      </c>
      <c r="BJ15" s="23" t="str">
        <f t="shared" si="166"/>
        <v xml:space="preserve"> </v>
      </c>
      <c r="BK15" s="30">
        <v>0</v>
      </c>
      <c r="BL15" s="30">
        <v>0</v>
      </c>
      <c r="BM15" s="30"/>
      <c r="BN15" s="23" t="str">
        <f t="shared" si="213"/>
        <v xml:space="preserve"> </v>
      </c>
      <c r="BO15" s="23" t="str">
        <f t="shared" si="167"/>
        <v xml:space="preserve"> </v>
      </c>
      <c r="BP15" s="30">
        <v>0</v>
      </c>
      <c r="BQ15" s="30">
        <v>0</v>
      </c>
      <c r="BR15" s="30"/>
      <c r="BS15" s="23" t="str">
        <f t="shared" si="134"/>
        <v xml:space="preserve"> </v>
      </c>
      <c r="BT15" s="23" t="str">
        <f t="shared" si="230"/>
        <v xml:space="preserve"> </v>
      </c>
      <c r="BU15" s="30">
        <v>0</v>
      </c>
      <c r="BV15" s="30">
        <v>0</v>
      </c>
      <c r="BW15" s="30"/>
      <c r="BX15" s="23" t="str">
        <f t="shared" si="137"/>
        <v xml:space="preserve"> </v>
      </c>
      <c r="BY15" s="23" t="str">
        <f t="shared" si="169"/>
        <v xml:space="preserve"> </v>
      </c>
      <c r="BZ15" s="30">
        <v>0</v>
      </c>
      <c r="CA15" s="30">
        <v>0</v>
      </c>
      <c r="CB15" s="30"/>
      <c r="CC15" s="23" t="str">
        <f t="shared" si="139"/>
        <v xml:space="preserve"> </v>
      </c>
      <c r="CD15" s="23" t="str">
        <f t="shared" si="170"/>
        <v xml:space="preserve"> </v>
      </c>
      <c r="CE15" s="22">
        <v>0</v>
      </c>
      <c r="CF15" s="22">
        <v>0</v>
      </c>
      <c r="CG15" s="22">
        <v>0</v>
      </c>
      <c r="CH15" s="23" t="str">
        <f t="shared" si="171"/>
        <v xml:space="preserve"> </v>
      </c>
      <c r="CI15" s="23" t="str">
        <f t="shared" si="185"/>
        <v xml:space="preserve"> </v>
      </c>
      <c r="CJ15" s="30">
        <v>0</v>
      </c>
      <c r="CK15" s="30">
        <v>0</v>
      </c>
      <c r="CL15" s="30"/>
      <c r="CM15" s="23" t="str">
        <f t="shared" si="172"/>
        <v xml:space="preserve"> </v>
      </c>
      <c r="CN15" s="23" t="str">
        <f t="shared" si="173"/>
        <v xml:space="preserve"> </v>
      </c>
      <c r="CO15" s="30">
        <v>0</v>
      </c>
      <c r="CP15" s="30">
        <v>0</v>
      </c>
      <c r="CQ15" s="30"/>
      <c r="CR15" s="23" t="str">
        <f t="shared" si="174"/>
        <v xml:space="preserve"> </v>
      </c>
      <c r="CS15" s="23" t="str">
        <f t="shared" si="175"/>
        <v xml:space="preserve"> </v>
      </c>
      <c r="CT15" s="30">
        <v>0</v>
      </c>
      <c r="CU15" s="30">
        <v>0</v>
      </c>
      <c r="CV15" s="30"/>
      <c r="CW15" s="23" t="str">
        <f t="shared" si="176"/>
        <v xml:space="preserve"> </v>
      </c>
      <c r="CX15" s="23" t="str">
        <f t="shared" si="177"/>
        <v xml:space="preserve"> </v>
      </c>
      <c r="CY15" s="30">
        <v>0</v>
      </c>
      <c r="CZ15" s="30">
        <v>0</v>
      </c>
      <c r="DA15" s="30"/>
      <c r="DB15" s="23" t="str">
        <f t="shared" si="145"/>
        <v xml:space="preserve"> </v>
      </c>
      <c r="DC15" s="23" t="str">
        <f t="shared" si="178"/>
        <v xml:space="preserve"> </v>
      </c>
      <c r="DD15" s="30">
        <v>0</v>
      </c>
      <c r="DE15" s="30">
        <v>0</v>
      </c>
      <c r="DF15" s="30"/>
      <c r="DG15" s="23" t="str">
        <f t="shared" si="147"/>
        <v xml:space="preserve"> </v>
      </c>
      <c r="DH15" s="23" t="str">
        <f t="shared" si="179"/>
        <v xml:space="preserve"> </v>
      </c>
      <c r="DI15" s="30"/>
      <c r="DJ15" s="30"/>
      <c r="DK15" s="23" t="str">
        <f t="shared" si="180"/>
        <v xml:space="preserve"> </v>
      </c>
      <c r="DL15" s="30">
        <v>0</v>
      </c>
      <c r="DM15" s="30">
        <v>0</v>
      </c>
      <c r="DN15" s="30"/>
      <c r="DO15" s="23" t="str">
        <f t="shared" si="151"/>
        <v xml:space="preserve"> </v>
      </c>
      <c r="DP15" s="23" t="str">
        <f t="shared" si="181"/>
        <v xml:space="preserve"> </v>
      </c>
      <c r="DQ15" s="30">
        <v>41930</v>
      </c>
      <c r="DR15" s="30">
        <v>0</v>
      </c>
      <c r="DS15" s="30"/>
      <c r="DT15" s="77" t="str">
        <f t="shared" si="153"/>
        <v xml:space="preserve"> </v>
      </c>
      <c r="DU15" s="23" t="str">
        <f t="shared" si="182"/>
        <v xml:space="preserve"> </v>
      </c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</row>
    <row r="16" spans="1:165" s="14" customFormat="1" ht="15.75" customHeight="1" outlineLevel="1" x14ac:dyDescent="0.25">
      <c r="A16" s="13">
        <v>9</v>
      </c>
      <c r="B16" s="100" t="s">
        <v>34</v>
      </c>
      <c r="C16" s="94">
        <v>3152352.28</v>
      </c>
      <c r="D16" s="22">
        <v>367952.49</v>
      </c>
      <c r="E16" s="22">
        <v>266157.84999999998</v>
      </c>
      <c r="F16" s="23">
        <f t="shared" si="94"/>
        <v>0.11672315062452349</v>
      </c>
      <c r="G16" s="23">
        <f t="shared" si="95"/>
        <v>1.3824596569291494</v>
      </c>
      <c r="H16" s="12">
        <v>822792.67999999993</v>
      </c>
      <c r="I16" s="19">
        <v>81138.14</v>
      </c>
      <c r="J16" s="12">
        <v>169611.13</v>
      </c>
      <c r="K16" s="23">
        <f t="shared" si="98"/>
        <v>9.8613103850170386E-2</v>
      </c>
      <c r="L16" s="23">
        <f t="shared" si="154"/>
        <v>0.47837745081941258</v>
      </c>
      <c r="M16" s="30">
        <v>128792.68</v>
      </c>
      <c r="N16" s="30">
        <v>22237.72</v>
      </c>
      <c r="O16" s="30">
        <v>38864.410000000003</v>
      </c>
      <c r="P16" s="23">
        <f t="shared" si="101"/>
        <v>0.17266291842051895</v>
      </c>
      <c r="Q16" s="23">
        <f t="shared" si="155"/>
        <v>0.57218725306778107</v>
      </c>
      <c r="R16" s="30">
        <v>0</v>
      </c>
      <c r="S16" s="30">
        <v>0</v>
      </c>
      <c r="T16" s="30"/>
      <c r="U16" s="23" t="str">
        <f t="shared" si="104"/>
        <v xml:space="preserve"> </v>
      </c>
      <c r="V16" s="23" t="str">
        <f t="shared" si="232"/>
        <v xml:space="preserve"> </v>
      </c>
      <c r="W16" s="30">
        <v>0</v>
      </c>
      <c r="X16" s="30">
        <v>35176.800000000003</v>
      </c>
      <c r="Y16" s="30">
        <v>24259.75</v>
      </c>
      <c r="Z16" s="23" t="str">
        <f t="shared" si="233"/>
        <v xml:space="preserve"> </v>
      </c>
      <c r="AA16" s="23">
        <f t="shared" si="234"/>
        <v>1.4500066983377817</v>
      </c>
      <c r="AB16" s="30">
        <v>36000</v>
      </c>
      <c r="AC16" s="30">
        <v>-77.69</v>
      </c>
      <c r="AD16" s="30">
        <v>1118.31</v>
      </c>
      <c r="AE16" s="23" t="str">
        <f t="shared" si="110"/>
        <v xml:space="preserve"> </v>
      </c>
      <c r="AF16" s="23">
        <f t="shared" si="158"/>
        <v>-6.9470898051524177E-2</v>
      </c>
      <c r="AG16" s="30">
        <v>658000</v>
      </c>
      <c r="AH16" s="30">
        <v>23801.31</v>
      </c>
      <c r="AI16" s="30">
        <v>105368.66</v>
      </c>
      <c r="AJ16" s="23">
        <f t="shared" si="113"/>
        <v>3.6172203647416412E-2</v>
      </c>
      <c r="AK16" s="23">
        <f t="shared" si="159"/>
        <v>0.22588604619248268</v>
      </c>
      <c r="AL16" s="30">
        <v>0</v>
      </c>
      <c r="AM16" s="30">
        <v>0</v>
      </c>
      <c r="AN16" s="30"/>
      <c r="AO16" s="23" t="str">
        <f t="shared" si="231"/>
        <v xml:space="preserve"> </v>
      </c>
      <c r="AP16" s="23" t="str">
        <f t="shared" si="160"/>
        <v xml:space="preserve"> </v>
      </c>
      <c r="AQ16" s="48">
        <v>2329559.6</v>
      </c>
      <c r="AR16" s="48">
        <v>286814.34999999998</v>
      </c>
      <c r="AS16" s="48">
        <v>96546.72</v>
      </c>
      <c r="AT16" s="23">
        <f t="shared" si="118"/>
        <v>0.12311955873547943</v>
      </c>
      <c r="AU16" s="23" t="str">
        <f t="shared" si="161"/>
        <v>св.200</v>
      </c>
      <c r="AV16" s="30">
        <v>0</v>
      </c>
      <c r="AW16" s="30">
        <v>0</v>
      </c>
      <c r="AX16" s="30"/>
      <c r="AY16" s="23" t="str">
        <f t="shared" si="121"/>
        <v xml:space="preserve"> </v>
      </c>
      <c r="AZ16" s="23" t="str">
        <f t="shared" si="162"/>
        <v xml:space="preserve"> </v>
      </c>
      <c r="BA16" s="30">
        <v>2284464</v>
      </c>
      <c r="BB16" s="30">
        <v>282224.89</v>
      </c>
      <c r="BC16" s="30"/>
      <c r="BD16" s="23">
        <f t="shared" si="163"/>
        <v>0.12354096628355711</v>
      </c>
      <c r="BE16" s="23" t="str">
        <f t="shared" si="164"/>
        <v xml:space="preserve"> </v>
      </c>
      <c r="BF16" s="30">
        <v>15750</v>
      </c>
      <c r="BG16" s="30">
        <v>4589.46</v>
      </c>
      <c r="BH16" s="30">
        <v>9809.7199999999993</v>
      </c>
      <c r="BI16" s="23">
        <f t="shared" si="165"/>
        <v>0.29139428571428572</v>
      </c>
      <c r="BJ16" s="23">
        <f t="shared" si="166"/>
        <v>0.467848215851217</v>
      </c>
      <c r="BK16" s="30">
        <v>0</v>
      </c>
      <c r="BL16" s="30">
        <v>0</v>
      </c>
      <c r="BM16" s="30"/>
      <c r="BN16" s="23" t="str">
        <f t="shared" si="213"/>
        <v xml:space="preserve"> </v>
      </c>
      <c r="BO16" s="23" t="str">
        <f t="shared" si="167"/>
        <v xml:space="preserve"> </v>
      </c>
      <c r="BP16" s="30">
        <v>0</v>
      </c>
      <c r="BQ16" s="30">
        <v>0</v>
      </c>
      <c r="BR16" s="30"/>
      <c r="BS16" s="23" t="str">
        <f t="shared" si="134"/>
        <v xml:space="preserve"> </v>
      </c>
      <c r="BT16" s="23" t="str">
        <f t="shared" si="230"/>
        <v xml:space="preserve"> </v>
      </c>
      <c r="BU16" s="30">
        <v>0</v>
      </c>
      <c r="BV16" s="30">
        <v>0</v>
      </c>
      <c r="BW16" s="30"/>
      <c r="BX16" s="23" t="str">
        <f t="shared" si="137"/>
        <v xml:space="preserve"> </v>
      </c>
      <c r="BY16" s="23" t="str">
        <f t="shared" si="169"/>
        <v xml:space="preserve"> </v>
      </c>
      <c r="BZ16" s="30">
        <v>0</v>
      </c>
      <c r="CA16" s="30">
        <v>0</v>
      </c>
      <c r="CB16" s="30"/>
      <c r="CC16" s="23" t="str">
        <f t="shared" si="139"/>
        <v xml:space="preserve"> </v>
      </c>
      <c r="CD16" s="23" t="str">
        <f t="shared" si="170"/>
        <v xml:space="preserve"> </v>
      </c>
      <c r="CE16" s="22">
        <v>0</v>
      </c>
      <c r="CF16" s="22">
        <v>0</v>
      </c>
      <c r="CG16" s="22">
        <v>0</v>
      </c>
      <c r="CH16" s="23" t="str">
        <f t="shared" si="171"/>
        <v xml:space="preserve"> </v>
      </c>
      <c r="CI16" s="23" t="str">
        <f t="shared" si="185"/>
        <v xml:space="preserve"> </v>
      </c>
      <c r="CJ16" s="30">
        <v>0</v>
      </c>
      <c r="CK16" s="30">
        <v>0</v>
      </c>
      <c r="CL16" s="30"/>
      <c r="CM16" s="23" t="str">
        <f t="shared" si="172"/>
        <v xml:space="preserve"> </v>
      </c>
      <c r="CN16" s="23" t="str">
        <f t="shared" si="173"/>
        <v xml:space="preserve"> </v>
      </c>
      <c r="CO16" s="30">
        <v>0</v>
      </c>
      <c r="CP16" s="30">
        <v>0</v>
      </c>
      <c r="CQ16" s="30"/>
      <c r="CR16" s="23" t="str">
        <f t="shared" si="174"/>
        <v xml:space="preserve"> </v>
      </c>
      <c r="CS16" s="23" t="str">
        <f t="shared" si="175"/>
        <v xml:space="preserve"> </v>
      </c>
      <c r="CT16" s="30">
        <v>0</v>
      </c>
      <c r="CU16" s="30">
        <v>0</v>
      </c>
      <c r="CV16" s="30"/>
      <c r="CW16" s="23" t="str">
        <f t="shared" si="176"/>
        <v xml:space="preserve"> </v>
      </c>
      <c r="CX16" s="23" t="str">
        <f t="shared" si="177"/>
        <v xml:space="preserve"> </v>
      </c>
      <c r="CY16" s="30">
        <v>0</v>
      </c>
      <c r="CZ16" s="30">
        <v>0</v>
      </c>
      <c r="DA16" s="30"/>
      <c r="DB16" s="23" t="str">
        <f t="shared" si="145"/>
        <v xml:space="preserve"> </v>
      </c>
      <c r="DC16" s="23" t="str">
        <f t="shared" si="178"/>
        <v xml:space="preserve"> </v>
      </c>
      <c r="DD16" s="30">
        <v>0</v>
      </c>
      <c r="DE16" s="30">
        <v>0</v>
      </c>
      <c r="DF16" s="30">
        <v>86737</v>
      </c>
      <c r="DG16" s="23" t="str">
        <f t="shared" si="147"/>
        <v xml:space="preserve"> </v>
      </c>
      <c r="DH16" s="23">
        <f t="shared" si="179"/>
        <v>0</v>
      </c>
      <c r="DI16" s="30"/>
      <c r="DJ16" s="30"/>
      <c r="DK16" s="23" t="str">
        <f t="shared" si="180"/>
        <v xml:space="preserve"> </v>
      </c>
      <c r="DL16" s="30">
        <v>0</v>
      </c>
      <c r="DM16" s="30">
        <v>0</v>
      </c>
      <c r="DN16" s="30"/>
      <c r="DO16" s="23" t="str">
        <f t="shared" si="151"/>
        <v xml:space="preserve"> </v>
      </c>
      <c r="DP16" s="23" t="str">
        <f t="shared" si="181"/>
        <v xml:space="preserve"> </v>
      </c>
      <c r="DQ16" s="30">
        <v>29345.599999999999</v>
      </c>
      <c r="DR16" s="30">
        <v>0</v>
      </c>
      <c r="DS16" s="30"/>
      <c r="DT16" s="77" t="str">
        <f t="shared" si="153"/>
        <v xml:space="preserve"> </v>
      </c>
      <c r="DU16" s="23" t="str">
        <f t="shared" si="182"/>
        <v xml:space="preserve"> </v>
      </c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</row>
    <row r="17" spans="1:165" s="14" customFormat="1" ht="15.75" customHeight="1" outlineLevel="1" x14ac:dyDescent="0.25">
      <c r="A17" s="13">
        <v>10</v>
      </c>
      <c r="B17" s="100" t="s">
        <v>79</v>
      </c>
      <c r="C17" s="94">
        <v>1958734.92</v>
      </c>
      <c r="D17" s="22">
        <v>227234.37</v>
      </c>
      <c r="E17" s="22">
        <v>234693.88000000003</v>
      </c>
      <c r="F17" s="23">
        <f t="shared" si="94"/>
        <v>0.11601078210215397</v>
      </c>
      <c r="G17" s="23">
        <f t="shared" si="95"/>
        <v>0.9682160012012242</v>
      </c>
      <c r="H17" s="12">
        <v>1798000</v>
      </c>
      <c r="I17" s="19">
        <v>187352.99</v>
      </c>
      <c r="J17" s="12">
        <v>219285.79000000004</v>
      </c>
      <c r="K17" s="23">
        <f t="shared" si="98"/>
        <v>0.10420077308120133</v>
      </c>
      <c r="L17" s="23">
        <f t="shared" si="154"/>
        <v>0.85437816102903863</v>
      </c>
      <c r="M17" s="30">
        <v>359000</v>
      </c>
      <c r="N17" s="30">
        <v>37008.78</v>
      </c>
      <c r="O17" s="30">
        <v>61993.94</v>
      </c>
      <c r="P17" s="23">
        <f t="shared" si="101"/>
        <v>0.10308852367688022</v>
      </c>
      <c r="Q17" s="23">
        <f t="shared" si="155"/>
        <v>0.59697415586104052</v>
      </c>
      <c r="R17" s="30">
        <v>0</v>
      </c>
      <c r="S17" s="30">
        <v>0</v>
      </c>
      <c r="T17" s="30"/>
      <c r="U17" s="23" t="str">
        <f t="shared" si="104"/>
        <v xml:space="preserve"> </v>
      </c>
      <c r="V17" s="23" t="str">
        <f t="shared" si="232"/>
        <v xml:space="preserve"> </v>
      </c>
      <c r="W17" s="30">
        <v>2000</v>
      </c>
      <c r="X17" s="30">
        <v>1040.1600000000001</v>
      </c>
      <c r="Y17" s="30">
        <v>308.51</v>
      </c>
      <c r="Z17" s="23">
        <f t="shared" si="233"/>
        <v>0.52007999999999999</v>
      </c>
      <c r="AA17" s="23" t="str">
        <f t="shared" si="234"/>
        <v>св.200</v>
      </c>
      <c r="AB17" s="30">
        <v>107000</v>
      </c>
      <c r="AC17" s="30">
        <v>16689.259999999998</v>
      </c>
      <c r="AD17" s="30">
        <v>5661.92</v>
      </c>
      <c r="AE17" s="23">
        <f t="shared" si="110"/>
        <v>0.15597439252336448</v>
      </c>
      <c r="AF17" s="23" t="str">
        <f>IF(AC17&lt;=0," ",IF(AC17/AD17*100&gt;200,"св.200",AC17/AD17))</f>
        <v>св.200</v>
      </c>
      <c r="AG17" s="30">
        <v>1330000</v>
      </c>
      <c r="AH17" s="30">
        <v>132614.79</v>
      </c>
      <c r="AI17" s="30">
        <v>151321.42000000001</v>
      </c>
      <c r="AJ17" s="23">
        <f t="shared" si="113"/>
        <v>9.9710368421052631E-2</v>
      </c>
      <c r="AK17" s="23">
        <f t="shared" si="159"/>
        <v>0.87637817567400567</v>
      </c>
      <c r="AL17" s="30">
        <v>0</v>
      </c>
      <c r="AM17" s="30">
        <v>0</v>
      </c>
      <c r="AN17" s="30"/>
      <c r="AO17" s="23" t="str">
        <f t="shared" si="231"/>
        <v xml:space="preserve"> </v>
      </c>
      <c r="AP17" s="23" t="str">
        <f t="shared" si="160"/>
        <v xml:space="preserve"> </v>
      </c>
      <c r="AQ17" s="48">
        <v>160734.91999999998</v>
      </c>
      <c r="AR17" s="48">
        <v>39881.379999999997</v>
      </c>
      <c r="AS17" s="48">
        <v>15408.09</v>
      </c>
      <c r="AT17" s="23">
        <f t="shared" si="118"/>
        <v>0.24811895262087419</v>
      </c>
      <c r="AU17" s="23" t="str">
        <f>IF(AR17=0," ",IF(AR17/AS17*100&gt;200,"св.200",AR17/AS17))</f>
        <v>св.200</v>
      </c>
      <c r="AV17" s="30">
        <v>0</v>
      </c>
      <c r="AW17" s="30">
        <v>0</v>
      </c>
      <c r="AX17" s="30"/>
      <c r="AY17" s="23" t="str">
        <f t="shared" si="121"/>
        <v xml:space="preserve"> </v>
      </c>
      <c r="AZ17" s="23" t="str">
        <f t="shared" si="162"/>
        <v xml:space="preserve"> </v>
      </c>
      <c r="BA17" s="30">
        <v>127082.92</v>
      </c>
      <c r="BB17" s="30">
        <v>39881.379999999997</v>
      </c>
      <c r="BC17" s="30">
        <v>15408.09</v>
      </c>
      <c r="BD17" s="23">
        <f t="shared" si="163"/>
        <v>0.31382171577423623</v>
      </c>
      <c r="BE17" s="23" t="str">
        <f t="shared" si="164"/>
        <v>св.200</v>
      </c>
      <c r="BF17" s="30">
        <v>0</v>
      </c>
      <c r="BG17" s="30">
        <v>0</v>
      </c>
      <c r="BH17" s="30"/>
      <c r="BI17" s="23" t="str">
        <f t="shared" si="165"/>
        <v xml:space="preserve"> </v>
      </c>
      <c r="BJ17" s="23" t="str">
        <f>IF(BG17=0," ",IF(BG17/BH17*100&gt;200,"св.200",BG17/BH17))</f>
        <v xml:space="preserve"> </v>
      </c>
      <c r="BK17" s="30">
        <v>0</v>
      </c>
      <c r="BL17" s="30">
        <v>0</v>
      </c>
      <c r="BM17" s="30"/>
      <c r="BN17" s="23" t="str">
        <f t="shared" si="213"/>
        <v xml:space="preserve"> </v>
      </c>
      <c r="BO17" s="23" t="str">
        <f t="shared" si="167"/>
        <v xml:space="preserve"> </v>
      </c>
      <c r="BP17" s="30">
        <v>0</v>
      </c>
      <c r="BQ17" s="30">
        <v>0</v>
      </c>
      <c r="BR17" s="30"/>
      <c r="BS17" s="23" t="str">
        <f t="shared" si="134"/>
        <v xml:space="preserve"> </v>
      </c>
      <c r="BT17" s="23" t="str">
        <f t="shared" si="230"/>
        <v xml:space="preserve"> </v>
      </c>
      <c r="BU17" s="30">
        <v>0</v>
      </c>
      <c r="BV17" s="30">
        <v>0</v>
      </c>
      <c r="BW17" s="30"/>
      <c r="BX17" s="23" t="str">
        <f t="shared" si="137"/>
        <v xml:space="preserve"> </v>
      </c>
      <c r="BY17" s="23" t="str">
        <f t="shared" si="169"/>
        <v xml:space="preserve"> </v>
      </c>
      <c r="BZ17" s="30">
        <v>0</v>
      </c>
      <c r="CA17" s="30">
        <v>0</v>
      </c>
      <c r="CB17" s="30"/>
      <c r="CC17" s="23" t="str">
        <f t="shared" si="139"/>
        <v xml:space="preserve"> </v>
      </c>
      <c r="CD17" s="23" t="str">
        <f t="shared" si="170"/>
        <v xml:space="preserve"> </v>
      </c>
      <c r="CE17" s="22">
        <v>0</v>
      </c>
      <c r="CF17" s="22">
        <v>0</v>
      </c>
      <c r="CG17" s="22">
        <v>0</v>
      </c>
      <c r="CH17" s="23" t="str">
        <f t="shared" si="171"/>
        <v xml:space="preserve"> </v>
      </c>
      <c r="CI17" s="23" t="str">
        <f t="shared" si="185"/>
        <v xml:space="preserve"> </v>
      </c>
      <c r="CJ17" s="30">
        <v>0</v>
      </c>
      <c r="CK17" s="30">
        <v>0</v>
      </c>
      <c r="CL17" s="30"/>
      <c r="CM17" s="23" t="str">
        <f t="shared" si="172"/>
        <v xml:space="preserve"> </v>
      </c>
      <c r="CN17" s="23" t="str">
        <f t="shared" si="173"/>
        <v xml:space="preserve"> </v>
      </c>
      <c r="CO17" s="30">
        <v>0</v>
      </c>
      <c r="CP17" s="30">
        <v>0</v>
      </c>
      <c r="CQ17" s="30"/>
      <c r="CR17" s="23" t="str">
        <f t="shared" si="174"/>
        <v xml:space="preserve"> </v>
      </c>
      <c r="CS17" s="23" t="str">
        <f t="shared" si="175"/>
        <v xml:space="preserve"> </v>
      </c>
      <c r="CT17" s="30">
        <v>0</v>
      </c>
      <c r="CU17" s="30">
        <v>0</v>
      </c>
      <c r="CV17" s="30"/>
      <c r="CW17" s="23" t="str">
        <f t="shared" si="176"/>
        <v xml:space="preserve"> </v>
      </c>
      <c r="CX17" s="23" t="str">
        <f t="shared" si="177"/>
        <v xml:space="preserve"> </v>
      </c>
      <c r="CY17" s="30">
        <v>0</v>
      </c>
      <c r="CZ17" s="30">
        <v>0</v>
      </c>
      <c r="DA17" s="30"/>
      <c r="DB17" s="23" t="str">
        <f t="shared" si="145"/>
        <v xml:space="preserve"> </v>
      </c>
      <c r="DC17" s="23" t="str">
        <f t="shared" si="178"/>
        <v xml:space="preserve"> </v>
      </c>
      <c r="DD17" s="30">
        <v>0</v>
      </c>
      <c r="DE17" s="30">
        <v>0</v>
      </c>
      <c r="DF17" s="30"/>
      <c r="DG17" s="23" t="str">
        <f t="shared" si="147"/>
        <v xml:space="preserve"> </v>
      </c>
      <c r="DH17" s="23" t="str">
        <f t="shared" si="179"/>
        <v xml:space="preserve"> </v>
      </c>
      <c r="DI17" s="30"/>
      <c r="DJ17" s="30"/>
      <c r="DK17" s="23" t="str">
        <f t="shared" si="180"/>
        <v xml:space="preserve"> </v>
      </c>
      <c r="DL17" s="30">
        <v>0</v>
      </c>
      <c r="DM17" s="30">
        <v>0</v>
      </c>
      <c r="DN17" s="30"/>
      <c r="DO17" s="23" t="str">
        <f t="shared" si="151"/>
        <v xml:space="preserve"> </v>
      </c>
      <c r="DP17" s="23" t="str">
        <f t="shared" si="181"/>
        <v xml:space="preserve"> </v>
      </c>
      <c r="DQ17" s="30">
        <v>33652</v>
      </c>
      <c r="DR17" s="30">
        <v>0</v>
      </c>
      <c r="DS17" s="30"/>
      <c r="DT17" s="77" t="str">
        <f t="shared" si="153"/>
        <v xml:space="preserve"> </v>
      </c>
      <c r="DU17" s="23" t="str">
        <f t="shared" si="182"/>
        <v xml:space="preserve"> </v>
      </c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</row>
    <row r="18" spans="1:165" s="16" customFormat="1" ht="32.1" customHeight="1" x14ac:dyDescent="0.25">
      <c r="A18" s="15"/>
      <c r="B18" s="99" t="s">
        <v>124</v>
      </c>
      <c r="C18" s="93">
        <f>C19+C20+C21+C22</f>
        <v>51762792.289999999</v>
      </c>
      <c r="D18" s="93">
        <f t="shared" ref="D18" si="235">D19+D20+D21+D22</f>
        <v>11774133.4</v>
      </c>
      <c r="E18" s="93">
        <f t="shared" ref="E18" si="236">E19+E20+E21+E22</f>
        <v>11691476.210000001</v>
      </c>
      <c r="F18" s="21">
        <f t="shared" si="94"/>
        <v>0.22746325843543477</v>
      </c>
      <c r="G18" s="21">
        <f t="shared" si="95"/>
        <v>1.0070698676980843</v>
      </c>
      <c r="H18" s="20">
        <f>H19+H20+H21+H22+H23</f>
        <v>53020470</v>
      </c>
      <c r="I18" s="51">
        <f t="shared" ref="I18:J18" si="237">I19+I20+I21+I22+I23</f>
        <v>10901826.020000003</v>
      </c>
      <c r="J18" s="51">
        <f t="shared" si="237"/>
        <v>11405325.290000001</v>
      </c>
      <c r="K18" s="21">
        <f t="shared" si="98"/>
        <v>0.20561541646084999</v>
      </c>
      <c r="L18" s="21">
        <f t="shared" si="154"/>
        <v>0.95585401931135994</v>
      </c>
      <c r="M18" s="51">
        <f>M19+M20+M21+M22+M23</f>
        <v>35369250</v>
      </c>
      <c r="N18" s="51">
        <f t="shared" ref="N18" si="238">N19+N20+N21+N22+N23</f>
        <v>7299669.0099999998</v>
      </c>
      <c r="O18" s="51">
        <f t="shared" ref="O18" si="239">O19+O20+O21+O22+O23</f>
        <v>7812487.0900000008</v>
      </c>
      <c r="P18" s="21">
        <f t="shared" si="101"/>
        <v>0.20638461403620376</v>
      </c>
      <c r="Q18" s="21">
        <f t="shared" si="155"/>
        <v>0.93435917728985318</v>
      </c>
      <c r="R18" s="51">
        <f>R19+R20+R21+R22+R23</f>
        <v>3158720</v>
      </c>
      <c r="S18" s="51">
        <f t="shared" ref="S18" si="240">S19+S20+S21+S22+S23</f>
        <v>849244.14</v>
      </c>
      <c r="T18" s="51">
        <f t="shared" ref="T18" si="241">T19+T20+T21+T22+T23</f>
        <v>775518.94</v>
      </c>
      <c r="U18" s="21">
        <f t="shared" si="104"/>
        <v>0.26885704969101409</v>
      </c>
      <c r="V18" s="21">
        <f t="shared" si="156"/>
        <v>1.0950656343738041</v>
      </c>
      <c r="W18" s="51">
        <f>W19+W20+W21+W22+W23</f>
        <v>542500</v>
      </c>
      <c r="X18" s="51">
        <f t="shared" ref="X18" si="242">X19+X20+X21+X22+X23</f>
        <v>260932.14</v>
      </c>
      <c r="Y18" s="51">
        <f t="shared" ref="Y18" si="243">Y19+Y20+Y21+Y22+Y23</f>
        <v>330434.24</v>
      </c>
      <c r="Z18" s="21">
        <f t="shared" si="107"/>
        <v>0.4809809032258065</v>
      </c>
      <c r="AA18" s="21">
        <f t="shared" si="157"/>
        <v>0.78966435197514651</v>
      </c>
      <c r="AB18" s="51">
        <f>AB19+AB20+AB21+AB22+AB23</f>
        <v>2190000</v>
      </c>
      <c r="AC18" s="51">
        <f t="shared" ref="AC18" si="244">AC19+AC20+AC21+AC22+AC23</f>
        <v>233415.01999999996</v>
      </c>
      <c r="AD18" s="51">
        <f t="shared" ref="AD18" si="245">AD19+AD20+AD21+AD22+AD23</f>
        <v>121533.62000000002</v>
      </c>
      <c r="AE18" s="21">
        <f t="shared" si="110"/>
        <v>0.106582200913242</v>
      </c>
      <c r="AF18" s="21">
        <f t="shared" si="158"/>
        <v>1.9205798362625908</v>
      </c>
      <c r="AG18" s="51">
        <f>AG19+AG20+AG21+AG22+AG23</f>
        <v>11760000</v>
      </c>
      <c r="AH18" s="51">
        <f t="shared" ref="AH18" si="246">AH19+AH20+AH21+AH22+AH23</f>
        <v>2258565.71</v>
      </c>
      <c r="AI18" s="51">
        <f t="shared" ref="AI18" si="247">AI19+AI20+AI21+AI22+AI23</f>
        <v>2365351.4</v>
      </c>
      <c r="AJ18" s="21">
        <f t="shared" si="113"/>
        <v>0.19205490731292515</v>
      </c>
      <c r="AK18" s="21">
        <f t="shared" si="159"/>
        <v>0.95485419629404744</v>
      </c>
      <c r="AL18" s="51">
        <f>AL19+AL20+AL21+AL22+AL23</f>
        <v>0</v>
      </c>
      <c r="AM18" s="51">
        <f t="shared" ref="AM18" si="248">AM19+AM20+AM21+AM22+AM23</f>
        <v>0</v>
      </c>
      <c r="AN18" s="51">
        <f t="shared" ref="AN18" si="249">AN19+AN20+AN21+AN22+AN23</f>
        <v>0</v>
      </c>
      <c r="AO18" s="25"/>
      <c r="AP18" s="21" t="str">
        <f t="shared" si="160"/>
        <v xml:space="preserve"> </v>
      </c>
      <c r="AQ18" s="51">
        <f>AQ19+AQ20+AQ21+AQ22+AQ23</f>
        <v>2892572.29</v>
      </c>
      <c r="AR18" s="51">
        <f t="shared" ref="AR18" si="250">AR19+AR20+AR21+AR22+AR23</f>
        <v>1531115.9299999997</v>
      </c>
      <c r="AS18" s="51">
        <f t="shared" ref="AS18" si="251">AS19+AS20+AS21+AS22+AS23</f>
        <v>1002354.5900000001</v>
      </c>
      <c r="AT18" s="21">
        <f t="shared" si="118"/>
        <v>0.5293267640339594</v>
      </c>
      <c r="AU18" s="21">
        <f t="shared" si="161"/>
        <v>1.5275192484527851</v>
      </c>
      <c r="AV18" s="51">
        <f>AV19+AV20+AV21+AV22+AV23</f>
        <v>875000</v>
      </c>
      <c r="AW18" s="51">
        <f t="shared" ref="AW18" si="252">AW19+AW20+AW21+AW22+AW23</f>
        <v>228487.65</v>
      </c>
      <c r="AX18" s="51">
        <f t="shared" ref="AX18" si="253">AX19+AX20+AX21+AX22+AX23</f>
        <v>144958.46</v>
      </c>
      <c r="AY18" s="21">
        <f t="shared" si="121"/>
        <v>0.26112874285714283</v>
      </c>
      <c r="AZ18" s="21">
        <f t="shared" si="162"/>
        <v>1.576228458828826</v>
      </c>
      <c r="BA18" s="51">
        <f>BA19+BA20+BA21+BA22+BA23</f>
        <v>0</v>
      </c>
      <c r="BB18" s="51">
        <f t="shared" ref="BB18" si="254">BB19+BB20+BB21+BB22+BB23</f>
        <v>0</v>
      </c>
      <c r="BC18" s="51">
        <f t="shared" ref="BC18" si="255">BC19+BC20+BC21+BC22+BC23</f>
        <v>0</v>
      </c>
      <c r="BD18" s="21" t="str">
        <f t="shared" si="163"/>
        <v xml:space="preserve"> </v>
      </c>
      <c r="BE18" s="21" t="str">
        <f t="shared" si="164"/>
        <v xml:space="preserve"> </v>
      </c>
      <c r="BF18" s="51">
        <f>BF19+BF20+BF21+BF22+BF23</f>
        <v>0</v>
      </c>
      <c r="BG18" s="51">
        <f t="shared" ref="BG18" si="256">BG19+BG20+BG21+BG22+BG23</f>
        <v>0</v>
      </c>
      <c r="BH18" s="51">
        <f t="shared" ref="BH18" si="257">BH19+BH20+BH21+BH22+BH23</f>
        <v>0</v>
      </c>
      <c r="BI18" s="21" t="str">
        <f t="shared" si="165"/>
        <v xml:space="preserve"> </v>
      </c>
      <c r="BJ18" s="21" t="str">
        <f t="shared" si="166"/>
        <v xml:space="preserve"> </v>
      </c>
      <c r="BK18" s="51">
        <f>BK19+BK20+BK21+BK22+BK23</f>
        <v>0</v>
      </c>
      <c r="BL18" s="51">
        <f t="shared" ref="BL18" si="258">BL19+BL20+BL21+BL22+BL23</f>
        <v>0</v>
      </c>
      <c r="BM18" s="51">
        <f t="shared" ref="BM18" si="259">BM19+BM20+BM21+BM22+BM23</f>
        <v>0</v>
      </c>
      <c r="BN18" s="21" t="str">
        <f t="shared" ref="BN18:BN42" si="260">IF(BL18&lt;=0," ",IF(BK18&lt;=0," ",IF(BL18/BK18*100&gt;200,"СВ.200",BL18/BK18)))</f>
        <v xml:space="preserve"> </v>
      </c>
      <c r="BO18" s="21" t="str">
        <f t="shared" si="167"/>
        <v xml:space="preserve"> </v>
      </c>
      <c r="BP18" s="51">
        <f>BP19+BP20+BP21+BP22+BP23</f>
        <v>534000</v>
      </c>
      <c r="BQ18" s="51">
        <f t="shared" ref="BQ18" si="261">BQ19+BQ20+BQ21+BQ22+BQ23</f>
        <v>150814.25999999998</v>
      </c>
      <c r="BR18" s="51">
        <f t="shared" ref="BR18" si="262">BR19+BR20+BR21+BR22+BR23</f>
        <v>185420.91</v>
      </c>
      <c r="BS18" s="21">
        <f t="shared" si="134"/>
        <v>0.28242370786516852</v>
      </c>
      <c r="BT18" s="21">
        <f t="shared" si="230"/>
        <v>0.8133616645501307</v>
      </c>
      <c r="BU18" s="51">
        <f>BU19+BU20+BU21+BU22+BU23</f>
        <v>330000</v>
      </c>
      <c r="BV18" s="51">
        <f t="shared" ref="BV18:BW18" si="263">BV19+BV20+BV21+BV22+BV23</f>
        <v>146885</v>
      </c>
      <c r="BW18" s="51">
        <f t="shared" si="263"/>
        <v>81870</v>
      </c>
      <c r="BX18" s="21">
        <f t="shared" si="137"/>
        <v>0.44510606060606062</v>
      </c>
      <c r="BY18" s="21">
        <f t="shared" si="169"/>
        <v>1.7941248320508123</v>
      </c>
      <c r="BZ18" s="51">
        <f>BZ19+BZ20+BZ21+BZ22+BZ23</f>
        <v>0</v>
      </c>
      <c r="CA18" s="51">
        <f t="shared" ref="CA18:CB18" si="264">CA19+CA20+CA21+CA22+CA23</f>
        <v>0</v>
      </c>
      <c r="CB18" s="51">
        <f t="shared" si="264"/>
        <v>0</v>
      </c>
      <c r="CC18" s="21" t="str">
        <f t="shared" ref="CC18:CC49" si="265">IF(CA18&lt;=0," ",IF(BZ18&lt;=0," ",IF(CA18/BZ18*100&gt;200,"СВ.200",CA18/BZ18)))</f>
        <v xml:space="preserve"> </v>
      </c>
      <c r="CD18" s="21" t="str">
        <f t="shared" si="170"/>
        <v xml:space="preserve"> </v>
      </c>
      <c r="CE18" s="51">
        <f>CE19+CE20+CE21+CE22+CE23</f>
        <v>325000</v>
      </c>
      <c r="CF18" s="51">
        <f t="shared" ref="CF18:CG18" si="266">CF19+CF20+CF21+CF22+CF23</f>
        <v>20489.400000000001</v>
      </c>
      <c r="CG18" s="51">
        <f t="shared" si="266"/>
        <v>469570.12</v>
      </c>
      <c r="CH18" s="21">
        <f t="shared" si="171"/>
        <v>6.3044307692307691E-2</v>
      </c>
      <c r="CI18" s="21">
        <f t="shared" si="185"/>
        <v>4.363437775810778E-2</v>
      </c>
      <c r="CJ18" s="51">
        <f>CJ19+CJ20+CJ21+CJ22+CJ23</f>
        <v>325000</v>
      </c>
      <c r="CK18" s="51">
        <f t="shared" ref="CK18:CL18" si="267">CK19+CK20+CK21+CK22+CK23</f>
        <v>20489.400000000001</v>
      </c>
      <c r="CL18" s="51">
        <f t="shared" si="267"/>
        <v>469570.12</v>
      </c>
      <c r="CM18" s="21">
        <f t="shared" si="172"/>
        <v>6.3044307692307691E-2</v>
      </c>
      <c r="CN18" s="21">
        <f t="shared" si="173"/>
        <v>4.363437775810778E-2</v>
      </c>
      <c r="CO18" s="51">
        <f>CO19+CO20+CO21+CO22+CO23</f>
        <v>0</v>
      </c>
      <c r="CP18" s="51">
        <f t="shared" ref="CP18:CQ18" si="268">CP19+CP20+CP21+CP22+CP23</f>
        <v>0</v>
      </c>
      <c r="CQ18" s="51">
        <f t="shared" si="268"/>
        <v>0</v>
      </c>
      <c r="CR18" s="21" t="str">
        <f t="shared" si="174"/>
        <v xml:space="preserve"> </v>
      </c>
      <c r="CS18" s="21" t="str">
        <f t="shared" si="175"/>
        <v xml:space="preserve"> </v>
      </c>
      <c r="CT18" s="51">
        <f>CT19+CT20+CT21+CT22+CT23</f>
        <v>0</v>
      </c>
      <c r="CU18" s="51">
        <f t="shared" ref="CU18:CV18" si="269">CU19+CU20+CU21+CU22+CU23</f>
        <v>0</v>
      </c>
      <c r="CV18" s="51">
        <f t="shared" si="269"/>
        <v>0</v>
      </c>
      <c r="CW18" s="40" t="str">
        <f t="shared" si="176"/>
        <v xml:space="preserve"> </v>
      </c>
      <c r="CX18" s="40" t="str">
        <f t="shared" si="177"/>
        <v xml:space="preserve"> </v>
      </c>
      <c r="CY18" s="51">
        <f>CY19+CY20+CY21+CY22+CY23</f>
        <v>500000</v>
      </c>
      <c r="CZ18" s="51">
        <f t="shared" ref="CZ18:DA18" si="270">CZ19+CZ20+CZ21+CZ22+CZ23</f>
        <v>222145.99</v>
      </c>
      <c r="DA18" s="51">
        <f t="shared" si="270"/>
        <v>97650.92</v>
      </c>
      <c r="DB18" s="21">
        <f t="shared" si="145"/>
        <v>0.44429197999999998</v>
      </c>
      <c r="DC18" s="21" t="str">
        <f t="shared" si="178"/>
        <v>св.200</v>
      </c>
      <c r="DD18" s="51">
        <f>DD19+DD20+DD21+DD22+DD23</f>
        <v>0</v>
      </c>
      <c r="DE18" s="51">
        <f t="shared" ref="DE18:DF18" si="271">DE19+DE20+DE21+DE22+DE23</f>
        <v>0</v>
      </c>
      <c r="DF18" s="51">
        <f t="shared" si="271"/>
        <v>0</v>
      </c>
      <c r="DG18" s="21" t="str">
        <f t="shared" si="147"/>
        <v xml:space="preserve"> </v>
      </c>
      <c r="DH18" s="21" t="str">
        <f t="shared" si="179"/>
        <v xml:space="preserve"> </v>
      </c>
      <c r="DI18" s="51">
        <f t="shared" ref="DI18:DJ18" si="272">DI19+DI20+DI21+DI22+DI23</f>
        <v>3652.18</v>
      </c>
      <c r="DJ18" s="51">
        <f t="shared" si="272"/>
        <v>3652.18</v>
      </c>
      <c r="DK18" s="51" t="e">
        <f t="shared" ref="DJ18:DK18" si="273">DK19+DK20+DK21+DK22+DK23</f>
        <v>#VALUE!</v>
      </c>
      <c r="DL18" s="51">
        <f>DL19+DL20+DL21+DL22+DL23</f>
        <v>6964.68</v>
      </c>
      <c r="DM18" s="51">
        <f t="shared" ref="DM18:DN18" si="274">DM19+DM20+DM21+DM22+DM23</f>
        <v>737634.51</v>
      </c>
      <c r="DN18" s="51">
        <f t="shared" si="274"/>
        <v>0</v>
      </c>
      <c r="DO18" s="21" t="str">
        <f t="shared" si="151"/>
        <v>СВ.200</v>
      </c>
      <c r="DP18" s="21" t="str">
        <f t="shared" si="181"/>
        <v xml:space="preserve"> </v>
      </c>
      <c r="DQ18" s="51">
        <f>DQ19+DQ20+DQ21+DQ22+DQ23</f>
        <v>321607.61</v>
      </c>
      <c r="DR18" s="51">
        <f t="shared" ref="DR18:DS18" si="275">DR19+DR20+DR21+DR22+DR23</f>
        <v>23720</v>
      </c>
      <c r="DS18" s="51">
        <f t="shared" si="275"/>
        <v>19232</v>
      </c>
      <c r="DT18" s="76">
        <f t="shared" si="153"/>
        <v>7.375447365813266E-2</v>
      </c>
      <c r="DU18" s="21">
        <f t="shared" si="182"/>
        <v>1.2333610648918469</v>
      </c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</row>
    <row r="19" spans="1:165" s="14" customFormat="1" ht="17.25" customHeight="1" outlineLevel="1" x14ac:dyDescent="0.25">
      <c r="A19" s="13">
        <v>11</v>
      </c>
      <c r="B19" s="100" t="s">
        <v>104</v>
      </c>
      <c r="C19" s="94">
        <v>32710819.399999999</v>
      </c>
      <c r="D19" s="22">
        <v>7467984.9699999997</v>
      </c>
      <c r="E19" s="22">
        <v>7042258.9800000014</v>
      </c>
      <c r="F19" s="23">
        <f t="shared" si="94"/>
        <v>0.22830320691997094</v>
      </c>
      <c r="G19" s="23">
        <f t="shared" si="95"/>
        <v>1.0604530437192183</v>
      </c>
      <c r="H19" s="12">
        <v>31345570</v>
      </c>
      <c r="I19" s="19">
        <v>6329749.4000000004</v>
      </c>
      <c r="J19" s="12">
        <v>6422372.9400000013</v>
      </c>
      <c r="K19" s="23">
        <f t="shared" si="98"/>
        <v>0.20193441688889371</v>
      </c>
      <c r="L19" s="23">
        <f t="shared" si="154"/>
        <v>0.98557798793914309</v>
      </c>
      <c r="M19" s="30">
        <v>24950000</v>
      </c>
      <c r="N19" s="30">
        <v>5136581.7</v>
      </c>
      <c r="O19" s="30">
        <v>5118524.03</v>
      </c>
      <c r="P19" s="23">
        <f t="shared" si="101"/>
        <v>0.20587501803607214</v>
      </c>
      <c r="Q19" s="23">
        <f t="shared" si="155"/>
        <v>1.0035279056802631</v>
      </c>
      <c r="R19" s="30">
        <v>1645570</v>
      </c>
      <c r="S19" s="30">
        <v>442425.11</v>
      </c>
      <c r="T19" s="30">
        <v>398878.02</v>
      </c>
      <c r="U19" s="23">
        <f t="shared" si="104"/>
        <v>0.26885827403270596</v>
      </c>
      <c r="V19" s="23">
        <f t="shared" si="156"/>
        <v>1.1091739524780031</v>
      </c>
      <c r="W19" s="30">
        <v>250000</v>
      </c>
      <c r="X19" s="30">
        <v>89700.29</v>
      </c>
      <c r="Y19" s="30">
        <v>184484</v>
      </c>
      <c r="Z19" s="23">
        <f t="shared" si="107"/>
        <v>0.35880115999999995</v>
      </c>
      <c r="AA19" s="23">
        <f t="shared" si="157"/>
        <v>0.48622259924979938</v>
      </c>
      <c r="AB19" s="30">
        <v>1000000</v>
      </c>
      <c r="AC19" s="30">
        <v>26998.74</v>
      </c>
      <c r="AD19" s="30">
        <v>43489.73</v>
      </c>
      <c r="AE19" s="23">
        <f t="shared" si="110"/>
        <v>2.699874E-2</v>
      </c>
      <c r="AF19" s="23">
        <f t="shared" si="158"/>
        <v>0.62080725725360908</v>
      </c>
      <c r="AG19" s="30">
        <v>3500000</v>
      </c>
      <c r="AH19" s="30">
        <v>634043.56000000006</v>
      </c>
      <c r="AI19" s="30">
        <v>676997.16</v>
      </c>
      <c r="AJ19" s="23">
        <f t="shared" si="113"/>
        <v>0.18115530285714287</v>
      </c>
      <c r="AK19" s="23">
        <f t="shared" si="159"/>
        <v>0.93655276190523462</v>
      </c>
      <c r="AL19" s="30">
        <v>0</v>
      </c>
      <c r="AM19" s="30">
        <v>0</v>
      </c>
      <c r="AN19" s="30"/>
      <c r="AO19" s="23" t="str">
        <f t="shared" ref="AO19:AO50" si="276">IF(AM19&lt;=0," ",IF(AL19&lt;=0," ",IF(AM19/AL19*100&gt;200,"СВ.200",AM19/AL19)))</f>
        <v xml:space="preserve"> </v>
      </c>
      <c r="AP19" s="23" t="str">
        <f t="shared" si="160"/>
        <v xml:space="preserve"> </v>
      </c>
      <c r="AQ19" s="48">
        <v>1365249.4</v>
      </c>
      <c r="AR19" s="48">
        <v>1138235.5699999998</v>
      </c>
      <c r="AS19" s="48">
        <v>619886.04</v>
      </c>
      <c r="AT19" s="23">
        <f t="shared" si="118"/>
        <v>0.83371988297522781</v>
      </c>
      <c r="AU19" s="23">
        <f t="shared" si="161"/>
        <v>1.8362013282312339</v>
      </c>
      <c r="AV19" s="30">
        <v>625000</v>
      </c>
      <c r="AW19" s="30">
        <v>139226.76999999999</v>
      </c>
      <c r="AX19" s="30">
        <v>69204.78</v>
      </c>
      <c r="AY19" s="23">
        <f t="shared" si="121"/>
        <v>0.22276283199999999</v>
      </c>
      <c r="AZ19" s="23" t="str">
        <f t="shared" si="162"/>
        <v>св.200</v>
      </c>
      <c r="BA19" s="30">
        <v>0</v>
      </c>
      <c r="BB19" s="30">
        <v>0</v>
      </c>
      <c r="BC19" s="30"/>
      <c r="BD19" s="23" t="str">
        <f t="shared" si="163"/>
        <v xml:space="preserve"> </v>
      </c>
      <c r="BE19" s="23" t="str">
        <f t="shared" si="164"/>
        <v xml:space="preserve"> </v>
      </c>
      <c r="BF19" s="30">
        <v>0</v>
      </c>
      <c r="BG19" s="30">
        <v>0</v>
      </c>
      <c r="BH19" s="30"/>
      <c r="BI19" s="23" t="str">
        <f t="shared" si="165"/>
        <v xml:space="preserve"> </v>
      </c>
      <c r="BJ19" s="23" t="str">
        <f t="shared" si="166"/>
        <v xml:space="preserve"> </v>
      </c>
      <c r="BK19" s="30">
        <v>0</v>
      </c>
      <c r="BL19" s="30">
        <v>0</v>
      </c>
      <c r="BM19" s="30"/>
      <c r="BN19" s="23" t="str">
        <f t="shared" si="260"/>
        <v xml:space="preserve"> </v>
      </c>
      <c r="BO19" s="23" t="str">
        <f t="shared" si="167"/>
        <v xml:space="preserve"> </v>
      </c>
      <c r="BP19" s="30">
        <v>0</v>
      </c>
      <c r="BQ19" s="30">
        <v>0</v>
      </c>
      <c r="BR19" s="30"/>
      <c r="BS19" s="23" t="str">
        <f t="shared" si="134"/>
        <v xml:space="preserve"> </v>
      </c>
      <c r="BT19" s="23" t="str">
        <f>IF(BQ19=0," ",IF(BQ19/BR19*100&gt;200,"св.200",BQ19/BR19))</f>
        <v xml:space="preserve"> </v>
      </c>
      <c r="BU19" s="30">
        <v>50000</v>
      </c>
      <c r="BV19" s="30">
        <v>15875</v>
      </c>
      <c r="BW19" s="30">
        <v>7100</v>
      </c>
      <c r="BX19" s="23">
        <f t="shared" si="137"/>
        <v>0.3175</v>
      </c>
      <c r="BY19" s="23" t="str">
        <f t="shared" si="169"/>
        <v>св.200</v>
      </c>
      <c r="BZ19" s="30">
        <v>0</v>
      </c>
      <c r="CA19" s="30">
        <v>0</v>
      </c>
      <c r="CB19" s="30"/>
      <c r="CC19" s="23" t="str">
        <f t="shared" si="265"/>
        <v xml:space="preserve"> </v>
      </c>
      <c r="CD19" s="23" t="str">
        <f t="shared" si="170"/>
        <v xml:space="preserve"> </v>
      </c>
      <c r="CE19" s="22">
        <v>125000</v>
      </c>
      <c r="CF19" s="22">
        <v>6597.98</v>
      </c>
      <c r="CG19" s="22">
        <v>445930.34</v>
      </c>
      <c r="CH19" s="23">
        <f t="shared" si="171"/>
        <v>5.2783839999999999E-2</v>
      </c>
      <c r="CI19" s="23">
        <f t="shared" si="185"/>
        <v>1.4795988090875357E-2</v>
      </c>
      <c r="CJ19" s="30">
        <v>125000</v>
      </c>
      <c r="CK19" s="30">
        <v>6597.98</v>
      </c>
      <c r="CL19" s="30">
        <v>445930.34</v>
      </c>
      <c r="CM19" s="23">
        <f t="shared" si="172"/>
        <v>5.2783839999999999E-2</v>
      </c>
      <c r="CN19" s="23">
        <f t="shared" si="173"/>
        <v>1.4795988090875357E-2</v>
      </c>
      <c r="CO19" s="30">
        <v>0</v>
      </c>
      <c r="CP19" s="30">
        <v>0</v>
      </c>
      <c r="CQ19" s="30"/>
      <c r="CR19" s="23" t="str">
        <f t="shared" si="174"/>
        <v xml:space="preserve"> </v>
      </c>
      <c r="CS19" s="23" t="str">
        <f t="shared" si="175"/>
        <v xml:space="preserve"> </v>
      </c>
      <c r="CT19" s="30">
        <v>0</v>
      </c>
      <c r="CU19" s="30">
        <v>0</v>
      </c>
      <c r="CV19" s="30"/>
      <c r="CW19" s="23" t="str">
        <f t="shared" si="176"/>
        <v xml:space="preserve"> </v>
      </c>
      <c r="CX19" s="23" t="str">
        <f t="shared" si="177"/>
        <v xml:space="preserve"> </v>
      </c>
      <c r="CY19" s="30">
        <v>500000</v>
      </c>
      <c r="CZ19" s="30">
        <v>222145.99</v>
      </c>
      <c r="DA19" s="30">
        <v>97650.92</v>
      </c>
      <c r="DB19" s="23">
        <f t="shared" si="145"/>
        <v>0.44429197999999998</v>
      </c>
      <c r="DC19" s="23" t="str">
        <f t="shared" si="178"/>
        <v>св.200</v>
      </c>
      <c r="DD19" s="30">
        <v>0</v>
      </c>
      <c r="DE19" s="30">
        <v>0</v>
      </c>
      <c r="DF19" s="30"/>
      <c r="DG19" s="23" t="str">
        <f t="shared" si="147"/>
        <v xml:space="preserve"> </v>
      </c>
      <c r="DH19" s="23" t="str">
        <f t="shared" si="179"/>
        <v xml:space="preserve"> </v>
      </c>
      <c r="DI19" s="30"/>
      <c r="DJ19" s="30"/>
      <c r="DK19" s="23" t="str">
        <f t="shared" si="180"/>
        <v xml:space="preserve"> </v>
      </c>
      <c r="DL19" s="30">
        <v>0</v>
      </c>
      <c r="DM19" s="30">
        <v>730669.83</v>
      </c>
      <c r="DN19" s="30"/>
      <c r="DO19" s="23" t="str">
        <f t="shared" si="151"/>
        <v xml:space="preserve"> </v>
      </c>
      <c r="DP19" s="23" t="str">
        <f t="shared" si="181"/>
        <v xml:space="preserve"> </v>
      </c>
      <c r="DQ19" s="30">
        <v>65249.4</v>
      </c>
      <c r="DR19" s="30">
        <v>23720</v>
      </c>
      <c r="DS19" s="30"/>
      <c r="DT19" s="77">
        <f t="shared" si="153"/>
        <v>0.36352824700303754</v>
      </c>
      <c r="DU19" s="23" t="str">
        <f t="shared" si="182"/>
        <v xml:space="preserve"> </v>
      </c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</row>
    <row r="20" spans="1:165" s="14" customFormat="1" ht="17.25" customHeight="1" outlineLevel="1" x14ac:dyDescent="0.25">
      <c r="A20" s="13">
        <v>12</v>
      </c>
      <c r="B20" s="100" t="s">
        <v>40</v>
      </c>
      <c r="C20" s="94">
        <v>14189972.890000001</v>
      </c>
      <c r="D20" s="22">
        <v>3118694.81</v>
      </c>
      <c r="E20" s="22">
        <v>3363349.8899999997</v>
      </c>
      <c r="F20" s="23">
        <f t="shared" si="94"/>
        <v>0.21978159043544163</v>
      </c>
      <c r="G20" s="23">
        <f t="shared" si="95"/>
        <v>0.92725851071058218</v>
      </c>
      <c r="H20" s="12">
        <v>13039650</v>
      </c>
      <c r="I20" s="19">
        <v>2785941.13</v>
      </c>
      <c r="J20" s="12">
        <v>3033538.0199999996</v>
      </c>
      <c r="K20" s="23">
        <f t="shared" si="98"/>
        <v>0.2136515266897501</v>
      </c>
      <c r="L20" s="23">
        <f t="shared" si="154"/>
        <v>0.91838015928344963</v>
      </c>
      <c r="M20" s="30">
        <v>7874000</v>
      </c>
      <c r="N20" s="30">
        <v>1785807.32</v>
      </c>
      <c r="O20" s="30">
        <v>2188270.96</v>
      </c>
      <c r="P20" s="23">
        <f t="shared" si="101"/>
        <v>0.22679798323596648</v>
      </c>
      <c r="Q20" s="23">
        <f t="shared" si="155"/>
        <v>0.81608144176075892</v>
      </c>
      <c r="R20" s="30">
        <v>1513150</v>
      </c>
      <c r="S20" s="30">
        <v>406819.03</v>
      </c>
      <c r="T20" s="30">
        <v>376640.92</v>
      </c>
      <c r="U20" s="23">
        <f t="shared" si="104"/>
        <v>0.26885571820374715</v>
      </c>
      <c r="V20" s="23">
        <f t="shared" si="156"/>
        <v>1.0801243529247966</v>
      </c>
      <c r="W20" s="30">
        <v>2500</v>
      </c>
      <c r="X20" s="30">
        <v>408.5</v>
      </c>
      <c r="Y20" s="30">
        <v>408.5</v>
      </c>
      <c r="Z20" s="23">
        <f t="shared" si="107"/>
        <v>0.16339999999999999</v>
      </c>
      <c r="AA20" s="23">
        <f>IF(X20=0," ",IF(X20/Y20*100&gt;200,"св.200",X20/Y20))</f>
        <v>1</v>
      </c>
      <c r="AB20" s="30">
        <v>850000</v>
      </c>
      <c r="AC20" s="30">
        <v>159762.34</v>
      </c>
      <c r="AD20" s="30">
        <v>33827.089999999997</v>
      </c>
      <c r="AE20" s="23">
        <f t="shared" si="110"/>
        <v>0.18795569411764707</v>
      </c>
      <c r="AF20" s="23" t="str">
        <f t="shared" si="158"/>
        <v>св.200</v>
      </c>
      <c r="AG20" s="30">
        <v>2800000</v>
      </c>
      <c r="AH20" s="30">
        <v>433143.94</v>
      </c>
      <c r="AI20" s="30">
        <v>434390.55</v>
      </c>
      <c r="AJ20" s="23">
        <f t="shared" si="113"/>
        <v>0.15469426428571428</v>
      </c>
      <c r="AK20" s="23">
        <f t="shared" si="159"/>
        <v>0.99713020920920126</v>
      </c>
      <c r="AL20" s="30">
        <v>0</v>
      </c>
      <c r="AM20" s="30">
        <v>0</v>
      </c>
      <c r="AN20" s="30"/>
      <c r="AO20" s="23" t="str">
        <f t="shared" si="276"/>
        <v xml:space="preserve"> </v>
      </c>
      <c r="AP20" s="23" t="str">
        <f t="shared" si="160"/>
        <v xml:space="preserve"> </v>
      </c>
      <c r="AQ20" s="48">
        <v>1150322.8899999999</v>
      </c>
      <c r="AR20" s="48">
        <v>332753.68</v>
      </c>
      <c r="AS20" s="48">
        <v>329811.87</v>
      </c>
      <c r="AT20" s="23">
        <f t="shared" si="118"/>
        <v>0.28926980667141206</v>
      </c>
      <c r="AU20" s="23">
        <f t="shared" si="161"/>
        <v>1.0089196607750959</v>
      </c>
      <c r="AV20" s="30">
        <v>250000</v>
      </c>
      <c r="AW20" s="30">
        <v>89260.88</v>
      </c>
      <c r="AX20" s="30">
        <v>75753.679999999993</v>
      </c>
      <c r="AY20" s="23">
        <f t="shared" si="121"/>
        <v>0.35704352</v>
      </c>
      <c r="AZ20" s="23">
        <f t="shared" si="162"/>
        <v>1.1783042091156497</v>
      </c>
      <c r="BA20" s="30">
        <v>0</v>
      </c>
      <c r="BB20" s="30">
        <v>0</v>
      </c>
      <c r="BC20" s="30"/>
      <c r="BD20" s="23" t="str">
        <f t="shared" si="163"/>
        <v xml:space="preserve"> </v>
      </c>
      <c r="BE20" s="23" t="str">
        <f t="shared" si="164"/>
        <v xml:space="preserve"> </v>
      </c>
      <c r="BF20" s="30">
        <v>0</v>
      </c>
      <c r="BG20" s="30">
        <v>0</v>
      </c>
      <c r="BH20" s="30"/>
      <c r="BI20" s="23" t="str">
        <f t="shared" si="165"/>
        <v xml:space="preserve"> </v>
      </c>
      <c r="BJ20" s="23" t="str">
        <f t="shared" si="166"/>
        <v xml:space="preserve"> </v>
      </c>
      <c r="BK20" s="30">
        <v>0</v>
      </c>
      <c r="BL20" s="30">
        <v>0</v>
      </c>
      <c r="BM20" s="30"/>
      <c r="BN20" s="23" t="str">
        <f t="shared" si="260"/>
        <v xml:space="preserve"> </v>
      </c>
      <c r="BO20" s="23" t="str">
        <f t="shared" si="167"/>
        <v xml:space="preserve"> </v>
      </c>
      <c r="BP20" s="30">
        <v>500000</v>
      </c>
      <c r="BQ20" s="30">
        <v>144427.57999999999</v>
      </c>
      <c r="BR20" s="30">
        <v>182686.41</v>
      </c>
      <c r="BS20" s="23">
        <f t="shared" si="134"/>
        <v>0.28885516</v>
      </c>
      <c r="BT20" s="23">
        <f t="shared" si="230"/>
        <v>0.79057648568385563</v>
      </c>
      <c r="BU20" s="30">
        <v>170000</v>
      </c>
      <c r="BV20" s="30">
        <v>77270</v>
      </c>
      <c r="BW20" s="30">
        <v>28500</v>
      </c>
      <c r="BX20" s="23">
        <f t="shared" si="137"/>
        <v>0.4545294117647059</v>
      </c>
      <c r="BY20" s="23" t="str">
        <f t="shared" si="169"/>
        <v>св.200</v>
      </c>
      <c r="BZ20" s="30">
        <v>0</v>
      </c>
      <c r="CA20" s="30">
        <v>0</v>
      </c>
      <c r="CB20" s="30"/>
      <c r="CC20" s="23" t="str">
        <f t="shared" si="265"/>
        <v xml:space="preserve"> </v>
      </c>
      <c r="CD20" s="23" t="str">
        <f t="shared" si="170"/>
        <v xml:space="preserve"> </v>
      </c>
      <c r="CE20" s="22">
        <v>200000</v>
      </c>
      <c r="CF20" s="22">
        <v>13891.42</v>
      </c>
      <c r="CG20" s="22">
        <v>23639.78</v>
      </c>
      <c r="CH20" s="23">
        <f t="shared" si="171"/>
        <v>6.9457099999999994E-2</v>
      </c>
      <c r="CI20" s="23">
        <f t="shared" si="185"/>
        <v>0.58762898808702957</v>
      </c>
      <c r="CJ20" s="30">
        <v>200000</v>
      </c>
      <c r="CK20" s="30">
        <v>13891.42</v>
      </c>
      <c r="CL20" s="30">
        <v>23639.78</v>
      </c>
      <c r="CM20" s="23">
        <f t="shared" si="172"/>
        <v>6.9457099999999994E-2</v>
      </c>
      <c r="CN20" s="23">
        <f t="shared" si="173"/>
        <v>0.58762898808702957</v>
      </c>
      <c r="CO20" s="30">
        <v>0</v>
      </c>
      <c r="CP20" s="30">
        <v>0</v>
      </c>
      <c r="CQ20" s="30"/>
      <c r="CR20" s="23" t="str">
        <f t="shared" si="174"/>
        <v xml:space="preserve"> </v>
      </c>
      <c r="CS20" s="23" t="str">
        <f t="shared" si="175"/>
        <v xml:space="preserve"> </v>
      </c>
      <c r="CT20" s="30">
        <v>0</v>
      </c>
      <c r="CU20" s="30">
        <v>0</v>
      </c>
      <c r="CV20" s="30"/>
      <c r="CW20" s="23" t="str">
        <f t="shared" si="176"/>
        <v xml:space="preserve"> </v>
      </c>
      <c r="CX20" s="23" t="str">
        <f t="shared" si="177"/>
        <v xml:space="preserve"> </v>
      </c>
      <c r="CY20" s="30">
        <v>0</v>
      </c>
      <c r="CZ20" s="30">
        <v>0</v>
      </c>
      <c r="DA20" s="30"/>
      <c r="DB20" s="23" t="str">
        <f t="shared" si="145"/>
        <v xml:space="preserve"> </v>
      </c>
      <c r="DC20" s="23" t="str">
        <f t="shared" si="178"/>
        <v xml:space="preserve"> </v>
      </c>
      <c r="DD20" s="30">
        <v>0</v>
      </c>
      <c r="DE20" s="30">
        <v>0</v>
      </c>
      <c r="DF20" s="30"/>
      <c r="DG20" s="23" t="str">
        <f t="shared" si="147"/>
        <v xml:space="preserve"> </v>
      </c>
      <c r="DH20" s="23" t="str">
        <f t="shared" si="179"/>
        <v xml:space="preserve"> </v>
      </c>
      <c r="DI20" s="30"/>
      <c r="DJ20" s="30"/>
      <c r="DK20" s="23" t="str">
        <f t="shared" si="180"/>
        <v xml:space="preserve"> </v>
      </c>
      <c r="DL20" s="30">
        <v>6964.68</v>
      </c>
      <c r="DM20" s="30">
        <v>6964.68</v>
      </c>
      <c r="DN20" s="30"/>
      <c r="DO20" s="23">
        <f t="shared" si="151"/>
        <v>1</v>
      </c>
      <c r="DP20" s="23" t="str">
        <f t="shared" si="181"/>
        <v xml:space="preserve"> </v>
      </c>
      <c r="DQ20" s="30">
        <v>23358.21</v>
      </c>
      <c r="DR20" s="30">
        <v>0</v>
      </c>
      <c r="DS20" s="30">
        <v>19232</v>
      </c>
      <c r="DT20" s="77" t="str">
        <f t="shared" si="153"/>
        <v xml:space="preserve"> </v>
      </c>
      <c r="DU20" s="23">
        <f t="shared" si="182"/>
        <v>0</v>
      </c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</row>
    <row r="21" spans="1:165" s="14" customFormat="1" ht="17.25" customHeight="1" outlineLevel="1" x14ac:dyDescent="0.25">
      <c r="A21" s="13">
        <v>13</v>
      </c>
      <c r="B21" s="100" t="s">
        <v>10</v>
      </c>
      <c r="C21" s="94">
        <v>1856000</v>
      </c>
      <c r="D21" s="22">
        <v>261773.15</v>
      </c>
      <c r="E21" s="22">
        <v>308193.49</v>
      </c>
      <c r="F21" s="23">
        <f t="shared" si="94"/>
        <v>0.14104156788793104</v>
      </c>
      <c r="G21" s="23">
        <f t="shared" si="95"/>
        <v>0.84937923250747449</v>
      </c>
      <c r="H21" s="12">
        <v>1705000</v>
      </c>
      <c r="I21" s="19">
        <v>234096.47</v>
      </c>
      <c r="J21" s="12">
        <v>274446.81</v>
      </c>
      <c r="K21" s="23">
        <f t="shared" si="98"/>
        <v>0.13729998240469207</v>
      </c>
      <c r="L21" s="23">
        <f t="shared" si="154"/>
        <v>0.85297573690144191</v>
      </c>
      <c r="M21" s="30">
        <v>215000</v>
      </c>
      <c r="N21" s="30">
        <v>42495.13</v>
      </c>
      <c r="O21" s="30">
        <v>48241.37</v>
      </c>
      <c r="P21" s="23">
        <f t="shared" si="101"/>
        <v>0.19765176744186044</v>
      </c>
      <c r="Q21" s="23">
        <f t="shared" si="155"/>
        <v>0.88088563819808585</v>
      </c>
      <c r="R21" s="30">
        <v>0</v>
      </c>
      <c r="S21" s="30">
        <v>0</v>
      </c>
      <c r="T21" s="30"/>
      <c r="U21" s="23" t="str">
        <f t="shared" si="104"/>
        <v xml:space="preserve"> </v>
      </c>
      <c r="V21" s="23" t="str">
        <f t="shared" ref="V21:V23" si="277">IF(S21=0," ",IF(S21/T21*100&gt;200,"св.200",S21/T21))</f>
        <v xml:space="preserve"> </v>
      </c>
      <c r="W21" s="30">
        <v>190000</v>
      </c>
      <c r="X21" s="30">
        <v>45309.91</v>
      </c>
      <c r="Y21" s="30">
        <v>91801.24</v>
      </c>
      <c r="Z21" s="23">
        <f t="shared" si="107"/>
        <v>0.23847321052631582</v>
      </c>
      <c r="AA21" s="23">
        <f t="shared" si="157"/>
        <v>0.49356533746167264</v>
      </c>
      <c r="AB21" s="30">
        <v>90000</v>
      </c>
      <c r="AC21" s="30">
        <v>10327.969999999999</v>
      </c>
      <c r="AD21" s="30">
        <v>38587.51</v>
      </c>
      <c r="AE21" s="23">
        <f t="shared" si="110"/>
        <v>0.11475522222222222</v>
      </c>
      <c r="AF21" s="23">
        <f t="shared" si="158"/>
        <v>0.26765059471315977</v>
      </c>
      <c r="AG21" s="30">
        <v>1210000</v>
      </c>
      <c r="AH21" s="30">
        <v>135963.46</v>
      </c>
      <c r="AI21" s="30">
        <v>95816.69</v>
      </c>
      <c r="AJ21" s="23">
        <f t="shared" si="113"/>
        <v>0.11236649586776859</v>
      </c>
      <c r="AK21" s="23">
        <f t="shared" si="159"/>
        <v>1.4189955841722355</v>
      </c>
      <c r="AL21" s="30">
        <v>0</v>
      </c>
      <c r="AM21" s="30">
        <v>0</v>
      </c>
      <c r="AN21" s="30"/>
      <c r="AO21" s="23" t="str">
        <f t="shared" si="276"/>
        <v xml:space="preserve"> </v>
      </c>
      <c r="AP21" s="23" t="str">
        <f t="shared" si="160"/>
        <v xml:space="preserve"> </v>
      </c>
      <c r="AQ21" s="48">
        <v>151000</v>
      </c>
      <c r="AR21" s="48">
        <v>27676.68</v>
      </c>
      <c r="AS21" s="48">
        <v>33746.68</v>
      </c>
      <c r="AT21" s="23">
        <f t="shared" si="118"/>
        <v>0.18328927152317881</v>
      </c>
      <c r="AU21" s="23">
        <f t="shared" si="161"/>
        <v>0.82013045431432074</v>
      </c>
      <c r="AV21" s="30">
        <v>0</v>
      </c>
      <c r="AW21" s="30">
        <v>0</v>
      </c>
      <c r="AX21" s="30"/>
      <c r="AY21" s="23" t="str">
        <f t="shared" si="121"/>
        <v xml:space="preserve"> </v>
      </c>
      <c r="AZ21" s="23" t="str">
        <f t="shared" si="162"/>
        <v xml:space="preserve"> </v>
      </c>
      <c r="BA21" s="30">
        <v>0</v>
      </c>
      <c r="BB21" s="30">
        <v>0</v>
      </c>
      <c r="BC21" s="30"/>
      <c r="BD21" s="23" t="str">
        <f t="shared" si="163"/>
        <v xml:space="preserve"> </v>
      </c>
      <c r="BE21" s="23" t="str">
        <f t="shared" si="164"/>
        <v xml:space="preserve"> </v>
      </c>
      <c r="BF21" s="30">
        <v>0</v>
      </c>
      <c r="BG21" s="30">
        <v>0</v>
      </c>
      <c r="BH21" s="30"/>
      <c r="BI21" s="23" t="str">
        <f t="shared" si="165"/>
        <v xml:space="preserve"> </v>
      </c>
      <c r="BJ21" s="23" t="str">
        <f t="shared" si="166"/>
        <v xml:space="preserve"> </v>
      </c>
      <c r="BK21" s="30">
        <v>0</v>
      </c>
      <c r="BL21" s="30">
        <v>0</v>
      </c>
      <c r="BM21" s="30"/>
      <c r="BN21" s="23" t="str">
        <f t="shared" si="260"/>
        <v xml:space="preserve"> </v>
      </c>
      <c r="BO21" s="23" t="str">
        <f t="shared" si="167"/>
        <v xml:space="preserve"> </v>
      </c>
      <c r="BP21" s="30">
        <v>34000</v>
      </c>
      <c r="BQ21" s="30">
        <v>6386.68</v>
      </c>
      <c r="BR21" s="30">
        <v>2734.5</v>
      </c>
      <c r="BS21" s="23">
        <f t="shared" si="134"/>
        <v>0.18784352941176471</v>
      </c>
      <c r="BT21" s="23" t="str">
        <f t="shared" si="230"/>
        <v>св.200</v>
      </c>
      <c r="BU21" s="30">
        <v>35000</v>
      </c>
      <c r="BV21" s="30">
        <v>21290</v>
      </c>
      <c r="BW21" s="30">
        <v>27360</v>
      </c>
      <c r="BX21" s="23">
        <f t="shared" si="137"/>
        <v>0.60828571428571432</v>
      </c>
      <c r="BY21" s="23">
        <f t="shared" si="169"/>
        <v>0.77814327485380119</v>
      </c>
      <c r="BZ21" s="30">
        <v>0</v>
      </c>
      <c r="CA21" s="30">
        <v>0</v>
      </c>
      <c r="CB21" s="30"/>
      <c r="CC21" s="23" t="str">
        <f t="shared" si="265"/>
        <v xml:space="preserve"> </v>
      </c>
      <c r="CD21" s="23" t="str">
        <f t="shared" si="170"/>
        <v xml:space="preserve"> </v>
      </c>
      <c r="CE21" s="22">
        <v>0</v>
      </c>
      <c r="CF21" s="22">
        <v>0</v>
      </c>
      <c r="CG21" s="22">
        <v>0</v>
      </c>
      <c r="CH21" s="23" t="str">
        <f t="shared" si="171"/>
        <v xml:space="preserve"> </v>
      </c>
      <c r="CI21" s="23" t="str">
        <f t="shared" si="185"/>
        <v xml:space="preserve"> </v>
      </c>
      <c r="CJ21" s="30">
        <v>0</v>
      </c>
      <c r="CK21" s="30">
        <v>0</v>
      </c>
      <c r="CL21" s="30"/>
      <c r="CM21" s="23" t="str">
        <f t="shared" si="172"/>
        <v xml:space="preserve"> </v>
      </c>
      <c r="CN21" s="23" t="str">
        <f t="shared" si="173"/>
        <v xml:space="preserve"> </v>
      </c>
      <c r="CO21" s="30">
        <v>0</v>
      </c>
      <c r="CP21" s="30">
        <v>0</v>
      </c>
      <c r="CQ21" s="30"/>
      <c r="CR21" s="23" t="str">
        <f t="shared" si="174"/>
        <v xml:space="preserve"> </v>
      </c>
      <c r="CS21" s="23" t="str">
        <f t="shared" si="175"/>
        <v xml:space="preserve"> </v>
      </c>
      <c r="CT21" s="30">
        <v>0</v>
      </c>
      <c r="CU21" s="30">
        <v>0</v>
      </c>
      <c r="CV21" s="30"/>
      <c r="CW21" s="23" t="str">
        <f t="shared" si="176"/>
        <v xml:space="preserve"> </v>
      </c>
      <c r="CX21" s="23" t="str">
        <f t="shared" si="177"/>
        <v xml:space="preserve"> </v>
      </c>
      <c r="CY21" s="30">
        <v>0</v>
      </c>
      <c r="CZ21" s="30">
        <v>0</v>
      </c>
      <c r="DA21" s="30"/>
      <c r="DB21" s="23" t="str">
        <f t="shared" si="145"/>
        <v xml:space="preserve"> </v>
      </c>
      <c r="DC21" s="23" t="str">
        <f t="shared" si="178"/>
        <v xml:space="preserve"> </v>
      </c>
      <c r="DD21" s="30">
        <v>0</v>
      </c>
      <c r="DE21" s="30">
        <v>0</v>
      </c>
      <c r="DF21" s="30"/>
      <c r="DG21" s="23" t="str">
        <f t="shared" si="147"/>
        <v xml:space="preserve"> </v>
      </c>
      <c r="DH21" s="23" t="str">
        <f t="shared" si="179"/>
        <v xml:space="preserve"> </v>
      </c>
      <c r="DI21" s="30">
        <v>3652.18</v>
      </c>
      <c r="DJ21" s="30">
        <v>3652.18</v>
      </c>
      <c r="DK21" s="23">
        <f t="shared" si="180"/>
        <v>1</v>
      </c>
      <c r="DL21" s="30">
        <v>0</v>
      </c>
      <c r="DM21" s="30">
        <v>0</v>
      </c>
      <c r="DN21" s="30"/>
      <c r="DO21" s="23" t="str">
        <f t="shared" si="151"/>
        <v xml:space="preserve"> </v>
      </c>
      <c r="DP21" s="23" t="str">
        <f t="shared" si="181"/>
        <v xml:space="preserve"> </v>
      </c>
      <c r="DQ21" s="30">
        <v>82000</v>
      </c>
      <c r="DR21" s="30">
        <v>0</v>
      </c>
      <c r="DS21" s="30"/>
      <c r="DT21" s="77" t="str">
        <f t="shared" si="153"/>
        <v xml:space="preserve"> </v>
      </c>
      <c r="DU21" s="23" t="str">
        <f t="shared" si="182"/>
        <v xml:space="preserve"> </v>
      </c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</row>
    <row r="22" spans="1:165" s="14" customFormat="1" ht="17.25" customHeight="1" outlineLevel="1" x14ac:dyDescent="0.25">
      <c r="A22" s="13">
        <v>14</v>
      </c>
      <c r="B22" s="100" t="s">
        <v>22</v>
      </c>
      <c r="C22" s="94">
        <v>3006000</v>
      </c>
      <c r="D22" s="22">
        <v>925680.47</v>
      </c>
      <c r="E22" s="22">
        <v>977673.85</v>
      </c>
      <c r="F22" s="23">
        <f t="shared" si="94"/>
        <v>0.30794426813040582</v>
      </c>
      <c r="G22" s="23">
        <f t="shared" si="95"/>
        <v>0.9468192997081798</v>
      </c>
      <c r="H22" s="12">
        <v>2840000</v>
      </c>
      <c r="I22" s="19">
        <v>925680.47</v>
      </c>
      <c r="J22" s="12">
        <v>977673.85</v>
      </c>
      <c r="K22" s="23">
        <f t="shared" si="98"/>
        <v>0.32594382746478873</v>
      </c>
      <c r="L22" s="23">
        <f t="shared" si="154"/>
        <v>0.9468192997081798</v>
      </c>
      <c r="M22" s="30">
        <v>1000000</v>
      </c>
      <c r="N22" s="30">
        <v>222225.97</v>
      </c>
      <c r="O22" s="30">
        <v>188888.4</v>
      </c>
      <c r="P22" s="23">
        <f t="shared" si="101"/>
        <v>0.22222596999999999</v>
      </c>
      <c r="Q22" s="23">
        <f t="shared" si="155"/>
        <v>1.1764934744536986</v>
      </c>
      <c r="R22" s="30">
        <v>0</v>
      </c>
      <c r="S22" s="30">
        <v>0</v>
      </c>
      <c r="T22" s="30"/>
      <c r="U22" s="23" t="str">
        <f t="shared" si="104"/>
        <v xml:space="preserve"> </v>
      </c>
      <c r="V22" s="23" t="str">
        <f t="shared" si="277"/>
        <v xml:space="preserve"> </v>
      </c>
      <c r="W22" s="30">
        <v>40000</v>
      </c>
      <c r="X22" s="30">
        <v>8106.22</v>
      </c>
      <c r="Y22" s="30">
        <v>7564.2</v>
      </c>
      <c r="Z22" s="23">
        <f t="shared" si="107"/>
        <v>0.20265550000000002</v>
      </c>
      <c r="AA22" s="23">
        <f t="shared" si="157"/>
        <v>1.0716559583300282</v>
      </c>
      <c r="AB22" s="30">
        <v>50000</v>
      </c>
      <c r="AC22" s="30">
        <v>1337.33</v>
      </c>
      <c r="AD22" s="30">
        <v>561.22</v>
      </c>
      <c r="AE22" s="23">
        <f t="shared" si="110"/>
        <v>2.6746599999999999E-2</v>
      </c>
      <c r="AF22" s="23" t="str">
        <f t="shared" si="158"/>
        <v>св.200</v>
      </c>
      <c r="AG22" s="30">
        <v>1750000</v>
      </c>
      <c r="AH22" s="30">
        <v>694010.95</v>
      </c>
      <c r="AI22" s="30">
        <v>780660.03</v>
      </c>
      <c r="AJ22" s="23">
        <f t="shared" si="113"/>
        <v>0.3965776857142857</v>
      </c>
      <c r="AK22" s="23">
        <f t="shared" si="159"/>
        <v>0.88900535870909125</v>
      </c>
      <c r="AL22" s="30">
        <v>0</v>
      </c>
      <c r="AM22" s="30">
        <v>0</v>
      </c>
      <c r="AN22" s="30"/>
      <c r="AO22" s="23" t="str">
        <f t="shared" si="276"/>
        <v xml:space="preserve"> </v>
      </c>
      <c r="AP22" s="23" t="str">
        <f t="shared" si="160"/>
        <v xml:space="preserve"> </v>
      </c>
      <c r="AQ22" s="48">
        <v>166000</v>
      </c>
      <c r="AR22" s="48">
        <v>0</v>
      </c>
      <c r="AS22" s="48">
        <v>0</v>
      </c>
      <c r="AT22" s="23" t="str">
        <f t="shared" ref="AT22:AT23" si="278">IF(AR22&lt;=0," ",IF(AQ22&lt;=0," ",IF(AR22/AQ22*100&gt;200,"СВ.200",AR22/AQ22)))</f>
        <v xml:space="preserve"> </v>
      </c>
      <c r="AU22" s="23" t="str">
        <f t="shared" ref="AU22:AU23" si="279">IF(AS22=0," ",IF(AR22/AS22*100&gt;200,"св.200",AR22/AS22))</f>
        <v xml:space="preserve"> </v>
      </c>
      <c r="AV22" s="30">
        <v>0</v>
      </c>
      <c r="AW22" s="30">
        <v>0</v>
      </c>
      <c r="AX22" s="30"/>
      <c r="AY22" s="23" t="str">
        <f t="shared" si="121"/>
        <v xml:space="preserve"> </v>
      </c>
      <c r="AZ22" s="23" t="str">
        <f t="shared" si="162"/>
        <v xml:space="preserve"> </v>
      </c>
      <c r="BA22" s="30">
        <v>0</v>
      </c>
      <c r="BB22" s="30">
        <v>0</v>
      </c>
      <c r="BC22" s="30"/>
      <c r="BD22" s="23" t="str">
        <f t="shared" si="163"/>
        <v xml:space="preserve"> </v>
      </c>
      <c r="BE22" s="23" t="str">
        <f t="shared" si="164"/>
        <v xml:space="preserve"> </v>
      </c>
      <c r="BF22" s="30">
        <v>0</v>
      </c>
      <c r="BG22" s="30">
        <v>0</v>
      </c>
      <c r="BH22" s="30"/>
      <c r="BI22" s="23" t="str">
        <f t="shared" si="165"/>
        <v xml:space="preserve"> </v>
      </c>
      <c r="BJ22" s="23" t="str">
        <f t="shared" si="166"/>
        <v xml:space="preserve"> </v>
      </c>
      <c r="BK22" s="30">
        <v>0</v>
      </c>
      <c r="BL22" s="30">
        <v>0</v>
      </c>
      <c r="BM22" s="30"/>
      <c r="BN22" s="23" t="str">
        <f t="shared" si="260"/>
        <v xml:space="preserve"> </v>
      </c>
      <c r="BO22" s="23" t="str">
        <f t="shared" si="167"/>
        <v xml:space="preserve"> </v>
      </c>
      <c r="BP22" s="30">
        <v>0</v>
      </c>
      <c r="BQ22" s="30">
        <v>0</v>
      </c>
      <c r="BR22" s="30"/>
      <c r="BS22" s="23" t="str">
        <f t="shared" si="134"/>
        <v xml:space="preserve"> </v>
      </c>
      <c r="BT22" s="23" t="str">
        <f t="shared" si="230"/>
        <v xml:space="preserve"> </v>
      </c>
      <c r="BU22" s="30">
        <v>15000</v>
      </c>
      <c r="BV22" s="30">
        <v>0</v>
      </c>
      <c r="BW22" s="30"/>
      <c r="BX22" s="23" t="str">
        <f t="shared" si="137"/>
        <v xml:space="preserve"> </v>
      </c>
      <c r="BY22" s="23" t="str">
        <f t="shared" si="169"/>
        <v xml:space="preserve"> </v>
      </c>
      <c r="BZ22" s="30">
        <v>0</v>
      </c>
      <c r="CA22" s="30">
        <v>0</v>
      </c>
      <c r="CB22" s="30"/>
      <c r="CC22" s="23" t="str">
        <f t="shared" si="265"/>
        <v xml:space="preserve"> </v>
      </c>
      <c r="CD22" s="23" t="str">
        <f t="shared" si="170"/>
        <v xml:space="preserve"> </v>
      </c>
      <c r="CE22" s="22">
        <v>0</v>
      </c>
      <c r="CF22" s="22">
        <v>0</v>
      </c>
      <c r="CG22" s="22">
        <v>0</v>
      </c>
      <c r="CH22" s="23" t="str">
        <f t="shared" si="171"/>
        <v xml:space="preserve"> </v>
      </c>
      <c r="CI22" s="23" t="str">
        <f t="shared" si="185"/>
        <v xml:space="preserve"> </v>
      </c>
      <c r="CJ22" s="30">
        <v>0</v>
      </c>
      <c r="CK22" s="30">
        <v>0</v>
      </c>
      <c r="CL22" s="30"/>
      <c r="CM22" s="23" t="str">
        <f t="shared" si="172"/>
        <v xml:space="preserve"> </v>
      </c>
      <c r="CN22" s="23" t="str">
        <f t="shared" si="173"/>
        <v xml:space="preserve"> </v>
      </c>
      <c r="CO22" s="30">
        <v>0</v>
      </c>
      <c r="CP22" s="30">
        <v>0</v>
      </c>
      <c r="CQ22" s="30"/>
      <c r="CR22" s="23" t="str">
        <f t="shared" si="174"/>
        <v xml:space="preserve"> </v>
      </c>
      <c r="CS22" s="23" t="str">
        <f t="shared" si="175"/>
        <v xml:space="preserve"> </v>
      </c>
      <c r="CT22" s="30">
        <v>0</v>
      </c>
      <c r="CU22" s="30">
        <v>0</v>
      </c>
      <c r="CV22" s="30"/>
      <c r="CW22" s="23" t="str">
        <f t="shared" si="176"/>
        <v xml:space="preserve"> </v>
      </c>
      <c r="CX22" s="23" t="str">
        <f t="shared" si="177"/>
        <v xml:space="preserve"> </v>
      </c>
      <c r="CY22" s="30">
        <v>0</v>
      </c>
      <c r="CZ22" s="30">
        <v>0</v>
      </c>
      <c r="DA22" s="30"/>
      <c r="DB22" s="23" t="str">
        <f t="shared" si="145"/>
        <v xml:space="preserve"> </v>
      </c>
      <c r="DC22" s="23" t="str">
        <f t="shared" si="178"/>
        <v xml:space="preserve"> </v>
      </c>
      <c r="DD22" s="30">
        <v>0</v>
      </c>
      <c r="DE22" s="30">
        <v>0</v>
      </c>
      <c r="DF22" s="30"/>
      <c r="DG22" s="23" t="str">
        <f t="shared" si="147"/>
        <v xml:space="preserve"> </v>
      </c>
      <c r="DH22" s="23" t="str">
        <f t="shared" si="179"/>
        <v xml:space="preserve"> </v>
      </c>
      <c r="DI22" s="30"/>
      <c r="DJ22" s="30"/>
      <c r="DK22" s="23" t="str">
        <f>IF(DI22=0," ",IF(DI22/DJ22*100&gt;200,"св.200",DI22/DJ22))</f>
        <v xml:space="preserve"> </v>
      </c>
      <c r="DL22" s="30">
        <v>0</v>
      </c>
      <c r="DM22" s="30">
        <v>0</v>
      </c>
      <c r="DN22" s="30"/>
      <c r="DO22" s="23" t="str">
        <f t="shared" si="151"/>
        <v xml:space="preserve"> </v>
      </c>
      <c r="DP22" s="23" t="str">
        <f t="shared" si="181"/>
        <v xml:space="preserve"> </v>
      </c>
      <c r="DQ22" s="30">
        <v>151000</v>
      </c>
      <c r="DR22" s="30">
        <v>0</v>
      </c>
      <c r="DS22" s="30"/>
      <c r="DT22" s="77" t="str">
        <f t="shared" si="153"/>
        <v xml:space="preserve"> </v>
      </c>
      <c r="DU22" s="23" t="str">
        <f t="shared" si="182"/>
        <v xml:space="preserve"> </v>
      </c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</row>
    <row r="23" spans="1:165" s="14" customFormat="1" ht="17.25" customHeight="1" outlineLevel="1" x14ac:dyDescent="0.25">
      <c r="A23" s="13">
        <v>15</v>
      </c>
      <c r="B23" s="100" t="s">
        <v>39</v>
      </c>
      <c r="C23" s="94">
        <v>4150250</v>
      </c>
      <c r="D23" s="22">
        <v>658808.55000000005</v>
      </c>
      <c r="E23" s="22">
        <v>716203.66999999993</v>
      </c>
      <c r="F23" s="23">
        <f t="shared" si="94"/>
        <v>0.15873948557315826</v>
      </c>
      <c r="G23" s="23">
        <f t="shared" si="95"/>
        <v>0.9198620135526534</v>
      </c>
      <c r="H23" s="12">
        <v>4090250</v>
      </c>
      <c r="I23" s="19">
        <v>626358.55000000005</v>
      </c>
      <c r="J23" s="12">
        <v>697293.66999999993</v>
      </c>
      <c r="K23" s="23">
        <f t="shared" si="98"/>
        <v>0.15313453945357863</v>
      </c>
      <c r="L23" s="23">
        <f t="shared" si="154"/>
        <v>0.89827081034594813</v>
      </c>
      <c r="M23" s="30">
        <v>1330250</v>
      </c>
      <c r="N23" s="30">
        <v>112558.89</v>
      </c>
      <c r="O23" s="30">
        <v>268562.33</v>
      </c>
      <c r="P23" s="23">
        <f t="shared" si="101"/>
        <v>8.4614839315918067E-2</v>
      </c>
      <c r="Q23" s="23">
        <f t="shared" si="155"/>
        <v>0.41911644868437054</v>
      </c>
      <c r="R23" s="30">
        <v>0</v>
      </c>
      <c r="S23" s="30">
        <v>0</v>
      </c>
      <c r="T23" s="30"/>
      <c r="U23" s="23" t="str">
        <f t="shared" si="104"/>
        <v xml:space="preserve"> </v>
      </c>
      <c r="V23" s="23" t="str">
        <f t="shared" si="277"/>
        <v xml:space="preserve"> </v>
      </c>
      <c r="W23" s="30">
        <v>60000</v>
      </c>
      <c r="X23" s="30">
        <v>117407.22</v>
      </c>
      <c r="Y23" s="30">
        <v>46176.3</v>
      </c>
      <c r="Z23" s="23">
        <f t="shared" si="107"/>
        <v>1.9567870000000001</v>
      </c>
      <c r="AA23" s="23" t="str">
        <f t="shared" si="157"/>
        <v>св.200</v>
      </c>
      <c r="AB23" s="30">
        <v>200000</v>
      </c>
      <c r="AC23" s="30">
        <v>34988.639999999999</v>
      </c>
      <c r="AD23" s="30">
        <v>5068.07</v>
      </c>
      <c r="AE23" s="23">
        <f t="shared" si="110"/>
        <v>0.17494319999999999</v>
      </c>
      <c r="AF23" s="23" t="str">
        <f t="shared" si="158"/>
        <v>св.200</v>
      </c>
      <c r="AG23" s="30">
        <v>2500000</v>
      </c>
      <c r="AH23" s="30">
        <v>361403.8</v>
      </c>
      <c r="AI23" s="30">
        <v>377486.97</v>
      </c>
      <c r="AJ23" s="23">
        <f t="shared" si="113"/>
        <v>0.14456152</v>
      </c>
      <c r="AK23" s="23">
        <f t="shared" si="159"/>
        <v>0.95739410555018634</v>
      </c>
      <c r="AL23" s="30">
        <v>0</v>
      </c>
      <c r="AM23" s="30">
        <v>0</v>
      </c>
      <c r="AN23" s="30"/>
      <c r="AO23" s="23" t="str">
        <f t="shared" si="276"/>
        <v xml:space="preserve"> </v>
      </c>
      <c r="AP23" s="23" t="str">
        <f t="shared" si="160"/>
        <v xml:space="preserve"> </v>
      </c>
      <c r="AQ23" s="48">
        <v>60000</v>
      </c>
      <c r="AR23" s="48">
        <v>32450</v>
      </c>
      <c r="AS23" s="48">
        <v>18910</v>
      </c>
      <c r="AT23" s="23">
        <f t="shared" si="278"/>
        <v>0.54083333333333339</v>
      </c>
      <c r="AU23" s="23">
        <f t="shared" si="279"/>
        <v>1.7160232681121099</v>
      </c>
      <c r="AV23" s="30">
        <v>0</v>
      </c>
      <c r="AW23" s="30">
        <v>0</v>
      </c>
      <c r="AX23" s="30"/>
      <c r="AY23" s="23" t="str">
        <f t="shared" si="121"/>
        <v xml:space="preserve"> </v>
      </c>
      <c r="AZ23" s="23" t="str">
        <f t="shared" si="162"/>
        <v xml:space="preserve"> </v>
      </c>
      <c r="BA23" s="30">
        <v>0</v>
      </c>
      <c r="BB23" s="30">
        <v>0</v>
      </c>
      <c r="BC23" s="30"/>
      <c r="BD23" s="23" t="str">
        <f t="shared" si="163"/>
        <v xml:space="preserve"> </v>
      </c>
      <c r="BE23" s="23" t="str">
        <f t="shared" si="164"/>
        <v xml:space="preserve"> </v>
      </c>
      <c r="BF23" s="30">
        <v>0</v>
      </c>
      <c r="BG23" s="30">
        <v>0</v>
      </c>
      <c r="BH23" s="30"/>
      <c r="BI23" s="23" t="str">
        <f t="shared" si="165"/>
        <v xml:space="preserve"> </v>
      </c>
      <c r="BJ23" s="23" t="str">
        <f t="shared" si="166"/>
        <v xml:space="preserve"> </v>
      </c>
      <c r="BK23" s="30">
        <v>0</v>
      </c>
      <c r="BL23" s="30">
        <v>0</v>
      </c>
      <c r="BM23" s="30"/>
      <c r="BN23" s="23" t="str">
        <f t="shared" si="260"/>
        <v xml:space="preserve"> </v>
      </c>
      <c r="BO23" s="23" t="str">
        <f t="shared" si="167"/>
        <v xml:space="preserve"> </v>
      </c>
      <c r="BP23" s="30">
        <v>0</v>
      </c>
      <c r="BQ23" s="30">
        <v>0</v>
      </c>
      <c r="BR23" s="30"/>
      <c r="BS23" s="23" t="str">
        <f t="shared" si="134"/>
        <v xml:space="preserve"> </v>
      </c>
      <c r="BT23" s="23" t="str">
        <f t="shared" si="230"/>
        <v xml:space="preserve"> </v>
      </c>
      <c r="BU23" s="30">
        <v>60000</v>
      </c>
      <c r="BV23" s="30">
        <v>32450</v>
      </c>
      <c r="BW23" s="30">
        <v>18910</v>
      </c>
      <c r="BX23" s="23">
        <f t="shared" si="137"/>
        <v>0.54083333333333339</v>
      </c>
      <c r="BY23" s="23">
        <f t="shared" si="169"/>
        <v>1.7160232681121099</v>
      </c>
      <c r="BZ23" s="30">
        <v>0</v>
      </c>
      <c r="CA23" s="30">
        <v>0</v>
      </c>
      <c r="CB23" s="30"/>
      <c r="CC23" s="23" t="str">
        <f t="shared" si="265"/>
        <v xml:space="preserve"> </v>
      </c>
      <c r="CD23" s="23" t="str">
        <f t="shared" si="170"/>
        <v xml:space="preserve"> </v>
      </c>
      <c r="CE23" s="22">
        <v>0</v>
      </c>
      <c r="CF23" s="22">
        <v>0</v>
      </c>
      <c r="CG23" s="22">
        <v>0</v>
      </c>
      <c r="CH23" s="23" t="str">
        <f t="shared" si="171"/>
        <v xml:space="preserve"> </v>
      </c>
      <c r="CI23" s="23" t="str">
        <f t="shared" si="185"/>
        <v xml:space="preserve"> </v>
      </c>
      <c r="CJ23" s="30">
        <v>0</v>
      </c>
      <c r="CK23" s="30">
        <v>0</v>
      </c>
      <c r="CL23" s="30"/>
      <c r="CM23" s="23" t="str">
        <f t="shared" si="172"/>
        <v xml:space="preserve"> </v>
      </c>
      <c r="CN23" s="23" t="str">
        <f t="shared" si="173"/>
        <v xml:space="preserve"> </v>
      </c>
      <c r="CO23" s="30">
        <v>0</v>
      </c>
      <c r="CP23" s="30">
        <v>0</v>
      </c>
      <c r="CQ23" s="30"/>
      <c r="CR23" s="23" t="str">
        <f t="shared" si="174"/>
        <v xml:space="preserve"> </v>
      </c>
      <c r="CS23" s="23" t="str">
        <f t="shared" si="175"/>
        <v xml:space="preserve"> </v>
      </c>
      <c r="CT23" s="30">
        <v>0</v>
      </c>
      <c r="CU23" s="30">
        <v>0</v>
      </c>
      <c r="CV23" s="30"/>
      <c r="CW23" s="23" t="str">
        <f t="shared" si="176"/>
        <v xml:space="preserve"> </v>
      </c>
      <c r="CX23" s="23" t="str">
        <f t="shared" si="177"/>
        <v xml:space="preserve"> </v>
      </c>
      <c r="CY23" s="30">
        <v>0</v>
      </c>
      <c r="CZ23" s="30">
        <v>0</v>
      </c>
      <c r="DA23" s="30"/>
      <c r="DB23" s="23" t="str">
        <f t="shared" si="145"/>
        <v xml:space="preserve"> </v>
      </c>
      <c r="DC23" s="23" t="str">
        <f t="shared" si="178"/>
        <v xml:space="preserve"> </v>
      </c>
      <c r="DD23" s="30">
        <v>0</v>
      </c>
      <c r="DE23" s="30">
        <v>0</v>
      </c>
      <c r="DF23" s="30"/>
      <c r="DG23" s="23" t="str">
        <f t="shared" si="147"/>
        <v xml:space="preserve"> </v>
      </c>
      <c r="DH23" s="23" t="str">
        <f t="shared" si="179"/>
        <v xml:space="preserve"> </v>
      </c>
      <c r="DI23" s="30"/>
      <c r="DJ23" s="30"/>
      <c r="DK23" s="23" t="str">
        <f t="shared" si="180"/>
        <v xml:space="preserve"> </v>
      </c>
      <c r="DL23" s="30">
        <v>0</v>
      </c>
      <c r="DM23" s="30">
        <v>0</v>
      </c>
      <c r="DN23" s="30"/>
      <c r="DO23" s="23" t="str">
        <f t="shared" si="151"/>
        <v xml:space="preserve"> </v>
      </c>
      <c r="DP23" s="23" t="str">
        <f t="shared" si="181"/>
        <v xml:space="preserve"> </v>
      </c>
      <c r="DQ23" s="30">
        <v>0</v>
      </c>
      <c r="DR23" s="30">
        <v>0</v>
      </c>
      <c r="DS23" s="30"/>
      <c r="DT23" s="77" t="str">
        <f t="shared" si="153"/>
        <v xml:space="preserve"> </v>
      </c>
      <c r="DU23" s="23" t="str">
        <f t="shared" si="182"/>
        <v xml:space="preserve"> </v>
      </c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</row>
    <row r="24" spans="1:165" s="16" customFormat="1" ht="15.75" x14ac:dyDescent="0.25">
      <c r="A24" s="15"/>
      <c r="B24" s="99" t="s">
        <v>125</v>
      </c>
      <c r="C24" s="93">
        <f>C25+C26+C27+C28</f>
        <v>61741400.339999996</v>
      </c>
      <c r="D24" s="93">
        <f t="shared" ref="D24" si="280">D25+D26+D27+D28</f>
        <v>15265242.66</v>
      </c>
      <c r="E24" s="93">
        <f t="shared" ref="E24" si="281">E25+E26+E27+E28</f>
        <v>16713608.950000001</v>
      </c>
      <c r="F24" s="21">
        <f t="shared" si="94"/>
        <v>0.2472448401872448</v>
      </c>
      <c r="G24" s="21">
        <f t="shared" si="95"/>
        <v>0.91334209778792264</v>
      </c>
      <c r="H24" s="20">
        <f>H25+H26+H27+H28+H29</f>
        <v>58233950</v>
      </c>
      <c r="I24" s="51">
        <f t="shared" ref="I24:J24" si="282">I25+I26+I27+I28+I29</f>
        <v>12801477.449999997</v>
      </c>
      <c r="J24" s="51">
        <f t="shared" si="282"/>
        <v>15928294.779999999</v>
      </c>
      <c r="K24" s="21">
        <f t="shared" si="98"/>
        <v>0.21982842396917945</v>
      </c>
      <c r="L24" s="21">
        <f t="shared" si="154"/>
        <v>0.80369415727249605</v>
      </c>
      <c r="M24" s="51">
        <f>M25+M26+M27+M28+M29</f>
        <v>45686750</v>
      </c>
      <c r="N24" s="51">
        <f t="shared" ref="N24" si="283">N25+N26+N27+N28+N29</f>
        <v>11518822.009999998</v>
      </c>
      <c r="O24" s="51">
        <f t="shared" ref="O24" si="284">O25+O26+O27+O28+O29</f>
        <v>13797900.459999999</v>
      </c>
      <c r="P24" s="21">
        <f t="shared" si="101"/>
        <v>0.25212609804812114</v>
      </c>
      <c r="Q24" s="21">
        <f t="shared" si="155"/>
        <v>0.83482425774797908</v>
      </c>
      <c r="R24" s="51">
        <f>R25+R26+R27+R28+R29</f>
        <v>2324900</v>
      </c>
      <c r="S24" s="51">
        <f t="shared" ref="S24" si="285">S25+S26+S27+S28+S29</f>
        <v>623486.06999999995</v>
      </c>
      <c r="T24" s="51">
        <f t="shared" ref="T24" si="286">T25+T26+T27+T28+T29</f>
        <v>578164.62</v>
      </c>
      <c r="U24" s="21">
        <f t="shared" si="104"/>
        <v>0.26817758613273684</v>
      </c>
      <c r="V24" s="21">
        <f t="shared" si="156"/>
        <v>1.0783884873481189</v>
      </c>
      <c r="W24" s="51">
        <f>W25+W26+W27+W28+W29</f>
        <v>0</v>
      </c>
      <c r="X24" s="51">
        <f t="shared" ref="X24" si="287">X25+X26+X27+X28+X29</f>
        <v>3759.9</v>
      </c>
      <c r="Y24" s="51">
        <f t="shared" ref="Y24" si="288">Y25+Y26+Y27+Y28+Y29</f>
        <v>0</v>
      </c>
      <c r="Z24" s="21" t="str">
        <f t="shared" si="107"/>
        <v xml:space="preserve"> </v>
      </c>
      <c r="AA24" s="21" t="str">
        <f t="shared" si="157"/>
        <v xml:space="preserve"> </v>
      </c>
      <c r="AB24" s="51">
        <f>AB25+AB26+AB27+AB28+AB29</f>
        <v>2398000</v>
      </c>
      <c r="AC24" s="51">
        <f t="shared" ref="AC24" si="289">AC25+AC26+AC27+AC28+AC29</f>
        <v>3420.5900000000015</v>
      </c>
      <c r="AD24" s="51">
        <f t="shared" ref="AD24" si="290">AD25+AD26+AD27+AD28+AD29</f>
        <v>178813.16</v>
      </c>
      <c r="AE24" s="21">
        <f t="shared" si="110"/>
        <v>1.4264345287739789E-3</v>
      </c>
      <c r="AF24" s="21">
        <f t="shared" si="158"/>
        <v>1.91294085961011E-2</v>
      </c>
      <c r="AG24" s="51">
        <f>AG25+AG26+AG27+AG28+AG29</f>
        <v>7820000</v>
      </c>
      <c r="AH24" s="51">
        <f t="shared" ref="AH24" si="291">AH25+AH26+AH27+AH28+AH29</f>
        <v>650988.88</v>
      </c>
      <c r="AI24" s="51">
        <f t="shared" ref="AI24" si="292">AI25+AI26+AI27+AI28+AI29</f>
        <v>1372316.5399999998</v>
      </c>
      <c r="AJ24" s="21">
        <f t="shared" si="113"/>
        <v>8.3246659846547319E-2</v>
      </c>
      <c r="AK24" s="21">
        <f t="shared" si="159"/>
        <v>0.47437224650808341</v>
      </c>
      <c r="AL24" s="51">
        <f>AL25+AL26+AL27+AL28+AL29</f>
        <v>4300</v>
      </c>
      <c r="AM24" s="51">
        <f t="shared" ref="AM24" si="293">AM25+AM26+AM27+AM28+AM29</f>
        <v>1000</v>
      </c>
      <c r="AN24" s="51">
        <f t="shared" ref="AN24" si="294">AN25+AN26+AN27+AN28+AN29</f>
        <v>1100</v>
      </c>
      <c r="AO24" s="21">
        <f t="shared" si="276"/>
        <v>0.23255813953488372</v>
      </c>
      <c r="AP24" s="21">
        <f t="shared" si="160"/>
        <v>0.90909090909090906</v>
      </c>
      <c r="AQ24" s="51">
        <f>AQ25+AQ26+AQ27+AQ28+AQ29</f>
        <v>5635905.8099999996</v>
      </c>
      <c r="AR24" s="51">
        <f t="shared" ref="AR24" si="295">AR25+AR26+AR27+AR28+AR29</f>
        <v>2536412.4700000007</v>
      </c>
      <c r="AS24" s="51">
        <f t="shared" ref="AS24" si="296">AS25+AS26+AS27+AS28+AS29</f>
        <v>1157884.1599999999</v>
      </c>
      <c r="AT24" s="21">
        <f t="shared" si="118"/>
        <v>0.45004521997148156</v>
      </c>
      <c r="AU24" s="21" t="str">
        <f t="shared" si="161"/>
        <v>св.200</v>
      </c>
      <c r="AV24" s="51">
        <f>AV25+AV26+AV27+AV28+AV29</f>
        <v>600000</v>
      </c>
      <c r="AW24" s="51">
        <f t="shared" ref="AW24" si="297">AW25+AW26+AW27+AW28+AW29</f>
        <v>99294.41</v>
      </c>
      <c r="AX24" s="51">
        <f t="shared" ref="AX24" si="298">AX25+AX26+AX27+AX28+AX29</f>
        <v>134083.4</v>
      </c>
      <c r="AY24" s="21">
        <f t="shared" si="121"/>
        <v>0.16549068333333333</v>
      </c>
      <c r="AZ24" s="21">
        <f t="shared" si="162"/>
        <v>0.74054215510644872</v>
      </c>
      <c r="BA24" s="51">
        <f>BA25+BA26+BA27+BA28+BA29</f>
        <v>363854</v>
      </c>
      <c r="BB24" s="51">
        <f t="shared" ref="BB24" si="299">BB25+BB26+BB27+BB28+BB29</f>
        <v>194357.99</v>
      </c>
      <c r="BC24" s="51">
        <f t="shared" ref="BC24" si="300">BC25+BC26+BC27+BC28+BC29</f>
        <v>0</v>
      </c>
      <c r="BD24" s="21">
        <f t="shared" si="163"/>
        <v>0.53416477488223291</v>
      </c>
      <c r="BE24" s="21" t="str">
        <f t="shared" si="164"/>
        <v xml:space="preserve"> </v>
      </c>
      <c r="BF24" s="51">
        <f>BF25+BF26+BF27+BF28+BF29</f>
        <v>367000</v>
      </c>
      <c r="BG24" s="51">
        <f t="shared" ref="BG24" si="301">BG25+BG26+BG27+BG28+BG29</f>
        <v>67908.59</v>
      </c>
      <c r="BH24" s="51">
        <f t="shared" ref="BH24" si="302">BH25+BH26+BH27+BH28+BH29</f>
        <v>62166.920000000006</v>
      </c>
      <c r="BI24" s="21">
        <f t="shared" si="165"/>
        <v>0.18503702997275204</v>
      </c>
      <c r="BJ24" s="21">
        <f t="shared" si="166"/>
        <v>1.0923589265802454</v>
      </c>
      <c r="BK24" s="51">
        <f>BK25+BK26+BK27+BK28+BK29</f>
        <v>0</v>
      </c>
      <c r="BL24" s="51">
        <f t="shared" ref="BL24" si="303">BL25+BL26+BL27+BL28+BL29</f>
        <v>0</v>
      </c>
      <c r="BM24" s="51">
        <f t="shared" ref="BM24" si="304">BM25+BM26+BM27+BM28+BM29</f>
        <v>0</v>
      </c>
      <c r="BN24" s="21" t="str">
        <f t="shared" si="260"/>
        <v xml:space="preserve"> </v>
      </c>
      <c r="BO24" s="21" t="str">
        <f t="shared" si="167"/>
        <v xml:space="preserve"> </v>
      </c>
      <c r="BP24" s="51">
        <f>BP25+BP26+BP27+BP28+BP29</f>
        <v>1000000</v>
      </c>
      <c r="BQ24" s="51">
        <f t="shared" ref="BQ24" si="305">BQ25+BQ26+BQ27+BQ28+BQ29</f>
        <v>267743.58</v>
      </c>
      <c r="BR24" s="51">
        <f t="shared" ref="BR24" si="306">BR25+BR26+BR27+BR28+BR29</f>
        <v>171141.87</v>
      </c>
      <c r="BS24" s="21">
        <f t="shared" si="134"/>
        <v>0.26774358000000004</v>
      </c>
      <c r="BT24" s="21">
        <f t="shared" si="230"/>
        <v>1.5644539819507641</v>
      </c>
      <c r="BU24" s="51">
        <f>BU25+BU26+BU27+BU28+BU29</f>
        <v>1665187.34</v>
      </c>
      <c r="BV24" s="51">
        <f t="shared" ref="BV24:BW24" si="307">BV25+BV26+BV27+BV28+BV29</f>
        <v>1393642.34</v>
      </c>
      <c r="BW24" s="51">
        <f t="shared" si="307"/>
        <v>92324.47</v>
      </c>
      <c r="BX24" s="21">
        <f t="shared" si="137"/>
        <v>0.83692825817424243</v>
      </c>
      <c r="BY24" s="21" t="str">
        <f t="shared" si="169"/>
        <v>св.200</v>
      </c>
      <c r="BZ24" s="51">
        <f>BZ25+BZ26+BZ27+BZ28+BZ29</f>
        <v>0</v>
      </c>
      <c r="CA24" s="51">
        <f t="shared" ref="CA24:CB24" si="308">CA25+CA26+CA27+CA28+CA29</f>
        <v>0</v>
      </c>
      <c r="CB24" s="51">
        <f t="shared" si="308"/>
        <v>329600</v>
      </c>
      <c r="CC24" s="21" t="str">
        <f t="shared" si="265"/>
        <v xml:space="preserve"> </v>
      </c>
      <c r="CD24" s="21">
        <f t="shared" si="170"/>
        <v>0</v>
      </c>
      <c r="CE24" s="51">
        <f>CE25+CE26+CE27+CE28+CE29</f>
        <v>747084.55</v>
      </c>
      <c r="CF24" s="51">
        <f t="shared" ref="CF24:CG24" si="309">CF25+CF26+CF27+CF28+CF29</f>
        <v>301815.56</v>
      </c>
      <c r="CG24" s="51">
        <f t="shared" si="309"/>
        <v>228797.14</v>
      </c>
      <c r="CH24" s="21">
        <f t="shared" si="171"/>
        <v>0.40399116806792479</v>
      </c>
      <c r="CI24" s="21">
        <f t="shared" si="185"/>
        <v>1.3191404403044547</v>
      </c>
      <c r="CJ24" s="51">
        <f>CJ25+CJ26+CJ27+CJ28+CJ29</f>
        <v>500000</v>
      </c>
      <c r="CK24" s="51">
        <f t="shared" ref="CK24:CL24" si="310">CK25+CK26+CK27+CK28+CK29</f>
        <v>54731.01</v>
      </c>
      <c r="CL24" s="51">
        <f t="shared" si="310"/>
        <v>228797.14</v>
      </c>
      <c r="CM24" s="21">
        <f t="shared" si="172"/>
        <v>0.10946202000000001</v>
      </c>
      <c r="CN24" s="21">
        <f t="shared" si="173"/>
        <v>0.23921194993958403</v>
      </c>
      <c r="CO24" s="51">
        <f>CO25+CO26+CO27+CO28+CO29</f>
        <v>247084.55</v>
      </c>
      <c r="CP24" s="51">
        <f t="shared" ref="CP24:CQ24" si="311">CP25+CP26+CP27+CP28+CP29</f>
        <v>247084.55</v>
      </c>
      <c r="CQ24" s="51">
        <f t="shared" si="311"/>
        <v>0</v>
      </c>
      <c r="CR24" s="21">
        <f t="shared" si="174"/>
        <v>1</v>
      </c>
      <c r="CS24" s="21" t="str">
        <f t="shared" si="175"/>
        <v xml:space="preserve"> </v>
      </c>
      <c r="CT24" s="51">
        <f>CT25+CT26+CT27+CT28+CT29</f>
        <v>0</v>
      </c>
      <c r="CU24" s="51">
        <f t="shared" ref="CU24:CV24" si="312">CU25+CU26+CU27+CU28+CU29</f>
        <v>0</v>
      </c>
      <c r="CV24" s="51">
        <f t="shared" si="312"/>
        <v>0</v>
      </c>
      <c r="CW24" s="40" t="str">
        <f t="shared" si="176"/>
        <v xml:space="preserve"> </v>
      </c>
      <c r="CX24" s="40" t="str">
        <f t="shared" si="177"/>
        <v xml:space="preserve"> </v>
      </c>
      <c r="CY24" s="51">
        <f>CY25+CY26+CY27+CY28+CY29</f>
        <v>0</v>
      </c>
      <c r="CZ24" s="51">
        <f t="shared" ref="CZ24:DA24" si="313">CZ25+CZ26+CZ27+CZ28+CZ29</f>
        <v>0</v>
      </c>
      <c r="DA24" s="51">
        <f t="shared" si="313"/>
        <v>0</v>
      </c>
      <c r="DB24" s="21" t="str">
        <f t="shared" si="145"/>
        <v xml:space="preserve"> </v>
      </c>
      <c r="DC24" s="21" t="str">
        <f t="shared" si="178"/>
        <v xml:space="preserve"> </v>
      </c>
      <c r="DD24" s="51">
        <f>DD25+DD26+DD27+DD28+DD29</f>
        <v>235500</v>
      </c>
      <c r="DE24" s="51">
        <f t="shared" ref="DE24:DF24" si="314">DE25+DE26+DE27+DE28+DE29</f>
        <v>48522.86</v>
      </c>
      <c r="DF24" s="51">
        <f t="shared" si="314"/>
        <v>50278.11</v>
      </c>
      <c r="DG24" s="21">
        <f t="shared" si="147"/>
        <v>0.20604186836518046</v>
      </c>
      <c r="DH24" s="21">
        <f t="shared" si="179"/>
        <v>0.96508918095767726</v>
      </c>
      <c r="DI24" s="51">
        <f t="shared" ref="DI24:DJ24" si="315">DI25+DI26+DI27+DI28+DI29</f>
        <v>-21062.98</v>
      </c>
      <c r="DJ24" s="51">
        <f t="shared" si="315"/>
        <v>-21062.98</v>
      </c>
      <c r="DK24" s="51" t="e">
        <f t="shared" ref="DJ24:DK24" si="316">DK25+DK26+DK27+DK28+DK29</f>
        <v>#VALUE!</v>
      </c>
      <c r="DL24" s="51">
        <f>DL25+DL26+DL27+DL28+DL29</f>
        <v>410000</v>
      </c>
      <c r="DM24" s="51">
        <f t="shared" ref="DM24:DN24" si="317">DM25+DM26+DM27+DM28+DM29</f>
        <v>10000</v>
      </c>
      <c r="DN24" s="51">
        <f t="shared" si="317"/>
        <v>0</v>
      </c>
      <c r="DO24" s="21">
        <f t="shared" si="151"/>
        <v>2.4390243902439025E-2</v>
      </c>
      <c r="DP24" s="21" t="str">
        <f t="shared" si="181"/>
        <v xml:space="preserve"> </v>
      </c>
      <c r="DQ24" s="51">
        <f>DQ25+DQ26+DQ27+DQ28+DQ29</f>
        <v>247279.92</v>
      </c>
      <c r="DR24" s="51">
        <f t="shared" ref="DR24:DS24" si="318">DR25+DR26+DR27+DR28+DR29</f>
        <v>173127.14</v>
      </c>
      <c r="DS24" s="51">
        <f t="shared" si="318"/>
        <v>110555.23</v>
      </c>
      <c r="DT24" s="76">
        <f t="shared" si="153"/>
        <v>0.70012615662444411</v>
      </c>
      <c r="DU24" s="21">
        <f t="shared" si="182"/>
        <v>1.5659787420278537</v>
      </c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</row>
    <row r="25" spans="1:165" s="14" customFormat="1" ht="16.5" customHeight="1" outlineLevel="1" x14ac:dyDescent="0.25">
      <c r="A25" s="13">
        <v>16</v>
      </c>
      <c r="B25" s="100" t="s">
        <v>61</v>
      </c>
      <c r="C25" s="95">
        <v>57103265.619999997</v>
      </c>
      <c r="D25" s="22">
        <v>14663731.699999999</v>
      </c>
      <c r="E25" s="22">
        <v>15837451.699999999</v>
      </c>
      <c r="F25" s="23">
        <f t="shared" si="94"/>
        <v>0.2567932243592061</v>
      </c>
      <c r="G25" s="23">
        <f t="shared" si="95"/>
        <v>0.92588959245255342</v>
      </c>
      <c r="H25" s="12">
        <v>52544900</v>
      </c>
      <c r="I25" s="19">
        <v>12501530.729999999</v>
      </c>
      <c r="J25" s="12">
        <v>15029267.949999999</v>
      </c>
      <c r="K25" s="23">
        <f t="shared" si="98"/>
        <v>0.23792091582627425</v>
      </c>
      <c r="L25" s="23">
        <f t="shared" si="154"/>
        <v>0.83181235251048935</v>
      </c>
      <c r="M25" s="30">
        <v>45000000</v>
      </c>
      <c r="N25" s="30">
        <v>11411227.369999999</v>
      </c>
      <c r="O25" s="30">
        <v>13649167.939999999</v>
      </c>
      <c r="P25" s="23">
        <f t="shared" si="101"/>
        <v>0.25358283044444441</v>
      </c>
      <c r="Q25" s="23">
        <f t="shared" si="155"/>
        <v>0.83603831531433259</v>
      </c>
      <c r="R25" s="30">
        <v>2324900</v>
      </c>
      <c r="S25" s="30">
        <v>623486.06999999995</v>
      </c>
      <c r="T25" s="30">
        <v>578164.62</v>
      </c>
      <c r="U25" s="23">
        <f t="shared" si="104"/>
        <v>0.26817758613273684</v>
      </c>
      <c r="V25" s="23">
        <f t="shared" ref="V25:V29" si="319">IF(S25=0," ",IF(S25/T25*100&gt;200,"св.200",S25/T25))</f>
        <v>1.0783884873481189</v>
      </c>
      <c r="W25" s="30">
        <v>0</v>
      </c>
      <c r="X25" s="30">
        <v>0</v>
      </c>
      <c r="Y25" s="30"/>
      <c r="Z25" s="23" t="str">
        <f t="shared" si="107"/>
        <v xml:space="preserve"> </v>
      </c>
      <c r="AA25" s="23" t="str">
        <f t="shared" si="157"/>
        <v xml:space="preserve"> </v>
      </c>
      <c r="AB25" s="30">
        <v>1900000</v>
      </c>
      <c r="AC25" s="30">
        <v>-13151.21</v>
      </c>
      <c r="AD25" s="30">
        <v>132181.79999999999</v>
      </c>
      <c r="AE25" s="23" t="str">
        <f t="shared" si="110"/>
        <v xml:space="preserve"> </v>
      </c>
      <c r="AF25" s="23">
        <f t="shared" si="158"/>
        <v>-9.9493349311327278E-2</v>
      </c>
      <c r="AG25" s="30">
        <v>3320000</v>
      </c>
      <c r="AH25" s="30">
        <v>479968.5</v>
      </c>
      <c r="AI25" s="30">
        <v>669753.59</v>
      </c>
      <c r="AJ25" s="23">
        <f t="shared" si="113"/>
        <v>0.14456882530120482</v>
      </c>
      <c r="AK25" s="23">
        <f t="shared" si="159"/>
        <v>0.71663445656185287</v>
      </c>
      <c r="AL25" s="30">
        <v>0</v>
      </c>
      <c r="AM25" s="30">
        <v>0</v>
      </c>
      <c r="AN25" s="30"/>
      <c r="AO25" s="23" t="str">
        <f t="shared" ref="AO25:AO26" si="320">IF(AM25&lt;=0," ",IF(AL25&lt;=0," ",IF(AM25/AL25*100&gt;200,"СВ.200",AM25/AL25)))</f>
        <v xml:space="preserve"> </v>
      </c>
      <c r="AP25" s="23" t="str">
        <f t="shared" ref="AP25:AP26" si="321">IF(AN25=0," ",IF(AM25/AN25*100&gt;200,"св.200",AM25/AN25))</f>
        <v xml:space="preserve"> </v>
      </c>
      <c r="AQ25" s="48">
        <v>4558365.62</v>
      </c>
      <c r="AR25" s="48">
        <v>2162200.9700000002</v>
      </c>
      <c r="AS25" s="48">
        <v>808183.75</v>
      </c>
      <c r="AT25" s="23">
        <f t="shared" si="118"/>
        <v>0.47433688963282417</v>
      </c>
      <c r="AU25" s="23" t="str">
        <f t="shared" si="161"/>
        <v>св.200</v>
      </c>
      <c r="AV25" s="30">
        <v>600000</v>
      </c>
      <c r="AW25" s="30">
        <v>99294.41</v>
      </c>
      <c r="AX25" s="30">
        <v>134083.4</v>
      </c>
      <c r="AY25" s="23">
        <f t="shared" si="121"/>
        <v>0.16549068333333333</v>
      </c>
      <c r="AZ25" s="23">
        <f t="shared" si="162"/>
        <v>0.74054215510644872</v>
      </c>
      <c r="BA25" s="30">
        <v>0</v>
      </c>
      <c r="BB25" s="30">
        <v>0</v>
      </c>
      <c r="BC25" s="30"/>
      <c r="BD25" s="23" t="str">
        <f t="shared" si="163"/>
        <v xml:space="preserve"> </v>
      </c>
      <c r="BE25" s="23" t="str">
        <f t="shared" ref="BE25:BE31" si="322">IF(BC25=0," ",IF(BB25/BC25*100&gt;200,"св.200",BB25/BC25))</f>
        <v xml:space="preserve"> </v>
      </c>
      <c r="BF25" s="30">
        <v>295000</v>
      </c>
      <c r="BG25" s="30">
        <v>47406.59</v>
      </c>
      <c r="BH25" s="30">
        <v>47310.98</v>
      </c>
      <c r="BI25" s="23">
        <f t="shared" si="165"/>
        <v>0.16070030508474575</v>
      </c>
      <c r="BJ25" s="23">
        <f t="shared" si="166"/>
        <v>1.0020208839470244</v>
      </c>
      <c r="BK25" s="30">
        <v>0</v>
      </c>
      <c r="BL25" s="30">
        <v>0</v>
      </c>
      <c r="BM25" s="30"/>
      <c r="BN25" s="23" t="str">
        <f t="shared" si="260"/>
        <v xml:space="preserve"> </v>
      </c>
      <c r="BO25" s="23" t="str">
        <f t="shared" si="167"/>
        <v xml:space="preserve"> </v>
      </c>
      <c r="BP25" s="30">
        <v>1000000</v>
      </c>
      <c r="BQ25" s="30">
        <v>267743.58</v>
      </c>
      <c r="BR25" s="30">
        <v>171141.87</v>
      </c>
      <c r="BS25" s="23">
        <f t="shared" si="134"/>
        <v>0.26774358000000004</v>
      </c>
      <c r="BT25" s="23">
        <f t="shared" si="230"/>
        <v>1.5644539819507641</v>
      </c>
      <c r="BU25" s="30">
        <v>1558987.34</v>
      </c>
      <c r="BV25" s="30">
        <v>1332042.3400000001</v>
      </c>
      <c r="BW25" s="30">
        <v>88580</v>
      </c>
      <c r="BX25" s="23">
        <f t="shared" si="137"/>
        <v>0.85442793910051895</v>
      </c>
      <c r="BY25" s="23" t="str">
        <f t="shared" si="169"/>
        <v>св.200</v>
      </c>
      <c r="BZ25" s="30">
        <v>0</v>
      </c>
      <c r="CA25" s="30">
        <v>0</v>
      </c>
      <c r="CB25" s="30"/>
      <c r="CC25" s="23" t="str">
        <f t="shared" si="265"/>
        <v xml:space="preserve"> </v>
      </c>
      <c r="CD25" s="23" t="str">
        <f t="shared" si="170"/>
        <v xml:space="preserve"> </v>
      </c>
      <c r="CE25" s="22">
        <v>747084.55</v>
      </c>
      <c r="CF25" s="22">
        <v>301815.56</v>
      </c>
      <c r="CG25" s="22">
        <v>228797.14</v>
      </c>
      <c r="CH25" s="23">
        <f t="shared" si="171"/>
        <v>0.40399116806792479</v>
      </c>
      <c r="CI25" s="23">
        <f t="shared" si="185"/>
        <v>1.3191404403044547</v>
      </c>
      <c r="CJ25" s="30">
        <v>500000</v>
      </c>
      <c r="CK25" s="30">
        <v>54731.01</v>
      </c>
      <c r="CL25" s="30">
        <v>228797.14</v>
      </c>
      <c r="CM25" s="23">
        <f t="shared" si="172"/>
        <v>0.10946202000000001</v>
      </c>
      <c r="CN25" s="23">
        <f t="shared" si="173"/>
        <v>0.23921194993958403</v>
      </c>
      <c r="CO25" s="30">
        <v>247084.55</v>
      </c>
      <c r="CP25" s="30">
        <v>247084.55</v>
      </c>
      <c r="CQ25" s="30"/>
      <c r="CR25" s="23">
        <f t="shared" si="174"/>
        <v>1</v>
      </c>
      <c r="CS25" s="23" t="str">
        <f t="shared" si="175"/>
        <v xml:space="preserve"> </v>
      </c>
      <c r="CT25" s="30">
        <v>0</v>
      </c>
      <c r="CU25" s="30">
        <v>0</v>
      </c>
      <c r="CV25" s="30"/>
      <c r="CW25" s="23" t="str">
        <f t="shared" si="176"/>
        <v xml:space="preserve"> </v>
      </c>
      <c r="CX25" s="23" t="str">
        <f t="shared" si="177"/>
        <v xml:space="preserve"> </v>
      </c>
      <c r="CY25" s="30">
        <v>0</v>
      </c>
      <c r="CZ25" s="30">
        <v>0</v>
      </c>
      <c r="DA25" s="30"/>
      <c r="DB25" s="23" t="str">
        <f t="shared" si="145"/>
        <v xml:space="preserve"> </v>
      </c>
      <c r="DC25" s="23" t="str">
        <f t="shared" si="178"/>
        <v xml:space="preserve"> </v>
      </c>
      <c r="DD25" s="30">
        <v>230000</v>
      </c>
      <c r="DE25" s="30">
        <v>47022.86</v>
      </c>
      <c r="DF25" s="30">
        <v>27715.13</v>
      </c>
      <c r="DG25" s="23">
        <f t="shared" si="147"/>
        <v>0.20444721739130434</v>
      </c>
      <c r="DH25" s="23">
        <f t="shared" si="179"/>
        <v>1.6966494474317817</v>
      </c>
      <c r="DI25" s="30"/>
      <c r="DJ25" s="30"/>
      <c r="DK25" s="23" t="str">
        <f t="shared" si="180"/>
        <v xml:space="preserve"> </v>
      </c>
      <c r="DL25" s="30">
        <v>0</v>
      </c>
      <c r="DM25" s="30">
        <v>0</v>
      </c>
      <c r="DN25" s="30"/>
      <c r="DO25" s="23" t="str">
        <f t="shared" si="151"/>
        <v xml:space="preserve"> </v>
      </c>
      <c r="DP25" s="23" t="str">
        <f t="shared" si="181"/>
        <v xml:space="preserve"> </v>
      </c>
      <c r="DQ25" s="30">
        <v>127293.73</v>
      </c>
      <c r="DR25" s="30">
        <v>86875.63</v>
      </c>
      <c r="DS25" s="30">
        <v>110555.23</v>
      </c>
      <c r="DT25" s="77">
        <f t="shared" si="153"/>
        <v>0.68248161162376186</v>
      </c>
      <c r="DU25" s="23">
        <f t="shared" si="182"/>
        <v>0.78581203259221666</v>
      </c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</row>
    <row r="26" spans="1:165" s="14" customFormat="1" ht="15.75" customHeight="1" outlineLevel="1" x14ac:dyDescent="0.25">
      <c r="A26" s="13">
        <v>17</v>
      </c>
      <c r="B26" s="100" t="s">
        <v>67</v>
      </c>
      <c r="C26" s="95">
        <v>1599737.14</v>
      </c>
      <c r="D26" s="55">
        <v>189191.14</v>
      </c>
      <c r="E26" s="22">
        <v>561977.21</v>
      </c>
      <c r="F26" s="23">
        <f t="shared" si="94"/>
        <v>0.11826389177912068</v>
      </c>
      <c r="G26" s="23">
        <f t="shared" si="95"/>
        <v>0.33665269095164913</v>
      </c>
      <c r="H26" s="12">
        <v>1115000</v>
      </c>
      <c r="I26" s="19">
        <v>79890.25</v>
      </c>
      <c r="J26" s="12">
        <v>217615.78</v>
      </c>
      <c r="K26" s="23">
        <f t="shared" si="98"/>
        <v>7.1650448430493272E-2</v>
      </c>
      <c r="L26" s="23">
        <f t="shared" si="154"/>
        <v>0.36711607035114824</v>
      </c>
      <c r="M26" s="30">
        <v>210000</v>
      </c>
      <c r="N26" s="30">
        <v>33932.6</v>
      </c>
      <c r="O26" s="30">
        <v>45100.25</v>
      </c>
      <c r="P26" s="23">
        <f t="shared" si="101"/>
        <v>0.16158380952380952</v>
      </c>
      <c r="Q26" s="23">
        <f t="shared" si="155"/>
        <v>0.75238163868271235</v>
      </c>
      <c r="R26" s="30">
        <v>0</v>
      </c>
      <c r="S26" s="30">
        <v>0</v>
      </c>
      <c r="T26" s="30"/>
      <c r="U26" s="23" t="str">
        <f t="shared" si="104"/>
        <v xml:space="preserve"> </v>
      </c>
      <c r="V26" s="23" t="str">
        <f t="shared" si="319"/>
        <v xml:space="preserve"> </v>
      </c>
      <c r="W26" s="30">
        <v>0</v>
      </c>
      <c r="X26" s="30">
        <v>0</v>
      </c>
      <c r="Y26" s="30"/>
      <c r="Z26" s="23" t="str">
        <f t="shared" si="107"/>
        <v xml:space="preserve"> </v>
      </c>
      <c r="AA26" s="23" t="str">
        <f t="shared" si="157"/>
        <v xml:space="preserve"> </v>
      </c>
      <c r="AB26" s="30">
        <v>150000</v>
      </c>
      <c r="AC26" s="30">
        <v>8248.09</v>
      </c>
      <c r="AD26" s="30">
        <v>25403.72</v>
      </c>
      <c r="AE26" s="23">
        <f t="shared" si="110"/>
        <v>5.4987266666666666E-2</v>
      </c>
      <c r="AF26" s="23">
        <f t="shared" si="158"/>
        <v>0.32468040113810104</v>
      </c>
      <c r="AG26" s="30">
        <v>755000</v>
      </c>
      <c r="AH26" s="30">
        <v>37709.56</v>
      </c>
      <c r="AI26" s="30">
        <v>147111.81</v>
      </c>
      <c r="AJ26" s="23">
        <f t="shared" si="113"/>
        <v>4.9946437086092713E-2</v>
      </c>
      <c r="AK26" s="23">
        <f t="shared" si="159"/>
        <v>0.25633264929579752</v>
      </c>
      <c r="AL26" s="30">
        <v>0</v>
      </c>
      <c r="AM26" s="30">
        <v>0</v>
      </c>
      <c r="AN26" s="30"/>
      <c r="AO26" s="23" t="str">
        <f t="shared" si="320"/>
        <v xml:space="preserve"> </v>
      </c>
      <c r="AP26" s="23" t="str">
        <f t="shared" si="321"/>
        <v xml:space="preserve"> </v>
      </c>
      <c r="AQ26" s="48">
        <v>484737.14</v>
      </c>
      <c r="AR26" s="48">
        <v>109300.89</v>
      </c>
      <c r="AS26" s="48">
        <v>344361.43</v>
      </c>
      <c r="AT26" s="23">
        <f t="shared" si="118"/>
        <v>0.22548486794306702</v>
      </c>
      <c r="AU26" s="23">
        <f t="shared" si="161"/>
        <v>0.31740166138815257</v>
      </c>
      <c r="AV26" s="30">
        <v>0</v>
      </c>
      <c r="AW26" s="30">
        <v>0</v>
      </c>
      <c r="AX26" s="30"/>
      <c r="AY26" s="23" t="str">
        <f t="shared" si="121"/>
        <v xml:space="preserve"> </v>
      </c>
      <c r="AZ26" s="23" t="str">
        <f t="shared" si="162"/>
        <v xml:space="preserve"> </v>
      </c>
      <c r="BA26" s="30">
        <v>355456</v>
      </c>
      <c r="BB26" s="30">
        <v>44117.75</v>
      </c>
      <c r="BC26" s="30"/>
      <c r="BD26" s="23">
        <f t="shared" si="163"/>
        <v>0.12411592433381347</v>
      </c>
      <c r="BE26" s="23" t="str">
        <f t="shared" si="322"/>
        <v xml:space="preserve"> </v>
      </c>
      <c r="BF26" s="30">
        <v>72000</v>
      </c>
      <c r="BG26" s="30">
        <v>20502</v>
      </c>
      <c r="BH26" s="30">
        <v>13741.94</v>
      </c>
      <c r="BI26" s="23">
        <f t="shared" si="165"/>
        <v>0.28475</v>
      </c>
      <c r="BJ26" s="23">
        <f t="shared" si="166"/>
        <v>1.4919290871594548</v>
      </c>
      <c r="BK26" s="30">
        <v>0</v>
      </c>
      <c r="BL26" s="30">
        <v>0</v>
      </c>
      <c r="BM26" s="30"/>
      <c r="BN26" s="23" t="str">
        <f t="shared" si="260"/>
        <v xml:space="preserve"> </v>
      </c>
      <c r="BO26" s="23" t="str">
        <f t="shared" si="167"/>
        <v xml:space="preserve"> </v>
      </c>
      <c r="BP26" s="30">
        <v>0</v>
      </c>
      <c r="BQ26" s="30">
        <v>0</v>
      </c>
      <c r="BR26" s="30"/>
      <c r="BS26" s="23" t="str">
        <f t="shared" si="134"/>
        <v xml:space="preserve"> </v>
      </c>
      <c r="BT26" s="23" t="str">
        <f t="shared" si="230"/>
        <v xml:space="preserve"> </v>
      </c>
      <c r="BU26" s="30">
        <v>41700</v>
      </c>
      <c r="BV26" s="30">
        <v>29100</v>
      </c>
      <c r="BW26" s="30">
        <v>1019.49</v>
      </c>
      <c r="BX26" s="23">
        <f>IF(BV26&lt;=0," ",IF(BU26&lt;=0," ",IF(BV26/BU26*100&gt;200,"СВ.200",BV26/BU26)))</f>
        <v>0.69784172661870503</v>
      </c>
      <c r="BY26" s="23" t="str">
        <f t="shared" si="169"/>
        <v>св.200</v>
      </c>
      <c r="BZ26" s="30">
        <v>0</v>
      </c>
      <c r="CA26" s="30">
        <v>0</v>
      </c>
      <c r="CB26" s="30">
        <v>329600</v>
      </c>
      <c r="CC26" s="23" t="str">
        <f t="shared" si="265"/>
        <v xml:space="preserve"> </v>
      </c>
      <c r="CD26" s="23">
        <f t="shared" si="170"/>
        <v>0</v>
      </c>
      <c r="CE26" s="22">
        <v>0</v>
      </c>
      <c r="CF26" s="22">
        <v>0</v>
      </c>
      <c r="CG26" s="22">
        <v>0</v>
      </c>
      <c r="CH26" s="23" t="str">
        <f t="shared" si="171"/>
        <v xml:space="preserve"> </v>
      </c>
      <c r="CI26" s="23" t="str">
        <f t="shared" si="185"/>
        <v xml:space="preserve"> </v>
      </c>
      <c r="CJ26" s="30">
        <v>0</v>
      </c>
      <c r="CK26" s="30">
        <v>0</v>
      </c>
      <c r="CL26" s="30"/>
      <c r="CM26" s="23" t="str">
        <f t="shared" si="172"/>
        <v xml:space="preserve"> </v>
      </c>
      <c r="CN26" s="23" t="str">
        <f t="shared" si="173"/>
        <v xml:space="preserve"> </v>
      </c>
      <c r="CO26" s="30">
        <v>0</v>
      </c>
      <c r="CP26" s="30">
        <v>0</v>
      </c>
      <c r="CQ26" s="30"/>
      <c r="CR26" s="23" t="str">
        <f t="shared" si="174"/>
        <v xml:space="preserve"> </v>
      </c>
      <c r="CS26" s="23" t="str">
        <f t="shared" si="175"/>
        <v xml:space="preserve"> </v>
      </c>
      <c r="CT26" s="30">
        <v>0</v>
      </c>
      <c r="CU26" s="30">
        <v>0</v>
      </c>
      <c r="CV26" s="30"/>
      <c r="CW26" s="23" t="str">
        <f t="shared" si="176"/>
        <v xml:space="preserve"> </v>
      </c>
      <c r="CX26" s="23" t="str">
        <f t="shared" si="177"/>
        <v xml:space="preserve"> </v>
      </c>
      <c r="CY26" s="30">
        <v>0</v>
      </c>
      <c r="CZ26" s="30">
        <v>0</v>
      </c>
      <c r="DA26" s="30"/>
      <c r="DB26" s="23" t="str">
        <f t="shared" si="145"/>
        <v xml:space="preserve"> </v>
      </c>
      <c r="DC26" s="23" t="str">
        <f t="shared" si="178"/>
        <v xml:space="preserve"> </v>
      </c>
      <c r="DD26" s="30">
        <v>0</v>
      </c>
      <c r="DE26" s="30">
        <v>0</v>
      </c>
      <c r="DF26" s="30">
        <v>20562.98</v>
      </c>
      <c r="DG26" s="23" t="str">
        <f t="shared" si="147"/>
        <v xml:space="preserve"> </v>
      </c>
      <c r="DH26" s="23">
        <f t="shared" si="179"/>
        <v>0</v>
      </c>
      <c r="DI26" s="30">
        <v>-20562.98</v>
      </c>
      <c r="DJ26" s="30">
        <v>-20562.98</v>
      </c>
      <c r="DK26" s="23">
        <f t="shared" si="180"/>
        <v>1</v>
      </c>
      <c r="DL26" s="30">
        <v>0</v>
      </c>
      <c r="DM26" s="30">
        <v>0</v>
      </c>
      <c r="DN26" s="30"/>
      <c r="DO26" s="23" t="str">
        <f t="shared" si="151"/>
        <v xml:space="preserve"> </v>
      </c>
      <c r="DP26" s="23" t="str">
        <f t="shared" si="181"/>
        <v xml:space="preserve"> </v>
      </c>
      <c r="DQ26" s="30">
        <v>15581.14</v>
      </c>
      <c r="DR26" s="30">
        <v>15581.14</v>
      </c>
      <c r="DS26" s="30"/>
      <c r="DT26" s="77">
        <f t="shared" si="153"/>
        <v>1</v>
      </c>
      <c r="DU26" s="23" t="str">
        <f t="shared" si="182"/>
        <v xml:space="preserve"> </v>
      </c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</row>
    <row r="27" spans="1:165" s="14" customFormat="1" ht="15.75" customHeight="1" outlineLevel="1" x14ac:dyDescent="0.25">
      <c r="A27" s="13">
        <v>18</v>
      </c>
      <c r="B27" s="100" t="s">
        <v>38</v>
      </c>
      <c r="C27" s="94">
        <v>330000</v>
      </c>
      <c r="D27" s="55">
        <v>34760.26</v>
      </c>
      <c r="E27" s="22">
        <v>41781.07</v>
      </c>
      <c r="F27" s="23">
        <f t="shared" si="94"/>
        <v>0.10533412121212121</v>
      </c>
      <c r="G27" s="23">
        <f t="shared" si="95"/>
        <v>0.83196193874402935</v>
      </c>
      <c r="H27" s="12">
        <v>330000</v>
      </c>
      <c r="I27" s="19">
        <v>34760.26</v>
      </c>
      <c r="J27" s="12">
        <v>41656.089999999997</v>
      </c>
      <c r="K27" s="23">
        <f t="shared" si="98"/>
        <v>0.10533412121212121</v>
      </c>
      <c r="L27" s="23">
        <f t="shared" si="154"/>
        <v>0.83445805883365443</v>
      </c>
      <c r="M27" s="30">
        <v>70000</v>
      </c>
      <c r="N27" s="30">
        <v>12600.67</v>
      </c>
      <c r="O27" s="30">
        <v>11084.65</v>
      </c>
      <c r="P27" s="23">
        <f t="shared" si="101"/>
        <v>0.18000957142857144</v>
      </c>
      <c r="Q27" s="23">
        <f t="shared" si="155"/>
        <v>1.1367675118294218</v>
      </c>
      <c r="R27" s="30">
        <v>0</v>
      </c>
      <c r="S27" s="30">
        <v>0</v>
      </c>
      <c r="T27" s="30"/>
      <c r="U27" s="23" t="str">
        <f t="shared" si="104"/>
        <v xml:space="preserve"> </v>
      </c>
      <c r="V27" s="23" t="str">
        <f t="shared" si="319"/>
        <v xml:space="preserve"> </v>
      </c>
      <c r="W27" s="30">
        <v>0</v>
      </c>
      <c r="X27" s="30">
        <v>0</v>
      </c>
      <c r="Y27" s="30"/>
      <c r="Z27" s="23" t="str">
        <f t="shared" si="107"/>
        <v xml:space="preserve"> </v>
      </c>
      <c r="AA27" s="23" t="str">
        <f t="shared" si="157"/>
        <v xml:space="preserve"> </v>
      </c>
      <c r="AB27" s="30">
        <v>18000</v>
      </c>
      <c r="AC27" s="30">
        <v>-434.48</v>
      </c>
      <c r="AD27" s="30">
        <v>558.05999999999995</v>
      </c>
      <c r="AE27" s="23" t="str">
        <f t="shared" si="110"/>
        <v xml:space="preserve"> </v>
      </c>
      <c r="AF27" s="23" t="str">
        <f>IF(AC27&lt;=0," ",IF(AC27/AD27*100&gt;200,"св.200",AC27/AD27))</f>
        <v xml:space="preserve"> </v>
      </c>
      <c r="AG27" s="30">
        <v>240000</v>
      </c>
      <c r="AH27" s="30">
        <v>22194.07</v>
      </c>
      <c r="AI27" s="30">
        <v>29113.38</v>
      </c>
      <c r="AJ27" s="23">
        <f t="shared" si="113"/>
        <v>9.2475291666666667E-2</v>
      </c>
      <c r="AK27" s="23">
        <f t="shared" si="159"/>
        <v>0.76233230219232528</v>
      </c>
      <c r="AL27" s="30">
        <v>2000</v>
      </c>
      <c r="AM27" s="30">
        <v>400</v>
      </c>
      <c r="AN27" s="30">
        <v>900</v>
      </c>
      <c r="AO27" s="23">
        <f t="shared" si="276"/>
        <v>0.2</v>
      </c>
      <c r="AP27" s="23">
        <f t="shared" si="160"/>
        <v>0.44444444444444442</v>
      </c>
      <c r="AQ27" s="48">
        <v>0</v>
      </c>
      <c r="AR27" s="48">
        <v>0</v>
      </c>
      <c r="AS27" s="48">
        <v>124.98</v>
      </c>
      <c r="AT27" s="23" t="str">
        <f t="shared" si="118"/>
        <v xml:space="preserve"> </v>
      </c>
      <c r="AU27" s="23">
        <f t="shared" si="161"/>
        <v>0</v>
      </c>
      <c r="AV27" s="30">
        <v>0</v>
      </c>
      <c r="AW27" s="30">
        <v>0</v>
      </c>
      <c r="AX27" s="30"/>
      <c r="AY27" s="23" t="str">
        <f t="shared" si="121"/>
        <v xml:space="preserve"> </v>
      </c>
      <c r="AZ27" s="23" t="str">
        <f t="shared" si="162"/>
        <v xml:space="preserve"> </v>
      </c>
      <c r="BA27" s="30">
        <v>0</v>
      </c>
      <c r="BB27" s="30">
        <v>0</v>
      </c>
      <c r="BC27" s="30"/>
      <c r="BD27" s="23" t="str">
        <f t="shared" si="163"/>
        <v xml:space="preserve"> </v>
      </c>
      <c r="BE27" s="23" t="str">
        <f t="shared" si="322"/>
        <v xml:space="preserve"> </v>
      </c>
      <c r="BF27" s="30">
        <v>0</v>
      </c>
      <c r="BG27" s="30">
        <v>0</v>
      </c>
      <c r="BH27" s="30"/>
      <c r="BI27" s="23" t="str">
        <f t="shared" si="165"/>
        <v xml:space="preserve"> </v>
      </c>
      <c r="BJ27" s="23" t="str">
        <f t="shared" si="166"/>
        <v xml:space="preserve"> </v>
      </c>
      <c r="BK27" s="30">
        <v>0</v>
      </c>
      <c r="BL27" s="30">
        <v>0</v>
      </c>
      <c r="BM27" s="30"/>
      <c r="BN27" s="23" t="str">
        <f t="shared" si="260"/>
        <v xml:space="preserve"> </v>
      </c>
      <c r="BO27" s="23" t="str">
        <f t="shared" si="167"/>
        <v xml:space="preserve"> </v>
      </c>
      <c r="BP27" s="30">
        <v>0</v>
      </c>
      <c r="BQ27" s="30">
        <v>0</v>
      </c>
      <c r="BR27" s="30"/>
      <c r="BS27" s="23" t="str">
        <f t="shared" si="134"/>
        <v xml:space="preserve"> </v>
      </c>
      <c r="BT27" s="23" t="str">
        <f t="shared" si="230"/>
        <v xml:space="preserve"> </v>
      </c>
      <c r="BU27" s="30">
        <v>0</v>
      </c>
      <c r="BV27" s="30">
        <v>0</v>
      </c>
      <c r="BW27" s="30">
        <v>124.98</v>
      </c>
      <c r="BX27" s="23" t="str">
        <f>IF(BV27&lt;=0," ",IF(BU27&lt;=0," ",IF(BV27/BU27*100&gt;200,"СВ.200",BV27/BU27)))</f>
        <v xml:space="preserve"> </v>
      </c>
      <c r="BY27" s="23">
        <f t="shared" si="169"/>
        <v>0</v>
      </c>
      <c r="BZ27" s="30">
        <v>0</v>
      </c>
      <c r="CA27" s="30">
        <v>0</v>
      </c>
      <c r="CB27" s="30"/>
      <c r="CC27" s="23" t="str">
        <f t="shared" si="265"/>
        <v xml:space="preserve"> </v>
      </c>
      <c r="CD27" s="23" t="str">
        <f t="shared" si="170"/>
        <v xml:space="preserve"> </v>
      </c>
      <c r="CE27" s="22">
        <v>0</v>
      </c>
      <c r="CF27" s="22">
        <v>0</v>
      </c>
      <c r="CG27" s="22">
        <v>0</v>
      </c>
      <c r="CH27" s="23" t="str">
        <f t="shared" si="171"/>
        <v xml:space="preserve"> </v>
      </c>
      <c r="CI27" s="23" t="str">
        <f t="shared" si="185"/>
        <v xml:space="preserve"> </v>
      </c>
      <c r="CJ27" s="30">
        <v>0</v>
      </c>
      <c r="CK27" s="30">
        <v>0</v>
      </c>
      <c r="CL27" s="30"/>
      <c r="CM27" s="23" t="str">
        <f t="shared" si="172"/>
        <v xml:space="preserve"> </v>
      </c>
      <c r="CN27" s="23" t="str">
        <f t="shared" si="173"/>
        <v xml:space="preserve"> </v>
      </c>
      <c r="CO27" s="30">
        <v>0</v>
      </c>
      <c r="CP27" s="30">
        <v>0</v>
      </c>
      <c r="CQ27" s="30"/>
      <c r="CR27" s="23" t="str">
        <f t="shared" si="174"/>
        <v xml:space="preserve"> </v>
      </c>
      <c r="CS27" s="23" t="str">
        <f t="shared" si="175"/>
        <v xml:space="preserve"> </v>
      </c>
      <c r="CT27" s="30">
        <v>0</v>
      </c>
      <c r="CU27" s="30">
        <v>0</v>
      </c>
      <c r="CV27" s="30"/>
      <c r="CW27" s="23" t="str">
        <f t="shared" si="176"/>
        <v xml:space="preserve"> </v>
      </c>
      <c r="CX27" s="23" t="str">
        <f t="shared" si="177"/>
        <v xml:space="preserve"> </v>
      </c>
      <c r="CY27" s="30">
        <v>0</v>
      </c>
      <c r="CZ27" s="30">
        <v>0</v>
      </c>
      <c r="DA27" s="30"/>
      <c r="DB27" s="23" t="str">
        <f t="shared" si="145"/>
        <v xml:space="preserve"> </v>
      </c>
      <c r="DC27" s="23" t="str">
        <f t="shared" si="178"/>
        <v xml:space="preserve"> </v>
      </c>
      <c r="DD27" s="30">
        <v>0</v>
      </c>
      <c r="DE27" s="30">
        <v>0</v>
      </c>
      <c r="DF27" s="30"/>
      <c r="DG27" s="23" t="str">
        <f t="shared" si="147"/>
        <v xml:space="preserve"> </v>
      </c>
      <c r="DH27" s="23" t="str">
        <f t="shared" si="179"/>
        <v xml:space="preserve"> </v>
      </c>
      <c r="DI27" s="30"/>
      <c r="DJ27" s="30"/>
      <c r="DK27" s="23" t="str">
        <f t="shared" si="180"/>
        <v xml:space="preserve"> </v>
      </c>
      <c r="DL27" s="30">
        <v>0</v>
      </c>
      <c r="DM27" s="30">
        <v>0</v>
      </c>
      <c r="DN27" s="30"/>
      <c r="DO27" s="23" t="str">
        <f t="shared" si="151"/>
        <v xml:space="preserve"> </v>
      </c>
      <c r="DP27" s="23" t="str">
        <f>IF(DM27=0," ",IF(DM27/DN27*100&gt;200,"св.200",DM27/DN27))</f>
        <v xml:space="preserve"> </v>
      </c>
      <c r="DQ27" s="30">
        <v>0</v>
      </c>
      <c r="DR27" s="30">
        <v>0</v>
      </c>
      <c r="DS27" s="30"/>
      <c r="DT27" s="77" t="str">
        <f t="shared" si="153"/>
        <v xml:space="preserve"> </v>
      </c>
      <c r="DU27" s="23" t="str">
        <f>IF(DR27=0," ",IF(DR27/DS27*100&gt;200,"св.200",DR27/DS27))</f>
        <v xml:space="preserve"> </v>
      </c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</row>
    <row r="28" spans="1:165" s="14" customFormat="1" ht="16.5" customHeight="1" outlineLevel="1" x14ac:dyDescent="0.25">
      <c r="A28" s="13">
        <v>19</v>
      </c>
      <c r="B28" s="100" t="s">
        <v>109</v>
      </c>
      <c r="C28" s="95">
        <v>2708397.58</v>
      </c>
      <c r="D28" s="55">
        <v>377559.56</v>
      </c>
      <c r="E28" s="22">
        <v>272398.96999999997</v>
      </c>
      <c r="F28" s="23">
        <f t="shared" si="94"/>
        <v>0.13940329986559802</v>
      </c>
      <c r="G28" s="23">
        <f t="shared" si="95"/>
        <v>1.3860535522582924</v>
      </c>
      <c r="H28" s="12">
        <v>2188250</v>
      </c>
      <c r="I28" s="19">
        <v>162906.41999999998</v>
      </c>
      <c r="J28" s="12">
        <v>271284.96999999997</v>
      </c>
      <c r="K28" s="23">
        <f t="shared" si="98"/>
        <v>7.4445981949046031E-2</v>
      </c>
      <c r="L28" s="23">
        <f t="shared" si="154"/>
        <v>0.60049924623542539</v>
      </c>
      <c r="M28" s="30">
        <v>311250</v>
      </c>
      <c r="N28" s="30">
        <v>49639.09</v>
      </c>
      <c r="O28" s="30">
        <v>71528.03</v>
      </c>
      <c r="P28" s="23">
        <f t="shared" si="101"/>
        <v>0.15948302008032128</v>
      </c>
      <c r="Q28" s="23">
        <f t="shared" si="155"/>
        <v>0.69398094704970903</v>
      </c>
      <c r="R28" s="30">
        <v>0</v>
      </c>
      <c r="S28" s="30">
        <v>0</v>
      </c>
      <c r="T28" s="30"/>
      <c r="U28" s="23" t="str">
        <f>IF(S28&lt;=0," ",IF(R28&lt;=0," ",IF(S28/R28*100&gt;200,"СВ.200",S28/R28)))</f>
        <v xml:space="preserve"> </v>
      </c>
      <c r="V28" s="23" t="str">
        <f t="shared" si="319"/>
        <v xml:space="preserve"> </v>
      </c>
      <c r="W28" s="30">
        <v>0</v>
      </c>
      <c r="X28" s="30">
        <v>3759.9</v>
      </c>
      <c r="Y28" s="30"/>
      <c r="Z28" s="23" t="str">
        <f t="shared" si="107"/>
        <v xml:space="preserve"> </v>
      </c>
      <c r="AA28" s="23" t="str">
        <f t="shared" si="157"/>
        <v xml:space="preserve"> </v>
      </c>
      <c r="AB28" s="30">
        <v>165000</v>
      </c>
      <c r="AC28" s="30">
        <v>3196.35</v>
      </c>
      <c r="AD28" s="30">
        <v>3143.63</v>
      </c>
      <c r="AE28" s="23">
        <f t="shared" si="110"/>
        <v>1.9371818181818181E-2</v>
      </c>
      <c r="AF28" s="23">
        <f t="shared" si="158"/>
        <v>1.0167704214554512</v>
      </c>
      <c r="AG28" s="30">
        <v>1710000</v>
      </c>
      <c r="AH28" s="30">
        <v>106311.08</v>
      </c>
      <c r="AI28" s="30">
        <v>196613.31</v>
      </c>
      <c r="AJ28" s="23">
        <f t="shared" si="113"/>
        <v>6.2170222222222224E-2</v>
      </c>
      <c r="AK28" s="23">
        <f t="shared" si="159"/>
        <v>0.54071151134172968</v>
      </c>
      <c r="AL28" s="30">
        <v>2000</v>
      </c>
      <c r="AM28" s="30">
        <v>0</v>
      </c>
      <c r="AN28" s="30"/>
      <c r="AO28" s="23" t="str">
        <f t="shared" ref="AO28:AO29" si="323">IF(AM28&lt;=0," ",IF(AL28&lt;=0," ",IF(AM28/AL28*100&gt;200,"СВ.200",AM28/AL28)))</f>
        <v xml:space="preserve"> </v>
      </c>
      <c r="AP28" s="23" t="str">
        <f t="shared" ref="AP28:AP29" si="324">IF(AN28=0," ",IF(AM28/AN28*100&gt;200,"св.200",AM28/AN28))</f>
        <v xml:space="preserve"> </v>
      </c>
      <c r="AQ28" s="48">
        <v>520147.58</v>
      </c>
      <c r="AR28" s="48">
        <v>214653.13999999998</v>
      </c>
      <c r="AS28" s="48">
        <v>1114</v>
      </c>
      <c r="AT28" s="23">
        <f t="shared" si="118"/>
        <v>0.41267737898540252</v>
      </c>
      <c r="AU28" s="23" t="str">
        <f t="shared" si="161"/>
        <v>св.200</v>
      </c>
      <c r="AV28" s="30">
        <v>0</v>
      </c>
      <c r="AW28" s="30">
        <v>0</v>
      </c>
      <c r="AX28" s="30"/>
      <c r="AY28" s="23" t="str">
        <f t="shared" si="121"/>
        <v xml:space="preserve"> </v>
      </c>
      <c r="AZ28" s="23" t="str">
        <f t="shared" si="162"/>
        <v xml:space="preserve"> </v>
      </c>
      <c r="BA28" s="30">
        <v>0</v>
      </c>
      <c r="BB28" s="30">
        <v>150240.24</v>
      </c>
      <c r="BC28" s="30"/>
      <c r="BD28" s="23" t="str">
        <f t="shared" si="163"/>
        <v xml:space="preserve"> </v>
      </c>
      <c r="BE28" s="23" t="str">
        <f t="shared" si="322"/>
        <v xml:space="preserve"> </v>
      </c>
      <c r="BF28" s="30">
        <v>0</v>
      </c>
      <c r="BG28" s="30">
        <v>0</v>
      </c>
      <c r="BH28" s="30">
        <v>1114</v>
      </c>
      <c r="BI28" s="23" t="str">
        <f t="shared" si="165"/>
        <v xml:space="preserve"> </v>
      </c>
      <c r="BJ28" s="23">
        <f t="shared" si="166"/>
        <v>0</v>
      </c>
      <c r="BK28" s="30">
        <v>0</v>
      </c>
      <c r="BL28" s="30">
        <v>0</v>
      </c>
      <c r="BM28" s="30"/>
      <c r="BN28" s="23" t="str">
        <f t="shared" si="260"/>
        <v xml:space="preserve"> </v>
      </c>
      <c r="BO28" s="23" t="str">
        <f t="shared" si="167"/>
        <v xml:space="preserve"> </v>
      </c>
      <c r="BP28" s="30">
        <v>0</v>
      </c>
      <c r="BQ28" s="30">
        <v>0</v>
      </c>
      <c r="BR28" s="30"/>
      <c r="BS28" s="23" t="str">
        <f t="shared" si="134"/>
        <v xml:space="preserve"> </v>
      </c>
      <c r="BT28" s="23" t="str">
        <f t="shared" si="230"/>
        <v xml:space="preserve"> </v>
      </c>
      <c r="BU28" s="30">
        <v>47000</v>
      </c>
      <c r="BV28" s="30">
        <v>25000</v>
      </c>
      <c r="BW28" s="30"/>
      <c r="BX28" s="23">
        <f>IF(BV28&lt;=0," ",IF(BU28&lt;=0," ",IF(BV28/BU28*100&gt;200,"СВ.200",BV28/BU28)))</f>
        <v>0.53191489361702127</v>
      </c>
      <c r="BY28" s="23" t="str">
        <f t="shared" si="169"/>
        <v xml:space="preserve"> </v>
      </c>
      <c r="BZ28" s="30">
        <v>0</v>
      </c>
      <c r="CA28" s="30">
        <v>0</v>
      </c>
      <c r="CB28" s="30"/>
      <c r="CC28" s="23" t="str">
        <f t="shared" si="265"/>
        <v xml:space="preserve"> </v>
      </c>
      <c r="CD28" s="23" t="str">
        <f t="shared" si="170"/>
        <v xml:space="preserve"> </v>
      </c>
      <c r="CE28" s="22">
        <v>0</v>
      </c>
      <c r="CF28" s="22">
        <v>0</v>
      </c>
      <c r="CG28" s="22">
        <v>0</v>
      </c>
      <c r="CH28" s="23" t="str">
        <f t="shared" si="171"/>
        <v xml:space="preserve"> </v>
      </c>
      <c r="CI28" s="23" t="str">
        <f t="shared" si="185"/>
        <v xml:space="preserve"> </v>
      </c>
      <c r="CJ28" s="30">
        <v>0</v>
      </c>
      <c r="CK28" s="30">
        <v>0</v>
      </c>
      <c r="CL28" s="30"/>
      <c r="CM28" s="23" t="str">
        <f t="shared" si="172"/>
        <v xml:space="preserve"> </v>
      </c>
      <c r="CN28" s="23" t="str">
        <f t="shared" si="173"/>
        <v xml:space="preserve"> </v>
      </c>
      <c r="CO28" s="30">
        <v>0</v>
      </c>
      <c r="CP28" s="30">
        <v>0</v>
      </c>
      <c r="CQ28" s="30"/>
      <c r="CR28" s="23" t="str">
        <f t="shared" si="174"/>
        <v xml:space="preserve"> </v>
      </c>
      <c r="CS28" s="23" t="str">
        <f t="shared" si="175"/>
        <v xml:space="preserve"> </v>
      </c>
      <c r="CT28" s="30">
        <v>0</v>
      </c>
      <c r="CU28" s="30">
        <v>0</v>
      </c>
      <c r="CV28" s="30"/>
      <c r="CW28" s="23" t="str">
        <f t="shared" si="176"/>
        <v xml:space="preserve"> </v>
      </c>
      <c r="CX28" s="23" t="str">
        <f t="shared" si="177"/>
        <v xml:space="preserve"> </v>
      </c>
      <c r="CY28" s="30">
        <v>0</v>
      </c>
      <c r="CZ28" s="30">
        <v>0</v>
      </c>
      <c r="DA28" s="30"/>
      <c r="DB28" s="23" t="str">
        <f t="shared" si="145"/>
        <v xml:space="preserve"> </v>
      </c>
      <c r="DC28" s="23" t="str">
        <f t="shared" si="178"/>
        <v xml:space="preserve"> </v>
      </c>
      <c r="DD28" s="30">
        <v>0</v>
      </c>
      <c r="DE28" s="30">
        <v>0</v>
      </c>
      <c r="DF28" s="30"/>
      <c r="DG28" s="23" t="str">
        <f t="shared" si="147"/>
        <v xml:space="preserve"> </v>
      </c>
      <c r="DH28" s="23" t="str">
        <f t="shared" si="179"/>
        <v xml:space="preserve"> </v>
      </c>
      <c r="DI28" s="30"/>
      <c r="DJ28" s="30"/>
      <c r="DK28" s="23" t="str">
        <f>IF(DI28=0," ",IF(DI28/DJ28*100&gt;200,"св.200",DI28/DJ28))</f>
        <v xml:space="preserve"> </v>
      </c>
      <c r="DL28" s="30">
        <v>410000</v>
      </c>
      <c r="DM28" s="30">
        <v>10000</v>
      </c>
      <c r="DN28" s="30"/>
      <c r="DO28" s="23">
        <f t="shared" si="151"/>
        <v>2.4390243902439025E-2</v>
      </c>
      <c r="DP28" s="23" t="str">
        <f t="shared" si="181"/>
        <v xml:space="preserve"> </v>
      </c>
      <c r="DQ28" s="30">
        <v>63147.58</v>
      </c>
      <c r="DR28" s="30">
        <v>29412.9</v>
      </c>
      <c r="DS28" s="30"/>
      <c r="DT28" s="77">
        <f t="shared" si="153"/>
        <v>0.46578031968921058</v>
      </c>
      <c r="DU28" s="23" t="str">
        <f t="shared" ref="DU28:DU55" si="325">IF(DS28=0," ",IF(DR28/DS28*100&gt;200,"св.200",DR28/DS28))</f>
        <v xml:space="preserve"> </v>
      </c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</row>
    <row r="29" spans="1:165" s="14" customFormat="1" ht="15.75" customHeight="1" outlineLevel="1" x14ac:dyDescent="0.25">
      <c r="A29" s="13">
        <v>20</v>
      </c>
      <c r="B29" s="100" t="s">
        <v>86</v>
      </c>
      <c r="C29" s="94">
        <v>2128455.4700000002</v>
      </c>
      <c r="D29" s="22">
        <v>72647.259999999995</v>
      </c>
      <c r="E29" s="22">
        <v>372569.99000000005</v>
      </c>
      <c r="F29" s="23">
        <f t="shared" si="94"/>
        <v>3.413144461979277E-2</v>
      </c>
      <c r="G29" s="23">
        <f t="shared" si="95"/>
        <v>0.19498956424268091</v>
      </c>
      <c r="H29" s="12">
        <v>2055800</v>
      </c>
      <c r="I29" s="19">
        <v>22389.79</v>
      </c>
      <c r="J29" s="12">
        <v>368469.99000000005</v>
      </c>
      <c r="K29" s="23">
        <f t="shared" si="98"/>
        <v>1.0891035120147875E-2</v>
      </c>
      <c r="L29" s="23">
        <f t="shared" si="154"/>
        <v>6.0764215832068161E-2</v>
      </c>
      <c r="M29" s="30">
        <v>95500</v>
      </c>
      <c r="N29" s="30">
        <v>11422.28</v>
      </c>
      <c r="O29" s="30">
        <v>21019.59</v>
      </c>
      <c r="P29" s="23">
        <f t="shared" si="101"/>
        <v>0.11960502617801048</v>
      </c>
      <c r="Q29" s="23">
        <f t="shared" si="155"/>
        <v>0.54341117024642249</v>
      </c>
      <c r="R29" s="30">
        <v>0</v>
      </c>
      <c r="S29" s="30">
        <v>0</v>
      </c>
      <c r="T29" s="30"/>
      <c r="U29" s="23" t="str">
        <f t="shared" si="104"/>
        <v xml:space="preserve"> </v>
      </c>
      <c r="V29" s="23" t="str">
        <f t="shared" si="319"/>
        <v xml:space="preserve"> </v>
      </c>
      <c r="W29" s="30">
        <v>0</v>
      </c>
      <c r="X29" s="30">
        <v>0</v>
      </c>
      <c r="Y29" s="30"/>
      <c r="Z29" s="23" t="str">
        <f t="shared" si="107"/>
        <v xml:space="preserve"> </v>
      </c>
      <c r="AA29" s="23" t="str">
        <f t="shared" si="157"/>
        <v xml:space="preserve"> </v>
      </c>
      <c r="AB29" s="30">
        <v>165000</v>
      </c>
      <c r="AC29" s="30">
        <v>5561.84</v>
      </c>
      <c r="AD29" s="30">
        <v>17525.95</v>
      </c>
      <c r="AE29" s="23">
        <f t="shared" si="110"/>
        <v>3.370812121212121E-2</v>
      </c>
      <c r="AF29" s="23">
        <f t="shared" si="158"/>
        <v>0.31734884556899912</v>
      </c>
      <c r="AG29" s="30">
        <v>1795000</v>
      </c>
      <c r="AH29" s="30">
        <v>4805.67</v>
      </c>
      <c r="AI29" s="30">
        <v>329724.45</v>
      </c>
      <c r="AJ29" s="23">
        <f t="shared" si="113"/>
        <v>2.6772534818941505E-3</v>
      </c>
      <c r="AK29" s="23">
        <f t="shared" si="159"/>
        <v>1.4574806326919341E-2</v>
      </c>
      <c r="AL29" s="30">
        <v>300</v>
      </c>
      <c r="AM29" s="30">
        <v>600</v>
      </c>
      <c r="AN29" s="30">
        <v>200</v>
      </c>
      <c r="AO29" s="23">
        <f t="shared" si="323"/>
        <v>2</v>
      </c>
      <c r="AP29" s="23" t="str">
        <f t="shared" si="324"/>
        <v>св.200</v>
      </c>
      <c r="AQ29" s="48">
        <v>72655.47</v>
      </c>
      <c r="AR29" s="48">
        <v>50257.47</v>
      </c>
      <c r="AS29" s="48">
        <v>4100</v>
      </c>
      <c r="AT29" s="23">
        <f t="shared" si="118"/>
        <v>0.69172314211166763</v>
      </c>
      <c r="AU29" s="23" t="str">
        <f t="shared" si="161"/>
        <v>св.200</v>
      </c>
      <c r="AV29" s="30">
        <v>0</v>
      </c>
      <c r="AW29" s="30">
        <v>0</v>
      </c>
      <c r="AX29" s="30"/>
      <c r="AY29" s="23" t="str">
        <f t="shared" si="121"/>
        <v xml:space="preserve"> </v>
      </c>
      <c r="AZ29" s="23" t="str">
        <f t="shared" si="162"/>
        <v xml:space="preserve"> </v>
      </c>
      <c r="BA29" s="30">
        <v>8398</v>
      </c>
      <c r="BB29" s="30">
        <v>0</v>
      </c>
      <c r="BC29" s="30"/>
      <c r="BD29" s="23" t="str">
        <f t="shared" si="163"/>
        <v xml:space="preserve"> </v>
      </c>
      <c r="BE29" s="23" t="str">
        <f t="shared" si="322"/>
        <v xml:space="preserve"> </v>
      </c>
      <c r="BF29" s="30">
        <v>0</v>
      </c>
      <c r="BG29" s="30">
        <v>0</v>
      </c>
      <c r="BH29" s="30"/>
      <c r="BI29" s="23" t="str">
        <f t="shared" si="165"/>
        <v xml:space="preserve"> </v>
      </c>
      <c r="BJ29" s="23" t="str">
        <f t="shared" si="166"/>
        <v xml:space="preserve"> </v>
      </c>
      <c r="BK29" s="30">
        <v>0</v>
      </c>
      <c r="BL29" s="30">
        <v>0</v>
      </c>
      <c r="BM29" s="30"/>
      <c r="BN29" s="23" t="str">
        <f t="shared" si="260"/>
        <v xml:space="preserve"> </v>
      </c>
      <c r="BO29" s="23" t="str">
        <f t="shared" si="167"/>
        <v xml:space="preserve"> </v>
      </c>
      <c r="BP29" s="30">
        <v>0</v>
      </c>
      <c r="BQ29" s="30">
        <v>0</v>
      </c>
      <c r="BR29" s="30"/>
      <c r="BS29" s="23" t="str">
        <f t="shared" si="134"/>
        <v xml:space="preserve"> </v>
      </c>
      <c r="BT29" s="23" t="str">
        <f t="shared" si="230"/>
        <v xml:space="preserve"> </v>
      </c>
      <c r="BU29" s="30">
        <v>17500</v>
      </c>
      <c r="BV29" s="30">
        <v>7500</v>
      </c>
      <c r="BW29" s="30">
        <v>2600</v>
      </c>
      <c r="BX29" s="23">
        <f>IF(BV29&lt;=0," ",IF(BU29&lt;=0," ",IF(BV29/BU29*100&gt;200,"СВ.200",BV29/BU29)))</f>
        <v>0.42857142857142855</v>
      </c>
      <c r="BY29" s="23" t="str">
        <f t="shared" si="169"/>
        <v>св.200</v>
      </c>
      <c r="BZ29" s="30">
        <v>0</v>
      </c>
      <c r="CA29" s="30">
        <v>0</v>
      </c>
      <c r="CB29" s="30"/>
      <c r="CC29" s="23" t="str">
        <f t="shared" si="265"/>
        <v xml:space="preserve"> </v>
      </c>
      <c r="CD29" s="23" t="str">
        <f t="shared" si="170"/>
        <v xml:space="preserve"> </v>
      </c>
      <c r="CE29" s="22">
        <v>0</v>
      </c>
      <c r="CF29" s="22">
        <v>0</v>
      </c>
      <c r="CG29" s="22">
        <v>0</v>
      </c>
      <c r="CH29" s="23" t="str">
        <f t="shared" si="171"/>
        <v xml:space="preserve"> </v>
      </c>
      <c r="CI29" s="23" t="str">
        <f t="shared" si="185"/>
        <v xml:space="preserve"> </v>
      </c>
      <c r="CJ29" s="30">
        <v>0</v>
      </c>
      <c r="CK29" s="30">
        <v>0</v>
      </c>
      <c r="CL29" s="30"/>
      <c r="CM29" s="23" t="str">
        <f t="shared" si="172"/>
        <v xml:space="preserve"> </v>
      </c>
      <c r="CN29" s="23" t="str">
        <f t="shared" si="173"/>
        <v xml:space="preserve"> </v>
      </c>
      <c r="CO29" s="30">
        <v>0</v>
      </c>
      <c r="CP29" s="30">
        <v>0</v>
      </c>
      <c r="CQ29" s="30"/>
      <c r="CR29" s="23" t="str">
        <f t="shared" si="174"/>
        <v xml:space="preserve"> </v>
      </c>
      <c r="CS29" s="23" t="str">
        <f t="shared" si="175"/>
        <v xml:space="preserve"> </v>
      </c>
      <c r="CT29" s="30">
        <v>0</v>
      </c>
      <c r="CU29" s="30">
        <v>0</v>
      </c>
      <c r="CV29" s="30"/>
      <c r="CW29" s="23" t="str">
        <f t="shared" si="176"/>
        <v xml:space="preserve"> </v>
      </c>
      <c r="CX29" s="23" t="str">
        <f t="shared" si="177"/>
        <v xml:space="preserve"> </v>
      </c>
      <c r="CY29" s="30">
        <v>0</v>
      </c>
      <c r="CZ29" s="30">
        <v>0</v>
      </c>
      <c r="DA29" s="30"/>
      <c r="DB29" s="23" t="str">
        <f t="shared" si="145"/>
        <v xml:space="preserve"> </v>
      </c>
      <c r="DC29" s="23" t="str">
        <f t="shared" si="178"/>
        <v xml:space="preserve"> </v>
      </c>
      <c r="DD29" s="30">
        <v>5500</v>
      </c>
      <c r="DE29" s="30">
        <v>1500</v>
      </c>
      <c r="DF29" s="30">
        <v>2000</v>
      </c>
      <c r="DG29" s="23">
        <f t="shared" si="147"/>
        <v>0.27272727272727271</v>
      </c>
      <c r="DH29" s="23">
        <f t="shared" si="179"/>
        <v>0.75</v>
      </c>
      <c r="DI29" s="30">
        <v>-500</v>
      </c>
      <c r="DJ29" s="30">
        <v>-500</v>
      </c>
      <c r="DK29" s="23">
        <f t="shared" si="180"/>
        <v>1</v>
      </c>
      <c r="DL29" s="30">
        <v>0</v>
      </c>
      <c r="DM29" s="30">
        <v>0</v>
      </c>
      <c r="DN29" s="30"/>
      <c r="DO29" s="23" t="str">
        <f t="shared" si="151"/>
        <v xml:space="preserve"> </v>
      </c>
      <c r="DP29" s="23" t="str">
        <f t="shared" si="181"/>
        <v xml:space="preserve"> </v>
      </c>
      <c r="DQ29" s="30">
        <v>41257.47</v>
      </c>
      <c r="DR29" s="30">
        <v>41257.47</v>
      </c>
      <c r="DS29" s="30"/>
      <c r="DT29" s="77">
        <f t="shared" si="153"/>
        <v>1</v>
      </c>
      <c r="DU29" s="23" t="str">
        <f t="shared" si="325"/>
        <v xml:space="preserve"> </v>
      </c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</row>
    <row r="30" spans="1:165" s="16" customFormat="1" ht="15.75" x14ac:dyDescent="0.25">
      <c r="A30" s="15"/>
      <c r="B30" s="99" t="s">
        <v>126</v>
      </c>
      <c r="C30" s="93">
        <f>C31+C32+C33+C34</f>
        <v>30169706.710000001</v>
      </c>
      <c r="D30" s="93">
        <f t="shared" ref="D30" si="326">D31+D32+D33+D34</f>
        <v>2611536.88</v>
      </c>
      <c r="E30" s="93">
        <f t="shared" ref="E30" si="327">E31+E32+E33+E34</f>
        <v>3216039.4699999997</v>
      </c>
      <c r="F30" s="21">
        <f t="shared" si="94"/>
        <v>8.6561560080873581E-2</v>
      </c>
      <c r="G30" s="21">
        <f t="shared" si="95"/>
        <v>0.81203508363658239</v>
      </c>
      <c r="H30" s="20">
        <f>H31+H32+H33+H34+H35+H36+H37+H38+H39+H40+H41</f>
        <v>95821200</v>
      </c>
      <c r="I30" s="51">
        <f t="shared" ref="I30:J30" si="328">I31+I32+I33+I34+I35+I36+I37+I38+I39+I40+I41</f>
        <v>13871130.229999999</v>
      </c>
      <c r="J30" s="51">
        <f t="shared" si="328"/>
        <v>15766111.569999998</v>
      </c>
      <c r="K30" s="21">
        <f t="shared" si="98"/>
        <v>0.14476055643218827</v>
      </c>
      <c r="L30" s="21">
        <f t="shared" si="154"/>
        <v>0.87980667702454929</v>
      </c>
      <c r="M30" s="51">
        <f>M31+M32+M33+M34+M35+M36+M37+M38+M39+M40+M41</f>
        <v>30023600</v>
      </c>
      <c r="N30" s="51">
        <f t="shared" ref="N30" si="329">N31+N32+N33+N34+N35+N36+N37+N38+N39+N40+N41</f>
        <v>5703496.9700000007</v>
      </c>
      <c r="O30" s="51">
        <f t="shared" ref="O30" si="330">O31+O32+O33+O34+O35+O36+O37+O38+O39+O40+O41</f>
        <v>6318782.0599999996</v>
      </c>
      <c r="P30" s="21">
        <f t="shared" si="101"/>
        <v>0.18996712486177542</v>
      </c>
      <c r="Q30" s="21">
        <f t="shared" si="155"/>
        <v>0.90262599909957986</v>
      </c>
      <c r="R30" s="51">
        <f>R31+R32+R33+R34+R35+R36+R37+R38+R39+R40+R41</f>
        <v>0</v>
      </c>
      <c r="S30" s="51">
        <f t="shared" ref="S30" si="331">S31+S32+S33+S34+S35+S36+S37+S38+S39+S40+S41</f>
        <v>0</v>
      </c>
      <c r="T30" s="51">
        <f t="shared" ref="T30" si="332">T31+T32+T33+T34+T35+T36+T37+T38+T39+T40+T41</f>
        <v>0</v>
      </c>
      <c r="U30" s="21" t="str">
        <f t="shared" si="104"/>
        <v xml:space="preserve"> </v>
      </c>
      <c r="V30" s="21" t="str">
        <f t="shared" si="156"/>
        <v xml:space="preserve"> </v>
      </c>
      <c r="W30" s="51">
        <f>W31+W32+W33+W34+W35+W36+W37+W38+W39+W40+W41</f>
        <v>35100</v>
      </c>
      <c r="X30" s="51">
        <f t="shared" ref="X30" si="333">X31+X32+X33+X34+X35+X36+X37+X38+X39+X40+X41</f>
        <v>5594.1800000000012</v>
      </c>
      <c r="Y30" s="51">
        <f t="shared" ref="Y30" si="334">Y31+Y32+Y33+Y34+Y35+Y36+Y37+Y38+Y39+Y40+Y41</f>
        <v>17180.629999999997</v>
      </c>
      <c r="Z30" s="21">
        <f t="shared" si="107"/>
        <v>0.15937834757834762</v>
      </c>
      <c r="AA30" s="21">
        <f t="shared" si="157"/>
        <v>0.32560971279865769</v>
      </c>
      <c r="AB30" s="51">
        <f>AB31+AB32+AB33+AB34+AB35+AB36+AB37+AB38+AB39+AB40+AB41</f>
        <v>6872000</v>
      </c>
      <c r="AC30" s="51">
        <f t="shared" ref="AC30" si="335">AC31+AC32+AC33+AC34+AC35+AC36+AC37+AC38+AC39+AC40+AC41</f>
        <v>202487.69</v>
      </c>
      <c r="AD30" s="51">
        <f t="shared" ref="AD30" si="336">AD31+AD32+AD33+AD34+AD35+AD36+AD37+AD38+AD39+AD40+AD41</f>
        <v>549904.84</v>
      </c>
      <c r="AE30" s="21">
        <f t="shared" si="110"/>
        <v>2.946561263096624E-2</v>
      </c>
      <c r="AF30" s="21">
        <f t="shared" si="158"/>
        <v>0.36822314566280234</v>
      </c>
      <c r="AG30" s="51">
        <f>AG31+AG32+AG33+AG34+AG35+AG36+AG37+AG38+AG39+AG40+AG41</f>
        <v>58865000</v>
      </c>
      <c r="AH30" s="51">
        <f t="shared" ref="AH30" si="337">AH31+AH32+AH33+AH34+AH35+AH36+AH37+AH38+AH39+AH40+AH41</f>
        <v>7955001.3899999997</v>
      </c>
      <c r="AI30" s="51">
        <f t="shared" ref="AI30" si="338">AI31+AI32+AI33+AI34+AI35+AI36+AI37+AI38+AI39+AI40+AI41</f>
        <v>8878144.0399999991</v>
      </c>
      <c r="AJ30" s="21">
        <f t="shared" si="113"/>
        <v>0.13513975010617513</v>
      </c>
      <c r="AK30" s="21">
        <f t="shared" si="159"/>
        <v>0.89602076224030269</v>
      </c>
      <c r="AL30" s="51">
        <f>AL31+AL32+AL33+AL34+AL35+AL36+AL37+AL38+AL39+AL40+AL41</f>
        <v>25500</v>
      </c>
      <c r="AM30" s="51">
        <f t="shared" ref="AM30" si="339">AM31+AM32+AM33+AM34+AM35+AM36+AM37+AM38+AM39+AM40+AM41</f>
        <v>4550</v>
      </c>
      <c r="AN30" s="51">
        <f t="shared" ref="AN30" si="340">AN31+AN32+AN33+AN34+AN35+AN36+AN37+AN38+AN39+AN40+AN41</f>
        <v>2100</v>
      </c>
      <c r="AO30" s="21">
        <f t="shared" si="276"/>
        <v>0.17843137254901961</v>
      </c>
      <c r="AP30" s="21" t="str">
        <f t="shared" si="160"/>
        <v>св.200</v>
      </c>
      <c r="AQ30" s="51">
        <f>AQ31+AQ32+AQ33+AQ34+AQ35+AQ36+AQ37+AQ38+AQ39+AQ40+AQ41</f>
        <v>7027357.75</v>
      </c>
      <c r="AR30" s="51">
        <f t="shared" ref="AR30" si="341">AR31+AR32+AR33+AR34+AR35+AR36+AR37+AR38+AR39+AR40+AR41</f>
        <v>2227808.21</v>
      </c>
      <c r="AS30" s="51">
        <f t="shared" ref="AS30" si="342">AS31+AS32+AS33+AS34+AS35+AS36+AS37+AS38+AS39+AS40+AS41</f>
        <v>1330107.58</v>
      </c>
      <c r="AT30" s="21">
        <f t="shared" si="118"/>
        <v>0.31701932493759832</v>
      </c>
      <c r="AU30" s="21">
        <f t="shared" si="161"/>
        <v>1.6749082882453763</v>
      </c>
      <c r="AV30" s="51">
        <f>AV31+AV32+AV33+AV34+AV35+AV36+AV37+AV38+AV39+AV40+AV41</f>
        <v>0</v>
      </c>
      <c r="AW30" s="51">
        <f t="shared" ref="AW30" si="343">AW31+AW32+AW33+AW34+AW35+AW36+AW37+AW38+AW39+AW40+AW41</f>
        <v>0</v>
      </c>
      <c r="AX30" s="51">
        <f t="shared" ref="AX30" si="344">AX31+AX32+AX33+AX34+AX35+AX36+AX37+AX38+AX39+AX40+AX41</f>
        <v>0</v>
      </c>
      <c r="AY30" s="21" t="str">
        <f t="shared" si="121"/>
        <v xml:space="preserve"> </v>
      </c>
      <c r="AZ30" s="21" t="str">
        <f t="shared" si="162"/>
        <v xml:space="preserve"> </v>
      </c>
      <c r="BA30" s="51">
        <f>BA31+BA32+BA33+BA34+BA35+BA36+BA37+BA38+BA39+BA40+BA41</f>
        <v>2600</v>
      </c>
      <c r="BB30" s="51">
        <f t="shared" ref="BB30" si="345">BB31+BB32+BB33+BB34+BB35+BB36+BB37+BB38+BB39+BB40+BB41</f>
        <v>84674.08</v>
      </c>
      <c r="BC30" s="51">
        <f t="shared" ref="BC30" si="346">BC31+BC32+BC33+BC34+BC35+BC36+BC37+BC38+BC39+BC40+BC41</f>
        <v>110.76</v>
      </c>
      <c r="BD30" s="21" t="str">
        <f t="shared" si="163"/>
        <v>СВ.200</v>
      </c>
      <c r="BE30" s="21" t="str">
        <f t="shared" si="322"/>
        <v>св.200</v>
      </c>
      <c r="BF30" s="51">
        <f>BF31+BF32+BF33+BF34+BF35+BF36+BF37+BF38+BF39+BF40+BF41</f>
        <v>218400</v>
      </c>
      <c r="BG30" s="51">
        <f t="shared" ref="BG30" si="347">BG31+BG32+BG33+BG34+BG35+BG36+BG37+BG38+BG39+BG40+BG41</f>
        <v>38416.800000000003</v>
      </c>
      <c r="BH30" s="51">
        <f t="shared" ref="BH30" si="348">BH31+BH32+BH33+BH34+BH35+BH36+BH37+BH38+BH39+BH40+BH41</f>
        <v>60353.49</v>
      </c>
      <c r="BI30" s="21">
        <f t="shared" si="165"/>
        <v>0.17590109890109892</v>
      </c>
      <c r="BJ30" s="21">
        <f t="shared" si="166"/>
        <v>0.63652988418731049</v>
      </c>
      <c r="BK30" s="51">
        <f>BK31+BK32+BK33+BK34+BK35+BK36+BK37+BK38+BK39+BK40+BK41</f>
        <v>57100</v>
      </c>
      <c r="BL30" s="51">
        <f t="shared" ref="BL30" si="349">BL31+BL32+BL33+BL34+BL35+BL36+BL37+BL38+BL39+BL40+BL41</f>
        <v>11641.8</v>
      </c>
      <c r="BM30" s="51">
        <f t="shared" ref="BM30" si="350">BM31+BM32+BM33+BM34+BM35+BM36+BM37+BM38+BM39+BM40+BM41</f>
        <v>8211.7999999999993</v>
      </c>
      <c r="BN30" s="21">
        <f t="shared" si="260"/>
        <v>0.20388441330998247</v>
      </c>
      <c r="BO30" s="21">
        <f t="shared" si="167"/>
        <v>1.4176916145059548</v>
      </c>
      <c r="BP30" s="51">
        <f>BP31+BP32+BP33+BP34+BP35+BP36+BP37+BP38+BP39+BP40+BP41</f>
        <v>4090000</v>
      </c>
      <c r="BQ30" s="51">
        <f t="shared" ref="BQ30" si="351">BQ31+BQ32+BQ33+BQ34+BQ35+BQ36+BQ37+BQ38+BQ39+BQ40+BQ41</f>
        <v>1101703.28</v>
      </c>
      <c r="BR30" s="51">
        <f t="shared" ref="BR30" si="352">BR31+BR32+BR33+BR34+BR35+BR36+BR37+BR38+BR39+BR40+BR41</f>
        <v>996404.64999999991</v>
      </c>
      <c r="BS30" s="21">
        <f t="shared" si="134"/>
        <v>0.26936510513447431</v>
      </c>
      <c r="BT30" s="21">
        <f t="shared" si="230"/>
        <v>1.1056785814879528</v>
      </c>
      <c r="BU30" s="51">
        <f>BU31+BU32+BU33+BU34+BU35+BU36+BU37+BU38+BU39+BU40+BU41</f>
        <v>939700</v>
      </c>
      <c r="BV30" s="51">
        <f t="shared" ref="BV30:BW30" si="353">BV31+BV32+BV33+BV34+BV35+BV36+BV37+BV38+BV39+BV40+BV41</f>
        <v>228805.93999999997</v>
      </c>
      <c r="BW30" s="51">
        <f t="shared" si="353"/>
        <v>173377.56999999998</v>
      </c>
      <c r="BX30" s="21">
        <f t="shared" si="137"/>
        <v>0.24348828349473234</v>
      </c>
      <c r="BY30" s="21">
        <f t="shared" si="169"/>
        <v>1.3196974672098589</v>
      </c>
      <c r="BZ30" s="51">
        <f>BZ31+BZ32+BZ33+BZ34+BZ35+BZ36+BZ37+BZ38+BZ39+BZ40+BZ41</f>
        <v>0</v>
      </c>
      <c r="CA30" s="51">
        <f t="shared" ref="CA30:CB30" si="354">CA31+CA32+CA33+CA34+CA35+CA36+CA37+CA38+CA39+CA40+CA41</f>
        <v>762200</v>
      </c>
      <c r="CB30" s="51">
        <f t="shared" si="354"/>
        <v>0</v>
      </c>
      <c r="CC30" s="21" t="str">
        <f t="shared" si="265"/>
        <v xml:space="preserve"> </v>
      </c>
      <c r="CD30" s="21" t="str">
        <f t="shared" si="170"/>
        <v xml:space="preserve"> </v>
      </c>
      <c r="CE30" s="51">
        <f>CE31+CE32+CE33+CE34+CE35+CE36+CE37+CE38+CE39+CE40+CE41</f>
        <v>0</v>
      </c>
      <c r="CF30" s="51">
        <f t="shared" ref="CF30:CG30" si="355">CF31+CF32+CF33+CF34+CF35+CF36+CF37+CF38+CF39+CF40+CF41</f>
        <v>0</v>
      </c>
      <c r="CG30" s="51">
        <f t="shared" si="355"/>
        <v>0</v>
      </c>
      <c r="CH30" s="21" t="str">
        <f t="shared" si="171"/>
        <v xml:space="preserve"> </v>
      </c>
      <c r="CI30" s="21" t="str">
        <f t="shared" si="185"/>
        <v xml:space="preserve"> </v>
      </c>
      <c r="CJ30" s="51">
        <f>CJ31+CJ32+CJ33+CJ34+CJ35+CJ36+CJ37+CJ38+CJ39+CJ40+CJ41</f>
        <v>0</v>
      </c>
      <c r="CK30" s="51">
        <f t="shared" ref="CK30:CL30" si="356">CK31+CK32+CK33+CK34+CK35+CK36+CK37+CK38+CK39+CK40+CK41</f>
        <v>0</v>
      </c>
      <c r="CL30" s="51">
        <f t="shared" si="356"/>
        <v>0</v>
      </c>
      <c r="CM30" s="21" t="str">
        <f t="shared" si="172"/>
        <v xml:space="preserve"> </v>
      </c>
      <c r="CN30" s="21" t="str">
        <f t="shared" si="173"/>
        <v xml:space="preserve"> </v>
      </c>
      <c r="CO30" s="51">
        <f>CO31+CO32+CO33+CO34+CO35+CO36+CO37+CO38+CO39+CO40+CO41</f>
        <v>0</v>
      </c>
      <c r="CP30" s="51">
        <f t="shared" ref="CP30:CQ30" si="357">CP31+CP32+CP33+CP34+CP35+CP36+CP37+CP38+CP39+CP40+CP41</f>
        <v>0</v>
      </c>
      <c r="CQ30" s="51">
        <f t="shared" si="357"/>
        <v>0</v>
      </c>
      <c r="CR30" s="21" t="str">
        <f t="shared" si="174"/>
        <v xml:space="preserve"> </v>
      </c>
      <c r="CS30" s="21" t="str">
        <f t="shared" si="175"/>
        <v xml:space="preserve"> </v>
      </c>
      <c r="CT30" s="51">
        <f>CT31+CT32+CT33+CT34+CT35+CT36+CT37+CT38+CT39+CT40+CT41</f>
        <v>0</v>
      </c>
      <c r="CU30" s="51">
        <f t="shared" ref="CU30:CV30" si="358">CU31+CU32+CU33+CU34+CU35+CU36+CU37+CU38+CU39+CU40+CU41</f>
        <v>0</v>
      </c>
      <c r="CV30" s="51">
        <f t="shared" si="358"/>
        <v>0</v>
      </c>
      <c r="CW30" s="40" t="str">
        <f t="shared" si="176"/>
        <v xml:space="preserve"> </v>
      </c>
      <c r="CX30" s="40" t="str">
        <f t="shared" si="177"/>
        <v xml:space="preserve"> </v>
      </c>
      <c r="CY30" s="51">
        <f>CY31+CY32+CY33+CY34+CY35+CY36+CY37+CY38+CY39+CY40+CY41</f>
        <v>0</v>
      </c>
      <c r="CZ30" s="51">
        <f t="shared" ref="CZ30:DA30" si="359">CZ31+CZ32+CZ33+CZ34+CZ35+CZ36+CZ37+CZ38+CZ39+CZ40+CZ41</f>
        <v>0</v>
      </c>
      <c r="DA30" s="51">
        <f t="shared" si="359"/>
        <v>0</v>
      </c>
      <c r="DB30" s="21" t="str">
        <f t="shared" si="145"/>
        <v xml:space="preserve"> </v>
      </c>
      <c r="DC30" s="21" t="str">
        <f t="shared" si="178"/>
        <v xml:space="preserve"> </v>
      </c>
      <c r="DD30" s="51">
        <f>DD31+DD32+DD33+DD34+DD35+DD36+DD37+DD38+DD39+DD40+DD41</f>
        <v>0</v>
      </c>
      <c r="DE30" s="51">
        <f t="shared" ref="DE30:DF30" si="360">DE31+DE32+DE33+DE34+DE35+DE36+DE37+DE38+DE39+DE40+DE41</f>
        <v>0</v>
      </c>
      <c r="DF30" s="51">
        <f t="shared" si="360"/>
        <v>87329.39</v>
      </c>
      <c r="DG30" s="21" t="str">
        <f t="shared" ref="DG30" si="361">IF(DE30&lt;=0," ",IF(DD30&lt;=0," ",IF(DE30/DD30*100&gt;200,"СВ.200",DE30/DD30)))</f>
        <v xml:space="preserve"> </v>
      </c>
      <c r="DH30" s="21">
        <f t="shared" ref="DH30" si="362">IF(DF30=0," ",IF(DE30/DF30*100&gt;200,"св.200",DE30/DF30))</f>
        <v>0</v>
      </c>
      <c r="DI30" s="51">
        <f t="shared" ref="DI30:DJ30" si="363">DI31+DI32+DI33+DI34+DI35+DI36+DI37+DI38+DI39+DI40+DI41</f>
        <v>4319.92</v>
      </c>
      <c r="DJ30" s="51">
        <f t="shared" si="363"/>
        <v>4319.92</v>
      </c>
      <c r="DK30" s="51" t="e">
        <f t="shared" ref="DJ30:DK30" si="364">DK31+DK32+DK33+DK34+DK35+DK36+DK37+DK38+DK39+DK40+DK41</f>
        <v>#VALUE!</v>
      </c>
      <c r="DL30" s="51">
        <f>DL31+DL32+DL33+DL34+DL35+DL36+DL37+DL38+DL39+DL40+DL41</f>
        <v>0</v>
      </c>
      <c r="DM30" s="51">
        <f t="shared" ref="DM30:DN30" si="365">DM31+DM32+DM33+DM34+DM35+DM36+DM37+DM38+DM39+DM40+DM41</f>
        <v>0</v>
      </c>
      <c r="DN30" s="51">
        <f t="shared" si="365"/>
        <v>0</v>
      </c>
      <c r="DO30" s="21" t="str">
        <f t="shared" si="151"/>
        <v xml:space="preserve"> </v>
      </c>
      <c r="DP30" s="21" t="str">
        <f t="shared" si="181"/>
        <v xml:space="preserve"> </v>
      </c>
      <c r="DQ30" s="51">
        <f>DQ31+DQ32+DQ33+DQ34+DQ35+DQ36+DQ37+DQ38+DQ39+DQ40+DQ41</f>
        <v>1719557.75</v>
      </c>
      <c r="DR30" s="51">
        <f t="shared" ref="DR30:DS30" si="366">DR31+DR32+DR33+DR34+DR35+DR36+DR37+DR38+DR39+DR40+DR41</f>
        <v>0</v>
      </c>
      <c r="DS30" s="51">
        <f t="shared" si="366"/>
        <v>0</v>
      </c>
      <c r="DT30" s="76" t="str">
        <f t="shared" si="153"/>
        <v xml:space="preserve"> </v>
      </c>
      <c r="DU30" s="21" t="str">
        <f t="shared" si="325"/>
        <v xml:space="preserve"> </v>
      </c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</row>
    <row r="31" spans="1:165" s="28" customFormat="1" ht="16.5" customHeight="1" outlineLevel="1" x14ac:dyDescent="0.25">
      <c r="A31" s="13">
        <f>A29+1</f>
        <v>21</v>
      </c>
      <c r="B31" s="100" t="s">
        <v>73</v>
      </c>
      <c r="C31" s="94">
        <v>2811700</v>
      </c>
      <c r="D31" s="22">
        <v>513123.82</v>
      </c>
      <c r="E31" s="22">
        <v>319388.79000000004</v>
      </c>
      <c r="F31" s="23">
        <f t="shared" si="94"/>
        <v>0.18249593484368887</v>
      </c>
      <c r="G31" s="23">
        <f t="shared" si="95"/>
        <v>1.6065805565686884</v>
      </c>
      <c r="H31" s="12">
        <v>2600700</v>
      </c>
      <c r="I31" s="19">
        <v>226787.75</v>
      </c>
      <c r="J31" s="12">
        <v>285496.2</v>
      </c>
      <c r="K31" s="23">
        <f t="shared" si="98"/>
        <v>8.7202580074595304E-2</v>
      </c>
      <c r="L31" s="23">
        <f t="shared" si="154"/>
        <v>0.7943634626310262</v>
      </c>
      <c r="M31" s="30">
        <v>318200</v>
      </c>
      <c r="N31" s="30">
        <v>73147.03</v>
      </c>
      <c r="O31" s="30">
        <v>67322.44</v>
      </c>
      <c r="P31" s="23">
        <f t="shared" si="101"/>
        <v>0.22987752985543683</v>
      </c>
      <c r="Q31" s="23">
        <f t="shared" si="155"/>
        <v>1.0865178089207699</v>
      </c>
      <c r="R31" s="30">
        <v>0</v>
      </c>
      <c r="S31" s="30">
        <v>0</v>
      </c>
      <c r="T31" s="30"/>
      <c r="U31" s="23" t="str">
        <f t="shared" si="104"/>
        <v xml:space="preserve"> </v>
      </c>
      <c r="V31" s="23" t="str">
        <f t="shared" ref="V31:V41" si="367">IF(S31=0," ",IF(S31/T31*100&gt;200,"св.200",S31/T31))</f>
        <v xml:space="preserve"> </v>
      </c>
      <c r="W31" s="30">
        <v>27000</v>
      </c>
      <c r="X31" s="30">
        <v>5818.81</v>
      </c>
      <c r="Y31" s="30">
        <v>10012.129999999999</v>
      </c>
      <c r="Z31" s="23">
        <f t="shared" si="107"/>
        <v>0.2155114814814815</v>
      </c>
      <c r="AA31" s="23">
        <f t="shared" ref="AA31:AA37" si="368">IF(X31=0," ",IF(X31/Y31*100&gt;200,"св.200",X31/Y31))</f>
        <v>0.58117603347139923</v>
      </c>
      <c r="AB31" s="30">
        <v>205000</v>
      </c>
      <c r="AC31" s="30">
        <v>55502.32</v>
      </c>
      <c r="AD31" s="30">
        <v>31113.439999999999</v>
      </c>
      <c r="AE31" s="23">
        <f t="shared" si="110"/>
        <v>0.27074302439024389</v>
      </c>
      <c r="AF31" s="23">
        <f t="shared" si="158"/>
        <v>1.7838696074750977</v>
      </c>
      <c r="AG31" s="30">
        <v>2050000</v>
      </c>
      <c r="AH31" s="30">
        <v>92119.59</v>
      </c>
      <c r="AI31" s="30">
        <v>176748.19</v>
      </c>
      <c r="AJ31" s="23">
        <f t="shared" si="113"/>
        <v>4.4936385365853655E-2</v>
      </c>
      <c r="AK31" s="23">
        <f t="shared" si="159"/>
        <v>0.52119113638448011</v>
      </c>
      <c r="AL31" s="30">
        <v>500</v>
      </c>
      <c r="AM31" s="30">
        <v>200</v>
      </c>
      <c r="AN31" s="30">
        <v>300</v>
      </c>
      <c r="AO31" s="23">
        <f t="shared" ref="AO31:AO36" si="369">IF(AM31&lt;=0," ",IF(AL31&lt;=0," ",IF(AM31/AL31*100&gt;200,"СВ.200",AM31/AL31)))</f>
        <v>0.4</v>
      </c>
      <c r="AP31" s="23">
        <f t="shared" ref="AP31:AP36" si="370">IF(AN31=0," ",IF(AM31/AN31*100&gt;200,"св.200",AM31/AN31))</f>
        <v>0.66666666666666663</v>
      </c>
      <c r="AQ31" s="48">
        <v>211000</v>
      </c>
      <c r="AR31" s="48">
        <v>286336.07</v>
      </c>
      <c r="AS31" s="48">
        <v>33892.589999999997</v>
      </c>
      <c r="AT31" s="23">
        <f t="shared" si="118"/>
        <v>1.3570429857819906</v>
      </c>
      <c r="AU31" s="23" t="str">
        <f t="shared" si="161"/>
        <v>св.200</v>
      </c>
      <c r="AV31" s="30">
        <v>0</v>
      </c>
      <c r="AW31" s="30">
        <v>0</v>
      </c>
      <c r="AX31" s="30"/>
      <c r="AY31" s="23" t="str">
        <f t="shared" si="121"/>
        <v xml:space="preserve"> </v>
      </c>
      <c r="AZ31" s="23" t="str">
        <f t="shared" si="162"/>
        <v xml:space="preserve"> </v>
      </c>
      <c r="BA31" s="30">
        <v>0</v>
      </c>
      <c r="BB31" s="30">
        <v>0</v>
      </c>
      <c r="BC31" s="30"/>
      <c r="BD31" s="23" t="str">
        <f t="shared" si="163"/>
        <v xml:space="preserve"> </v>
      </c>
      <c r="BE31" s="23" t="str">
        <f t="shared" si="322"/>
        <v xml:space="preserve"> </v>
      </c>
      <c r="BF31" s="30">
        <v>0</v>
      </c>
      <c r="BG31" s="30">
        <v>0</v>
      </c>
      <c r="BH31" s="30"/>
      <c r="BI31" s="23" t="str">
        <f t="shared" si="165"/>
        <v xml:space="preserve"> </v>
      </c>
      <c r="BJ31" s="23" t="str">
        <f t="shared" si="166"/>
        <v xml:space="preserve"> </v>
      </c>
      <c r="BK31" s="30">
        <v>0</v>
      </c>
      <c r="BL31" s="30">
        <v>0</v>
      </c>
      <c r="BM31" s="30"/>
      <c r="BN31" s="23" t="str">
        <f t="shared" si="260"/>
        <v xml:space="preserve"> </v>
      </c>
      <c r="BO31" s="23" t="str">
        <f t="shared" si="167"/>
        <v xml:space="preserve"> </v>
      </c>
      <c r="BP31" s="30">
        <v>75000</v>
      </c>
      <c r="BQ31" s="30">
        <v>64136.07</v>
      </c>
      <c r="BR31" s="30">
        <v>33892.589999999997</v>
      </c>
      <c r="BS31" s="23">
        <f t="shared" si="134"/>
        <v>0.85514760000000001</v>
      </c>
      <c r="BT31" s="23">
        <f t="shared" si="230"/>
        <v>1.8923331028994834</v>
      </c>
      <c r="BU31" s="30">
        <v>0</v>
      </c>
      <c r="BV31" s="30">
        <v>0</v>
      </c>
      <c r="BW31" s="30"/>
      <c r="BX31" s="23" t="str">
        <f t="shared" ref="BX31:BX34" si="371">IF(BV31&lt;=0," ",IF(BU31&lt;=0," ",IF(BV31/BU31*100&gt;200,"СВ.200",BV31/BU31)))</f>
        <v xml:space="preserve"> </v>
      </c>
      <c r="BY31" s="23" t="str">
        <f t="shared" ref="BY31:BY34" si="372">IF(BV31=0," ",IF(BV31/BW31*100&gt;200,"св.200",BV31/BW31))</f>
        <v xml:space="preserve"> </v>
      </c>
      <c r="BZ31" s="30">
        <v>0</v>
      </c>
      <c r="CA31" s="30">
        <v>222200</v>
      </c>
      <c r="CB31" s="30"/>
      <c r="CC31" s="23" t="str">
        <f t="shared" si="265"/>
        <v xml:space="preserve"> </v>
      </c>
      <c r="CD31" s="23" t="str">
        <f t="shared" si="170"/>
        <v xml:space="preserve"> </v>
      </c>
      <c r="CE31" s="22">
        <v>0</v>
      </c>
      <c r="CF31" s="22">
        <v>0</v>
      </c>
      <c r="CG31" s="22">
        <v>0</v>
      </c>
      <c r="CH31" s="32" t="str">
        <f t="shared" si="171"/>
        <v xml:space="preserve"> </v>
      </c>
      <c r="CI31" s="23" t="str">
        <f t="shared" si="185"/>
        <v xml:space="preserve"> </v>
      </c>
      <c r="CJ31" s="30">
        <v>0</v>
      </c>
      <c r="CK31" s="30">
        <v>0</v>
      </c>
      <c r="CL31" s="30"/>
      <c r="CM31" s="23" t="str">
        <f t="shared" si="172"/>
        <v xml:space="preserve"> </v>
      </c>
      <c r="CN31" s="23" t="str">
        <f t="shared" si="173"/>
        <v xml:space="preserve"> </v>
      </c>
      <c r="CO31" s="30">
        <v>0</v>
      </c>
      <c r="CP31" s="30">
        <v>0</v>
      </c>
      <c r="CQ31" s="30"/>
      <c r="CR31" s="23" t="str">
        <f t="shared" si="174"/>
        <v xml:space="preserve"> </v>
      </c>
      <c r="CS31" s="23" t="str">
        <f t="shared" si="175"/>
        <v xml:space="preserve"> </v>
      </c>
      <c r="CT31" s="30">
        <v>0</v>
      </c>
      <c r="CU31" s="30">
        <v>0</v>
      </c>
      <c r="CV31" s="30"/>
      <c r="CW31" s="23" t="str">
        <f t="shared" si="176"/>
        <v xml:space="preserve"> </v>
      </c>
      <c r="CX31" s="23" t="str">
        <f t="shared" si="177"/>
        <v xml:space="preserve"> </v>
      </c>
      <c r="CY31" s="30">
        <v>0</v>
      </c>
      <c r="CZ31" s="30">
        <v>0</v>
      </c>
      <c r="DA31" s="30"/>
      <c r="DB31" s="23" t="str">
        <f t="shared" si="145"/>
        <v xml:space="preserve"> </v>
      </c>
      <c r="DC31" s="23" t="str">
        <f t="shared" si="178"/>
        <v xml:space="preserve"> </v>
      </c>
      <c r="DD31" s="30">
        <v>0</v>
      </c>
      <c r="DE31" s="30">
        <v>0</v>
      </c>
      <c r="DF31" s="30"/>
      <c r="DG31" s="23" t="str">
        <f t="shared" si="147"/>
        <v xml:space="preserve"> </v>
      </c>
      <c r="DH31" s="23" t="str">
        <f t="shared" si="179"/>
        <v xml:space="preserve"> </v>
      </c>
      <c r="DI31" s="30"/>
      <c r="DJ31" s="30"/>
      <c r="DK31" s="23" t="str">
        <f t="shared" si="180"/>
        <v xml:space="preserve"> </v>
      </c>
      <c r="DL31" s="30">
        <v>0</v>
      </c>
      <c r="DM31" s="30">
        <v>0</v>
      </c>
      <c r="DN31" s="30"/>
      <c r="DO31" s="23" t="str">
        <f t="shared" si="151"/>
        <v xml:space="preserve"> </v>
      </c>
      <c r="DP31" s="23" t="str">
        <f t="shared" si="181"/>
        <v xml:space="preserve"> </v>
      </c>
      <c r="DQ31" s="30">
        <v>136000</v>
      </c>
      <c r="DR31" s="30">
        <v>0</v>
      </c>
      <c r="DS31" s="30"/>
      <c r="DT31" s="77" t="str">
        <f t="shared" si="153"/>
        <v xml:space="preserve"> </v>
      </c>
      <c r="DU31" s="23" t="str">
        <f t="shared" si="325"/>
        <v xml:space="preserve"> </v>
      </c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</row>
    <row r="32" spans="1:165" s="28" customFormat="1" ht="15.75" customHeight="1" outlineLevel="1" x14ac:dyDescent="0.25">
      <c r="A32" s="13">
        <v>22</v>
      </c>
      <c r="B32" s="100" t="s">
        <v>35</v>
      </c>
      <c r="C32" s="94">
        <v>9867797.3599999994</v>
      </c>
      <c r="D32" s="22">
        <v>599541.44999999995</v>
      </c>
      <c r="E32" s="22">
        <v>1064317.2999999998</v>
      </c>
      <c r="F32" s="23">
        <f t="shared" si="94"/>
        <v>6.0757373517852618E-2</v>
      </c>
      <c r="G32" s="23">
        <f t="shared" si="95"/>
        <v>0.56331081905743718</v>
      </c>
      <c r="H32" s="12">
        <v>9611400</v>
      </c>
      <c r="I32" s="19">
        <v>590647.25</v>
      </c>
      <c r="J32" s="12">
        <v>1057373.67</v>
      </c>
      <c r="K32" s="23">
        <f t="shared" si="98"/>
        <v>6.1452780032045282E-2</v>
      </c>
      <c r="L32" s="23">
        <f t="shared" si="154"/>
        <v>0.55859840920759829</v>
      </c>
      <c r="M32" s="30">
        <v>1857500</v>
      </c>
      <c r="N32" s="30">
        <v>286527.67</v>
      </c>
      <c r="O32" s="30">
        <v>453779</v>
      </c>
      <c r="P32" s="23">
        <f t="shared" si="101"/>
        <v>0.15425446567967699</v>
      </c>
      <c r="Q32" s="23">
        <f t="shared" si="155"/>
        <v>0.63142558381943625</v>
      </c>
      <c r="R32" s="30">
        <v>0</v>
      </c>
      <c r="S32" s="30">
        <v>0</v>
      </c>
      <c r="T32" s="30"/>
      <c r="U32" s="23" t="str">
        <f t="shared" si="104"/>
        <v xml:space="preserve"> </v>
      </c>
      <c r="V32" s="23" t="str">
        <f t="shared" si="367"/>
        <v xml:space="preserve"> </v>
      </c>
      <c r="W32" s="30">
        <v>1500</v>
      </c>
      <c r="X32" s="30">
        <v>1366.8</v>
      </c>
      <c r="Y32" s="30">
        <v>7168.5</v>
      </c>
      <c r="Z32" s="23">
        <f t="shared" ref="Z32:Z36" si="373">IF(X32&lt;=0," ",IF(W32&lt;=0," ",IF(X32/W32*100&gt;200,"СВ.200",X32/W32)))</f>
        <v>0.91120000000000001</v>
      </c>
      <c r="AA32" s="23"/>
      <c r="AB32" s="30">
        <v>650000</v>
      </c>
      <c r="AC32" s="30">
        <v>13290.75</v>
      </c>
      <c r="AD32" s="30">
        <v>28375.07</v>
      </c>
      <c r="AE32" s="23">
        <f t="shared" si="110"/>
        <v>2.0447307692307692E-2</v>
      </c>
      <c r="AF32" s="23">
        <f t="shared" si="158"/>
        <v>0.46839532025824077</v>
      </c>
      <c r="AG32" s="30">
        <v>7100000</v>
      </c>
      <c r="AH32" s="30">
        <v>289062.03000000003</v>
      </c>
      <c r="AI32" s="30">
        <v>568051.1</v>
      </c>
      <c r="AJ32" s="23">
        <f t="shared" si="113"/>
        <v>4.071296197183099E-2</v>
      </c>
      <c r="AK32" s="23">
        <f t="shared" si="159"/>
        <v>0.50886624460369856</v>
      </c>
      <c r="AL32" s="30">
        <v>2400</v>
      </c>
      <c r="AM32" s="30">
        <v>400</v>
      </c>
      <c r="AN32" s="30"/>
      <c r="AO32" s="23">
        <f t="shared" si="369"/>
        <v>0.16666666666666666</v>
      </c>
      <c r="AP32" s="23" t="str">
        <f t="shared" si="370"/>
        <v xml:space="preserve"> </v>
      </c>
      <c r="AQ32" s="48">
        <v>256397.36</v>
      </c>
      <c r="AR32" s="48">
        <v>8894.2000000000007</v>
      </c>
      <c r="AS32" s="48">
        <v>6943.63</v>
      </c>
      <c r="AT32" s="23">
        <f t="shared" si="118"/>
        <v>3.4689124724217132E-2</v>
      </c>
      <c r="AU32" s="23">
        <f t="shared" si="161"/>
        <v>1.2809150257142159</v>
      </c>
      <c r="AV32" s="30">
        <v>0</v>
      </c>
      <c r="AW32" s="30">
        <v>0</v>
      </c>
      <c r="AX32" s="30"/>
      <c r="AY32" s="23" t="str">
        <f t="shared" si="121"/>
        <v xml:space="preserve"> </v>
      </c>
      <c r="AZ32" s="23" t="str">
        <f t="shared" si="162"/>
        <v xml:space="preserve"> </v>
      </c>
      <c r="BA32" s="30">
        <v>0</v>
      </c>
      <c r="BB32" s="30">
        <v>0</v>
      </c>
      <c r="BC32" s="30"/>
      <c r="BD32" s="23" t="str">
        <f t="shared" si="163"/>
        <v xml:space="preserve"> </v>
      </c>
      <c r="BE32" s="23" t="str">
        <f t="shared" si="164"/>
        <v xml:space="preserve"> </v>
      </c>
      <c r="BF32" s="30">
        <v>0</v>
      </c>
      <c r="BG32" s="30">
        <v>0</v>
      </c>
      <c r="BH32" s="30"/>
      <c r="BI32" s="23" t="str">
        <f t="shared" si="165"/>
        <v xml:space="preserve"> </v>
      </c>
      <c r="BJ32" s="23" t="str">
        <f t="shared" si="166"/>
        <v xml:space="preserve"> </v>
      </c>
      <c r="BK32" s="30">
        <v>0</v>
      </c>
      <c r="BL32" s="30">
        <v>0</v>
      </c>
      <c r="BM32" s="30"/>
      <c r="BN32" s="23" t="str">
        <f t="shared" si="260"/>
        <v xml:space="preserve"> </v>
      </c>
      <c r="BO32" s="23" t="str">
        <f t="shared" si="167"/>
        <v xml:space="preserve"> </v>
      </c>
      <c r="BP32" s="30">
        <v>25000</v>
      </c>
      <c r="BQ32" s="30">
        <v>10394.200000000001</v>
      </c>
      <c r="BR32" s="30">
        <v>6543.63</v>
      </c>
      <c r="BS32" s="23">
        <f t="shared" si="134"/>
        <v>0.41576800000000003</v>
      </c>
      <c r="BT32" s="23">
        <f t="shared" si="230"/>
        <v>1.5884455569767852</v>
      </c>
      <c r="BU32" s="30">
        <v>0</v>
      </c>
      <c r="BV32" s="30">
        <v>0</v>
      </c>
      <c r="BW32" s="30"/>
      <c r="BX32" s="23" t="str">
        <f t="shared" si="371"/>
        <v xml:space="preserve"> </v>
      </c>
      <c r="BY32" s="23" t="str">
        <f t="shared" si="372"/>
        <v xml:space="preserve"> </v>
      </c>
      <c r="BZ32" s="30">
        <v>0</v>
      </c>
      <c r="CA32" s="30">
        <v>0</v>
      </c>
      <c r="CB32" s="30"/>
      <c r="CC32" s="23" t="str">
        <f t="shared" si="265"/>
        <v xml:space="preserve"> </v>
      </c>
      <c r="CD32" s="23" t="str">
        <f t="shared" si="170"/>
        <v xml:space="preserve"> </v>
      </c>
      <c r="CE32" s="22">
        <v>0</v>
      </c>
      <c r="CF32" s="22">
        <v>0</v>
      </c>
      <c r="CG32" s="22">
        <v>0</v>
      </c>
      <c r="CH32" s="32" t="str">
        <f t="shared" si="171"/>
        <v xml:space="preserve"> </v>
      </c>
      <c r="CI32" s="23" t="str">
        <f t="shared" si="185"/>
        <v xml:space="preserve"> </v>
      </c>
      <c r="CJ32" s="30">
        <v>0</v>
      </c>
      <c r="CK32" s="30">
        <v>0</v>
      </c>
      <c r="CL32" s="30"/>
      <c r="CM32" s="23" t="str">
        <f t="shared" si="172"/>
        <v xml:space="preserve"> </v>
      </c>
      <c r="CN32" s="23" t="str">
        <f t="shared" si="173"/>
        <v xml:space="preserve"> </v>
      </c>
      <c r="CO32" s="30">
        <v>0</v>
      </c>
      <c r="CP32" s="30">
        <v>0</v>
      </c>
      <c r="CQ32" s="30"/>
      <c r="CR32" s="23" t="str">
        <f t="shared" si="174"/>
        <v xml:space="preserve"> </v>
      </c>
      <c r="CS32" s="23" t="str">
        <f t="shared" si="175"/>
        <v xml:space="preserve"> </v>
      </c>
      <c r="CT32" s="30">
        <v>0</v>
      </c>
      <c r="CU32" s="30">
        <v>0</v>
      </c>
      <c r="CV32" s="30"/>
      <c r="CW32" s="23" t="str">
        <f t="shared" si="176"/>
        <v xml:space="preserve"> </v>
      </c>
      <c r="CX32" s="23" t="str">
        <f t="shared" si="177"/>
        <v xml:space="preserve"> </v>
      </c>
      <c r="CY32" s="30">
        <v>0</v>
      </c>
      <c r="CZ32" s="30">
        <v>0</v>
      </c>
      <c r="DA32" s="30"/>
      <c r="DB32" s="23" t="str">
        <f t="shared" si="145"/>
        <v xml:space="preserve"> </v>
      </c>
      <c r="DC32" s="23" t="str">
        <f t="shared" si="178"/>
        <v xml:space="preserve"> </v>
      </c>
      <c r="DD32" s="30">
        <v>0</v>
      </c>
      <c r="DE32" s="30">
        <v>0</v>
      </c>
      <c r="DF32" s="30"/>
      <c r="DG32" s="23" t="str">
        <f t="shared" si="147"/>
        <v xml:space="preserve"> </v>
      </c>
      <c r="DH32" s="23" t="str">
        <f t="shared" si="179"/>
        <v xml:space="preserve"> </v>
      </c>
      <c r="DI32" s="30">
        <v>400</v>
      </c>
      <c r="DJ32" s="30">
        <v>400</v>
      </c>
      <c r="DK32" s="23"/>
      <c r="DL32" s="30">
        <v>0</v>
      </c>
      <c r="DM32" s="30">
        <v>0</v>
      </c>
      <c r="DN32" s="30"/>
      <c r="DO32" s="23" t="str">
        <f t="shared" si="151"/>
        <v xml:space="preserve"> </v>
      </c>
      <c r="DP32" s="23" t="str">
        <f t="shared" si="181"/>
        <v xml:space="preserve"> </v>
      </c>
      <c r="DQ32" s="30">
        <v>231397.36</v>
      </c>
      <c r="DR32" s="30">
        <v>0</v>
      </c>
      <c r="DS32" s="30"/>
      <c r="DT32" s="77" t="str">
        <f t="shared" si="153"/>
        <v xml:space="preserve"> </v>
      </c>
      <c r="DU32" s="23" t="str">
        <f t="shared" si="325"/>
        <v xml:space="preserve"> </v>
      </c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</row>
    <row r="33" spans="1:165" s="28" customFormat="1" ht="15.75" customHeight="1" outlineLevel="1" x14ac:dyDescent="0.25">
      <c r="A33" s="13">
        <v>23</v>
      </c>
      <c r="B33" s="100" t="s">
        <v>27</v>
      </c>
      <c r="C33" s="94">
        <v>7539700</v>
      </c>
      <c r="D33" s="22">
        <v>947276.37</v>
      </c>
      <c r="E33" s="22">
        <v>1094175.6299999999</v>
      </c>
      <c r="F33" s="23">
        <f t="shared" si="94"/>
        <v>0.12563846970038595</v>
      </c>
      <c r="G33" s="23">
        <f t="shared" si="95"/>
        <v>0.86574435038367659</v>
      </c>
      <c r="H33" s="12">
        <v>6976000</v>
      </c>
      <c r="I33" s="19">
        <v>905999.58000000007</v>
      </c>
      <c r="J33" s="12">
        <v>1042445.24</v>
      </c>
      <c r="K33" s="23">
        <f t="shared" si="98"/>
        <v>0.12987379300458718</v>
      </c>
      <c r="L33" s="23">
        <f t="shared" si="154"/>
        <v>0.86910999756687468</v>
      </c>
      <c r="M33" s="30">
        <v>2576000</v>
      </c>
      <c r="N33" s="30">
        <v>600056.29</v>
      </c>
      <c r="O33" s="30">
        <v>520769.63</v>
      </c>
      <c r="P33" s="23">
        <f t="shared" si="101"/>
        <v>0.23294110636645965</v>
      </c>
      <c r="Q33" s="23">
        <f t="shared" si="155"/>
        <v>1.1522490088371706</v>
      </c>
      <c r="R33" s="30">
        <v>0</v>
      </c>
      <c r="S33" s="30">
        <v>0</v>
      </c>
      <c r="T33" s="30"/>
      <c r="U33" s="23" t="str">
        <f t="shared" si="104"/>
        <v xml:space="preserve"> </v>
      </c>
      <c r="V33" s="23" t="str">
        <f t="shared" si="367"/>
        <v xml:space="preserve"> </v>
      </c>
      <c r="W33" s="30">
        <v>0</v>
      </c>
      <c r="X33" s="30">
        <v>-2571.9</v>
      </c>
      <c r="Y33" s="30"/>
      <c r="Z33" s="23" t="str">
        <f t="shared" si="373"/>
        <v xml:space="preserve"> </v>
      </c>
      <c r="AA33" s="23" t="e">
        <f t="shared" ref="AA33:AA36" si="374">IF(X33=0," ",IF(X33/Y33*100&gt;200,"св.200",X33/Y33))</f>
        <v>#DIV/0!</v>
      </c>
      <c r="AB33" s="30">
        <v>800000</v>
      </c>
      <c r="AC33" s="30">
        <v>-41073.47</v>
      </c>
      <c r="AD33" s="30">
        <v>70173.039999999994</v>
      </c>
      <c r="AE33" s="23" t="str">
        <f t="shared" si="110"/>
        <v xml:space="preserve"> </v>
      </c>
      <c r="AF33" s="23">
        <f t="shared" si="158"/>
        <v>-0.58531695363347525</v>
      </c>
      <c r="AG33" s="30">
        <v>3600000</v>
      </c>
      <c r="AH33" s="30">
        <v>349588.66</v>
      </c>
      <c r="AI33" s="30">
        <v>451502.57</v>
      </c>
      <c r="AJ33" s="23">
        <f t="shared" si="113"/>
        <v>9.7107961111111099E-2</v>
      </c>
      <c r="AK33" s="23">
        <f t="shared" si="159"/>
        <v>0.77427833910225574</v>
      </c>
      <c r="AL33" s="30">
        <v>0</v>
      </c>
      <c r="AM33" s="30">
        <v>0</v>
      </c>
      <c r="AN33" s="30"/>
      <c r="AO33" s="23" t="str">
        <f t="shared" si="369"/>
        <v xml:space="preserve"> </v>
      </c>
      <c r="AP33" s="23" t="str">
        <f t="shared" si="370"/>
        <v xml:space="preserve"> </v>
      </c>
      <c r="AQ33" s="48">
        <v>563700</v>
      </c>
      <c r="AR33" s="48">
        <v>41276.79</v>
      </c>
      <c r="AS33" s="48">
        <v>51730.39</v>
      </c>
      <c r="AT33" s="23">
        <f t="shared" si="118"/>
        <v>7.3224747205960616E-2</v>
      </c>
      <c r="AU33" s="23">
        <f t="shared" si="161"/>
        <v>0.79792149256945488</v>
      </c>
      <c r="AV33" s="30">
        <v>0</v>
      </c>
      <c r="AW33" s="30">
        <v>0</v>
      </c>
      <c r="AX33" s="30"/>
      <c r="AY33" s="23" t="str">
        <f t="shared" si="121"/>
        <v xml:space="preserve"> </v>
      </c>
      <c r="AZ33" s="23" t="str">
        <f t="shared" si="162"/>
        <v xml:space="preserve"> </v>
      </c>
      <c r="BA33" s="30">
        <v>0</v>
      </c>
      <c r="BB33" s="30">
        <v>0</v>
      </c>
      <c r="BC33" s="30"/>
      <c r="BD33" s="23" t="str">
        <f t="shared" si="163"/>
        <v xml:space="preserve"> </v>
      </c>
      <c r="BE33" s="23" t="str">
        <f t="shared" si="164"/>
        <v xml:space="preserve"> </v>
      </c>
      <c r="BF33" s="30">
        <v>0</v>
      </c>
      <c r="BG33" s="30">
        <v>0</v>
      </c>
      <c r="BH33" s="30"/>
      <c r="BI33" s="23" t="str">
        <f t="shared" si="165"/>
        <v xml:space="preserve"> </v>
      </c>
      <c r="BJ33" s="23" t="str">
        <f t="shared" si="166"/>
        <v xml:space="preserve"> </v>
      </c>
      <c r="BK33" s="30">
        <v>0</v>
      </c>
      <c r="BL33" s="30">
        <v>0</v>
      </c>
      <c r="BM33" s="30"/>
      <c r="BN33" s="23" t="str">
        <f t="shared" si="260"/>
        <v xml:space="preserve"> </v>
      </c>
      <c r="BO33" s="23" t="str">
        <f t="shared" si="167"/>
        <v xml:space="preserve"> </v>
      </c>
      <c r="BP33" s="30">
        <v>170000</v>
      </c>
      <c r="BQ33" s="30">
        <v>41276.79</v>
      </c>
      <c r="BR33" s="30">
        <v>51730.39</v>
      </c>
      <c r="BS33" s="23">
        <f t="shared" si="134"/>
        <v>0.24280464705882354</v>
      </c>
      <c r="BT33" s="23">
        <f t="shared" si="230"/>
        <v>0.79792149256945488</v>
      </c>
      <c r="BU33" s="30">
        <v>333700</v>
      </c>
      <c r="BV33" s="30">
        <v>0</v>
      </c>
      <c r="BW33" s="30"/>
      <c r="BX33" s="23" t="str">
        <f t="shared" si="371"/>
        <v xml:space="preserve"> </v>
      </c>
      <c r="BY33" s="23" t="str">
        <f t="shared" si="372"/>
        <v xml:space="preserve"> </v>
      </c>
      <c r="BZ33" s="30">
        <v>0</v>
      </c>
      <c r="CA33" s="30">
        <v>0</v>
      </c>
      <c r="CB33" s="30"/>
      <c r="CC33" s="23" t="str">
        <f t="shared" si="265"/>
        <v xml:space="preserve"> </v>
      </c>
      <c r="CD33" s="23" t="str">
        <f t="shared" si="170"/>
        <v xml:space="preserve"> </v>
      </c>
      <c r="CE33" s="22">
        <v>0</v>
      </c>
      <c r="CF33" s="22">
        <v>0</v>
      </c>
      <c r="CG33" s="22">
        <v>0</v>
      </c>
      <c r="CH33" s="32" t="str">
        <f t="shared" si="171"/>
        <v xml:space="preserve"> </v>
      </c>
      <c r="CI33" s="23" t="str">
        <f t="shared" si="185"/>
        <v xml:space="preserve"> </v>
      </c>
      <c r="CJ33" s="30">
        <v>0</v>
      </c>
      <c r="CK33" s="30">
        <v>0</v>
      </c>
      <c r="CL33" s="30"/>
      <c r="CM33" s="23" t="str">
        <f t="shared" si="172"/>
        <v xml:space="preserve"> </v>
      </c>
      <c r="CN33" s="23" t="str">
        <f t="shared" si="173"/>
        <v xml:space="preserve"> </v>
      </c>
      <c r="CO33" s="30">
        <v>0</v>
      </c>
      <c r="CP33" s="30">
        <v>0</v>
      </c>
      <c r="CQ33" s="30"/>
      <c r="CR33" s="23" t="str">
        <f t="shared" si="174"/>
        <v xml:space="preserve"> </v>
      </c>
      <c r="CS33" s="23" t="str">
        <f t="shared" si="175"/>
        <v xml:space="preserve"> </v>
      </c>
      <c r="CT33" s="30">
        <v>0</v>
      </c>
      <c r="CU33" s="30">
        <v>0</v>
      </c>
      <c r="CV33" s="30"/>
      <c r="CW33" s="23" t="str">
        <f t="shared" si="176"/>
        <v xml:space="preserve"> </v>
      </c>
      <c r="CX33" s="23" t="str">
        <f t="shared" si="177"/>
        <v xml:space="preserve"> </v>
      </c>
      <c r="CY33" s="30">
        <v>0</v>
      </c>
      <c r="CZ33" s="30">
        <v>0</v>
      </c>
      <c r="DA33" s="30"/>
      <c r="DB33" s="23" t="str">
        <f t="shared" si="145"/>
        <v xml:space="preserve"> </v>
      </c>
      <c r="DC33" s="23" t="str">
        <f t="shared" si="178"/>
        <v xml:space="preserve"> </v>
      </c>
      <c r="DD33" s="30">
        <v>0</v>
      </c>
      <c r="DE33" s="30">
        <v>0</v>
      </c>
      <c r="DF33" s="30"/>
      <c r="DG33" s="23" t="str">
        <f t="shared" si="147"/>
        <v xml:space="preserve"> </v>
      </c>
      <c r="DH33" s="23" t="str">
        <f t="shared" si="179"/>
        <v xml:space="preserve"> </v>
      </c>
      <c r="DI33" s="30"/>
      <c r="DJ33" s="30"/>
      <c r="DK33" s="23"/>
      <c r="DL33" s="30">
        <v>0</v>
      </c>
      <c r="DM33" s="30">
        <v>0</v>
      </c>
      <c r="DN33" s="30"/>
      <c r="DO33" s="23" t="str">
        <f t="shared" si="151"/>
        <v xml:space="preserve"> </v>
      </c>
      <c r="DP33" s="23" t="str">
        <f t="shared" si="181"/>
        <v xml:space="preserve"> </v>
      </c>
      <c r="DQ33" s="30">
        <v>60000</v>
      </c>
      <c r="DR33" s="30">
        <v>0</v>
      </c>
      <c r="DS33" s="30"/>
      <c r="DT33" s="77" t="str">
        <f t="shared" si="153"/>
        <v xml:space="preserve"> </v>
      </c>
      <c r="DU33" s="23" t="str">
        <f t="shared" si="325"/>
        <v xml:space="preserve"> </v>
      </c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</row>
    <row r="34" spans="1:165" s="28" customFormat="1" ht="15.75" customHeight="1" outlineLevel="1" x14ac:dyDescent="0.25">
      <c r="A34" s="13">
        <v>24</v>
      </c>
      <c r="B34" s="100" t="s">
        <v>65</v>
      </c>
      <c r="C34" s="94">
        <v>9950509.3499999996</v>
      </c>
      <c r="D34" s="22">
        <v>551595.24</v>
      </c>
      <c r="E34" s="22">
        <v>738157.75</v>
      </c>
      <c r="F34" s="23">
        <f t="shared" si="94"/>
        <v>5.5433869824965294E-2</v>
      </c>
      <c r="G34" s="23">
        <f t="shared" si="95"/>
        <v>0.74725929518453205</v>
      </c>
      <c r="H34" s="12">
        <v>9590000</v>
      </c>
      <c r="I34" s="19">
        <v>491967.73</v>
      </c>
      <c r="J34" s="12">
        <v>666518.80000000005</v>
      </c>
      <c r="K34" s="23">
        <f t="shared" si="98"/>
        <v>5.1300076120959333E-2</v>
      </c>
      <c r="L34" s="23">
        <f t="shared" si="154"/>
        <v>0.73811530897553068</v>
      </c>
      <c r="M34" s="30">
        <v>2040000</v>
      </c>
      <c r="N34" s="30">
        <v>349515.91</v>
      </c>
      <c r="O34" s="30">
        <v>458171.42</v>
      </c>
      <c r="P34" s="23">
        <f t="shared" si="101"/>
        <v>0.17133132843137253</v>
      </c>
      <c r="Q34" s="23">
        <f t="shared" si="155"/>
        <v>0.76284965570309904</v>
      </c>
      <c r="R34" s="30">
        <v>0</v>
      </c>
      <c r="S34" s="30">
        <v>0</v>
      </c>
      <c r="T34" s="30"/>
      <c r="U34" s="23" t="str">
        <f t="shared" si="104"/>
        <v xml:space="preserve"> </v>
      </c>
      <c r="V34" s="23" t="str">
        <f t="shared" si="367"/>
        <v xml:space="preserve"> </v>
      </c>
      <c r="W34" s="30">
        <v>0</v>
      </c>
      <c r="X34" s="30">
        <v>0</v>
      </c>
      <c r="Y34" s="30"/>
      <c r="Z34" s="23" t="str">
        <f t="shared" si="373"/>
        <v xml:space="preserve"> </v>
      </c>
      <c r="AA34" s="23" t="str">
        <f t="shared" si="374"/>
        <v xml:space="preserve"> </v>
      </c>
      <c r="AB34" s="30">
        <v>450000</v>
      </c>
      <c r="AC34" s="30">
        <v>31905.11</v>
      </c>
      <c r="AD34" s="30">
        <v>23437.25</v>
      </c>
      <c r="AE34" s="23">
        <f t="shared" si="110"/>
        <v>7.0900244444444441E-2</v>
      </c>
      <c r="AF34" s="23">
        <f t="shared" si="158"/>
        <v>1.3612992138582811</v>
      </c>
      <c r="AG34" s="30">
        <v>7100000</v>
      </c>
      <c r="AH34" s="30">
        <v>110546.71</v>
      </c>
      <c r="AI34" s="30">
        <v>184910.13</v>
      </c>
      <c r="AJ34" s="23">
        <f t="shared" si="113"/>
        <v>1.5569959154929579E-2</v>
      </c>
      <c r="AK34" s="23">
        <f t="shared" si="159"/>
        <v>0.59784020486059908</v>
      </c>
      <c r="AL34" s="30">
        <v>0</v>
      </c>
      <c r="AM34" s="30">
        <v>0</v>
      </c>
      <c r="AN34" s="30"/>
      <c r="AO34" s="23" t="str">
        <f t="shared" si="369"/>
        <v xml:space="preserve"> </v>
      </c>
      <c r="AP34" s="23" t="str">
        <f t="shared" si="370"/>
        <v xml:space="preserve"> </v>
      </c>
      <c r="AQ34" s="48">
        <v>360509.35</v>
      </c>
      <c r="AR34" s="48">
        <v>59627.51</v>
      </c>
      <c r="AS34" s="48">
        <v>71638.95</v>
      </c>
      <c r="AT34" s="23">
        <f t="shared" si="118"/>
        <v>0.16539795708488561</v>
      </c>
      <c r="AU34" s="23">
        <f t="shared" si="161"/>
        <v>0.83233366764867445</v>
      </c>
      <c r="AV34" s="30">
        <v>0</v>
      </c>
      <c r="AW34" s="30">
        <v>0</v>
      </c>
      <c r="AX34" s="30"/>
      <c r="AY34" s="23" t="str">
        <f t="shared" si="121"/>
        <v xml:space="preserve"> </v>
      </c>
      <c r="AZ34" s="23" t="str">
        <f t="shared" si="162"/>
        <v xml:space="preserve"> </v>
      </c>
      <c r="BA34" s="30">
        <v>0</v>
      </c>
      <c r="BB34" s="30">
        <v>0</v>
      </c>
      <c r="BC34" s="30"/>
      <c r="BD34" s="23" t="str">
        <f t="shared" si="163"/>
        <v xml:space="preserve"> </v>
      </c>
      <c r="BE34" s="23" t="str">
        <f t="shared" si="164"/>
        <v xml:space="preserve"> </v>
      </c>
      <c r="BF34" s="30">
        <v>0</v>
      </c>
      <c r="BG34" s="30">
        <v>0</v>
      </c>
      <c r="BH34" s="30"/>
      <c r="BI34" s="23" t="str">
        <f t="shared" si="165"/>
        <v xml:space="preserve"> </v>
      </c>
      <c r="BJ34" s="23" t="str">
        <f t="shared" si="166"/>
        <v xml:space="preserve"> </v>
      </c>
      <c r="BK34" s="30">
        <v>0</v>
      </c>
      <c r="BL34" s="30">
        <v>0</v>
      </c>
      <c r="BM34" s="30"/>
      <c r="BN34" s="23" t="str">
        <f t="shared" si="260"/>
        <v xml:space="preserve"> </v>
      </c>
      <c r="BO34" s="23" t="str">
        <f t="shared" si="167"/>
        <v xml:space="preserve"> </v>
      </c>
      <c r="BP34" s="30">
        <v>300000</v>
      </c>
      <c r="BQ34" s="30">
        <v>59627.51</v>
      </c>
      <c r="BR34" s="30">
        <v>70392.45</v>
      </c>
      <c r="BS34" s="23">
        <f t="shared" si="134"/>
        <v>0.19875836666666669</v>
      </c>
      <c r="BT34" s="23">
        <f t="shared" si="230"/>
        <v>0.84707251985120569</v>
      </c>
      <c r="BU34" s="30">
        <v>0</v>
      </c>
      <c r="BV34" s="30">
        <v>0</v>
      </c>
      <c r="BW34" s="30"/>
      <c r="BX34" s="23" t="str">
        <f t="shared" si="371"/>
        <v xml:space="preserve"> </v>
      </c>
      <c r="BY34" s="23" t="str">
        <f t="shared" si="372"/>
        <v xml:space="preserve"> </v>
      </c>
      <c r="BZ34" s="30">
        <v>0</v>
      </c>
      <c r="CA34" s="30">
        <v>0</v>
      </c>
      <c r="CB34" s="30"/>
      <c r="CC34" s="23" t="str">
        <f t="shared" si="265"/>
        <v xml:space="preserve"> </v>
      </c>
      <c r="CD34" s="23" t="str">
        <f t="shared" si="170"/>
        <v xml:space="preserve"> </v>
      </c>
      <c r="CE34" s="22">
        <v>0</v>
      </c>
      <c r="CF34" s="22">
        <v>0</v>
      </c>
      <c r="CG34" s="22">
        <v>0</v>
      </c>
      <c r="CH34" s="32" t="str">
        <f t="shared" si="171"/>
        <v xml:space="preserve"> </v>
      </c>
      <c r="CI34" s="23" t="str">
        <f t="shared" si="185"/>
        <v xml:space="preserve"> </v>
      </c>
      <c r="CJ34" s="30">
        <v>0</v>
      </c>
      <c r="CK34" s="30">
        <v>0</v>
      </c>
      <c r="CL34" s="30"/>
      <c r="CM34" s="23" t="str">
        <f t="shared" si="172"/>
        <v xml:space="preserve"> </v>
      </c>
      <c r="CN34" s="23" t="str">
        <f t="shared" si="173"/>
        <v xml:space="preserve"> </v>
      </c>
      <c r="CO34" s="30">
        <v>0</v>
      </c>
      <c r="CP34" s="30">
        <v>0</v>
      </c>
      <c r="CQ34" s="30"/>
      <c r="CR34" s="23" t="str">
        <f t="shared" si="174"/>
        <v xml:space="preserve"> </v>
      </c>
      <c r="CS34" s="23" t="str">
        <f t="shared" si="175"/>
        <v xml:space="preserve"> </v>
      </c>
      <c r="CT34" s="30">
        <v>0</v>
      </c>
      <c r="CU34" s="30">
        <v>0</v>
      </c>
      <c r="CV34" s="30"/>
      <c r="CW34" s="23" t="str">
        <f t="shared" si="176"/>
        <v xml:space="preserve"> </v>
      </c>
      <c r="CX34" s="23" t="str">
        <f t="shared" si="177"/>
        <v xml:space="preserve"> </v>
      </c>
      <c r="CY34" s="30">
        <v>0</v>
      </c>
      <c r="CZ34" s="30">
        <v>0</v>
      </c>
      <c r="DA34" s="30"/>
      <c r="DB34" s="23" t="str">
        <f t="shared" si="145"/>
        <v xml:space="preserve"> </v>
      </c>
      <c r="DC34" s="23" t="str">
        <f t="shared" si="178"/>
        <v xml:space="preserve"> </v>
      </c>
      <c r="DD34" s="30">
        <v>0</v>
      </c>
      <c r="DE34" s="30">
        <v>0</v>
      </c>
      <c r="DF34" s="30"/>
      <c r="DG34" s="23" t="str">
        <f t="shared" si="147"/>
        <v xml:space="preserve"> </v>
      </c>
      <c r="DH34" s="23" t="str">
        <f t="shared" si="179"/>
        <v xml:space="preserve"> </v>
      </c>
      <c r="DI34" s="30">
        <v>1246.5</v>
      </c>
      <c r="DJ34" s="30">
        <v>1246.5</v>
      </c>
      <c r="DK34" s="23"/>
      <c r="DL34" s="30">
        <v>0</v>
      </c>
      <c r="DM34" s="30">
        <v>0</v>
      </c>
      <c r="DN34" s="30"/>
      <c r="DO34" s="23" t="str">
        <f t="shared" si="151"/>
        <v xml:space="preserve"> </v>
      </c>
      <c r="DP34" s="23" t="str">
        <f t="shared" si="181"/>
        <v xml:space="preserve"> </v>
      </c>
      <c r="DQ34" s="30">
        <v>60509.35</v>
      </c>
      <c r="DR34" s="30">
        <v>0</v>
      </c>
      <c r="DS34" s="30"/>
      <c r="DT34" s="77" t="str">
        <f t="shared" si="153"/>
        <v xml:space="preserve"> </v>
      </c>
      <c r="DU34" s="23" t="str">
        <f t="shared" si="325"/>
        <v xml:space="preserve"> </v>
      </c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</row>
    <row r="35" spans="1:165" s="28" customFormat="1" ht="15.75" customHeight="1" outlineLevel="1" x14ac:dyDescent="0.25">
      <c r="A35" s="13">
        <v>25</v>
      </c>
      <c r="B35" s="100" t="s">
        <v>8</v>
      </c>
      <c r="C35" s="94">
        <v>24473432.129999999</v>
      </c>
      <c r="D35" s="22">
        <v>5037018.18</v>
      </c>
      <c r="E35" s="22">
        <v>5461724.9499999993</v>
      </c>
      <c r="F35" s="23">
        <f t="shared" si="94"/>
        <v>0.20581576598018417</v>
      </c>
      <c r="G35" s="23">
        <f t="shared" si="95"/>
        <v>0.92223944378597833</v>
      </c>
      <c r="H35" s="12">
        <v>22751000</v>
      </c>
      <c r="I35" s="19">
        <v>4635116.3899999997</v>
      </c>
      <c r="J35" s="12">
        <v>5298491.4399999995</v>
      </c>
      <c r="K35" s="23">
        <f t="shared" si="98"/>
        <v>0.20373242450881279</v>
      </c>
      <c r="L35" s="23">
        <f t="shared" si="154"/>
        <v>0.87479925984366602</v>
      </c>
      <c r="M35" s="30">
        <v>9195000</v>
      </c>
      <c r="N35" s="30">
        <v>1776327.8</v>
      </c>
      <c r="O35" s="30">
        <v>2120813.5099999998</v>
      </c>
      <c r="P35" s="23">
        <f t="shared" si="101"/>
        <v>0.19318410005437739</v>
      </c>
      <c r="Q35" s="23">
        <f t="shared" si="155"/>
        <v>0.83756907037054862</v>
      </c>
      <c r="R35" s="30">
        <v>0</v>
      </c>
      <c r="S35" s="30">
        <v>0</v>
      </c>
      <c r="T35" s="30"/>
      <c r="U35" s="23" t="str">
        <f t="shared" si="104"/>
        <v xml:space="preserve"> </v>
      </c>
      <c r="V35" s="23" t="str">
        <f t="shared" si="367"/>
        <v xml:space="preserve"> </v>
      </c>
      <c r="W35" s="30">
        <v>6000</v>
      </c>
      <c r="X35" s="30">
        <v>0.56000000000000005</v>
      </c>
      <c r="Y35" s="30"/>
      <c r="Z35" s="23">
        <f t="shared" si="373"/>
        <v>9.3333333333333343E-5</v>
      </c>
      <c r="AA35" s="23" t="e">
        <f t="shared" si="374"/>
        <v>#DIV/0!</v>
      </c>
      <c r="AB35" s="30">
        <v>2100000</v>
      </c>
      <c r="AC35" s="30">
        <v>1766.13</v>
      </c>
      <c r="AD35" s="30">
        <v>184324.64</v>
      </c>
      <c r="AE35" s="23">
        <f t="shared" si="110"/>
        <v>8.4101428571428574E-4</v>
      </c>
      <c r="AF35" s="23">
        <f t="shared" si="158"/>
        <v>9.5816272854242386E-3</v>
      </c>
      <c r="AG35" s="30">
        <v>11450000</v>
      </c>
      <c r="AH35" s="30">
        <v>2857021.9</v>
      </c>
      <c r="AI35" s="30">
        <v>2993353.29</v>
      </c>
      <c r="AJ35" s="23">
        <f t="shared" si="113"/>
        <v>0.24952156331877728</v>
      </c>
      <c r="AK35" s="23">
        <f t="shared" si="159"/>
        <v>0.95445529585316669</v>
      </c>
      <c r="AL35" s="30">
        <v>0</v>
      </c>
      <c r="AM35" s="30">
        <v>0</v>
      </c>
      <c r="AN35" s="30"/>
      <c r="AO35" s="23" t="str">
        <f t="shared" si="369"/>
        <v xml:space="preserve"> </v>
      </c>
      <c r="AP35" s="23" t="str">
        <f t="shared" si="370"/>
        <v xml:space="preserve"> </v>
      </c>
      <c r="AQ35" s="48">
        <v>1722432.13</v>
      </c>
      <c r="AR35" s="48">
        <v>401901.79</v>
      </c>
      <c r="AS35" s="48">
        <v>163233.50999999998</v>
      </c>
      <c r="AT35" s="23">
        <f t="shared" si="118"/>
        <v>0.23333389049123229</v>
      </c>
      <c r="AU35" s="23" t="str">
        <f t="shared" si="161"/>
        <v>св.200</v>
      </c>
      <c r="AV35" s="30">
        <v>0</v>
      </c>
      <c r="AW35" s="30">
        <v>0</v>
      </c>
      <c r="AX35" s="30"/>
      <c r="AY35" s="23" t="str">
        <f t="shared" si="121"/>
        <v xml:space="preserve"> </v>
      </c>
      <c r="AZ35" s="23" t="str">
        <f t="shared" si="162"/>
        <v xml:space="preserve"> </v>
      </c>
      <c r="BA35" s="30">
        <v>2600</v>
      </c>
      <c r="BB35" s="30">
        <v>124.08</v>
      </c>
      <c r="BC35" s="30">
        <v>110.76</v>
      </c>
      <c r="BD35" s="23">
        <f t="shared" si="163"/>
        <v>4.7723076923076924E-2</v>
      </c>
      <c r="BE35" s="23">
        <f t="shared" si="164"/>
        <v>1.1202600216684724</v>
      </c>
      <c r="BF35" s="30">
        <v>0</v>
      </c>
      <c r="BG35" s="30">
        <v>0</v>
      </c>
      <c r="BH35" s="30"/>
      <c r="BI35" s="23" t="str">
        <f t="shared" si="165"/>
        <v xml:space="preserve"> </v>
      </c>
      <c r="BJ35" s="23" t="str">
        <f t="shared" si="166"/>
        <v xml:space="preserve"> </v>
      </c>
      <c r="BK35" s="30">
        <v>2400</v>
      </c>
      <c r="BL35" s="30">
        <v>1450.8</v>
      </c>
      <c r="BM35" s="30">
        <v>1450.8</v>
      </c>
      <c r="BN35" s="23">
        <f t="shared" si="260"/>
        <v>0.60449999999999993</v>
      </c>
      <c r="BO35" s="23">
        <f t="shared" si="167"/>
        <v>1</v>
      </c>
      <c r="BP35" s="30">
        <v>1220000</v>
      </c>
      <c r="BQ35" s="30">
        <v>326641.90999999997</v>
      </c>
      <c r="BR35" s="30">
        <v>99716.68</v>
      </c>
      <c r="BS35" s="23">
        <f t="shared" si="134"/>
        <v>0.26773927049180324</v>
      </c>
      <c r="BT35" s="23" t="str">
        <f t="shared" si="230"/>
        <v>св.200</v>
      </c>
      <c r="BU35" s="30">
        <v>180000</v>
      </c>
      <c r="BV35" s="30">
        <v>73685</v>
      </c>
      <c r="BW35" s="30">
        <v>61955.27</v>
      </c>
      <c r="BX35" s="23">
        <f t="shared" si="137"/>
        <v>0.40936111111111112</v>
      </c>
      <c r="BY35" s="23">
        <f t="shared" ref="BY35" si="375">IF(BV35=0," ",IF(BV35/BW35*100&gt;200,"св.200",BV35/BW35))</f>
        <v>1.1893257829398534</v>
      </c>
      <c r="BZ35" s="30">
        <v>0</v>
      </c>
      <c r="CA35" s="30">
        <v>0</v>
      </c>
      <c r="CB35" s="30"/>
      <c r="CC35" s="23" t="str">
        <f t="shared" si="265"/>
        <v xml:space="preserve"> </v>
      </c>
      <c r="CD35" s="23" t="str">
        <f t="shared" si="170"/>
        <v xml:space="preserve"> </v>
      </c>
      <c r="CE35" s="22">
        <v>0</v>
      </c>
      <c r="CF35" s="22">
        <v>0</v>
      </c>
      <c r="CG35" s="22">
        <v>0</v>
      </c>
      <c r="CH35" s="32" t="str">
        <f t="shared" si="171"/>
        <v xml:space="preserve"> </v>
      </c>
      <c r="CI35" s="23" t="str">
        <f t="shared" si="185"/>
        <v xml:space="preserve"> </v>
      </c>
      <c r="CJ35" s="30">
        <v>0</v>
      </c>
      <c r="CK35" s="30">
        <v>0</v>
      </c>
      <c r="CL35" s="30"/>
      <c r="CM35" s="23" t="str">
        <f t="shared" si="172"/>
        <v xml:space="preserve"> </v>
      </c>
      <c r="CN35" s="23" t="str">
        <f t="shared" si="173"/>
        <v xml:space="preserve"> </v>
      </c>
      <c r="CO35" s="30">
        <v>0</v>
      </c>
      <c r="CP35" s="30">
        <v>0</v>
      </c>
      <c r="CQ35" s="30"/>
      <c r="CR35" s="23" t="str">
        <f t="shared" si="174"/>
        <v xml:space="preserve"> </v>
      </c>
      <c r="CS35" s="23" t="str">
        <f t="shared" si="175"/>
        <v xml:space="preserve"> </v>
      </c>
      <c r="CT35" s="30">
        <v>0</v>
      </c>
      <c r="CU35" s="30">
        <v>0</v>
      </c>
      <c r="CV35" s="30"/>
      <c r="CW35" s="23" t="str">
        <f t="shared" si="176"/>
        <v xml:space="preserve"> </v>
      </c>
      <c r="CX35" s="23" t="str">
        <f t="shared" si="177"/>
        <v xml:space="preserve"> </v>
      </c>
      <c r="CY35" s="30">
        <v>0</v>
      </c>
      <c r="CZ35" s="30">
        <v>0</v>
      </c>
      <c r="DA35" s="30"/>
      <c r="DB35" s="23" t="str">
        <f t="shared" si="145"/>
        <v xml:space="preserve"> </v>
      </c>
      <c r="DC35" s="23" t="str">
        <f t="shared" si="178"/>
        <v xml:space="preserve"> </v>
      </c>
      <c r="DD35" s="30">
        <v>0</v>
      </c>
      <c r="DE35" s="30">
        <v>0</v>
      </c>
      <c r="DF35" s="30"/>
      <c r="DG35" s="23" t="str">
        <f t="shared" si="147"/>
        <v xml:space="preserve"> </v>
      </c>
      <c r="DH35" s="23" t="str">
        <f t="shared" si="179"/>
        <v xml:space="preserve"> </v>
      </c>
      <c r="DI35" s="30"/>
      <c r="DJ35" s="30"/>
      <c r="DK35" s="23" t="str">
        <f t="shared" si="180"/>
        <v xml:space="preserve"> </v>
      </c>
      <c r="DL35" s="30">
        <v>0</v>
      </c>
      <c r="DM35" s="30">
        <v>0</v>
      </c>
      <c r="DN35" s="30"/>
      <c r="DO35" s="23" t="str">
        <f t="shared" si="151"/>
        <v xml:space="preserve"> </v>
      </c>
      <c r="DP35" s="23" t="str">
        <f t="shared" si="181"/>
        <v xml:space="preserve"> </v>
      </c>
      <c r="DQ35" s="30">
        <v>317432.13</v>
      </c>
      <c r="DR35" s="30">
        <v>0</v>
      </c>
      <c r="DS35" s="30"/>
      <c r="DT35" s="77" t="str">
        <f t="shared" si="153"/>
        <v xml:space="preserve"> </v>
      </c>
      <c r="DU35" s="23" t="str">
        <f t="shared" si="325"/>
        <v xml:space="preserve"> </v>
      </c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</row>
    <row r="36" spans="1:165" s="28" customFormat="1" ht="15.75" customHeight="1" outlineLevel="1" x14ac:dyDescent="0.25">
      <c r="A36" s="13">
        <v>26</v>
      </c>
      <c r="B36" s="100" t="s">
        <v>88</v>
      </c>
      <c r="C36" s="94">
        <v>3400099.78</v>
      </c>
      <c r="D36" s="22">
        <v>694473.57</v>
      </c>
      <c r="E36" s="22">
        <v>371232.66</v>
      </c>
      <c r="F36" s="23">
        <f t="shared" si="94"/>
        <v>0.2042509381886434</v>
      </c>
      <c r="G36" s="23">
        <f t="shared" si="95"/>
        <v>1.8707232547912136</v>
      </c>
      <c r="H36" s="12">
        <v>3088100</v>
      </c>
      <c r="I36" s="19">
        <v>640612.64</v>
      </c>
      <c r="J36" s="12">
        <v>288565.49</v>
      </c>
      <c r="K36" s="23">
        <f t="shared" si="98"/>
        <v>0.20744556199604935</v>
      </c>
      <c r="L36" s="23" t="str">
        <f t="shared" si="154"/>
        <v>св.200</v>
      </c>
      <c r="M36" s="30">
        <v>197500</v>
      </c>
      <c r="N36" s="30">
        <v>2927.58</v>
      </c>
      <c r="O36" s="30">
        <v>36205.230000000003</v>
      </c>
      <c r="P36" s="23">
        <f t="shared" si="101"/>
        <v>1.4823189873417721E-2</v>
      </c>
      <c r="Q36" s="23">
        <f t="shared" si="155"/>
        <v>8.0860693330770159E-2</v>
      </c>
      <c r="R36" s="30">
        <v>0</v>
      </c>
      <c r="S36" s="30">
        <v>0</v>
      </c>
      <c r="T36" s="30"/>
      <c r="U36" s="23" t="str">
        <f t="shared" si="104"/>
        <v xml:space="preserve"> </v>
      </c>
      <c r="V36" s="23" t="str">
        <f t="shared" si="367"/>
        <v xml:space="preserve"> </v>
      </c>
      <c r="W36" s="30">
        <v>600</v>
      </c>
      <c r="X36" s="30">
        <v>979.91</v>
      </c>
      <c r="Y36" s="30"/>
      <c r="Z36" s="23">
        <f t="shared" si="373"/>
        <v>1.6331833333333332</v>
      </c>
      <c r="AA36" s="23" t="e">
        <f t="shared" si="374"/>
        <v>#DIV/0!</v>
      </c>
      <c r="AB36" s="30">
        <v>290000</v>
      </c>
      <c r="AC36" s="30">
        <v>1105.1500000000001</v>
      </c>
      <c r="AD36" s="30">
        <v>40825.17</v>
      </c>
      <c r="AE36" s="23">
        <f t="shared" si="110"/>
        <v>3.8108620689655177E-3</v>
      </c>
      <c r="AF36" s="23">
        <f>IF(AC36&lt;=0," ",IF(AC36/AD36*100&gt;200,"св.200",AC36/AD36))</f>
        <v>2.7070309811324734E-2</v>
      </c>
      <c r="AG36" s="30">
        <v>2600000</v>
      </c>
      <c r="AH36" s="30">
        <v>635600</v>
      </c>
      <c r="AI36" s="30">
        <v>211535.09</v>
      </c>
      <c r="AJ36" s="23">
        <f t="shared" si="113"/>
        <v>0.24446153846153845</v>
      </c>
      <c r="AK36" s="23" t="str">
        <f t="shared" si="159"/>
        <v>св.200</v>
      </c>
      <c r="AL36" s="30">
        <v>0</v>
      </c>
      <c r="AM36" s="30">
        <v>0</v>
      </c>
      <c r="AN36" s="30"/>
      <c r="AO36" s="23" t="str">
        <f t="shared" si="369"/>
        <v xml:space="preserve"> </v>
      </c>
      <c r="AP36" s="23" t="str">
        <f t="shared" si="370"/>
        <v xml:space="preserve"> </v>
      </c>
      <c r="AQ36" s="48">
        <v>311999.78000000003</v>
      </c>
      <c r="AR36" s="48">
        <v>53860.93</v>
      </c>
      <c r="AS36" s="48">
        <v>82667.17</v>
      </c>
      <c r="AT36" s="23">
        <f t="shared" si="118"/>
        <v>0.17263130762463999</v>
      </c>
      <c r="AU36" s="23">
        <f t="shared" si="161"/>
        <v>0.65153954102940748</v>
      </c>
      <c r="AV36" s="30">
        <v>0</v>
      </c>
      <c r="AW36" s="30">
        <v>0</v>
      </c>
      <c r="AX36" s="30"/>
      <c r="AY36" s="23" t="str">
        <f t="shared" si="121"/>
        <v xml:space="preserve"> </v>
      </c>
      <c r="AZ36" s="23" t="str">
        <f t="shared" si="162"/>
        <v xml:space="preserve"> </v>
      </c>
      <c r="BA36" s="30">
        <v>0</v>
      </c>
      <c r="BB36" s="30">
        <v>0</v>
      </c>
      <c r="BC36" s="30"/>
      <c r="BD36" s="23" t="str">
        <f t="shared" si="163"/>
        <v xml:space="preserve"> </v>
      </c>
      <c r="BE36" s="23" t="str">
        <f t="shared" si="164"/>
        <v xml:space="preserve"> </v>
      </c>
      <c r="BF36" s="30">
        <v>0</v>
      </c>
      <c r="BG36" s="30">
        <v>0</v>
      </c>
      <c r="BH36" s="30"/>
      <c r="BI36" s="23" t="str">
        <f t="shared" si="165"/>
        <v xml:space="preserve"> </v>
      </c>
      <c r="BJ36" s="23" t="str">
        <f t="shared" si="166"/>
        <v xml:space="preserve"> </v>
      </c>
      <c r="BK36" s="30">
        <v>0</v>
      </c>
      <c r="BL36" s="30">
        <v>0</v>
      </c>
      <c r="BM36" s="30"/>
      <c r="BN36" s="23" t="str">
        <f t="shared" si="260"/>
        <v xml:space="preserve"> </v>
      </c>
      <c r="BO36" s="23" t="str">
        <f t="shared" si="167"/>
        <v xml:space="preserve"> </v>
      </c>
      <c r="BP36" s="30">
        <v>90000</v>
      </c>
      <c r="BQ36" s="30">
        <v>42184.76</v>
      </c>
      <c r="BR36" s="30">
        <v>59880.43</v>
      </c>
      <c r="BS36" s="23">
        <f t="shared" si="134"/>
        <v>0.46871955555555556</v>
      </c>
      <c r="BT36" s="23">
        <f t="shared" si="230"/>
        <v>0.70448325103877851</v>
      </c>
      <c r="BU36" s="30">
        <v>90000</v>
      </c>
      <c r="BV36" s="30">
        <v>11676.17</v>
      </c>
      <c r="BW36" s="30">
        <v>22786.74</v>
      </c>
      <c r="BX36" s="23">
        <f t="shared" ref="BX36:BX41" si="376">IF(BV36&lt;=0," ",IF(BU36&lt;=0," ",IF(BV36/BU36*100&gt;200,"СВ.200",BV36/BU36)))</f>
        <v>0.12973522222222222</v>
      </c>
      <c r="BY36" s="23"/>
      <c r="BZ36" s="30">
        <v>0</v>
      </c>
      <c r="CA36" s="30">
        <v>0</v>
      </c>
      <c r="CB36" s="30"/>
      <c r="CC36" s="23" t="str">
        <f t="shared" si="265"/>
        <v xml:space="preserve"> </v>
      </c>
      <c r="CD36" s="23" t="str">
        <f t="shared" si="170"/>
        <v xml:space="preserve"> </v>
      </c>
      <c r="CE36" s="22">
        <v>0</v>
      </c>
      <c r="CF36" s="22">
        <v>0</v>
      </c>
      <c r="CG36" s="22">
        <v>0</v>
      </c>
      <c r="CH36" s="32" t="str">
        <f t="shared" si="171"/>
        <v xml:space="preserve"> </v>
      </c>
      <c r="CI36" s="23" t="str">
        <f t="shared" si="185"/>
        <v xml:space="preserve"> </v>
      </c>
      <c r="CJ36" s="30">
        <v>0</v>
      </c>
      <c r="CK36" s="30">
        <v>0</v>
      </c>
      <c r="CL36" s="30"/>
      <c r="CM36" s="23" t="str">
        <f t="shared" si="172"/>
        <v xml:space="preserve"> </v>
      </c>
      <c r="CN36" s="23" t="str">
        <f t="shared" si="173"/>
        <v xml:space="preserve"> </v>
      </c>
      <c r="CO36" s="30">
        <v>0</v>
      </c>
      <c r="CP36" s="30">
        <v>0</v>
      </c>
      <c r="CQ36" s="30"/>
      <c r="CR36" s="23" t="str">
        <f t="shared" si="174"/>
        <v xml:space="preserve"> </v>
      </c>
      <c r="CS36" s="23" t="str">
        <f t="shared" si="175"/>
        <v xml:space="preserve"> </v>
      </c>
      <c r="CT36" s="30">
        <v>0</v>
      </c>
      <c r="CU36" s="30">
        <v>0</v>
      </c>
      <c r="CV36" s="30"/>
      <c r="CW36" s="23" t="str">
        <f t="shared" si="176"/>
        <v xml:space="preserve"> </v>
      </c>
      <c r="CX36" s="23" t="str">
        <f t="shared" si="177"/>
        <v xml:space="preserve"> </v>
      </c>
      <c r="CY36" s="30">
        <v>0</v>
      </c>
      <c r="CZ36" s="30">
        <v>0</v>
      </c>
      <c r="DA36" s="30"/>
      <c r="DB36" s="23" t="str">
        <f t="shared" si="145"/>
        <v xml:space="preserve"> </v>
      </c>
      <c r="DC36" s="23" t="str">
        <f t="shared" si="178"/>
        <v xml:space="preserve"> </v>
      </c>
      <c r="DD36" s="30">
        <v>0</v>
      </c>
      <c r="DE36" s="30">
        <v>0</v>
      </c>
      <c r="DF36" s="30"/>
      <c r="DG36" s="23" t="str">
        <f t="shared" si="147"/>
        <v xml:space="preserve"> </v>
      </c>
      <c r="DH36" s="23" t="str">
        <f t="shared" si="179"/>
        <v xml:space="preserve"> </v>
      </c>
      <c r="DI36" s="30"/>
      <c r="DJ36" s="30"/>
      <c r="DK36" s="23" t="str">
        <f t="shared" si="180"/>
        <v xml:space="preserve"> </v>
      </c>
      <c r="DL36" s="30">
        <v>0</v>
      </c>
      <c r="DM36" s="30">
        <v>0</v>
      </c>
      <c r="DN36" s="30"/>
      <c r="DO36" s="23" t="str">
        <f t="shared" si="151"/>
        <v xml:space="preserve"> </v>
      </c>
      <c r="DP36" s="23" t="str">
        <f t="shared" si="181"/>
        <v xml:space="preserve"> </v>
      </c>
      <c r="DQ36" s="30">
        <v>131999.78</v>
      </c>
      <c r="DR36" s="30">
        <v>0</v>
      </c>
      <c r="DS36" s="30"/>
      <c r="DT36" s="77" t="str">
        <f t="shared" si="153"/>
        <v xml:space="preserve"> </v>
      </c>
      <c r="DU36" s="23" t="str">
        <f t="shared" si="325"/>
        <v xml:space="preserve"> </v>
      </c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</row>
    <row r="37" spans="1:165" s="28" customFormat="1" ht="15.75" customHeight="1" outlineLevel="1" x14ac:dyDescent="0.25">
      <c r="A37" s="13">
        <v>27</v>
      </c>
      <c r="B37" s="100" t="s">
        <v>3</v>
      </c>
      <c r="C37" s="94">
        <v>33990817.689999998</v>
      </c>
      <c r="D37" s="22">
        <v>5497282.1799999997</v>
      </c>
      <c r="E37" s="22">
        <v>5821016.8300000001</v>
      </c>
      <c r="F37" s="23">
        <f t="shared" si="94"/>
        <v>0.16172844766889161</v>
      </c>
      <c r="G37" s="23">
        <f t="shared" si="95"/>
        <v>0.94438520632141854</v>
      </c>
      <c r="H37" s="12">
        <v>32349850</v>
      </c>
      <c r="I37" s="19">
        <v>5102880.13</v>
      </c>
      <c r="J37" s="12">
        <v>5437045.0599999996</v>
      </c>
      <c r="K37" s="23">
        <f t="shared" si="98"/>
        <v>0.15774045722004892</v>
      </c>
      <c r="L37" s="23">
        <f t="shared" si="154"/>
        <v>0.93853923844434728</v>
      </c>
      <c r="M37" s="30">
        <v>9533250</v>
      </c>
      <c r="N37" s="30">
        <v>1856059.83</v>
      </c>
      <c r="O37" s="30">
        <v>1713638.64</v>
      </c>
      <c r="P37" s="23">
        <f t="shared" si="101"/>
        <v>0.19469329242388483</v>
      </c>
      <c r="Q37" s="23">
        <f t="shared" si="155"/>
        <v>1.0831103983509616</v>
      </c>
      <c r="R37" s="30">
        <v>0</v>
      </c>
      <c r="S37" s="30">
        <v>0</v>
      </c>
      <c r="T37" s="30"/>
      <c r="U37" s="23" t="str">
        <f t="shared" si="104"/>
        <v xml:space="preserve"> </v>
      </c>
      <c r="V37" s="23" t="str">
        <f t="shared" si="367"/>
        <v xml:space="preserve"> </v>
      </c>
      <c r="W37" s="30">
        <v>0</v>
      </c>
      <c r="X37" s="30">
        <v>0</v>
      </c>
      <c r="Y37" s="30"/>
      <c r="Z37" s="23" t="str">
        <f t="shared" si="107"/>
        <v xml:space="preserve"> </v>
      </c>
      <c r="AA37" s="23" t="str">
        <f t="shared" si="368"/>
        <v xml:space="preserve"> </v>
      </c>
      <c r="AB37" s="30">
        <v>1700000</v>
      </c>
      <c r="AC37" s="30">
        <v>87523.31</v>
      </c>
      <c r="AD37" s="30">
        <v>114501.96</v>
      </c>
      <c r="AE37" s="23">
        <f t="shared" si="110"/>
        <v>5.1484299999999997E-2</v>
      </c>
      <c r="AF37" s="23">
        <f t="shared" si="158"/>
        <v>0.76438263589549027</v>
      </c>
      <c r="AG37" s="30">
        <v>21100000</v>
      </c>
      <c r="AH37" s="30">
        <v>3157396.99</v>
      </c>
      <c r="AI37" s="30">
        <v>3607904.46</v>
      </c>
      <c r="AJ37" s="23">
        <f t="shared" si="113"/>
        <v>0.14963966777251186</v>
      </c>
      <c r="AK37" s="23">
        <f t="shared" si="159"/>
        <v>0.87513320405385686</v>
      </c>
      <c r="AL37" s="30">
        <v>16600</v>
      </c>
      <c r="AM37" s="30">
        <v>1900</v>
      </c>
      <c r="AN37" s="30">
        <v>1000</v>
      </c>
      <c r="AO37" s="23">
        <f t="shared" si="276"/>
        <v>0.1144578313253012</v>
      </c>
      <c r="AP37" s="23">
        <f t="shared" si="160"/>
        <v>1.9</v>
      </c>
      <c r="AQ37" s="48">
        <v>1640967.69</v>
      </c>
      <c r="AR37" s="48">
        <v>394402.05</v>
      </c>
      <c r="AS37" s="48">
        <v>383971.77</v>
      </c>
      <c r="AT37" s="23">
        <f t="shared" si="118"/>
        <v>0.24034723681853845</v>
      </c>
      <c r="AU37" s="23">
        <f t="shared" si="161"/>
        <v>1.0271641844920005</v>
      </c>
      <c r="AV37" s="30">
        <v>0</v>
      </c>
      <c r="AW37" s="30">
        <v>0</v>
      </c>
      <c r="AX37" s="30"/>
      <c r="AY37" s="23" t="str">
        <f t="shared" si="121"/>
        <v xml:space="preserve"> </v>
      </c>
      <c r="AZ37" s="23" t="str">
        <f t="shared" si="162"/>
        <v xml:space="preserve"> </v>
      </c>
      <c r="BA37" s="30">
        <v>0</v>
      </c>
      <c r="BB37" s="30">
        <v>84550</v>
      </c>
      <c r="BC37" s="30"/>
      <c r="BD37" s="23" t="str">
        <f t="shared" si="163"/>
        <v xml:space="preserve"> </v>
      </c>
      <c r="BE37" s="23" t="str">
        <f t="shared" si="164"/>
        <v xml:space="preserve"> </v>
      </c>
      <c r="BF37" s="30">
        <v>0</v>
      </c>
      <c r="BG37" s="30">
        <v>8416.7999999999993</v>
      </c>
      <c r="BH37" s="30">
        <v>5753.49</v>
      </c>
      <c r="BI37" s="23" t="str">
        <f t="shared" si="165"/>
        <v xml:space="preserve"> </v>
      </c>
      <c r="BJ37" s="23">
        <f t="shared" si="166"/>
        <v>1.4629033855972635</v>
      </c>
      <c r="BK37" s="30">
        <v>51300</v>
      </c>
      <c r="BL37" s="30">
        <v>10191</v>
      </c>
      <c r="BM37" s="30">
        <v>5361</v>
      </c>
      <c r="BN37" s="23">
        <f t="shared" si="260"/>
        <v>0.19865497076023392</v>
      </c>
      <c r="BO37" s="23">
        <f t="shared" si="167"/>
        <v>1.9009513150531616</v>
      </c>
      <c r="BP37" s="30">
        <v>1200000</v>
      </c>
      <c r="BQ37" s="30">
        <v>291231.03000000003</v>
      </c>
      <c r="BR37" s="30">
        <v>372857.28</v>
      </c>
      <c r="BS37" s="23">
        <f t="shared" si="134"/>
        <v>0.24269252500000002</v>
      </c>
      <c r="BT37" s="23">
        <f t="shared" si="230"/>
        <v>0.78107910351113441</v>
      </c>
      <c r="BU37" s="30">
        <v>0</v>
      </c>
      <c r="BV37" s="30">
        <v>0</v>
      </c>
      <c r="BW37" s="30"/>
      <c r="BX37" s="23" t="str">
        <f t="shared" si="376"/>
        <v xml:space="preserve"> </v>
      </c>
      <c r="BY37" s="23" t="str">
        <f t="shared" ref="BY37:BY40" si="377">IF(BV37=0," ",IF(BV37/BW37*100&gt;200,"св.200",BV37/BW37))</f>
        <v xml:space="preserve"> </v>
      </c>
      <c r="BZ37" s="30">
        <v>0</v>
      </c>
      <c r="CA37" s="30">
        <v>0</v>
      </c>
      <c r="CB37" s="30"/>
      <c r="CC37" s="23" t="str">
        <f t="shared" si="265"/>
        <v xml:space="preserve"> </v>
      </c>
      <c r="CD37" s="23" t="str">
        <f t="shared" si="170"/>
        <v xml:space="preserve"> </v>
      </c>
      <c r="CE37" s="22">
        <v>0</v>
      </c>
      <c r="CF37" s="22">
        <v>0</v>
      </c>
      <c r="CG37" s="22">
        <v>0</v>
      </c>
      <c r="CH37" s="32" t="str">
        <f t="shared" si="171"/>
        <v xml:space="preserve"> </v>
      </c>
      <c r="CI37" s="23" t="str">
        <f t="shared" si="185"/>
        <v xml:space="preserve"> </v>
      </c>
      <c r="CJ37" s="30">
        <v>0</v>
      </c>
      <c r="CK37" s="30">
        <v>0</v>
      </c>
      <c r="CL37" s="30"/>
      <c r="CM37" s="23" t="str">
        <f t="shared" si="172"/>
        <v xml:space="preserve"> </v>
      </c>
      <c r="CN37" s="23" t="str">
        <f t="shared" si="173"/>
        <v xml:space="preserve"> </v>
      </c>
      <c r="CO37" s="30">
        <v>0</v>
      </c>
      <c r="CP37" s="30">
        <v>0</v>
      </c>
      <c r="CQ37" s="30"/>
      <c r="CR37" s="23" t="str">
        <f t="shared" si="174"/>
        <v xml:space="preserve"> </v>
      </c>
      <c r="CS37" s="23" t="str">
        <f t="shared" si="175"/>
        <v xml:space="preserve"> </v>
      </c>
      <c r="CT37" s="30">
        <v>0</v>
      </c>
      <c r="CU37" s="30">
        <v>0</v>
      </c>
      <c r="CV37" s="30"/>
      <c r="CW37" s="23" t="str">
        <f t="shared" si="176"/>
        <v xml:space="preserve"> </v>
      </c>
      <c r="CX37" s="23" t="str">
        <f t="shared" si="177"/>
        <v xml:space="preserve"> </v>
      </c>
      <c r="CY37" s="30">
        <v>0</v>
      </c>
      <c r="CZ37" s="30">
        <v>0</v>
      </c>
      <c r="DA37" s="30"/>
      <c r="DB37" s="23" t="str">
        <f t="shared" si="145"/>
        <v xml:space="preserve"> </v>
      </c>
      <c r="DC37" s="23" t="str">
        <f t="shared" si="178"/>
        <v xml:space="preserve"> </v>
      </c>
      <c r="DD37" s="30">
        <v>0</v>
      </c>
      <c r="DE37" s="30">
        <v>0</v>
      </c>
      <c r="DF37" s="30"/>
      <c r="DG37" s="23" t="str">
        <f t="shared" si="147"/>
        <v xml:space="preserve"> </v>
      </c>
      <c r="DH37" s="23" t="str">
        <f t="shared" si="179"/>
        <v xml:space="preserve"> </v>
      </c>
      <c r="DI37" s="30"/>
      <c r="DJ37" s="30"/>
      <c r="DK37" s="23" t="str">
        <f t="shared" si="180"/>
        <v xml:space="preserve"> </v>
      </c>
      <c r="DL37" s="30">
        <v>0</v>
      </c>
      <c r="DM37" s="30">
        <v>0</v>
      </c>
      <c r="DN37" s="30"/>
      <c r="DO37" s="23" t="str">
        <f t="shared" si="151"/>
        <v xml:space="preserve"> </v>
      </c>
      <c r="DP37" s="23" t="str">
        <f t="shared" si="181"/>
        <v xml:space="preserve"> </v>
      </c>
      <c r="DQ37" s="30">
        <v>389667.69</v>
      </c>
      <c r="DR37" s="30">
        <v>0</v>
      </c>
      <c r="DS37" s="30"/>
      <c r="DT37" s="77" t="str">
        <f t="shared" si="153"/>
        <v xml:space="preserve"> </v>
      </c>
      <c r="DU37" s="23" t="str">
        <f t="shared" si="325"/>
        <v xml:space="preserve"> </v>
      </c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</row>
    <row r="38" spans="1:165" s="28" customFormat="1" ht="15.75" customHeight="1" outlineLevel="1" x14ac:dyDescent="0.25">
      <c r="A38" s="13">
        <v>28</v>
      </c>
      <c r="B38" s="100" t="s">
        <v>46</v>
      </c>
      <c r="C38" s="94">
        <v>1627638.14</v>
      </c>
      <c r="D38" s="22">
        <v>208457.75</v>
      </c>
      <c r="E38" s="22">
        <v>241567.74</v>
      </c>
      <c r="F38" s="23">
        <f t="shared" ref="F38:F69" si="378">IF(D38&lt;=0," ",IF(D38/C38*100&gt;200,"СВ.200",D38/C38))</f>
        <v>0.12807376828857059</v>
      </c>
      <c r="G38" s="23">
        <f t="shared" ref="G38:G69" si="379">IF(E38=0," ",IF(D38/E38*100&gt;200,"св.200",D38/E38))</f>
        <v>0.86293703786772191</v>
      </c>
      <c r="H38" s="12">
        <v>1403250</v>
      </c>
      <c r="I38" s="19">
        <v>174838.2</v>
      </c>
      <c r="J38" s="12">
        <v>210383.25</v>
      </c>
      <c r="K38" s="23">
        <f t="shared" ref="K38:K64" si="380">IF(I38&lt;=0," ",IF(I38/H38*100&gt;200,"СВ.200",I38/H38))</f>
        <v>0.12459518973810797</v>
      </c>
      <c r="L38" s="23">
        <f t="shared" si="154"/>
        <v>0.8310461978318141</v>
      </c>
      <c r="M38" s="30">
        <v>528250</v>
      </c>
      <c r="N38" s="30">
        <v>65061.03</v>
      </c>
      <c r="O38" s="30">
        <v>118843.77</v>
      </c>
      <c r="P38" s="23">
        <f t="shared" ref="P38:P64" si="381">IF(N38&lt;=0," ",IF(M38&lt;=0," ",IF(N38/M38*100&gt;200,"СВ.200",N38/M38)))</f>
        <v>0.12316333175579744</v>
      </c>
      <c r="Q38" s="23">
        <f t="shared" si="155"/>
        <v>0.5474500682703014</v>
      </c>
      <c r="R38" s="30">
        <v>0</v>
      </c>
      <c r="S38" s="30">
        <v>0</v>
      </c>
      <c r="T38" s="30"/>
      <c r="U38" s="23" t="str">
        <f t="shared" ref="U38:U64" si="382">IF(S38&lt;=0," ",IF(R38&lt;=0," ",IF(S38/R38*100&gt;200,"СВ.200",S38/R38)))</f>
        <v xml:space="preserve"> </v>
      </c>
      <c r="V38" s="23" t="str">
        <f t="shared" si="367"/>
        <v xml:space="preserve"> </v>
      </c>
      <c r="W38" s="30">
        <v>0</v>
      </c>
      <c r="X38" s="30">
        <v>0</v>
      </c>
      <c r="Y38" s="30"/>
      <c r="Z38" s="23" t="str">
        <f t="shared" ref="Z38:Z66" si="383">IF(X38&lt;=0," ",IF(W38&lt;=0," ",IF(X38/W38*100&gt;200,"СВ.200",X38/W38)))</f>
        <v xml:space="preserve"> </v>
      </c>
      <c r="AA38" s="23" t="str">
        <f t="shared" si="157"/>
        <v xml:space="preserve"> </v>
      </c>
      <c r="AB38" s="30">
        <v>105000</v>
      </c>
      <c r="AC38" s="30">
        <v>3345.67</v>
      </c>
      <c r="AD38" s="30">
        <v>8757.4699999999993</v>
      </c>
      <c r="AE38" s="23">
        <f t="shared" ref="AE38:AE64" si="384">IF(AC38&lt;=0," ",IF(AB38&lt;=0," ",IF(AC38/AB38*100&gt;200,"СВ.200",AC38/AB38)))</f>
        <v>3.1863523809523807E-2</v>
      </c>
      <c r="AF38" s="23">
        <f t="shared" si="158"/>
        <v>0.38203613600731723</v>
      </c>
      <c r="AG38" s="30">
        <v>765000</v>
      </c>
      <c r="AH38" s="30">
        <v>104381.5</v>
      </c>
      <c r="AI38" s="30">
        <v>81982.009999999995</v>
      </c>
      <c r="AJ38" s="23">
        <f t="shared" ref="AJ38:AJ64" si="385">IF(AH38&lt;=0," ",IF(AG38&lt;=0," ",IF(AH38/AG38*100&gt;200,"СВ.200",AH38/AG38)))</f>
        <v>0.13644640522875817</v>
      </c>
      <c r="AK38" s="23">
        <f t="shared" si="159"/>
        <v>1.2732244549749392</v>
      </c>
      <c r="AL38" s="30">
        <v>5000</v>
      </c>
      <c r="AM38" s="30">
        <v>2050</v>
      </c>
      <c r="AN38" s="30">
        <v>800</v>
      </c>
      <c r="AO38" s="23">
        <f t="shared" ref="AO38:AO41" si="386">IF(AM38&lt;=0," ",IF(AL38&lt;=0," ",IF(AM38/AL38*100&gt;200,"СВ.200",AM38/AL38)))</f>
        <v>0.41</v>
      </c>
      <c r="AP38" s="23" t="str">
        <f t="shared" ref="AP38:AP41" si="387">IF(AN38=0," ",IF(AM38/AN38*100&gt;200,"св.200",AM38/AN38))</f>
        <v>св.200</v>
      </c>
      <c r="AQ38" s="48">
        <v>224388.14</v>
      </c>
      <c r="AR38" s="48">
        <v>33619.550000000003</v>
      </c>
      <c r="AS38" s="48">
        <v>31184.49</v>
      </c>
      <c r="AT38" s="23">
        <f t="shared" si="118"/>
        <v>0.14982766023195343</v>
      </c>
      <c r="AU38" s="23">
        <f t="shared" si="161"/>
        <v>1.0780856124310516</v>
      </c>
      <c r="AV38" s="30">
        <v>0</v>
      </c>
      <c r="AW38" s="30">
        <v>0</v>
      </c>
      <c r="AX38" s="30"/>
      <c r="AY38" s="23" t="str">
        <f t="shared" ref="AY38:AY64" si="388">IF(AW38&lt;=0," ",IF(AV38&lt;=0," ",IF(AW38/AV38*100&gt;200,"СВ.200",AW38/AV38)))</f>
        <v xml:space="preserve"> </v>
      </c>
      <c r="AZ38" s="23" t="str">
        <f t="shared" si="162"/>
        <v xml:space="preserve"> </v>
      </c>
      <c r="BA38" s="30">
        <v>0</v>
      </c>
      <c r="BB38" s="30">
        <v>0</v>
      </c>
      <c r="BC38" s="30"/>
      <c r="BD38" s="23" t="str">
        <f t="shared" si="163"/>
        <v xml:space="preserve"> </v>
      </c>
      <c r="BE38" s="23" t="str">
        <f t="shared" si="164"/>
        <v xml:space="preserve"> </v>
      </c>
      <c r="BF38" s="30">
        <v>0</v>
      </c>
      <c r="BG38" s="30">
        <v>0</v>
      </c>
      <c r="BH38" s="30"/>
      <c r="BI38" s="23" t="str">
        <f t="shared" ref="BI38:BI64" si="389">IF(BG38&lt;=0," ",IF(BF38&lt;=0," ",IF(BG38/BF38*100&gt;200,"СВ.200",BG38/BF38)))</f>
        <v xml:space="preserve"> </v>
      </c>
      <c r="BJ38" s="23" t="str">
        <f t="shared" si="166"/>
        <v xml:space="preserve"> </v>
      </c>
      <c r="BK38" s="30">
        <v>0</v>
      </c>
      <c r="BL38" s="30">
        <v>0</v>
      </c>
      <c r="BM38" s="30"/>
      <c r="BN38" s="23" t="str">
        <f t="shared" si="260"/>
        <v xml:space="preserve"> </v>
      </c>
      <c r="BO38" s="23" t="str">
        <f t="shared" si="167"/>
        <v xml:space="preserve"> </v>
      </c>
      <c r="BP38" s="30">
        <v>115000</v>
      </c>
      <c r="BQ38" s="30">
        <v>33619.550000000003</v>
      </c>
      <c r="BR38" s="30">
        <v>31184.49</v>
      </c>
      <c r="BS38" s="23">
        <f t="shared" ref="BS38:BS64" si="390">IF(BQ38&lt;=0," ",IF(BP38&lt;=0," ",IF(BQ38/BP38*100&gt;200,"СВ.200",BQ38/BP38)))</f>
        <v>0.29234391304347829</v>
      </c>
      <c r="BT38" s="23">
        <f t="shared" si="230"/>
        <v>1.0780856124310516</v>
      </c>
      <c r="BU38" s="30">
        <v>0</v>
      </c>
      <c r="BV38" s="30">
        <v>0</v>
      </c>
      <c r="BW38" s="30"/>
      <c r="BX38" s="23" t="str">
        <f t="shared" si="376"/>
        <v xml:space="preserve"> </v>
      </c>
      <c r="BY38" s="23" t="str">
        <f t="shared" si="377"/>
        <v xml:space="preserve"> </v>
      </c>
      <c r="BZ38" s="30">
        <v>0</v>
      </c>
      <c r="CA38" s="30">
        <v>0</v>
      </c>
      <c r="CB38" s="30"/>
      <c r="CC38" s="23" t="str">
        <f t="shared" si="265"/>
        <v xml:space="preserve"> </v>
      </c>
      <c r="CD38" s="23" t="str">
        <f t="shared" si="170"/>
        <v xml:space="preserve"> </v>
      </c>
      <c r="CE38" s="22">
        <v>0</v>
      </c>
      <c r="CF38" s="22">
        <v>0</v>
      </c>
      <c r="CG38" s="22">
        <v>0</v>
      </c>
      <c r="CH38" s="32" t="str">
        <f t="shared" si="171"/>
        <v xml:space="preserve"> </v>
      </c>
      <c r="CI38" s="23" t="str">
        <f t="shared" si="185"/>
        <v xml:space="preserve"> </v>
      </c>
      <c r="CJ38" s="30">
        <v>0</v>
      </c>
      <c r="CK38" s="30">
        <v>0</v>
      </c>
      <c r="CL38" s="30"/>
      <c r="CM38" s="23" t="str">
        <f t="shared" si="172"/>
        <v xml:space="preserve"> </v>
      </c>
      <c r="CN38" s="23" t="str">
        <f t="shared" si="173"/>
        <v xml:space="preserve"> </v>
      </c>
      <c r="CO38" s="30">
        <v>0</v>
      </c>
      <c r="CP38" s="30">
        <v>0</v>
      </c>
      <c r="CQ38" s="30"/>
      <c r="CR38" s="23" t="str">
        <f t="shared" si="174"/>
        <v xml:space="preserve"> </v>
      </c>
      <c r="CS38" s="23" t="str">
        <f t="shared" si="175"/>
        <v xml:space="preserve"> </v>
      </c>
      <c r="CT38" s="30">
        <v>0</v>
      </c>
      <c r="CU38" s="30">
        <v>0</v>
      </c>
      <c r="CV38" s="30"/>
      <c r="CW38" s="23" t="str">
        <f t="shared" si="176"/>
        <v xml:space="preserve"> </v>
      </c>
      <c r="CX38" s="23" t="str">
        <f t="shared" si="177"/>
        <v xml:space="preserve"> </v>
      </c>
      <c r="CY38" s="30">
        <v>0</v>
      </c>
      <c r="CZ38" s="30">
        <v>0</v>
      </c>
      <c r="DA38" s="30"/>
      <c r="DB38" s="23" t="str">
        <f t="shared" ref="DB38:DB64" si="391">IF(CZ38&lt;=0," ",IF(CY38&lt;=0," ",IF(CZ38/CY38*100&gt;200,"СВ.200",CZ38/CY38)))</f>
        <v xml:space="preserve"> </v>
      </c>
      <c r="DC38" s="23" t="str">
        <f t="shared" si="178"/>
        <v xml:space="preserve"> </v>
      </c>
      <c r="DD38" s="30">
        <v>0</v>
      </c>
      <c r="DE38" s="30">
        <v>0</v>
      </c>
      <c r="DF38" s="30"/>
      <c r="DG38" s="23" t="str">
        <f t="shared" ref="DG38:DG64" si="392">IF(DE38&lt;=0," ",IF(DD38&lt;=0," ",IF(DE38/DD38*100&gt;200,"СВ.200",DE38/DD38)))</f>
        <v xml:space="preserve"> </v>
      </c>
      <c r="DH38" s="23" t="str">
        <f t="shared" si="179"/>
        <v xml:space="preserve"> </v>
      </c>
      <c r="DI38" s="30"/>
      <c r="DJ38" s="30"/>
      <c r="DK38" s="23" t="str">
        <f t="shared" ref="DK38" si="393">IF(DI38=0," ",IF(DI38/DJ38*100&gt;200,"св.200",DI38/DJ38))</f>
        <v xml:space="preserve"> </v>
      </c>
      <c r="DL38" s="30">
        <v>0</v>
      </c>
      <c r="DM38" s="30">
        <v>0</v>
      </c>
      <c r="DN38" s="30"/>
      <c r="DO38" s="23" t="str">
        <f t="shared" ref="DO38:DO64" si="394">IF(DM38&lt;=0," ",IF(DL38&lt;=0," ",IF(DM38/DL38*100&gt;200,"СВ.200",DM38/DL38)))</f>
        <v xml:space="preserve"> </v>
      </c>
      <c r="DP38" s="23" t="str">
        <f t="shared" si="181"/>
        <v xml:space="preserve"> </v>
      </c>
      <c r="DQ38" s="30">
        <v>109388.14</v>
      </c>
      <c r="DR38" s="30">
        <v>0</v>
      </c>
      <c r="DS38" s="30"/>
      <c r="DT38" s="77" t="str">
        <f t="shared" si="153"/>
        <v xml:space="preserve"> </v>
      </c>
      <c r="DU38" s="23" t="str">
        <f t="shared" si="325"/>
        <v xml:space="preserve"> </v>
      </c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</row>
    <row r="39" spans="1:165" s="28" customFormat="1" ht="15.75" customHeight="1" outlineLevel="1" x14ac:dyDescent="0.25">
      <c r="A39" s="13">
        <v>29</v>
      </c>
      <c r="B39" s="100" t="s">
        <v>100</v>
      </c>
      <c r="C39" s="94">
        <v>5868998.7000000002</v>
      </c>
      <c r="D39" s="22">
        <v>1051148.6200000001</v>
      </c>
      <c r="E39" s="22">
        <v>1257755.8900000001</v>
      </c>
      <c r="F39" s="23">
        <f t="shared" si="378"/>
        <v>0.17910186621782692</v>
      </c>
      <c r="G39" s="23">
        <f t="shared" si="379"/>
        <v>0.83573341087673225</v>
      </c>
      <c r="H39" s="12">
        <v>4975300</v>
      </c>
      <c r="I39" s="19">
        <v>806401.92</v>
      </c>
      <c r="J39" s="12">
        <v>1048015.27</v>
      </c>
      <c r="K39" s="23">
        <f t="shared" si="380"/>
        <v>0.16208106445842463</v>
      </c>
      <c r="L39" s="23">
        <f t="shared" si="154"/>
        <v>0.76945626946828749</v>
      </c>
      <c r="M39" s="30">
        <v>3000300</v>
      </c>
      <c r="N39" s="30">
        <v>596614.93000000005</v>
      </c>
      <c r="O39" s="30">
        <v>645040.96</v>
      </c>
      <c r="P39" s="23">
        <f t="shared" si="381"/>
        <v>0.1988517581575176</v>
      </c>
      <c r="Q39" s="23">
        <f t="shared" si="155"/>
        <v>0.92492565123306292</v>
      </c>
      <c r="R39" s="30">
        <v>0</v>
      </c>
      <c r="S39" s="30">
        <v>0</v>
      </c>
      <c r="T39" s="30"/>
      <c r="U39" s="23" t="str">
        <f t="shared" si="382"/>
        <v xml:space="preserve"> </v>
      </c>
      <c r="V39" s="23" t="str">
        <f t="shared" si="367"/>
        <v xml:space="preserve"> </v>
      </c>
      <c r="W39" s="30">
        <v>0</v>
      </c>
      <c r="X39" s="30">
        <v>0</v>
      </c>
      <c r="Y39" s="30"/>
      <c r="Z39" s="23" t="str">
        <f t="shared" si="383"/>
        <v xml:space="preserve"> </v>
      </c>
      <c r="AA39" s="23" t="str">
        <f t="shared" si="157"/>
        <v xml:space="preserve"> </v>
      </c>
      <c r="AB39" s="30">
        <v>295000</v>
      </c>
      <c r="AC39" s="30">
        <v>21843.24</v>
      </c>
      <c r="AD39" s="30">
        <v>30535.55</v>
      </c>
      <c r="AE39" s="23">
        <f t="shared" si="384"/>
        <v>7.4044881355932207E-2</v>
      </c>
      <c r="AF39" s="23">
        <f t="shared" si="158"/>
        <v>0.71533802404083113</v>
      </c>
      <c r="AG39" s="30">
        <v>1680000</v>
      </c>
      <c r="AH39" s="30">
        <v>187943.75</v>
      </c>
      <c r="AI39" s="30">
        <v>372438.76</v>
      </c>
      <c r="AJ39" s="23">
        <f t="shared" si="385"/>
        <v>0.11187127976190477</v>
      </c>
      <c r="AK39" s="23">
        <f t="shared" si="159"/>
        <v>0.50462994238301084</v>
      </c>
      <c r="AL39" s="30">
        <v>0</v>
      </c>
      <c r="AM39" s="30">
        <v>0</v>
      </c>
      <c r="AN39" s="30"/>
      <c r="AO39" s="23" t="str">
        <f t="shared" si="386"/>
        <v xml:space="preserve"> </v>
      </c>
      <c r="AP39" s="23" t="str">
        <f t="shared" si="387"/>
        <v xml:space="preserve"> </v>
      </c>
      <c r="AQ39" s="48">
        <v>893698.7</v>
      </c>
      <c r="AR39" s="48">
        <v>244746.7</v>
      </c>
      <c r="AS39" s="48">
        <v>209740.62</v>
      </c>
      <c r="AT39" s="23">
        <f t="shared" si="118"/>
        <v>0.27385818061501044</v>
      </c>
      <c r="AU39" s="23">
        <f t="shared" si="161"/>
        <v>1.1669017665724457</v>
      </c>
      <c r="AV39" s="30">
        <v>0</v>
      </c>
      <c r="AW39" s="30">
        <v>0</v>
      </c>
      <c r="AX39" s="30"/>
      <c r="AY39" s="23" t="str">
        <f t="shared" si="388"/>
        <v xml:space="preserve"> </v>
      </c>
      <c r="AZ39" s="23" t="str">
        <f t="shared" si="162"/>
        <v xml:space="preserve"> </v>
      </c>
      <c r="BA39" s="30">
        <v>0</v>
      </c>
      <c r="BB39" s="30">
        <v>0</v>
      </c>
      <c r="BC39" s="30"/>
      <c r="BD39" s="23" t="str">
        <f t="shared" si="163"/>
        <v xml:space="preserve"> </v>
      </c>
      <c r="BE39" s="23" t="str">
        <f t="shared" si="164"/>
        <v xml:space="preserve"> </v>
      </c>
      <c r="BF39" s="30">
        <v>218400</v>
      </c>
      <c r="BG39" s="30">
        <v>30000</v>
      </c>
      <c r="BH39" s="30">
        <v>54600</v>
      </c>
      <c r="BI39" s="23">
        <f t="shared" si="389"/>
        <v>0.13736263736263737</v>
      </c>
      <c r="BJ39" s="23">
        <f t="shared" si="166"/>
        <v>0.5494505494505495</v>
      </c>
      <c r="BK39" s="30">
        <v>0</v>
      </c>
      <c r="BL39" s="30">
        <v>0</v>
      </c>
      <c r="BM39" s="30"/>
      <c r="BN39" s="23" t="str">
        <f t="shared" si="260"/>
        <v xml:space="preserve"> </v>
      </c>
      <c r="BO39" s="23" t="str">
        <f t="shared" si="167"/>
        <v xml:space="preserve"> </v>
      </c>
      <c r="BP39" s="30">
        <v>485000</v>
      </c>
      <c r="BQ39" s="30">
        <v>109840.69</v>
      </c>
      <c r="BR39" s="30">
        <v>116018.3</v>
      </c>
      <c r="BS39" s="23">
        <f t="shared" si="390"/>
        <v>0.22647564948453608</v>
      </c>
      <c r="BT39" s="23">
        <f t="shared" si="230"/>
        <v>0.94675314153025858</v>
      </c>
      <c r="BU39" s="30">
        <v>110000</v>
      </c>
      <c r="BV39" s="30">
        <v>102691.7</v>
      </c>
      <c r="BW39" s="30">
        <v>35190.51</v>
      </c>
      <c r="BX39" s="23">
        <f t="shared" si="376"/>
        <v>0.93356090909090905</v>
      </c>
      <c r="BY39" s="23" t="str">
        <f t="shared" si="377"/>
        <v>св.200</v>
      </c>
      <c r="BZ39" s="30">
        <v>0</v>
      </c>
      <c r="CA39" s="30">
        <v>0</v>
      </c>
      <c r="CB39" s="30"/>
      <c r="CC39" s="23" t="str">
        <f t="shared" si="265"/>
        <v xml:space="preserve"> </v>
      </c>
      <c r="CD39" s="23" t="str">
        <f t="shared" si="170"/>
        <v xml:space="preserve"> </v>
      </c>
      <c r="CE39" s="22">
        <v>0</v>
      </c>
      <c r="CF39" s="22">
        <v>0</v>
      </c>
      <c r="CG39" s="22">
        <v>0</v>
      </c>
      <c r="CH39" s="32" t="str">
        <f t="shared" si="171"/>
        <v xml:space="preserve"> </v>
      </c>
      <c r="CI39" s="23" t="str">
        <f t="shared" si="185"/>
        <v xml:space="preserve"> </v>
      </c>
      <c r="CJ39" s="30">
        <v>0</v>
      </c>
      <c r="CK39" s="30">
        <v>0</v>
      </c>
      <c r="CL39" s="30"/>
      <c r="CM39" s="23" t="str">
        <f t="shared" si="172"/>
        <v xml:space="preserve"> </v>
      </c>
      <c r="CN39" s="23" t="str">
        <f t="shared" si="173"/>
        <v xml:space="preserve"> </v>
      </c>
      <c r="CO39" s="30">
        <v>0</v>
      </c>
      <c r="CP39" s="30">
        <v>0</v>
      </c>
      <c r="CQ39" s="30"/>
      <c r="CR39" s="23" t="str">
        <f t="shared" si="174"/>
        <v xml:space="preserve"> </v>
      </c>
      <c r="CS39" s="23" t="str">
        <f t="shared" si="175"/>
        <v xml:space="preserve"> </v>
      </c>
      <c r="CT39" s="30">
        <v>0</v>
      </c>
      <c r="CU39" s="30">
        <v>0</v>
      </c>
      <c r="CV39" s="30"/>
      <c r="CW39" s="23" t="str">
        <f t="shared" si="176"/>
        <v xml:space="preserve"> </v>
      </c>
      <c r="CX39" s="23" t="str">
        <f t="shared" si="177"/>
        <v xml:space="preserve"> </v>
      </c>
      <c r="CY39" s="30">
        <v>0</v>
      </c>
      <c r="CZ39" s="30">
        <v>0</v>
      </c>
      <c r="DA39" s="30"/>
      <c r="DB39" s="23" t="str">
        <f t="shared" si="391"/>
        <v xml:space="preserve"> </v>
      </c>
      <c r="DC39" s="23" t="str">
        <f t="shared" si="178"/>
        <v xml:space="preserve"> </v>
      </c>
      <c r="DD39" s="30">
        <v>0</v>
      </c>
      <c r="DE39" s="30">
        <v>0</v>
      </c>
      <c r="DF39" s="30">
        <v>499.93</v>
      </c>
      <c r="DG39" s="23" t="str">
        <f t="shared" si="392"/>
        <v xml:space="preserve"> </v>
      </c>
      <c r="DH39" s="23">
        <f t="shared" si="179"/>
        <v>0</v>
      </c>
      <c r="DI39" s="30">
        <v>3431.88</v>
      </c>
      <c r="DJ39" s="30">
        <v>3431.88</v>
      </c>
      <c r="DK39" s="23"/>
      <c r="DL39" s="30">
        <v>0</v>
      </c>
      <c r="DM39" s="30">
        <v>0</v>
      </c>
      <c r="DN39" s="30"/>
      <c r="DO39" s="23" t="str">
        <f t="shared" si="394"/>
        <v xml:space="preserve"> </v>
      </c>
      <c r="DP39" s="23" t="str">
        <f t="shared" si="181"/>
        <v xml:space="preserve"> </v>
      </c>
      <c r="DQ39" s="30">
        <v>80298.7</v>
      </c>
      <c r="DR39" s="30">
        <v>0</v>
      </c>
      <c r="DS39" s="30"/>
      <c r="DT39" s="77" t="str">
        <f t="shared" si="153"/>
        <v xml:space="preserve"> </v>
      </c>
      <c r="DU39" s="23" t="str">
        <f t="shared" si="325"/>
        <v xml:space="preserve"> </v>
      </c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</row>
    <row r="40" spans="1:165" s="28" customFormat="1" ht="15.75" customHeight="1" outlineLevel="1" x14ac:dyDescent="0.25">
      <c r="A40" s="13">
        <v>30</v>
      </c>
      <c r="B40" s="100" t="s">
        <v>4</v>
      </c>
      <c r="C40" s="94">
        <v>1258446.6000000001</v>
      </c>
      <c r="D40" s="22">
        <v>163406.35999999999</v>
      </c>
      <c r="E40" s="22">
        <v>183674</v>
      </c>
      <c r="F40" s="23">
        <f t="shared" si="378"/>
        <v>0.12984767093017691</v>
      </c>
      <c r="G40" s="23">
        <f t="shared" si="379"/>
        <v>0.88965427877652792</v>
      </c>
      <c r="H40" s="12">
        <v>714100</v>
      </c>
      <c r="I40" s="19">
        <v>73251.839999999997</v>
      </c>
      <c r="J40" s="12">
        <v>90715.819999999992</v>
      </c>
      <c r="K40" s="23">
        <f t="shared" si="380"/>
        <v>0.10257924660411706</v>
      </c>
      <c r="L40" s="23">
        <f t="shared" si="154"/>
        <v>0.80748694108701224</v>
      </c>
      <c r="M40" s="30">
        <v>171100</v>
      </c>
      <c r="N40" s="30">
        <v>22560.94</v>
      </c>
      <c r="O40" s="30">
        <v>47178.78</v>
      </c>
      <c r="P40" s="23">
        <f t="shared" si="381"/>
        <v>0.13185821157218</v>
      </c>
      <c r="Q40" s="23">
        <f t="shared" si="155"/>
        <v>0.47820100477375632</v>
      </c>
      <c r="R40" s="30">
        <v>0</v>
      </c>
      <c r="S40" s="30">
        <v>0</v>
      </c>
      <c r="T40" s="30"/>
      <c r="U40" s="23" t="str">
        <f t="shared" si="382"/>
        <v xml:space="preserve"> </v>
      </c>
      <c r="V40" s="23" t="str">
        <f t="shared" si="367"/>
        <v xml:space="preserve"> </v>
      </c>
      <c r="W40" s="30">
        <v>0</v>
      </c>
      <c r="X40" s="30">
        <v>0</v>
      </c>
      <c r="Y40" s="30"/>
      <c r="Z40" s="23" t="str">
        <f t="shared" si="383"/>
        <v xml:space="preserve"> </v>
      </c>
      <c r="AA40" s="23" t="str">
        <f t="shared" si="157"/>
        <v xml:space="preserve"> </v>
      </c>
      <c r="AB40" s="30">
        <v>72000</v>
      </c>
      <c r="AC40" s="30">
        <v>17266.63</v>
      </c>
      <c r="AD40" s="30">
        <v>556.39</v>
      </c>
      <c r="AE40" s="23">
        <f t="shared" si="384"/>
        <v>0.23981430555555558</v>
      </c>
      <c r="AF40" s="23" t="str">
        <f t="shared" si="158"/>
        <v>св.200</v>
      </c>
      <c r="AG40" s="30">
        <v>470000</v>
      </c>
      <c r="AH40" s="30">
        <v>33424.269999999997</v>
      </c>
      <c r="AI40" s="30">
        <v>42980.65</v>
      </c>
      <c r="AJ40" s="23">
        <f t="shared" si="385"/>
        <v>7.1115468085106381E-2</v>
      </c>
      <c r="AK40" s="23">
        <f t="shared" si="159"/>
        <v>0.7776585509991123</v>
      </c>
      <c r="AL40" s="30">
        <v>1000</v>
      </c>
      <c r="AM40" s="30">
        <v>0</v>
      </c>
      <c r="AN40" s="30"/>
      <c r="AO40" s="23" t="str">
        <f t="shared" si="386"/>
        <v xml:space="preserve"> </v>
      </c>
      <c r="AP40" s="23" t="str">
        <f t="shared" si="387"/>
        <v xml:space="preserve"> </v>
      </c>
      <c r="AQ40" s="48">
        <v>544346.6</v>
      </c>
      <c r="AR40" s="48">
        <v>90154.52</v>
      </c>
      <c r="AS40" s="48">
        <v>92958.18</v>
      </c>
      <c r="AT40" s="23">
        <f t="shared" si="118"/>
        <v>0.16561969891976916</v>
      </c>
      <c r="AU40" s="23">
        <f t="shared" si="161"/>
        <v>0.9698395558088595</v>
      </c>
      <c r="AV40" s="30">
        <v>0</v>
      </c>
      <c r="AW40" s="30">
        <v>0</v>
      </c>
      <c r="AX40" s="30"/>
      <c r="AY40" s="23" t="str">
        <f t="shared" si="388"/>
        <v xml:space="preserve"> </v>
      </c>
      <c r="AZ40" s="23" t="str">
        <f t="shared" si="162"/>
        <v xml:space="preserve"> </v>
      </c>
      <c r="BA40" s="30">
        <v>0</v>
      </c>
      <c r="BB40" s="30">
        <v>0</v>
      </c>
      <c r="BC40" s="30"/>
      <c r="BD40" s="23" t="str">
        <f t="shared" si="163"/>
        <v xml:space="preserve"> </v>
      </c>
      <c r="BE40" s="23" t="str">
        <f t="shared" si="164"/>
        <v xml:space="preserve"> </v>
      </c>
      <c r="BF40" s="30">
        <v>0</v>
      </c>
      <c r="BG40" s="30">
        <v>0</v>
      </c>
      <c r="BH40" s="30"/>
      <c r="BI40" s="23" t="str">
        <f t="shared" si="389"/>
        <v xml:space="preserve"> </v>
      </c>
      <c r="BJ40" s="23" t="str">
        <f t="shared" si="166"/>
        <v xml:space="preserve"> </v>
      </c>
      <c r="BK40" s="30">
        <v>3400</v>
      </c>
      <c r="BL40" s="30">
        <v>0</v>
      </c>
      <c r="BM40" s="30">
        <v>1400</v>
      </c>
      <c r="BN40" s="23" t="str">
        <f t="shared" si="260"/>
        <v xml:space="preserve"> </v>
      </c>
      <c r="BO40" s="23">
        <f t="shared" si="167"/>
        <v>0</v>
      </c>
      <c r="BP40" s="30">
        <v>210000</v>
      </c>
      <c r="BQ40" s="30">
        <v>52987.72</v>
      </c>
      <c r="BR40" s="30">
        <v>45757.46</v>
      </c>
      <c r="BS40" s="23">
        <f t="shared" si="390"/>
        <v>0.25232247619047621</v>
      </c>
      <c r="BT40" s="23">
        <f t="shared" si="230"/>
        <v>1.1580127043765105</v>
      </c>
      <c r="BU40" s="30">
        <v>226000</v>
      </c>
      <c r="BV40" s="30">
        <v>37166.800000000003</v>
      </c>
      <c r="BW40" s="30">
        <v>45800.72</v>
      </c>
      <c r="BX40" s="23">
        <f t="shared" si="376"/>
        <v>0.16445486725663719</v>
      </c>
      <c r="BY40" s="23">
        <f t="shared" si="377"/>
        <v>0.81148942636709642</v>
      </c>
      <c r="BZ40" s="30">
        <v>0</v>
      </c>
      <c r="CA40" s="30">
        <v>0</v>
      </c>
      <c r="CB40" s="30"/>
      <c r="CC40" s="23" t="str">
        <f t="shared" si="265"/>
        <v xml:space="preserve"> </v>
      </c>
      <c r="CD40" s="23" t="str">
        <f t="shared" si="170"/>
        <v xml:space="preserve"> </v>
      </c>
      <c r="CE40" s="22">
        <v>0</v>
      </c>
      <c r="CF40" s="22">
        <v>0</v>
      </c>
      <c r="CG40" s="22">
        <v>0</v>
      </c>
      <c r="CH40" s="32" t="str">
        <f t="shared" si="171"/>
        <v xml:space="preserve"> </v>
      </c>
      <c r="CI40" s="23" t="str">
        <f t="shared" si="185"/>
        <v xml:space="preserve"> </v>
      </c>
      <c r="CJ40" s="30">
        <v>0</v>
      </c>
      <c r="CK40" s="30">
        <v>0</v>
      </c>
      <c r="CL40" s="30"/>
      <c r="CM40" s="23" t="str">
        <f t="shared" si="172"/>
        <v xml:space="preserve"> </v>
      </c>
      <c r="CN40" s="23" t="str">
        <f t="shared" si="173"/>
        <v xml:space="preserve"> </v>
      </c>
      <c r="CO40" s="30">
        <v>0</v>
      </c>
      <c r="CP40" s="30">
        <v>0</v>
      </c>
      <c r="CQ40" s="30"/>
      <c r="CR40" s="23" t="str">
        <f t="shared" si="174"/>
        <v xml:space="preserve"> </v>
      </c>
      <c r="CS40" s="23" t="str">
        <f t="shared" si="175"/>
        <v xml:space="preserve"> </v>
      </c>
      <c r="CT40" s="30">
        <v>0</v>
      </c>
      <c r="CU40" s="30">
        <v>0</v>
      </c>
      <c r="CV40" s="30"/>
      <c r="CW40" s="23" t="str">
        <f t="shared" si="176"/>
        <v xml:space="preserve"> </v>
      </c>
      <c r="CX40" s="23" t="str">
        <f t="shared" si="177"/>
        <v xml:space="preserve"> </v>
      </c>
      <c r="CY40" s="30">
        <v>0</v>
      </c>
      <c r="CZ40" s="30">
        <v>0</v>
      </c>
      <c r="DA40" s="30"/>
      <c r="DB40" s="23" t="str">
        <f t="shared" si="391"/>
        <v xml:space="preserve"> </v>
      </c>
      <c r="DC40" s="23" t="str">
        <f t="shared" si="178"/>
        <v xml:space="preserve"> </v>
      </c>
      <c r="DD40" s="30">
        <v>0</v>
      </c>
      <c r="DE40" s="30">
        <v>0</v>
      </c>
      <c r="DF40" s="30"/>
      <c r="DG40" s="23" t="str">
        <f t="shared" si="392"/>
        <v xml:space="preserve"> </v>
      </c>
      <c r="DH40" s="23" t="str">
        <f t="shared" si="179"/>
        <v xml:space="preserve"> </v>
      </c>
      <c r="DI40" s="30"/>
      <c r="DJ40" s="30"/>
      <c r="DK40" s="23"/>
      <c r="DL40" s="30">
        <v>0</v>
      </c>
      <c r="DM40" s="30">
        <v>0</v>
      </c>
      <c r="DN40" s="30"/>
      <c r="DO40" s="23" t="str">
        <f t="shared" si="394"/>
        <v xml:space="preserve"> </v>
      </c>
      <c r="DP40" s="23" t="str">
        <f t="shared" si="181"/>
        <v xml:space="preserve"> </v>
      </c>
      <c r="DQ40" s="30">
        <v>104946.6</v>
      </c>
      <c r="DR40" s="30">
        <v>0</v>
      </c>
      <c r="DS40" s="30"/>
      <c r="DT40" s="77" t="str">
        <f t="shared" si="153"/>
        <v xml:space="preserve"> </v>
      </c>
      <c r="DU40" s="23" t="str">
        <f t="shared" si="325"/>
        <v xml:space="preserve"> </v>
      </c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</row>
    <row r="41" spans="1:165" s="28" customFormat="1" ht="16.5" customHeight="1" outlineLevel="1" x14ac:dyDescent="0.25">
      <c r="A41" s="13">
        <v>31</v>
      </c>
      <c r="B41" s="100" t="s">
        <v>99</v>
      </c>
      <c r="C41" s="94">
        <v>2059418</v>
      </c>
      <c r="D41" s="22">
        <v>835614.9</v>
      </c>
      <c r="E41" s="22">
        <v>543207.61</v>
      </c>
      <c r="F41" s="23">
        <f t="shared" si="378"/>
        <v>0.40575293602367274</v>
      </c>
      <c r="G41" s="23">
        <f t="shared" si="379"/>
        <v>1.538297484455345</v>
      </c>
      <c r="H41" s="12">
        <v>1761500</v>
      </c>
      <c r="I41" s="19">
        <v>222626.8</v>
      </c>
      <c r="J41" s="12">
        <v>341061.32999999996</v>
      </c>
      <c r="K41" s="23">
        <f t="shared" si="380"/>
        <v>0.12638478569401079</v>
      </c>
      <c r="L41" s="23">
        <f t="shared" si="154"/>
        <v>0.65274711735862878</v>
      </c>
      <c r="M41" s="30">
        <v>606500</v>
      </c>
      <c r="N41" s="30">
        <v>74697.960000000006</v>
      </c>
      <c r="O41" s="30">
        <v>137018.68</v>
      </c>
      <c r="P41" s="23">
        <f t="shared" si="381"/>
        <v>0.12316234130255566</v>
      </c>
      <c r="Q41" s="23">
        <f t="shared" si="155"/>
        <v>0.54516625032440835</v>
      </c>
      <c r="R41" s="30">
        <v>0</v>
      </c>
      <c r="S41" s="30">
        <v>0</v>
      </c>
      <c r="T41" s="30"/>
      <c r="U41" s="23" t="str">
        <f t="shared" si="382"/>
        <v xml:space="preserve"> </v>
      </c>
      <c r="V41" s="23" t="str">
        <f t="shared" si="367"/>
        <v xml:space="preserve"> </v>
      </c>
      <c r="W41" s="30">
        <v>0</v>
      </c>
      <c r="X41" s="30">
        <v>0</v>
      </c>
      <c r="Y41" s="30"/>
      <c r="Z41" s="23" t="str">
        <f t="shared" si="383"/>
        <v xml:space="preserve"> </v>
      </c>
      <c r="AA41" s="23" t="str">
        <f t="shared" si="157"/>
        <v xml:space="preserve"> </v>
      </c>
      <c r="AB41" s="30">
        <v>205000</v>
      </c>
      <c r="AC41" s="30">
        <v>10012.85</v>
      </c>
      <c r="AD41" s="30">
        <v>17304.86</v>
      </c>
      <c r="AE41" s="23">
        <f t="shared" si="384"/>
        <v>4.8843170731707318E-2</v>
      </c>
      <c r="AF41" s="23">
        <f t="shared" si="158"/>
        <v>0.57861490933760806</v>
      </c>
      <c r="AG41" s="30">
        <v>950000</v>
      </c>
      <c r="AH41" s="30">
        <v>137915.99</v>
      </c>
      <c r="AI41" s="30">
        <v>186737.79</v>
      </c>
      <c r="AJ41" s="23">
        <f t="shared" si="385"/>
        <v>0.14517472631578945</v>
      </c>
      <c r="AK41" s="23">
        <f>IF(AI41&lt;=0," ",IF(AH41/AI41*100&gt;200,"св.200",AH41/AI41))</f>
        <v>0.73855425835338406</v>
      </c>
      <c r="AL41" s="30">
        <v>0</v>
      </c>
      <c r="AM41" s="30">
        <v>0</v>
      </c>
      <c r="AN41" s="30"/>
      <c r="AO41" s="23" t="str">
        <f t="shared" si="386"/>
        <v xml:space="preserve"> </v>
      </c>
      <c r="AP41" s="23" t="str">
        <f t="shared" si="387"/>
        <v xml:space="preserve"> </v>
      </c>
      <c r="AQ41" s="48">
        <v>297918</v>
      </c>
      <c r="AR41" s="48">
        <v>612988.10000000009</v>
      </c>
      <c r="AS41" s="48">
        <v>202146.28</v>
      </c>
      <c r="AT41" s="23" t="str">
        <f t="shared" si="118"/>
        <v>СВ.200</v>
      </c>
      <c r="AU41" s="23" t="str">
        <f t="shared" si="161"/>
        <v>св.200</v>
      </c>
      <c r="AV41" s="30">
        <v>0</v>
      </c>
      <c r="AW41" s="30">
        <v>0</v>
      </c>
      <c r="AX41" s="30"/>
      <c r="AY41" s="23" t="str">
        <f t="shared" si="388"/>
        <v xml:space="preserve"> </v>
      </c>
      <c r="AZ41" s="23" t="str">
        <f t="shared" si="162"/>
        <v xml:space="preserve"> </v>
      </c>
      <c r="BA41" s="30">
        <v>0</v>
      </c>
      <c r="BB41" s="30">
        <v>0</v>
      </c>
      <c r="BC41" s="30"/>
      <c r="BD41" s="23" t="str">
        <f t="shared" si="163"/>
        <v xml:space="preserve"> </v>
      </c>
      <c r="BE41" s="23" t="str">
        <f t="shared" si="164"/>
        <v xml:space="preserve"> </v>
      </c>
      <c r="BF41" s="30">
        <v>0</v>
      </c>
      <c r="BG41" s="30">
        <v>0</v>
      </c>
      <c r="BH41" s="30"/>
      <c r="BI41" s="23" t="str">
        <f t="shared" si="389"/>
        <v xml:space="preserve"> </v>
      </c>
      <c r="BJ41" s="23" t="str">
        <f t="shared" si="166"/>
        <v xml:space="preserve"> </v>
      </c>
      <c r="BK41" s="30">
        <v>0</v>
      </c>
      <c r="BL41" s="30">
        <v>0</v>
      </c>
      <c r="BM41" s="30"/>
      <c r="BN41" s="23" t="str">
        <f t="shared" si="260"/>
        <v xml:space="preserve"> </v>
      </c>
      <c r="BO41" s="23" t="str">
        <f t="shared" si="167"/>
        <v xml:space="preserve"> </v>
      </c>
      <c r="BP41" s="30">
        <v>200000</v>
      </c>
      <c r="BQ41" s="30">
        <v>69763.05</v>
      </c>
      <c r="BR41" s="30">
        <v>108430.95</v>
      </c>
      <c r="BS41" s="23">
        <f t="shared" si="390"/>
        <v>0.34881525000000002</v>
      </c>
      <c r="BT41" s="23">
        <f t="shared" si="230"/>
        <v>0.64338687431955544</v>
      </c>
      <c r="BU41" s="30">
        <v>0</v>
      </c>
      <c r="BV41" s="30">
        <v>3586.27</v>
      </c>
      <c r="BW41" s="30">
        <v>7644.33</v>
      </c>
      <c r="BX41" s="23" t="str">
        <f t="shared" si="376"/>
        <v xml:space="preserve"> </v>
      </c>
      <c r="BY41" s="23"/>
      <c r="BZ41" s="30">
        <v>0</v>
      </c>
      <c r="CA41" s="30">
        <v>540000</v>
      </c>
      <c r="CB41" s="30"/>
      <c r="CC41" s="23" t="str">
        <f t="shared" si="265"/>
        <v xml:space="preserve"> </v>
      </c>
      <c r="CD41" s="23" t="str">
        <f t="shared" si="170"/>
        <v xml:space="preserve"> </v>
      </c>
      <c r="CE41" s="22">
        <v>0</v>
      </c>
      <c r="CF41" s="22">
        <v>0</v>
      </c>
      <c r="CG41" s="22">
        <v>0</v>
      </c>
      <c r="CH41" s="32" t="str">
        <f t="shared" si="171"/>
        <v xml:space="preserve"> </v>
      </c>
      <c r="CI41" s="23" t="str">
        <f t="shared" si="185"/>
        <v xml:space="preserve"> </v>
      </c>
      <c r="CJ41" s="30">
        <v>0</v>
      </c>
      <c r="CK41" s="30">
        <v>0</v>
      </c>
      <c r="CL41" s="30"/>
      <c r="CM41" s="23" t="str">
        <f t="shared" si="172"/>
        <v xml:space="preserve"> </v>
      </c>
      <c r="CN41" s="23" t="str">
        <f t="shared" si="173"/>
        <v xml:space="preserve"> </v>
      </c>
      <c r="CO41" s="30">
        <v>0</v>
      </c>
      <c r="CP41" s="30">
        <v>0</v>
      </c>
      <c r="CQ41" s="30"/>
      <c r="CR41" s="23" t="str">
        <f t="shared" si="174"/>
        <v xml:space="preserve"> </v>
      </c>
      <c r="CS41" s="23" t="str">
        <f t="shared" si="175"/>
        <v xml:space="preserve"> </v>
      </c>
      <c r="CT41" s="30">
        <v>0</v>
      </c>
      <c r="CU41" s="30">
        <v>0</v>
      </c>
      <c r="CV41" s="30"/>
      <c r="CW41" s="23" t="str">
        <f t="shared" si="176"/>
        <v xml:space="preserve"> </v>
      </c>
      <c r="CX41" s="23" t="str">
        <f t="shared" si="177"/>
        <v xml:space="preserve"> </v>
      </c>
      <c r="CY41" s="30">
        <v>0</v>
      </c>
      <c r="CZ41" s="30">
        <v>0</v>
      </c>
      <c r="DA41" s="30"/>
      <c r="DB41" s="23" t="str">
        <f t="shared" si="391"/>
        <v xml:space="preserve"> </v>
      </c>
      <c r="DC41" s="23" t="str">
        <f t="shared" si="178"/>
        <v xml:space="preserve"> </v>
      </c>
      <c r="DD41" s="30">
        <v>0</v>
      </c>
      <c r="DE41" s="30">
        <v>0</v>
      </c>
      <c r="DF41" s="30">
        <v>86829.46</v>
      </c>
      <c r="DG41" s="23" t="str">
        <f t="shared" si="392"/>
        <v xml:space="preserve"> </v>
      </c>
      <c r="DH41" s="23">
        <f t="shared" si="179"/>
        <v>0</v>
      </c>
      <c r="DI41" s="30">
        <v>-758.46</v>
      </c>
      <c r="DJ41" s="30">
        <v>-758.46</v>
      </c>
      <c r="DK41" s="23"/>
      <c r="DL41" s="30">
        <v>0</v>
      </c>
      <c r="DM41" s="30">
        <v>0</v>
      </c>
      <c r="DN41" s="30"/>
      <c r="DO41" s="23" t="str">
        <f t="shared" si="394"/>
        <v xml:space="preserve"> </v>
      </c>
      <c r="DP41" s="23" t="str">
        <f t="shared" si="181"/>
        <v xml:space="preserve"> </v>
      </c>
      <c r="DQ41" s="30">
        <v>97918</v>
      </c>
      <c r="DR41" s="30">
        <v>0</v>
      </c>
      <c r="DS41" s="30"/>
      <c r="DT41" s="77" t="str">
        <f t="shared" si="153"/>
        <v xml:space="preserve"> </v>
      </c>
      <c r="DU41" s="23" t="str">
        <f t="shared" si="325"/>
        <v xml:space="preserve"> </v>
      </c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</row>
    <row r="42" spans="1:165" s="16" customFormat="1" ht="15.75" x14ac:dyDescent="0.25">
      <c r="A42" s="15"/>
      <c r="B42" s="99" t="s">
        <v>127</v>
      </c>
      <c r="C42" s="93">
        <f>C43+C44+C45+C46</f>
        <v>27522159.27</v>
      </c>
      <c r="D42" s="93">
        <f t="shared" ref="D42" si="395">D43+D44+D45+D46</f>
        <v>6504759.1699999999</v>
      </c>
      <c r="E42" s="93">
        <f t="shared" ref="E42" si="396">E43+E44+E45+E46</f>
        <v>4617100.1100000003</v>
      </c>
      <c r="F42" s="21">
        <f t="shared" si="378"/>
        <v>0.2363462512583592</v>
      </c>
      <c r="G42" s="21">
        <f t="shared" si="379"/>
        <v>1.4088408340792939</v>
      </c>
      <c r="H42" s="20">
        <f>H43+H44+H45+H46+H47</f>
        <v>24433860</v>
      </c>
      <c r="I42" s="51">
        <f t="shared" ref="I42:J42" si="397">I43+I44+I45+I46+I47</f>
        <v>4696208.1599999992</v>
      </c>
      <c r="J42" s="51">
        <f t="shared" si="397"/>
        <v>4378801.3899999997</v>
      </c>
      <c r="K42" s="21">
        <f t="shared" si="380"/>
        <v>0.19220082950463002</v>
      </c>
      <c r="L42" s="21">
        <f t="shared" si="154"/>
        <v>1.0724871355720473</v>
      </c>
      <c r="M42" s="51">
        <f>M43+M44+M45+M46+M47</f>
        <v>18155000</v>
      </c>
      <c r="N42" s="51">
        <f t="shared" ref="N42" si="398">N43+N44+N45+N46+N47</f>
        <v>3552093.9200000004</v>
      </c>
      <c r="O42" s="51">
        <f t="shared" ref="O42" si="399">O43+O44+O45+O46+O47</f>
        <v>3436163.75</v>
      </c>
      <c r="P42" s="21">
        <f t="shared" si="381"/>
        <v>0.19565375488846051</v>
      </c>
      <c r="Q42" s="21">
        <f t="shared" si="155"/>
        <v>1.0337382553436227</v>
      </c>
      <c r="R42" s="51">
        <f>R43+R44+R45+R46+R47</f>
        <v>1499060</v>
      </c>
      <c r="S42" s="51">
        <f t="shared" ref="S42" si="400">S43+S44+S45+S46+S47</f>
        <v>403031.13</v>
      </c>
      <c r="T42" s="51">
        <f t="shared" ref="T42" si="401">T43+T44+T45+T46+T47</f>
        <v>373166.35</v>
      </c>
      <c r="U42" s="21">
        <f t="shared" si="382"/>
        <v>0.26885590303256707</v>
      </c>
      <c r="V42" s="21">
        <f t="shared" si="156"/>
        <v>1.0800307423217554</v>
      </c>
      <c r="W42" s="51">
        <f>W43+W44+W45+W46+W47</f>
        <v>450000</v>
      </c>
      <c r="X42" s="51">
        <f t="shared" ref="X42" si="402">X43+X44+X45+X46+X47</f>
        <v>172233.79</v>
      </c>
      <c r="Y42" s="51">
        <f t="shared" ref="Y42" si="403">Y43+Y44+Y45+Y46+Y47</f>
        <v>12421.5</v>
      </c>
      <c r="Z42" s="21">
        <f t="shared" si="383"/>
        <v>0.38274175555555556</v>
      </c>
      <c r="AA42" s="21" t="str">
        <f t="shared" si="157"/>
        <v>св.200</v>
      </c>
      <c r="AB42" s="51">
        <f>AB43+AB44+AB45+AB46+AB47</f>
        <v>365000</v>
      </c>
      <c r="AC42" s="51">
        <f t="shared" ref="AC42" si="404">AC43+AC44+AC45+AC46+AC47</f>
        <v>13978.300000000001</v>
      </c>
      <c r="AD42" s="51">
        <f t="shared" ref="AD42" si="405">AD43+AD44+AD45+AD46+AD47</f>
        <v>25974.79</v>
      </c>
      <c r="AE42" s="21">
        <f t="shared" si="384"/>
        <v>3.8296712328767128E-2</v>
      </c>
      <c r="AF42" s="21">
        <f t="shared" si="158"/>
        <v>0.53814872035539074</v>
      </c>
      <c r="AG42" s="51">
        <f>AG43+AG44+AG45+AG46+AG47</f>
        <v>3955500</v>
      </c>
      <c r="AH42" s="51">
        <f t="shared" ref="AH42" si="406">AH43+AH44+AH45+AH46+AH47</f>
        <v>759451.23</v>
      </c>
      <c r="AI42" s="51">
        <f t="shared" ref="AI42" si="407">AI43+AI44+AI45+AI46+AI47</f>
        <v>529575</v>
      </c>
      <c r="AJ42" s="21">
        <f t="shared" si="385"/>
        <v>0.19199879408418657</v>
      </c>
      <c r="AK42" s="21">
        <f t="shared" si="159"/>
        <v>1.4340768163149695</v>
      </c>
      <c r="AL42" s="51">
        <f>AL43+AL44+AL45+AL46+AL47</f>
        <v>9300</v>
      </c>
      <c r="AM42" s="51">
        <f t="shared" ref="AM42" si="408">AM43+AM44+AM45+AM46+AM47</f>
        <v>500</v>
      </c>
      <c r="AN42" s="51">
        <f t="shared" ref="AN42" si="409">AN43+AN44+AN45+AN46+AN47</f>
        <v>1500</v>
      </c>
      <c r="AO42" s="21">
        <f t="shared" si="276"/>
        <v>5.3763440860215055E-2</v>
      </c>
      <c r="AP42" s="21">
        <f t="shared" si="160"/>
        <v>0.33333333333333331</v>
      </c>
      <c r="AQ42" s="51">
        <f>AQ43+AQ44+AQ45+AQ46+AQ47</f>
        <v>4482446.2699999996</v>
      </c>
      <c r="AR42" s="51">
        <f t="shared" ref="AR42" si="410">AR43+AR44+AR45+AR46+AR47</f>
        <v>2428787.4800000004</v>
      </c>
      <c r="AS42" s="51">
        <f t="shared" ref="AS42" si="411">AS43+AS44+AS45+AS46+AS47</f>
        <v>291964.78000000003</v>
      </c>
      <c r="AT42" s="21">
        <f t="shared" si="118"/>
        <v>0.54184419259084626</v>
      </c>
      <c r="AU42" s="21" t="str">
        <f t="shared" si="161"/>
        <v>св.200</v>
      </c>
      <c r="AV42" s="51">
        <f>AV43+AV44+AV45+AV46+AV47</f>
        <v>436000</v>
      </c>
      <c r="AW42" s="51">
        <f t="shared" ref="AW42" si="412">AW43+AW44+AW45+AW46+AW47</f>
        <v>56883.95</v>
      </c>
      <c r="AX42" s="51">
        <f t="shared" ref="AX42" si="413">AX43+AX44+AX45+AX46+AX47</f>
        <v>131859.19</v>
      </c>
      <c r="AY42" s="21">
        <f t="shared" si="388"/>
        <v>0.13046777522935779</v>
      </c>
      <c r="AZ42" s="21">
        <f t="shared" si="162"/>
        <v>0.43139920698739309</v>
      </c>
      <c r="BA42" s="51">
        <f>BA43+BA44+BA45+BA46+BA47</f>
        <v>58114.8</v>
      </c>
      <c r="BB42" s="51">
        <f t="shared" ref="BB42" si="414">BB43+BB44+BB45+BB46+BB47</f>
        <v>0</v>
      </c>
      <c r="BC42" s="51">
        <f t="shared" ref="BC42" si="415">BC43+BC44+BC45+BC46+BC47</f>
        <v>0</v>
      </c>
      <c r="BD42" s="21" t="str">
        <f t="shared" si="163"/>
        <v xml:space="preserve"> </v>
      </c>
      <c r="BE42" s="21" t="str">
        <f t="shared" si="164"/>
        <v xml:space="preserve"> </v>
      </c>
      <c r="BF42" s="51">
        <f>BF43+BF44+BF45+BF46+BF47</f>
        <v>304610</v>
      </c>
      <c r="BG42" s="51">
        <f t="shared" ref="BG42" si="416">BG43+BG44+BG45+BG46+BG47</f>
        <v>114871.8</v>
      </c>
      <c r="BH42" s="51">
        <f t="shared" ref="BH42" si="417">BH43+BH44+BH45+BH46+BH47</f>
        <v>75694.61</v>
      </c>
      <c r="BI42" s="21">
        <f t="shared" si="389"/>
        <v>0.3771110600439907</v>
      </c>
      <c r="BJ42" s="21">
        <f t="shared" si="166"/>
        <v>1.5175690845094518</v>
      </c>
      <c r="BK42" s="51">
        <f>BK43+BK44+BK45+BK46+BK47</f>
        <v>0</v>
      </c>
      <c r="BL42" s="51">
        <f t="shared" ref="BL42" si="418">BL43+BL44+BL45+BL46+BL47</f>
        <v>0</v>
      </c>
      <c r="BM42" s="51">
        <f t="shared" ref="BM42" si="419">BM43+BM44+BM45+BM46+BM47</f>
        <v>0</v>
      </c>
      <c r="BN42" s="21" t="str">
        <f t="shared" si="260"/>
        <v xml:space="preserve"> </v>
      </c>
      <c r="BO42" s="21" t="str">
        <f t="shared" si="167"/>
        <v xml:space="preserve"> </v>
      </c>
      <c r="BP42" s="51">
        <f>BP43+BP44+BP45+BP46+BP47</f>
        <v>0</v>
      </c>
      <c r="BQ42" s="51">
        <f t="shared" ref="BQ42" si="420">BQ43+BQ44+BQ45+BQ46+BQ47</f>
        <v>0</v>
      </c>
      <c r="BR42" s="51">
        <f t="shared" ref="BR42" si="421">BR43+BR44+BR45+BR46+BR47</f>
        <v>0</v>
      </c>
      <c r="BS42" s="21" t="str">
        <f t="shared" si="390"/>
        <v xml:space="preserve"> </v>
      </c>
      <c r="BT42" s="21" t="str">
        <f t="shared" si="230"/>
        <v xml:space="preserve"> </v>
      </c>
      <c r="BU42" s="51">
        <f>BU43+BU44+BU45+BU46+BU47</f>
        <v>295890</v>
      </c>
      <c r="BV42" s="51">
        <f t="shared" ref="BV42:BW42" si="422">BV43+BV44+BV45+BV46+BV47</f>
        <v>172050.57</v>
      </c>
      <c r="BW42" s="51">
        <f t="shared" si="422"/>
        <v>62133.97</v>
      </c>
      <c r="BX42" s="21">
        <f t="shared" ref="BX42:BX68" si="423">IF(BV42&lt;=0," ",IF(BU42&lt;=0," ",IF(BV42/BU42*100&gt;200,"СВ.200",BV42/BU42)))</f>
        <v>0.5814680117611275</v>
      </c>
      <c r="BY42" s="21" t="str">
        <f t="shared" si="169"/>
        <v>св.200</v>
      </c>
      <c r="BZ42" s="51">
        <f>BZ43+BZ44+BZ45+BZ46+BZ47</f>
        <v>0</v>
      </c>
      <c r="CA42" s="51">
        <f t="shared" ref="CA42:CB42" si="424">CA43+CA44+CA45+CA46+CA47</f>
        <v>0</v>
      </c>
      <c r="CB42" s="51">
        <f t="shared" si="424"/>
        <v>0</v>
      </c>
      <c r="CC42" s="21" t="str">
        <f t="shared" si="265"/>
        <v xml:space="preserve"> </v>
      </c>
      <c r="CD42" s="21" t="str">
        <f t="shared" si="170"/>
        <v xml:space="preserve"> </v>
      </c>
      <c r="CE42" s="51">
        <f>CE43+CE44+CE45+CE46+CE47</f>
        <v>3153844.6</v>
      </c>
      <c r="CF42" s="51">
        <f t="shared" ref="CF42:CG42" si="425">CF43+CF44+CF45+CF46+CF47</f>
        <v>1937650.9200000002</v>
      </c>
      <c r="CG42" s="51">
        <f t="shared" si="425"/>
        <v>22277.01</v>
      </c>
      <c r="CH42" s="21">
        <f t="shared" si="171"/>
        <v>0.61437742366887704</v>
      </c>
      <c r="CI42" s="21" t="str">
        <f t="shared" si="185"/>
        <v>св.200</v>
      </c>
      <c r="CJ42" s="51">
        <f>CJ43+CJ44+CJ45+CJ46+CJ47</f>
        <v>250000</v>
      </c>
      <c r="CK42" s="51">
        <f t="shared" ref="CK42:CL42" si="426">CK43+CK44+CK45+CK46+CK47</f>
        <v>18080.36</v>
      </c>
      <c r="CL42" s="51">
        <f t="shared" si="426"/>
        <v>22277.01</v>
      </c>
      <c r="CM42" s="21">
        <f t="shared" si="172"/>
        <v>7.2321440000000001E-2</v>
      </c>
      <c r="CN42" s="21">
        <f t="shared" si="173"/>
        <v>0.81161520329703141</v>
      </c>
      <c r="CO42" s="51">
        <f>CO43+CO44+CO45+CO46+CO47</f>
        <v>2903844.6</v>
      </c>
      <c r="CP42" s="51">
        <f t="shared" ref="CP42:CQ42" si="427">CP43+CP44+CP45+CP46+CP47</f>
        <v>1919570.56</v>
      </c>
      <c r="CQ42" s="51">
        <f t="shared" si="427"/>
        <v>0</v>
      </c>
      <c r="CR42" s="21">
        <f t="shared" si="174"/>
        <v>0.66104452008210079</v>
      </c>
      <c r="CS42" s="21" t="str">
        <f t="shared" si="175"/>
        <v xml:space="preserve"> </v>
      </c>
      <c r="CT42" s="51">
        <f>CT43+CT44+CT45+CT46+CT47</f>
        <v>0</v>
      </c>
      <c r="CU42" s="51">
        <f t="shared" ref="CU42:CV42" si="428">CU43+CU44+CU45+CU46+CU47</f>
        <v>0</v>
      </c>
      <c r="CV42" s="51">
        <f t="shared" si="428"/>
        <v>0</v>
      </c>
      <c r="CW42" s="40" t="str">
        <f t="shared" si="176"/>
        <v xml:space="preserve"> </v>
      </c>
      <c r="CX42" s="40" t="str">
        <f t="shared" si="177"/>
        <v xml:space="preserve"> </v>
      </c>
      <c r="CY42" s="51">
        <f>CY43+CY44+CY45+CY46+CY47</f>
        <v>88300</v>
      </c>
      <c r="CZ42" s="51">
        <f t="shared" ref="CZ42:DA42" si="429">CZ43+CZ44+CZ45+CZ46+CZ47</f>
        <v>12643.37</v>
      </c>
      <c r="DA42" s="51">
        <f t="shared" si="429"/>
        <v>0</v>
      </c>
      <c r="DB42" s="21">
        <f t="shared" si="391"/>
        <v>0.14318652321630804</v>
      </c>
      <c r="DC42" s="21" t="str">
        <f t="shared" si="178"/>
        <v xml:space="preserve"> </v>
      </c>
      <c r="DD42" s="51">
        <f>DD43+DD44+DD45+DD46+DD47</f>
        <v>0</v>
      </c>
      <c r="DE42" s="51">
        <f t="shared" ref="DE42:DF42" si="430">DE43+DE44+DE45+DE46+DE47</f>
        <v>0</v>
      </c>
      <c r="DF42" s="51">
        <f t="shared" si="430"/>
        <v>0</v>
      </c>
      <c r="DG42" s="21" t="str">
        <f t="shared" si="392"/>
        <v xml:space="preserve"> </v>
      </c>
      <c r="DH42" s="21" t="str">
        <f t="shared" si="179"/>
        <v xml:space="preserve"> </v>
      </c>
      <c r="DI42" s="51">
        <f t="shared" ref="DI42:DJ42" si="431">DI43+DI44+DI45+DI46+DI47</f>
        <v>0</v>
      </c>
      <c r="DJ42" s="51">
        <f t="shared" si="431"/>
        <v>0</v>
      </c>
      <c r="DK42" s="51" t="e">
        <f t="shared" ref="DJ42:DK42" si="432">DK43+DK44+DK45+DK46+DK47</f>
        <v>#VALUE!</v>
      </c>
      <c r="DL42" s="51">
        <f>DL43+DL44+DL45+DL46+DL47</f>
        <v>0</v>
      </c>
      <c r="DM42" s="51">
        <f t="shared" ref="DM42:DN42" si="433">DM43+DM44+DM45+DM46+DM47</f>
        <v>0</v>
      </c>
      <c r="DN42" s="51">
        <f t="shared" si="433"/>
        <v>0</v>
      </c>
      <c r="DO42" s="21" t="str">
        <f t="shared" si="394"/>
        <v xml:space="preserve"> </v>
      </c>
      <c r="DP42" s="21" t="str">
        <f t="shared" si="181"/>
        <v xml:space="preserve"> </v>
      </c>
      <c r="DQ42" s="51">
        <f>DQ43+DQ44+DQ45+DQ46+DQ47</f>
        <v>145686.87</v>
      </c>
      <c r="DR42" s="51">
        <f t="shared" ref="DR42:DS42" si="434">DR43+DR44+DR45+DR46+DR47</f>
        <v>134686.87</v>
      </c>
      <c r="DS42" s="51">
        <f t="shared" si="434"/>
        <v>0</v>
      </c>
      <c r="DT42" s="76">
        <f t="shared" si="153"/>
        <v>0.92449559799040226</v>
      </c>
      <c r="DU42" s="21" t="str">
        <f t="shared" si="325"/>
        <v xml:space="preserve"> </v>
      </c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</row>
    <row r="43" spans="1:165" s="14" customFormat="1" ht="15.75" customHeight="1" outlineLevel="1" x14ac:dyDescent="0.25">
      <c r="A43" s="13">
        <f>31+1</f>
        <v>32</v>
      </c>
      <c r="B43" s="100" t="s">
        <v>113</v>
      </c>
      <c r="C43" s="94">
        <v>21041360</v>
      </c>
      <c r="D43" s="22">
        <v>4298534.5999999996</v>
      </c>
      <c r="E43" s="22">
        <v>3767477.4700000007</v>
      </c>
      <c r="F43" s="23">
        <f t="shared" si="378"/>
        <v>0.20428977024298808</v>
      </c>
      <c r="G43" s="23">
        <f t="shared" si="379"/>
        <v>1.140958276254801</v>
      </c>
      <c r="H43" s="12">
        <v>19934060</v>
      </c>
      <c r="I43" s="19">
        <v>4007461.8600000003</v>
      </c>
      <c r="J43" s="12">
        <v>3537725.6200000006</v>
      </c>
      <c r="K43" s="23">
        <f t="shared" si="380"/>
        <v>0.20103590838996171</v>
      </c>
      <c r="L43" s="23">
        <f t="shared" si="154"/>
        <v>1.13277916109277</v>
      </c>
      <c r="M43" s="30">
        <v>17000000</v>
      </c>
      <c r="N43" s="30">
        <v>3283578</v>
      </c>
      <c r="O43" s="30">
        <v>3069741.91</v>
      </c>
      <c r="P43" s="23">
        <f t="shared" si="381"/>
        <v>0.19315164705882354</v>
      </c>
      <c r="Q43" s="23">
        <f t="shared" si="155"/>
        <v>1.0696593056580446</v>
      </c>
      <c r="R43" s="30">
        <v>1499060</v>
      </c>
      <c r="S43" s="30">
        <v>403031.13</v>
      </c>
      <c r="T43" s="30">
        <v>373166.35</v>
      </c>
      <c r="U43" s="23">
        <f t="shared" si="382"/>
        <v>0.26885590303256707</v>
      </c>
      <c r="V43" s="23">
        <f t="shared" si="156"/>
        <v>1.0800307423217554</v>
      </c>
      <c r="W43" s="30">
        <v>350000</v>
      </c>
      <c r="X43" s="30">
        <v>155889.12</v>
      </c>
      <c r="Y43" s="30">
        <v>12421.5</v>
      </c>
      <c r="Z43" s="23">
        <f t="shared" si="383"/>
        <v>0.44539748571428572</v>
      </c>
      <c r="AA43" s="23" t="str">
        <f t="shared" si="157"/>
        <v>св.200</v>
      </c>
      <c r="AB43" s="30">
        <v>200000</v>
      </c>
      <c r="AC43" s="30">
        <v>3709.51</v>
      </c>
      <c r="AD43" s="30">
        <v>13056.22</v>
      </c>
      <c r="AE43" s="23">
        <f t="shared" si="384"/>
        <v>1.8547549999999999E-2</v>
      </c>
      <c r="AF43" s="23">
        <f t="shared" si="158"/>
        <v>0.28411822104713313</v>
      </c>
      <c r="AG43" s="30">
        <v>885000</v>
      </c>
      <c r="AH43" s="30">
        <v>367025.22</v>
      </c>
      <c r="AI43" s="30">
        <v>69339.64</v>
      </c>
      <c r="AJ43" s="23">
        <f>IF(AH43&lt;=0," ",IF(AG43&lt;=0," ",IF(AH43/AG43*100&gt;200,"СВ.200",AH43/AG43)))</f>
        <v>0.41471776271186439</v>
      </c>
      <c r="AK43" s="23" t="str">
        <f t="shared" si="159"/>
        <v>св.200</v>
      </c>
      <c r="AL43" s="30">
        <v>0</v>
      </c>
      <c r="AM43" s="30">
        <v>0</v>
      </c>
      <c r="AN43" s="30"/>
      <c r="AO43" s="23" t="str">
        <f t="shared" si="276"/>
        <v xml:space="preserve"> </v>
      </c>
      <c r="AP43" s="23" t="str">
        <f t="shared" si="160"/>
        <v xml:space="preserve"> </v>
      </c>
      <c r="AQ43" s="48">
        <v>1107300</v>
      </c>
      <c r="AR43" s="48">
        <v>291072.74</v>
      </c>
      <c r="AS43" s="48">
        <v>229751.85</v>
      </c>
      <c r="AT43" s="23">
        <f t="shared" si="118"/>
        <v>0.2628671001535266</v>
      </c>
      <c r="AU43" s="23">
        <f t="shared" si="161"/>
        <v>1.2669005276780143</v>
      </c>
      <c r="AV43" s="30">
        <v>436000</v>
      </c>
      <c r="AW43" s="30">
        <v>56883.95</v>
      </c>
      <c r="AX43" s="30">
        <v>131859.19</v>
      </c>
      <c r="AY43" s="23">
        <f t="shared" si="388"/>
        <v>0.13046777522935779</v>
      </c>
      <c r="AZ43" s="23">
        <f t="shared" si="162"/>
        <v>0.43139920698739309</v>
      </c>
      <c r="BA43" s="30">
        <v>0</v>
      </c>
      <c r="BB43" s="30">
        <v>0</v>
      </c>
      <c r="BC43" s="30"/>
      <c r="BD43" s="23" t="str">
        <f t="shared" si="163"/>
        <v xml:space="preserve"> </v>
      </c>
      <c r="BE43" s="23" t="str">
        <f t="shared" si="164"/>
        <v xml:space="preserve"> </v>
      </c>
      <c r="BF43" s="30">
        <v>52000</v>
      </c>
      <c r="BG43" s="30">
        <v>5797.06</v>
      </c>
      <c r="BH43" s="30">
        <v>20267.55</v>
      </c>
      <c r="BI43" s="23">
        <f t="shared" si="389"/>
        <v>0.11148192307692309</v>
      </c>
      <c r="BJ43" s="23">
        <f>IF(BG43=0," ",IF(BG43/BH43*100&gt;200,"св.200",BG43/BH43))</f>
        <v>0.28602667811353621</v>
      </c>
      <c r="BK43" s="30">
        <v>0</v>
      </c>
      <c r="BL43" s="30">
        <v>0</v>
      </c>
      <c r="BM43" s="30"/>
      <c r="BN43" s="23"/>
      <c r="BO43" s="23" t="str">
        <f t="shared" si="167"/>
        <v xml:space="preserve"> </v>
      </c>
      <c r="BP43" s="30">
        <v>0</v>
      </c>
      <c r="BQ43" s="30">
        <v>0</v>
      </c>
      <c r="BR43" s="30"/>
      <c r="BS43" s="23" t="str">
        <f t="shared" si="390"/>
        <v xml:space="preserve"> </v>
      </c>
      <c r="BT43" s="23" t="str">
        <f t="shared" si="230"/>
        <v xml:space="preserve"> </v>
      </c>
      <c r="BU43" s="30">
        <v>230000</v>
      </c>
      <c r="BV43" s="30">
        <v>146668</v>
      </c>
      <c r="BW43" s="30">
        <v>55348.1</v>
      </c>
      <c r="BX43" s="23">
        <f t="shared" si="423"/>
        <v>0.63768695652173912</v>
      </c>
      <c r="BY43" s="23" t="str">
        <f t="shared" si="169"/>
        <v>св.200</v>
      </c>
      <c r="BZ43" s="30">
        <v>0</v>
      </c>
      <c r="CA43" s="30">
        <v>0</v>
      </c>
      <c r="CB43" s="30"/>
      <c r="CC43" s="23" t="str">
        <f t="shared" si="265"/>
        <v xml:space="preserve"> </v>
      </c>
      <c r="CD43" s="23" t="str">
        <f t="shared" si="170"/>
        <v xml:space="preserve"> </v>
      </c>
      <c r="CE43" s="22">
        <v>250000</v>
      </c>
      <c r="CF43" s="22">
        <v>18080.36</v>
      </c>
      <c r="CG43" s="22">
        <v>22277.01</v>
      </c>
      <c r="CH43" s="23">
        <f t="shared" si="171"/>
        <v>7.2321440000000001E-2</v>
      </c>
      <c r="CI43" s="23">
        <f t="shared" si="185"/>
        <v>0.81161520329703141</v>
      </c>
      <c r="CJ43" s="30">
        <v>250000</v>
      </c>
      <c r="CK43" s="30">
        <v>18080.36</v>
      </c>
      <c r="CL43" s="30">
        <v>22277.01</v>
      </c>
      <c r="CM43" s="23">
        <f t="shared" si="172"/>
        <v>7.2321440000000001E-2</v>
      </c>
      <c r="CN43" s="23">
        <f t="shared" si="173"/>
        <v>0.81161520329703141</v>
      </c>
      <c r="CO43" s="30">
        <v>0</v>
      </c>
      <c r="CP43" s="30">
        <v>0</v>
      </c>
      <c r="CQ43" s="30"/>
      <c r="CR43" s="23" t="str">
        <f t="shared" si="174"/>
        <v xml:space="preserve"> </v>
      </c>
      <c r="CS43" s="23" t="str">
        <f t="shared" si="175"/>
        <v xml:space="preserve"> </v>
      </c>
      <c r="CT43" s="30">
        <v>0</v>
      </c>
      <c r="CU43" s="30">
        <v>0</v>
      </c>
      <c r="CV43" s="30"/>
      <c r="CW43" s="23" t="str">
        <f t="shared" si="176"/>
        <v xml:space="preserve"> </v>
      </c>
      <c r="CX43" s="23" t="str">
        <f t="shared" si="177"/>
        <v xml:space="preserve"> </v>
      </c>
      <c r="CY43" s="30">
        <v>88300</v>
      </c>
      <c r="CZ43" s="30">
        <v>12643.37</v>
      </c>
      <c r="DA43" s="30"/>
      <c r="DB43" s="23">
        <f t="shared" si="391"/>
        <v>0.14318652321630804</v>
      </c>
      <c r="DC43" s="23" t="str">
        <f t="shared" si="178"/>
        <v xml:space="preserve"> </v>
      </c>
      <c r="DD43" s="30">
        <v>0</v>
      </c>
      <c r="DE43" s="30">
        <v>0</v>
      </c>
      <c r="DF43" s="30"/>
      <c r="DG43" s="23" t="str">
        <f t="shared" si="392"/>
        <v xml:space="preserve"> </v>
      </c>
      <c r="DH43" s="23" t="str">
        <f t="shared" si="179"/>
        <v xml:space="preserve"> </v>
      </c>
      <c r="DI43" s="30"/>
      <c r="DJ43" s="30"/>
      <c r="DK43" s="23" t="str">
        <f t="shared" si="180"/>
        <v xml:space="preserve"> </v>
      </c>
      <c r="DL43" s="30">
        <v>0</v>
      </c>
      <c r="DM43" s="30">
        <v>0</v>
      </c>
      <c r="DN43" s="30"/>
      <c r="DO43" s="23" t="str">
        <f t="shared" si="394"/>
        <v xml:space="preserve"> </v>
      </c>
      <c r="DP43" s="23" t="str">
        <f t="shared" si="181"/>
        <v xml:space="preserve"> </v>
      </c>
      <c r="DQ43" s="30">
        <v>51000</v>
      </c>
      <c r="DR43" s="30">
        <v>51000</v>
      </c>
      <c r="DS43" s="30"/>
      <c r="DT43" s="77">
        <f t="shared" si="153"/>
        <v>1</v>
      </c>
      <c r="DU43" s="23" t="str">
        <f t="shared" si="325"/>
        <v xml:space="preserve"> </v>
      </c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</row>
    <row r="44" spans="1:165" s="14" customFormat="1" ht="15.75" customHeight="1" outlineLevel="1" x14ac:dyDescent="0.25">
      <c r="A44" s="13">
        <f>A43+1</f>
        <v>33</v>
      </c>
      <c r="B44" s="100" t="s">
        <v>112</v>
      </c>
      <c r="C44" s="94">
        <v>5105584.47</v>
      </c>
      <c r="D44" s="22">
        <v>2007007.81</v>
      </c>
      <c r="E44" s="22">
        <v>592790.54</v>
      </c>
      <c r="F44" s="23">
        <f t="shared" si="378"/>
        <v>0.39310050040167099</v>
      </c>
      <c r="G44" s="23" t="str">
        <f t="shared" si="379"/>
        <v>св.200</v>
      </c>
      <c r="H44" s="12">
        <v>2588000</v>
      </c>
      <c r="I44" s="19">
        <v>500267.63999999996</v>
      </c>
      <c r="J44" s="12">
        <v>558963.48</v>
      </c>
      <c r="K44" s="23">
        <f t="shared" si="380"/>
        <v>0.1933027975270479</v>
      </c>
      <c r="L44" s="23">
        <f t="shared" si="154"/>
        <v>0.89499163702072271</v>
      </c>
      <c r="M44" s="30">
        <v>1000000</v>
      </c>
      <c r="N44" s="30">
        <v>241480.74</v>
      </c>
      <c r="O44" s="30">
        <v>334335.59000000003</v>
      </c>
      <c r="P44" s="23">
        <f t="shared" si="381"/>
        <v>0.24148074</v>
      </c>
      <c r="Q44" s="23">
        <f t="shared" si="155"/>
        <v>0.72227051867257075</v>
      </c>
      <c r="R44" s="30">
        <v>0</v>
      </c>
      <c r="S44" s="30">
        <v>0</v>
      </c>
      <c r="T44" s="30"/>
      <c r="U44" s="23" t="str">
        <f t="shared" si="382"/>
        <v xml:space="preserve"> </v>
      </c>
      <c r="V44" s="23" t="str">
        <f t="shared" ref="V44:V47" si="435">IF(S44=0," ",IF(S44/T44*100&gt;200,"св.200",S44/T44))</f>
        <v xml:space="preserve"> </v>
      </c>
      <c r="W44" s="30">
        <v>100000</v>
      </c>
      <c r="X44" s="30">
        <v>16344.67</v>
      </c>
      <c r="Y44" s="30"/>
      <c r="Z44" s="23">
        <f t="shared" ref="Z44:Z45" si="436">IF(X44&lt;=0," ",IF(W44&lt;=0," ",IF(X44/W44*100&gt;200,"СВ.200",X44/W44)))</f>
        <v>0.1634467</v>
      </c>
      <c r="AA44" s="23" t="str">
        <f t="shared" ref="AA44:AA45" si="437">IF(Y44=0," ",IF(X44/Y44*100&gt;200,"св.200",X44/Y44))</f>
        <v xml:space="preserve"> </v>
      </c>
      <c r="AB44" s="30">
        <v>65000</v>
      </c>
      <c r="AC44" s="30">
        <v>6392.53</v>
      </c>
      <c r="AD44" s="30">
        <v>2787.33</v>
      </c>
      <c r="AE44" s="23">
        <f t="shared" si="384"/>
        <v>9.834661538461538E-2</v>
      </c>
      <c r="AF44" s="23" t="str">
        <f t="shared" si="158"/>
        <v>св.200</v>
      </c>
      <c r="AG44" s="30">
        <v>1420000</v>
      </c>
      <c r="AH44" s="30">
        <v>235158.79</v>
      </c>
      <c r="AI44" s="30">
        <v>221140.56</v>
      </c>
      <c r="AJ44" s="23">
        <f>IF(AH44&lt;=0," ",IF(AG44&lt;=0," ",IF(AH44/AG44*100&gt;200,"СВ.200",AH44/AG44)))</f>
        <v>0.16560478169014084</v>
      </c>
      <c r="AK44" s="23">
        <f t="shared" si="159"/>
        <v>1.0633905874164378</v>
      </c>
      <c r="AL44" s="30">
        <v>3000</v>
      </c>
      <c r="AM44" s="30">
        <v>200</v>
      </c>
      <c r="AN44" s="30">
        <v>700</v>
      </c>
      <c r="AO44" s="23">
        <f t="shared" si="276"/>
        <v>6.6666666666666666E-2</v>
      </c>
      <c r="AP44" s="23">
        <f t="shared" si="160"/>
        <v>0.2857142857142857</v>
      </c>
      <c r="AQ44" s="48">
        <v>2517584.4700000002</v>
      </c>
      <c r="AR44" s="48">
        <v>1506740.1700000002</v>
      </c>
      <c r="AS44" s="48">
        <v>33827.06</v>
      </c>
      <c r="AT44" s="23">
        <f t="shared" si="118"/>
        <v>0.59848644125136352</v>
      </c>
      <c r="AU44" s="23" t="str">
        <f t="shared" si="161"/>
        <v>св.200</v>
      </c>
      <c r="AV44" s="30">
        <v>0</v>
      </c>
      <c r="AW44" s="30">
        <v>0</v>
      </c>
      <c r="AX44" s="30"/>
      <c r="AY44" s="23" t="str">
        <f t="shared" si="388"/>
        <v xml:space="preserve"> </v>
      </c>
      <c r="AZ44" s="23" t="str">
        <f t="shared" si="162"/>
        <v xml:space="preserve"> </v>
      </c>
      <c r="BA44" s="30">
        <v>0</v>
      </c>
      <c r="BB44" s="30">
        <v>0</v>
      </c>
      <c r="BC44" s="30"/>
      <c r="BD44" s="23" t="str">
        <f t="shared" si="163"/>
        <v xml:space="preserve"> </v>
      </c>
      <c r="BE44" s="23" t="str">
        <f t="shared" si="164"/>
        <v xml:space="preserve"> </v>
      </c>
      <c r="BF44" s="30">
        <v>160000</v>
      </c>
      <c r="BG44" s="30">
        <v>87474.74</v>
      </c>
      <c r="BH44" s="30">
        <v>33827.06</v>
      </c>
      <c r="BI44" s="23">
        <f t="shared" si="389"/>
        <v>0.54671712500000003</v>
      </c>
      <c r="BJ44" s="23" t="str">
        <f t="shared" si="166"/>
        <v>св.200</v>
      </c>
      <c r="BK44" s="30">
        <v>0</v>
      </c>
      <c r="BL44" s="30">
        <v>0</v>
      </c>
      <c r="BM44" s="30"/>
      <c r="BN44" s="23"/>
      <c r="BO44" s="23" t="str">
        <f t="shared" si="167"/>
        <v xml:space="preserve"> </v>
      </c>
      <c r="BP44" s="30">
        <v>0</v>
      </c>
      <c r="BQ44" s="30">
        <v>0</v>
      </c>
      <c r="BR44" s="30"/>
      <c r="BS44" s="23" t="str">
        <f t="shared" si="390"/>
        <v xml:space="preserve"> </v>
      </c>
      <c r="BT44" s="23" t="str">
        <f t="shared" si="230"/>
        <v xml:space="preserve"> </v>
      </c>
      <c r="BU44" s="30">
        <v>0</v>
      </c>
      <c r="BV44" s="30">
        <v>0</v>
      </c>
      <c r="BW44" s="30"/>
      <c r="BX44" s="23" t="str">
        <f t="shared" ref="BX44:BX45" si="438">IF(BV44&lt;=0," ",IF(BU44&lt;=0," ",IF(BV44/BU44*100&gt;200,"СВ.200",BV44/BU44)))</f>
        <v xml:space="preserve"> </v>
      </c>
      <c r="BY44" s="23" t="str">
        <f t="shared" ref="BY44" si="439">IF(BV44=0," ",IF(BV44/BW44*100&gt;200,"св.200",BV44/BW44))</f>
        <v xml:space="preserve"> </v>
      </c>
      <c r="BZ44" s="30">
        <v>0</v>
      </c>
      <c r="CA44" s="30">
        <v>0</v>
      </c>
      <c r="CB44" s="30"/>
      <c r="CC44" s="23" t="str">
        <f t="shared" si="265"/>
        <v xml:space="preserve"> </v>
      </c>
      <c r="CD44" s="23" t="str">
        <f t="shared" si="170"/>
        <v xml:space="preserve"> </v>
      </c>
      <c r="CE44" s="22">
        <v>2343297.6</v>
      </c>
      <c r="CF44" s="22">
        <v>1405978.56</v>
      </c>
      <c r="CG44" s="22">
        <v>0</v>
      </c>
      <c r="CH44" s="32">
        <f t="shared" si="171"/>
        <v>0.6</v>
      </c>
      <c r="CI44" s="23" t="str">
        <f t="shared" si="185"/>
        <v xml:space="preserve"> </v>
      </c>
      <c r="CJ44" s="30">
        <v>0</v>
      </c>
      <c r="CK44" s="30">
        <v>0</v>
      </c>
      <c r="CL44" s="30"/>
      <c r="CM44" s="23" t="str">
        <f t="shared" si="172"/>
        <v xml:space="preserve"> </v>
      </c>
      <c r="CN44" s="23" t="str">
        <f t="shared" si="173"/>
        <v xml:space="preserve"> </v>
      </c>
      <c r="CO44" s="30">
        <v>2343297.6</v>
      </c>
      <c r="CP44" s="30">
        <v>1405978.56</v>
      </c>
      <c r="CQ44" s="30"/>
      <c r="CR44" s="23">
        <f t="shared" si="174"/>
        <v>0.6</v>
      </c>
      <c r="CS44" s="23" t="str">
        <f t="shared" si="175"/>
        <v xml:space="preserve"> </v>
      </c>
      <c r="CT44" s="30">
        <v>0</v>
      </c>
      <c r="CU44" s="30">
        <v>0</v>
      </c>
      <c r="CV44" s="30"/>
      <c r="CW44" s="23" t="str">
        <f t="shared" si="176"/>
        <v xml:space="preserve"> </v>
      </c>
      <c r="CX44" s="23" t="str">
        <f t="shared" si="177"/>
        <v xml:space="preserve"> </v>
      </c>
      <c r="CY44" s="30">
        <v>0</v>
      </c>
      <c r="CZ44" s="30">
        <v>0</v>
      </c>
      <c r="DA44" s="30"/>
      <c r="DB44" s="23" t="str">
        <f t="shared" si="391"/>
        <v xml:space="preserve"> </v>
      </c>
      <c r="DC44" s="23" t="str">
        <f t="shared" si="178"/>
        <v xml:space="preserve"> </v>
      </c>
      <c r="DD44" s="30">
        <v>0</v>
      </c>
      <c r="DE44" s="30">
        <v>0</v>
      </c>
      <c r="DF44" s="30"/>
      <c r="DG44" s="23" t="str">
        <f t="shared" si="392"/>
        <v xml:space="preserve"> </v>
      </c>
      <c r="DH44" s="23" t="str">
        <f t="shared" si="179"/>
        <v xml:space="preserve"> </v>
      </c>
      <c r="DI44" s="30"/>
      <c r="DJ44" s="30"/>
      <c r="DK44" s="23" t="str">
        <f t="shared" si="180"/>
        <v xml:space="preserve"> </v>
      </c>
      <c r="DL44" s="30">
        <v>0</v>
      </c>
      <c r="DM44" s="30">
        <v>0</v>
      </c>
      <c r="DN44" s="30"/>
      <c r="DO44" s="23" t="str">
        <f t="shared" si="394"/>
        <v xml:space="preserve"> </v>
      </c>
      <c r="DP44" s="23" t="str">
        <f t="shared" si="181"/>
        <v xml:space="preserve"> </v>
      </c>
      <c r="DQ44" s="30">
        <v>14286.87</v>
      </c>
      <c r="DR44" s="30">
        <v>13286.87</v>
      </c>
      <c r="DS44" s="30"/>
      <c r="DT44" s="77">
        <f t="shared" si="153"/>
        <v>0.93000566254190031</v>
      </c>
      <c r="DU44" s="23" t="str">
        <f t="shared" si="325"/>
        <v xml:space="preserve"> </v>
      </c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</row>
    <row r="45" spans="1:165" s="14" customFormat="1" ht="15.75" customHeight="1" outlineLevel="1" x14ac:dyDescent="0.25">
      <c r="A45" s="13">
        <f t="shared" ref="A45:A47" si="440">A44+1</f>
        <v>34</v>
      </c>
      <c r="B45" s="100" t="s">
        <v>17</v>
      </c>
      <c r="C45" s="94">
        <v>841714.8</v>
      </c>
      <c r="D45" s="22">
        <v>142094.63</v>
      </c>
      <c r="E45" s="22">
        <v>161724.47999999998</v>
      </c>
      <c r="F45" s="23">
        <f t="shared" si="378"/>
        <v>0.16881564872092067</v>
      </c>
      <c r="G45" s="23">
        <f t="shared" si="379"/>
        <v>0.87862165332051168</v>
      </c>
      <c r="H45" s="12">
        <v>652000</v>
      </c>
      <c r="I45" s="19">
        <v>75184.63</v>
      </c>
      <c r="J45" s="12">
        <v>137124.47999999998</v>
      </c>
      <c r="K45" s="23">
        <f t="shared" si="380"/>
        <v>0.11531384969325154</v>
      </c>
      <c r="L45" s="23">
        <f t="shared" si="154"/>
        <v>0.54829473191074285</v>
      </c>
      <c r="M45" s="30">
        <v>90000</v>
      </c>
      <c r="N45" s="30">
        <v>13475.99</v>
      </c>
      <c r="O45" s="30">
        <v>19117.099999999999</v>
      </c>
      <c r="P45" s="23">
        <f t="shared" si="381"/>
        <v>0.14973322222222221</v>
      </c>
      <c r="Q45" s="23">
        <f t="shared" si="155"/>
        <v>0.70491810996437754</v>
      </c>
      <c r="R45" s="30">
        <v>0</v>
      </c>
      <c r="S45" s="30">
        <v>0</v>
      </c>
      <c r="T45" s="30"/>
      <c r="U45" s="23" t="str">
        <f t="shared" si="382"/>
        <v xml:space="preserve"> </v>
      </c>
      <c r="V45" s="23" t="str">
        <f t="shared" si="435"/>
        <v xml:space="preserve"> </v>
      </c>
      <c r="W45" s="30">
        <v>0</v>
      </c>
      <c r="X45" s="30">
        <v>0</v>
      </c>
      <c r="Y45" s="30"/>
      <c r="Z45" s="23" t="str">
        <f t="shared" si="436"/>
        <v xml:space="preserve"> </v>
      </c>
      <c r="AA45" s="23" t="str">
        <f t="shared" si="437"/>
        <v xml:space="preserve"> </v>
      </c>
      <c r="AB45" s="30">
        <v>35000</v>
      </c>
      <c r="AC45" s="30">
        <v>2643.27</v>
      </c>
      <c r="AD45" s="30">
        <v>1883.61</v>
      </c>
      <c r="AE45" s="23">
        <f t="shared" si="384"/>
        <v>7.5522000000000006E-2</v>
      </c>
      <c r="AF45" s="23">
        <f t="shared" si="158"/>
        <v>1.4033000461879053</v>
      </c>
      <c r="AG45" s="30">
        <v>526700</v>
      </c>
      <c r="AH45" s="30">
        <v>58765.37</v>
      </c>
      <c r="AI45" s="30">
        <v>115423.77</v>
      </c>
      <c r="AJ45" s="23">
        <f t="shared" si="385"/>
        <v>0.11157275488893109</v>
      </c>
      <c r="AK45" s="23">
        <f t="shared" si="159"/>
        <v>0.50912710614113543</v>
      </c>
      <c r="AL45" s="30">
        <v>300</v>
      </c>
      <c r="AM45" s="30">
        <v>300</v>
      </c>
      <c r="AN45" s="30">
        <v>700</v>
      </c>
      <c r="AO45" s="23">
        <f t="shared" si="276"/>
        <v>1</v>
      </c>
      <c r="AP45" s="23">
        <f t="shared" si="160"/>
        <v>0.42857142857142855</v>
      </c>
      <c r="AQ45" s="48">
        <v>189714.8</v>
      </c>
      <c r="AR45" s="48">
        <v>66910</v>
      </c>
      <c r="AS45" s="48">
        <v>24600</v>
      </c>
      <c r="AT45" s="23">
        <f t="shared" si="118"/>
        <v>0.35268729693202638</v>
      </c>
      <c r="AU45" s="23" t="str">
        <f t="shared" si="161"/>
        <v>св.200</v>
      </c>
      <c r="AV45" s="30">
        <v>0</v>
      </c>
      <c r="AW45" s="30">
        <v>0</v>
      </c>
      <c r="AX45" s="30"/>
      <c r="AY45" s="23" t="str">
        <f t="shared" si="388"/>
        <v xml:space="preserve"> </v>
      </c>
      <c r="AZ45" s="23" t="str">
        <f t="shared" si="162"/>
        <v xml:space="preserve"> </v>
      </c>
      <c r="BA45" s="30">
        <v>58114.8</v>
      </c>
      <c r="BB45" s="30">
        <v>0</v>
      </c>
      <c r="BC45" s="30"/>
      <c r="BD45" s="23" t="str">
        <f t="shared" si="163"/>
        <v xml:space="preserve"> </v>
      </c>
      <c r="BE45" s="23" t="str">
        <f t="shared" si="164"/>
        <v xml:space="preserve"> </v>
      </c>
      <c r="BF45" s="30">
        <v>90000</v>
      </c>
      <c r="BG45" s="30">
        <v>21600</v>
      </c>
      <c r="BH45" s="30">
        <v>21600</v>
      </c>
      <c r="BI45" s="23">
        <f t="shared" si="389"/>
        <v>0.24</v>
      </c>
      <c r="BJ45" s="23">
        <f t="shared" si="166"/>
        <v>1</v>
      </c>
      <c r="BK45" s="30">
        <v>0</v>
      </c>
      <c r="BL45" s="30">
        <v>0</v>
      </c>
      <c r="BM45" s="30"/>
      <c r="BN45" s="23"/>
      <c r="BO45" s="23" t="str">
        <f t="shared" si="167"/>
        <v xml:space="preserve"> </v>
      </c>
      <c r="BP45" s="30">
        <v>0</v>
      </c>
      <c r="BQ45" s="30">
        <v>0</v>
      </c>
      <c r="BR45" s="30"/>
      <c r="BS45" s="23" t="str">
        <f t="shared" si="390"/>
        <v xml:space="preserve"> </v>
      </c>
      <c r="BT45" s="23" t="str">
        <f t="shared" si="230"/>
        <v xml:space="preserve"> </v>
      </c>
      <c r="BU45" s="30">
        <v>10000</v>
      </c>
      <c r="BV45" s="30">
        <v>13710</v>
      </c>
      <c r="BW45" s="30">
        <v>3000</v>
      </c>
      <c r="BX45" s="23">
        <f t="shared" si="438"/>
        <v>1.371</v>
      </c>
      <c r="BY45" s="23"/>
      <c r="BZ45" s="30">
        <v>0</v>
      </c>
      <c r="CA45" s="30">
        <v>0</v>
      </c>
      <c r="CB45" s="30"/>
      <c r="CC45" s="23" t="str">
        <f>IF(CA45&lt;=0," ",IF(BZ45&lt;=0," ",IF(CA45/BZ45*100&gt;200,"св.200",CA45/BZ45)))</f>
        <v xml:space="preserve"> </v>
      </c>
      <c r="CD45" s="23" t="str">
        <f t="shared" si="170"/>
        <v xml:space="preserve"> </v>
      </c>
      <c r="CE45" s="22">
        <v>0</v>
      </c>
      <c r="CF45" s="22">
        <v>0</v>
      </c>
      <c r="CG45" s="22">
        <v>0</v>
      </c>
      <c r="CH45" s="32" t="str">
        <f t="shared" si="171"/>
        <v xml:space="preserve"> </v>
      </c>
      <c r="CI45" s="23" t="str">
        <f t="shared" si="185"/>
        <v xml:space="preserve"> </v>
      </c>
      <c r="CJ45" s="30">
        <v>0</v>
      </c>
      <c r="CK45" s="30">
        <v>0</v>
      </c>
      <c r="CL45" s="30"/>
      <c r="CM45" s="23" t="str">
        <f t="shared" si="172"/>
        <v xml:space="preserve"> </v>
      </c>
      <c r="CN45" s="23" t="str">
        <f t="shared" si="173"/>
        <v xml:space="preserve"> </v>
      </c>
      <c r="CO45" s="30">
        <v>0</v>
      </c>
      <c r="CP45" s="30">
        <v>0</v>
      </c>
      <c r="CQ45" s="30"/>
      <c r="CR45" s="23" t="str">
        <f t="shared" si="174"/>
        <v xml:space="preserve"> </v>
      </c>
      <c r="CS45" s="23" t="str">
        <f t="shared" si="175"/>
        <v xml:space="preserve"> </v>
      </c>
      <c r="CT45" s="30">
        <v>0</v>
      </c>
      <c r="CU45" s="30">
        <v>0</v>
      </c>
      <c r="CV45" s="30"/>
      <c r="CW45" s="23" t="str">
        <f t="shared" si="176"/>
        <v xml:space="preserve"> </v>
      </c>
      <c r="CX45" s="23" t="str">
        <f t="shared" si="177"/>
        <v xml:space="preserve"> </v>
      </c>
      <c r="CY45" s="30">
        <v>0</v>
      </c>
      <c r="CZ45" s="30">
        <v>0</v>
      </c>
      <c r="DA45" s="30"/>
      <c r="DB45" s="23" t="str">
        <f t="shared" si="391"/>
        <v xml:space="preserve"> </v>
      </c>
      <c r="DC45" s="23" t="str">
        <f t="shared" si="178"/>
        <v xml:space="preserve"> </v>
      </c>
      <c r="DD45" s="30">
        <v>0</v>
      </c>
      <c r="DE45" s="30">
        <v>0</v>
      </c>
      <c r="DF45" s="30"/>
      <c r="DG45" s="23" t="str">
        <f t="shared" si="392"/>
        <v xml:space="preserve"> </v>
      </c>
      <c r="DH45" s="23" t="str">
        <f t="shared" si="179"/>
        <v xml:space="preserve"> </v>
      </c>
      <c r="DI45" s="30"/>
      <c r="DJ45" s="30"/>
      <c r="DK45" s="23" t="str">
        <f t="shared" si="180"/>
        <v xml:space="preserve"> </v>
      </c>
      <c r="DL45" s="30">
        <v>0</v>
      </c>
      <c r="DM45" s="30">
        <v>0</v>
      </c>
      <c r="DN45" s="30"/>
      <c r="DO45" s="23" t="str">
        <f t="shared" si="394"/>
        <v xml:space="preserve"> </v>
      </c>
      <c r="DP45" s="23" t="str">
        <f t="shared" si="181"/>
        <v xml:space="preserve"> </v>
      </c>
      <c r="DQ45" s="30">
        <v>31600</v>
      </c>
      <c r="DR45" s="30">
        <v>31600</v>
      </c>
      <c r="DS45" s="30"/>
      <c r="DT45" s="77">
        <f t="shared" si="153"/>
        <v>1</v>
      </c>
      <c r="DU45" s="23" t="str">
        <f t="shared" si="325"/>
        <v xml:space="preserve"> </v>
      </c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</row>
    <row r="46" spans="1:165" s="14" customFormat="1" ht="15.75" customHeight="1" outlineLevel="1" x14ac:dyDescent="0.25">
      <c r="A46" s="13">
        <f t="shared" si="440"/>
        <v>35</v>
      </c>
      <c r="B46" s="100" t="s">
        <v>5</v>
      </c>
      <c r="C46" s="94">
        <v>533500</v>
      </c>
      <c r="D46" s="22">
        <v>57122.13</v>
      </c>
      <c r="E46" s="22">
        <v>95107.62000000001</v>
      </c>
      <c r="F46" s="23">
        <f t="shared" si="378"/>
        <v>0.10707053420805998</v>
      </c>
      <c r="G46" s="23">
        <f t="shared" si="379"/>
        <v>0.60060518810164731</v>
      </c>
      <c r="H46" s="12">
        <v>510000</v>
      </c>
      <c r="I46" s="19">
        <v>53899.56</v>
      </c>
      <c r="J46" s="12">
        <v>91321.750000000015</v>
      </c>
      <c r="K46" s="23">
        <f t="shared" si="380"/>
        <v>0.10568541176470587</v>
      </c>
      <c r="L46" s="23">
        <f t="shared" si="154"/>
        <v>0.59021602192248823</v>
      </c>
      <c r="M46" s="30">
        <v>30000</v>
      </c>
      <c r="N46" s="30">
        <v>4726.63</v>
      </c>
      <c r="O46" s="30">
        <v>7214.85</v>
      </c>
      <c r="P46" s="23">
        <f t="shared" si="381"/>
        <v>0.15755433333333332</v>
      </c>
      <c r="Q46" s="23">
        <f t="shared" si="155"/>
        <v>0.65512519317795936</v>
      </c>
      <c r="R46" s="30">
        <v>0</v>
      </c>
      <c r="S46" s="30">
        <v>0</v>
      </c>
      <c r="T46" s="30"/>
      <c r="U46" s="23" t="str">
        <f t="shared" si="382"/>
        <v xml:space="preserve"> </v>
      </c>
      <c r="V46" s="23" t="str">
        <f t="shared" si="435"/>
        <v xml:space="preserve"> </v>
      </c>
      <c r="W46" s="30">
        <v>0</v>
      </c>
      <c r="X46" s="30">
        <v>0</v>
      </c>
      <c r="Y46" s="30"/>
      <c r="Z46" s="23" t="str">
        <f t="shared" si="383"/>
        <v xml:space="preserve"> </v>
      </c>
      <c r="AA46" s="23" t="str">
        <f t="shared" si="157"/>
        <v xml:space="preserve"> </v>
      </c>
      <c r="AB46" s="30">
        <v>20000</v>
      </c>
      <c r="AC46" s="30">
        <v>494.05</v>
      </c>
      <c r="AD46" s="30">
        <v>6264.27</v>
      </c>
      <c r="AE46" s="23">
        <f t="shared" si="384"/>
        <v>2.4702500000000002E-2</v>
      </c>
      <c r="AF46" s="23">
        <f t="shared" si="158"/>
        <v>7.8867928745089202E-2</v>
      </c>
      <c r="AG46" s="30">
        <v>455000</v>
      </c>
      <c r="AH46" s="30">
        <v>48678.879999999997</v>
      </c>
      <c r="AI46" s="30">
        <v>77742.63</v>
      </c>
      <c r="AJ46" s="23">
        <f t="shared" si="385"/>
        <v>0.10698654945054945</v>
      </c>
      <c r="AK46" s="23">
        <f t="shared" si="159"/>
        <v>0.62615427340186447</v>
      </c>
      <c r="AL46" s="30">
        <v>5000</v>
      </c>
      <c r="AM46" s="30">
        <v>0</v>
      </c>
      <c r="AN46" s="30">
        <v>100</v>
      </c>
      <c r="AO46" s="23" t="str">
        <f t="shared" si="276"/>
        <v xml:space="preserve"> </v>
      </c>
      <c r="AP46" s="23">
        <f t="shared" si="160"/>
        <v>0</v>
      </c>
      <c r="AQ46" s="48">
        <v>23500</v>
      </c>
      <c r="AR46" s="48">
        <v>3222.57</v>
      </c>
      <c r="AS46" s="48">
        <v>3785.87</v>
      </c>
      <c r="AT46" s="23">
        <f t="shared" si="118"/>
        <v>0.13713063829787234</v>
      </c>
      <c r="AU46" s="23">
        <f t="shared" si="161"/>
        <v>0.85120989363079036</v>
      </c>
      <c r="AV46" s="30">
        <v>0</v>
      </c>
      <c r="AW46" s="30">
        <v>0</v>
      </c>
      <c r="AX46" s="30"/>
      <c r="AY46" s="23" t="str">
        <f t="shared" si="388"/>
        <v xml:space="preserve"> </v>
      </c>
      <c r="AZ46" s="23" t="str">
        <f t="shared" si="162"/>
        <v xml:space="preserve"> </v>
      </c>
      <c r="BA46" s="30">
        <v>0</v>
      </c>
      <c r="BB46" s="30">
        <v>0</v>
      </c>
      <c r="BC46" s="30"/>
      <c r="BD46" s="23" t="str">
        <f t="shared" si="163"/>
        <v xml:space="preserve"> </v>
      </c>
      <c r="BE46" s="23" t="str">
        <f t="shared" si="164"/>
        <v xml:space="preserve"> </v>
      </c>
      <c r="BF46" s="30">
        <v>2610</v>
      </c>
      <c r="BG46" s="30">
        <v>0</v>
      </c>
      <c r="BH46" s="30"/>
      <c r="BI46" s="23" t="str">
        <f t="shared" si="389"/>
        <v xml:space="preserve"> </v>
      </c>
      <c r="BJ46" s="23" t="str">
        <f t="shared" si="166"/>
        <v xml:space="preserve"> </v>
      </c>
      <c r="BK46" s="30">
        <v>0</v>
      </c>
      <c r="BL46" s="30">
        <v>0</v>
      </c>
      <c r="BM46" s="30"/>
      <c r="BN46" s="23"/>
      <c r="BO46" s="23" t="str">
        <f t="shared" si="167"/>
        <v xml:space="preserve"> </v>
      </c>
      <c r="BP46" s="30">
        <v>0</v>
      </c>
      <c r="BQ46" s="30">
        <v>0</v>
      </c>
      <c r="BR46" s="30"/>
      <c r="BS46" s="23" t="str">
        <f t="shared" si="390"/>
        <v xml:space="preserve"> </v>
      </c>
      <c r="BT46" s="23" t="str">
        <f t="shared" si="230"/>
        <v xml:space="preserve"> </v>
      </c>
      <c r="BU46" s="30">
        <v>20890</v>
      </c>
      <c r="BV46" s="30">
        <v>3222.57</v>
      </c>
      <c r="BW46" s="30">
        <v>3785.87</v>
      </c>
      <c r="BX46" s="23">
        <f t="shared" si="423"/>
        <v>0.15426376256582097</v>
      </c>
      <c r="BY46" s="23">
        <f>IF(BV46=0," ",IF(BV46/BW46*100&gt;200,"св.200",BV46/BW46))</f>
        <v>0.85120989363079036</v>
      </c>
      <c r="BZ46" s="30">
        <v>0</v>
      </c>
      <c r="CA46" s="30">
        <v>0</v>
      </c>
      <c r="CB46" s="30"/>
      <c r="CC46" s="23" t="str">
        <f t="shared" si="265"/>
        <v xml:space="preserve"> </v>
      </c>
      <c r="CD46" s="23" t="str">
        <f t="shared" si="170"/>
        <v xml:space="preserve"> </v>
      </c>
      <c r="CE46" s="22">
        <v>0</v>
      </c>
      <c r="CF46" s="22">
        <v>0</v>
      </c>
      <c r="CG46" s="22">
        <v>0</v>
      </c>
      <c r="CH46" s="32" t="str">
        <f t="shared" si="171"/>
        <v xml:space="preserve"> </v>
      </c>
      <c r="CI46" s="23" t="str">
        <f t="shared" si="185"/>
        <v xml:space="preserve"> </v>
      </c>
      <c r="CJ46" s="30">
        <v>0</v>
      </c>
      <c r="CK46" s="30">
        <v>0</v>
      </c>
      <c r="CL46" s="30"/>
      <c r="CM46" s="23" t="str">
        <f t="shared" si="172"/>
        <v xml:space="preserve"> </v>
      </c>
      <c r="CN46" s="23" t="str">
        <f t="shared" si="173"/>
        <v xml:space="preserve"> </v>
      </c>
      <c r="CO46" s="30">
        <v>0</v>
      </c>
      <c r="CP46" s="30">
        <v>0</v>
      </c>
      <c r="CQ46" s="30"/>
      <c r="CR46" s="23" t="str">
        <f t="shared" si="174"/>
        <v xml:space="preserve"> </v>
      </c>
      <c r="CS46" s="23" t="str">
        <f t="shared" si="175"/>
        <v xml:space="preserve"> </v>
      </c>
      <c r="CT46" s="30">
        <v>0</v>
      </c>
      <c r="CU46" s="30">
        <v>0</v>
      </c>
      <c r="CV46" s="30"/>
      <c r="CW46" s="23" t="str">
        <f t="shared" si="176"/>
        <v xml:space="preserve"> </v>
      </c>
      <c r="CX46" s="23" t="str">
        <f t="shared" si="177"/>
        <v xml:space="preserve"> </v>
      </c>
      <c r="CY46" s="30">
        <v>0</v>
      </c>
      <c r="CZ46" s="30">
        <v>0</v>
      </c>
      <c r="DA46" s="30"/>
      <c r="DB46" s="23" t="str">
        <f t="shared" si="391"/>
        <v xml:space="preserve"> </v>
      </c>
      <c r="DC46" s="23" t="str">
        <f t="shared" si="178"/>
        <v xml:space="preserve"> </v>
      </c>
      <c r="DD46" s="30">
        <v>0</v>
      </c>
      <c r="DE46" s="30">
        <v>0</v>
      </c>
      <c r="DF46" s="30"/>
      <c r="DG46" s="23" t="str">
        <f t="shared" si="392"/>
        <v xml:space="preserve"> </v>
      </c>
      <c r="DH46" s="23" t="str">
        <f t="shared" si="179"/>
        <v xml:space="preserve"> </v>
      </c>
      <c r="DI46" s="30"/>
      <c r="DJ46" s="30"/>
      <c r="DK46" s="23" t="str">
        <f t="shared" si="180"/>
        <v xml:space="preserve"> </v>
      </c>
      <c r="DL46" s="30">
        <v>0</v>
      </c>
      <c r="DM46" s="30">
        <v>0</v>
      </c>
      <c r="DN46" s="30"/>
      <c r="DO46" s="23" t="str">
        <f t="shared" si="394"/>
        <v xml:space="preserve"> </v>
      </c>
      <c r="DP46" s="23" t="str">
        <f t="shared" si="181"/>
        <v xml:space="preserve"> </v>
      </c>
      <c r="DQ46" s="30">
        <v>0</v>
      </c>
      <c r="DR46" s="30">
        <v>0</v>
      </c>
      <c r="DS46" s="30"/>
      <c r="DT46" s="77" t="str">
        <f t="shared" si="153"/>
        <v xml:space="preserve"> </v>
      </c>
      <c r="DU46" s="23" t="str">
        <f t="shared" si="325"/>
        <v xml:space="preserve"> </v>
      </c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</row>
    <row r="47" spans="1:165" s="14" customFormat="1" ht="15.75" customHeight="1" outlineLevel="1" x14ac:dyDescent="0.25">
      <c r="A47" s="13">
        <f t="shared" si="440"/>
        <v>36</v>
      </c>
      <c r="B47" s="100" t="s">
        <v>66</v>
      </c>
      <c r="C47" s="94">
        <v>1394147</v>
      </c>
      <c r="D47" s="22">
        <v>620236.47</v>
      </c>
      <c r="E47" s="22">
        <v>53666.060000000005</v>
      </c>
      <c r="F47" s="23">
        <f t="shared" si="378"/>
        <v>0.44488599121900341</v>
      </c>
      <c r="G47" s="23" t="str">
        <f t="shared" si="379"/>
        <v>св.200</v>
      </c>
      <c r="H47" s="12">
        <v>749800</v>
      </c>
      <c r="I47" s="19">
        <v>59394.47</v>
      </c>
      <c r="J47" s="12">
        <v>53666.060000000005</v>
      </c>
      <c r="K47" s="23">
        <f t="shared" si="380"/>
        <v>7.9213750333422248E-2</v>
      </c>
      <c r="L47" s="23">
        <f t="shared" si="154"/>
        <v>1.1067417656522576</v>
      </c>
      <c r="M47" s="30">
        <v>35000</v>
      </c>
      <c r="N47" s="30">
        <v>8832.56</v>
      </c>
      <c r="O47" s="30">
        <v>5754.3</v>
      </c>
      <c r="P47" s="23">
        <f t="shared" si="381"/>
        <v>0.25235885714285711</v>
      </c>
      <c r="Q47" s="23">
        <f t="shared" si="155"/>
        <v>1.5349495160141111</v>
      </c>
      <c r="R47" s="30">
        <v>0</v>
      </c>
      <c r="S47" s="30">
        <v>0</v>
      </c>
      <c r="T47" s="30"/>
      <c r="U47" s="23" t="str">
        <f t="shared" si="382"/>
        <v xml:space="preserve"> </v>
      </c>
      <c r="V47" s="23" t="str">
        <f t="shared" si="435"/>
        <v xml:space="preserve"> </v>
      </c>
      <c r="W47" s="30">
        <v>0</v>
      </c>
      <c r="X47" s="30">
        <v>0</v>
      </c>
      <c r="Y47" s="30"/>
      <c r="Z47" s="23" t="str">
        <f t="shared" si="383"/>
        <v xml:space="preserve"> </v>
      </c>
      <c r="AA47" s="23" t="str">
        <f t="shared" si="157"/>
        <v xml:space="preserve"> </v>
      </c>
      <c r="AB47" s="30">
        <v>45000</v>
      </c>
      <c r="AC47" s="30">
        <v>738.94</v>
      </c>
      <c r="AD47" s="30">
        <v>1983.36</v>
      </c>
      <c r="AE47" s="23">
        <f t="shared" si="384"/>
        <v>1.6420888888888891E-2</v>
      </c>
      <c r="AF47" s="23">
        <f t="shared" si="158"/>
        <v>0.37256978057437889</v>
      </c>
      <c r="AG47" s="30">
        <v>668800</v>
      </c>
      <c r="AH47" s="30">
        <v>49822.97</v>
      </c>
      <c r="AI47" s="30">
        <v>45928.4</v>
      </c>
      <c r="AJ47" s="23">
        <f t="shared" si="385"/>
        <v>7.4496067583732062E-2</v>
      </c>
      <c r="AK47" s="23">
        <f t="shared" si="159"/>
        <v>1.0847965528953762</v>
      </c>
      <c r="AL47" s="30">
        <v>1000</v>
      </c>
      <c r="AM47" s="30">
        <v>0</v>
      </c>
      <c r="AN47" s="30"/>
      <c r="AO47" s="23" t="str">
        <f t="shared" ref="AO47" si="441">IF(AM47&lt;=0," ",IF(AL47&lt;=0," ",IF(AM47/AL47*100&gt;200,"СВ.200",AM47/AL47)))</f>
        <v xml:space="preserve"> </v>
      </c>
      <c r="AP47" s="23" t="str">
        <f t="shared" ref="AP47" si="442">IF(AN47=0," ",IF(AM47/AN47*100&gt;200,"св.200",AM47/AN47))</f>
        <v xml:space="preserve"> </v>
      </c>
      <c r="AQ47" s="48">
        <v>644347</v>
      </c>
      <c r="AR47" s="48">
        <v>560842</v>
      </c>
      <c r="AS47" s="48">
        <v>0</v>
      </c>
      <c r="AT47" s="23">
        <f t="shared" ref="AT47" si="443">IF(AR47&lt;=0," ",IF(AQ47&lt;=0," ",IF(AR47/AQ47*100&gt;200,"СВ.200",AR47/AQ47)))</f>
        <v>0.87040368000471791</v>
      </c>
      <c r="AU47" s="23" t="str">
        <f t="shared" ref="AU47" si="444">IF(AS47=0," ",IF(AR47/AS47*100&gt;200,"св.200",AR47/AS47))</f>
        <v xml:space="preserve"> </v>
      </c>
      <c r="AV47" s="30">
        <v>0</v>
      </c>
      <c r="AW47" s="30">
        <v>0</v>
      </c>
      <c r="AX47" s="30"/>
      <c r="AY47" s="23" t="str">
        <f t="shared" si="388"/>
        <v xml:space="preserve"> </v>
      </c>
      <c r="AZ47" s="23" t="str">
        <f t="shared" si="162"/>
        <v xml:space="preserve"> </v>
      </c>
      <c r="BA47" s="30">
        <v>0</v>
      </c>
      <c r="BB47" s="30">
        <v>0</v>
      </c>
      <c r="BC47" s="30"/>
      <c r="BD47" s="23" t="str">
        <f t="shared" si="163"/>
        <v xml:space="preserve"> </v>
      </c>
      <c r="BE47" s="23" t="str">
        <f t="shared" si="164"/>
        <v xml:space="preserve"> </v>
      </c>
      <c r="BF47" s="30">
        <v>0</v>
      </c>
      <c r="BG47" s="30">
        <v>0</v>
      </c>
      <c r="BH47" s="30"/>
      <c r="BI47" s="23" t="str">
        <f t="shared" si="389"/>
        <v xml:space="preserve"> </v>
      </c>
      <c r="BJ47" s="23" t="str">
        <f t="shared" si="166"/>
        <v xml:space="preserve"> </v>
      </c>
      <c r="BK47" s="30">
        <v>0</v>
      </c>
      <c r="BL47" s="30">
        <v>0</v>
      </c>
      <c r="BM47" s="30"/>
      <c r="BN47" s="23"/>
      <c r="BO47" s="23" t="str">
        <f t="shared" si="167"/>
        <v xml:space="preserve"> </v>
      </c>
      <c r="BP47" s="30">
        <v>0</v>
      </c>
      <c r="BQ47" s="30">
        <v>0</v>
      </c>
      <c r="BR47" s="30"/>
      <c r="BS47" s="23" t="str">
        <f t="shared" si="390"/>
        <v xml:space="preserve"> </v>
      </c>
      <c r="BT47" s="23" t="str">
        <f t="shared" si="230"/>
        <v xml:space="preserve"> </v>
      </c>
      <c r="BU47" s="30">
        <v>35000</v>
      </c>
      <c r="BV47" s="30">
        <v>8450</v>
      </c>
      <c r="BW47" s="30"/>
      <c r="BX47" s="23">
        <f t="shared" ref="BX47" si="445">IF(BV47&lt;=0," ",IF(BU47&lt;=0," ",IF(BV47/BU47*100&gt;200,"СВ.200",BV47/BU47)))</f>
        <v>0.24142857142857144</v>
      </c>
      <c r="BY47" s="23" t="e">
        <f>IF(BV47=0," ",IF(BV47/BW47*100&gt;200,"св.200",BV47/BW47))</f>
        <v>#DIV/0!</v>
      </c>
      <c r="BZ47" s="30">
        <v>0</v>
      </c>
      <c r="CA47" s="30">
        <v>0</v>
      </c>
      <c r="CB47" s="30"/>
      <c r="CC47" s="23" t="str">
        <f t="shared" si="265"/>
        <v xml:space="preserve"> </v>
      </c>
      <c r="CD47" s="23" t="str">
        <f t="shared" si="170"/>
        <v xml:space="preserve"> </v>
      </c>
      <c r="CE47" s="22">
        <v>560547</v>
      </c>
      <c r="CF47" s="22">
        <v>513592</v>
      </c>
      <c r="CG47" s="22">
        <v>0</v>
      </c>
      <c r="CH47" s="32">
        <f t="shared" si="171"/>
        <v>0.91623360752978789</v>
      </c>
      <c r="CI47" s="23" t="str">
        <f t="shared" si="185"/>
        <v xml:space="preserve"> </v>
      </c>
      <c r="CJ47" s="30">
        <v>0</v>
      </c>
      <c r="CK47" s="30">
        <v>0</v>
      </c>
      <c r="CL47" s="30"/>
      <c r="CM47" s="23" t="str">
        <f t="shared" si="172"/>
        <v xml:space="preserve"> </v>
      </c>
      <c r="CN47" s="23" t="str">
        <f t="shared" si="173"/>
        <v xml:space="preserve"> </v>
      </c>
      <c r="CO47" s="30">
        <v>560547</v>
      </c>
      <c r="CP47" s="30">
        <v>513592</v>
      </c>
      <c r="CQ47" s="30"/>
      <c r="CR47" s="23">
        <f t="shared" si="174"/>
        <v>0.91623360752978789</v>
      </c>
      <c r="CS47" s="23" t="str">
        <f t="shared" si="175"/>
        <v xml:space="preserve"> </v>
      </c>
      <c r="CT47" s="30">
        <v>0</v>
      </c>
      <c r="CU47" s="30">
        <v>0</v>
      </c>
      <c r="CV47" s="30"/>
      <c r="CW47" s="23" t="str">
        <f t="shared" si="176"/>
        <v xml:space="preserve"> </v>
      </c>
      <c r="CX47" s="23" t="str">
        <f t="shared" si="177"/>
        <v xml:space="preserve"> </v>
      </c>
      <c r="CY47" s="30">
        <v>0</v>
      </c>
      <c r="CZ47" s="30">
        <v>0</v>
      </c>
      <c r="DA47" s="30"/>
      <c r="DB47" s="23" t="str">
        <f t="shared" si="391"/>
        <v xml:space="preserve"> </v>
      </c>
      <c r="DC47" s="23" t="str">
        <f t="shared" si="178"/>
        <v xml:space="preserve"> </v>
      </c>
      <c r="DD47" s="30">
        <v>0</v>
      </c>
      <c r="DE47" s="30">
        <v>0</v>
      </c>
      <c r="DF47" s="30"/>
      <c r="DG47" s="23" t="str">
        <f t="shared" si="392"/>
        <v xml:space="preserve"> </v>
      </c>
      <c r="DH47" s="23" t="str">
        <f t="shared" si="179"/>
        <v xml:space="preserve"> </v>
      </c>
      <c r="DI47" s="30"/>
      <c r="DJ47" s="30"/>
      <c r="DK47" s="23" t="str">
        <f t="shared" si="180"/>
        <v xml:space="preserve"> </v>
      </c>
      <c r="DL47" s="30">
        <v>0</v>
      </c>
      <c r="DM47" s="30">
        <v>0</v>
      </c>
      <c r="DN47" s="30"/>
      <c r="DO47" s="23" t="str">
        <f t="shared" si="394"/>
        <v xml:space="preserve"> </v>
      </c>
      <c r="DP47" s="23" t="str">
        <f t="shared" si="181"/>
        <v xml:space="preserve"> </v>
      </c>
      <c r="DQ47" s="30">
        <v>48800</v>
      </c>
      <c r="DR47" s="30">
        <v>38800</v>
      </c>
      <c r="DS47" s="30"/>
      <c r="DT47" s="77">
        <f t="shared" si="153"/>
        <v>0.79508196721311475</v>
      </c>
      <c r="DU47" s="23" t="str">
        <f t="shared" si="325"/>
        <v xml:space="preserve"> </v>
      </c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</row>
    <row r="48" spans="1:165" s="16" customFormat="1" ht="15.75" x14ac:dyDescent="0.25">
      <c r="A48" s="15"/>
      <c r="B48" s="99" t="s">
        <v>128</v>
      </c>
      <c r="C48" s="93">
        <f>C49+C50+C51+C52</f>
        <v>104598685.05</v>
      </c>
      <c r="D48" s="93">
        <f t="shared" ref="D48" si="446">D49+D50+D51+D52</f>
        <v>30994347.900000002</v>
      </c>
      <c r="E48" s="93">
        <f t="shared" ref="E48" si="447">E49+E50+E51+E52</f>
        <v>18866548.940000001</v>
      </c>
      <c r="F48" s="21">
        <f t="shared" si="378"/>
        <v>0.29631680250267162</v>
      </c>
      <c r="G48" s="21">
        <f t="shared" si="379"/>
        <v>1.6428202104459704</v>
      </c>
      <c r="H48" s="20">
        <f>H49+H50+H51+H52+H53+H54+H55</f>
        <v>96725920</v>
      </c>
      <c r="I48" s="51">
        <f t="shared" ref="I48:J48" si="448">I49+I50+I51+I52+I53+I54+I55</f>
        <v>16343978.079999998</v>
      </c>
      <c r="J48" s="51">
        <f t="shared" si="448"/>
        <v>19510810.530000001</v>
      </c>
      <c r="K48" s="21">
        <f t="shared" si="380"/>
        <v>0.16897206126341313</v>
      </c>
      <c r="L48" s="21">
        <f t="shared" si="154"/>
        <v>0.8376883192458533</v>
      </c>
      <c r="M48" s="51">
        <f>M49+M50+M51+M52+M53+M54+M55</f>
        <v>80064500</v>
      </c>
      <c r="N48" s="51">
        <f t="shared" ref="N48" si="449">N49+N50+N51+N52+N53+N54+N55</f>
        <v>14415847.42</v>
      </c>
      <c r="O48" s="51">
        <f t="shared" ref="O48" si="450">O49+O50+O51+O52+O53+O54+O55</f>
        <v>17421519.540000003</v>
      </c>
      <c r="P48" s="21">
        <f t="shared" si="381"/>
        <v>0.18005292507915494</v>
      </c>
      <c r="Q48" s="21">
        <f t="shared" si="155"/>
        <v>0.82747359591114045</v>
      </c>
      <c r="R48" s="51">
        <f>R49+R50+R51+R52+R53+R54+R55</f>
        <v>2206320</v>
      </c>
      <c r="S48" s="51">
        <f t="shared" ref="S48" si="451">S49+S50+S51+S52+S53+S54+S55</f>
        <v>593183.04</v>
      </c>
      <c r="T48" s="51">
        <f t="shared" ref="T48" si="452">T49+T50+T51+T52+T53+T54+T55</f>
        <v>548978.46</v>
      </c>
      <c r="U48" s="21">
        <f t="shared" si="382"/>
        <v>0.2688563037093441</v>
      </c>
      <c r="V48" s="21">
        <f t="shared" si="156"/>
        <v>1.0805215199153717</v>
      </c>
      <c r="W48" s="51">
        <f>W49+W50+W51+W52+W53+W54+W55</f>
        <v>200000</v>
      </c>
      <c r="X48" s="51">
        <f t="shared" ref="X48" si="453">X49+X50+X51+X52+X53+X54+X55</f>
        <v>38288.31</v>
      </c>
      <c r="Y48" s="51">
        <f t="shared" ref="Y48" si="454">Y49+Y50+Y51+Y52+Y53+Y54+Y55</f>
        <v>280791</v>
      </c>
      <c r="Z48" s="21">
        <f t="shared" si="383"/>
        <v>0.19144154999999999</v>
      </c>
      <c r="AA48" s="21">
        <f t="shared" si="157"/>
        <v>0.13635875081466287</v>
      </c>
      <c r="AB48" s="51">
        <f>AB49+AB50+AB51+AB52+AB53+AB54+AB55</f>
        <v>1647000</v>
      </c>
      <c r="AC48" s="51">
        <f t="shared" ref="AC48" si="455">AC49+AC50+AC51+AC52+AC53+AC54+AC55</f>
        <v>111723.52</v>
      </c>
      <c r="AD48" s="51">
        <f t="shared" ref="AD48" si="456">AD49+AD50+AD51+AD52+AD53+AD54+AD55</f>
        <v>7784.590000000002</v>
      </c>
      <c r="AE48" s="21">
        <f t="shared" si="384"/>
        <v>6.7834559805707351E-2</v>
      </c>
      <c r="AF48" s="21" t="str">
        <f t="shared" si="158"/>
        <v>св.200</v>
      </c>
      <c r="AG48" s="51">
        <f>AG49+AG50+AG51+AG52+AG53+AG54+AG55</f>
        <v>12593600</v>
      </c>
      <c r="AH48" s="51">
        <f t="shared" ref="AH48" si="457">AH49+AH50+AH51+AH52+AH53+AH54+AH55</f>
        <v>1180935.79</v>
      </c>
      <c r="AI48" s="51">
        <f t="shared" ref="AI48" si="458">AI49+AI50+AI51+AI52+AI53+AI54+AI55</f>
        <v>1248636.94</v>
      </c>
      <c r="AJ48" s="21">
        <f t="shared" si="385"/>
        <v>9.3772693272773475E-2</v>
      </c>
      <c r="AK48" s="21">
        <f t="shared" si="159"/>
        <v>0.94577995586130914</v>
      </c>
      <c r="AL48" s="51">
        <f>AL49+AL50+AL51+AL52+AL53+AL54+AL55</f>
        <v>14500</v>
      </c>
      <c r="AM48" s="51">
        <f t="shared" ref="AM48" si="459">AM49+AM50+AM51+AM52+AM53+AM54+AM55</f>
        <v>4000</v>
      </c>
      <c r="AN48" s="51">
        <f t="shared" ref="AN48" si="460">AN49+AN50+AN51+AN52+AN53+AN54+AN55</f>
        <v>3100</v>
      </c>
      <c r="AO48" s="21">
        <f t="shared" si="276"/>
        <v>0.27586206896551724</v>
      </c>
      <c r="AP48" s="21">
        <f t="shared" si="160"/>
        <v>1.2903225806451613</v>
      </c>
      <c r="AQ48" s="51">
        <f>AQ49+AQ50+AQ51+AQ52+AQ53+AQ54+AQ55</f>
        <v>19679193.27</v>
      </c>
      <c r="AR48" s="51">
        <f t="shared" ref="AR48" si="461">AR49+AR50+AR51+AR52+AR53+AR54+AR55</f>
        <v>15482638.580000002</v>
      </c>
      <c r="AS48" s="51">
        <f t="shared" ref="AS48" si="462">AS49+AS50+AS51+AS52+AS53+AS54+AS55</f>
        <v>798775.50000000012</v>
      </c>
      <c r="AT48" s="21">
        <f t="shared" si="118"/>
        <v>0.78675169086339292</v>
      </c>
      <c r="AU48" s="21" t="str">
        <f t="shared" si="161"/>
        <v>св.200</v>
      </c>
      <c r="AV48" s="51">
        <f>AV49+AV50+AV51+AV52+AV53+AV54+AV55</f>
        <v>600000</v>
      </c>
      <c r="AW48" s="51">
        <f t="shared" ref="AW48" si="463">AW49+AW50+AW51+AW52+AW53+AW54+AW55</f>
        <v>34500.67</v>
      </c>
      <c r="AX48" s="51">
        <f t="shared" ref="AX48" si="464">AX49+AX50+AX51+AX52+AX53+AX54+AX55</f>
        <v>60602.34</v>
      </c>
      <c r="AY48" s="21">
        <f t="shared" si="388"/>
        <v>5.7501116666666664E-2</v>
      </c>
      <c r="AZ48" s="21">
        <f t="shared" si="162"/>
        <v>0.56929600408169057</v>
      </c>
      <c r="BA48" s="51">
        <f>BA49+BA50+BA51+BA52+BA53+BA54+BA55</f>
        <v>17580890.150000002</v>
      </c>
      <c r="BB48" s="51">
        <f t="shared" ref="BB48" si="465">BB49+BB50+BB51+BB52+BB53+BB54+BB55</f>
        <v>14532068.640000001</v>
      </c>
      <c r="BC48" s="51">
        <f t="shared" ref="BC48" si="466">BC49+BC50+BC51+BC52+BC53+BC54+BC55</f>
        <v>55949.850000000006</v>
      </c>
      <c r="BD48" s="21">
        <f t="shared" si="163"/>
        <v>0.82658321143085001</v>
      </c>
      <c r="BE48" s="21" t="str">
        <f t="shared" si="164"/>
        <v>св.200</v>
      </c>
      <c r="BF48" s="51">
        <f>BF49+BF50+BF51+BF52+BF53+BF54+BF55</f>
        <v>68800</v>
      </c>
      <c r="BG48" s="51">
        <f t="shared" ref="BG48" si="467">BG49+BG50+BG51+BG52+BG53+BG54+BG55</f>
        <v>17612.330000000002</v>
      </c>
      <c r="BH48" s="51">
        <f t="shared" ref="BH48" si="468">BH49+BH50+BH51+BH52+BH53+BH54+BH55</f>
        <v>18426.400000000001</v>
      </c>
      <c r="BI48" s="21">
        <f t="shared" si="389"/>
        <v>0.25599316860465121</v>
      </c>
      <c r="BJ48" s="21">
        <f t="shared" si="166"/>
        <v>0.95582045326271003</v>
      </c>
      <c r="BK48" s="51">
        <f>BK49+BK50+BK51+BK52+BK53+BK54+BK55</f>
        <v>88415</v>
      </c>
      <c r="BL48" s="51">
        <f t="shared" ref="BL48" si="469">BL49+BL50+BL51+BL52+BL53+BL54+BL55</f>
        <v>26035.760000000002</v>
      </c>
      <c r="BM48" s="51">
        <f t="shared" ref="BM48" si="470">BM49+BM50+BM51+BM52+BM53+BM54+BM55</f>
        <v>11834.23</v>
      </c>
      <c r="BN48" s="21">
        <f t="shared" ref="BN48:BN63" si="471">IF(BL48&lt;=0," ",IF(BK48&lt;=0," ",IF(BL48/BK48*100&gt;200,"СВ.200",BL48/BK48)))</f>
        <v>0.29447220494260024</v>
      </c>
      <c r="BO48" s="21" t="str">
        <f t="shared" si="167"/>
        <v>св.200</v>
      </c>
      <c r="BP48" s="51">
        <f>BP49+BP50+BP51+BP52+BP53+BP54+BP55</f>
        <v>904209.28</v>
      </c>
      <c r="BQ48" s="51">
        <f t="shared" ref="BQ48" si="472">BQ49+BQ50+BQ51+BQ52+BQ53+BQ54+BQ55</f>
        <v>220460.28</v>
      </c>
      <c r="BR48" s="51">
        <f t="shared" ref="BR48" si="473">BR49+BR50+BR51+BR52+BR53+BR54+BR55</f>
        <v>213906.84999999998</v>
      </c>
      <c r="BS48" s="21">
        <f t="shared" si="390"/>
        <v>0.24381554677253478</v>
      </c>
      <c r="BT48" s="21">
        <f t="shared" si="230"/>
        <v>1.0306368402881909</v>
      </c>
      <c r="BU48" s="51">
        <f>BU49+BU50+BU51+BU52+BU53+BU54+BU55</f>
        <v>71000</v>
      </c>
      <c r="BV48" s="51">
        <f t="shared" ref="BV48:BW48" si="474">BV49+BV50+BV51+BV52+BV53+BV54+BV55</f>
        <v>22901.97</v>
      </c>
      <c r="BW48" s="51">
        <f t="shared" si="474"/>
        <v>103909.28</v>
      </c>
      <c r="BX48" s="21">
        <f t="shared" si="423"/>
        <v>0.32256295774647886</v>
      </c>
      <c r="BY48" s="21">
        <f t="shared" si="169"/>
        <v>0.22040350967690278</v>
      </c>
      <c r="BZ48" s="51">
        <f>BZ49+BZ50+BZ51+BZ52+BZ53+BZ54+BZ55</f>
        <v>0</v>
      </c>
      <c r="CA48" s="51">
        <f t="shared" ref="CA48:CB48" si="475">CA49+CA50+CA51+CA52+CA53+CA54+CA55</f>
        <v>276900</v>
      </c>
      <c r="CB48" s="51">
        <f t="shared" si="475"/>
        <v>0</v>
      </c>
      <c r="CC48" s="21" t="str">
        <f t="shared" si="265"/>
        <v xml:space="preserve"> </v>
      </c>
      <c r="CD48" s="21" t="str">
        <f t="shared" si="170"/>
        <v xml:space="preserve"> </v>
      </c>
      <c r="CE48" s="51">
        <f>CE49+CE50+CE51+CE52+CE53+CE54+CE55</f>
        <v>200000</v>
      </c>
      <c r="CF48" s="51">
        <f t="shared" ref="CF48:CG48" si="476">CF49+CF50+CF51+CF52+CF53+CF54+CF55</f>
        <v>426067.08999999997</v>
      </c>
      <c r="CG48" s="51">
        <f t="shared" si="476"/>
        <v>255848.78999999998</v>
      </c>
      <c r="CH48" s="21" t="str">
        <f t="shared" si="171"/>
        <v>СВ.200</v>
      </c>
      <c r="CI48" s="21">
        <f t="shared" si="185"/>
        <v>1.6653082080239661</v>
      </c>
      <c r="CJ48" s="51">
        <f>CJ49+CJ50+CJ51+CJ52+CJ53+CJ54+CJ55</f>
        <v>200000</v>
      </c>
      <c r="CK48" s="51">
        <f t="shared" ref="CK48:CL48" si="477">CK49+CK50+CK51+CK52+CK53+CK54+CK55</f>
        <v>79567.09</v>
      </c>
      <c r="CL48" s="51">
        <f t="shared" si="477"/>
        <v>235882.52</v>
      </c>
      <c r="CM48" s="21">
        <f t="shared" si="172"/>
        <v>0.39783544999999998</v>
      </c>
      <c r="CN48" s="21">
        <f t="shared" si="173"/>
        <v>0.33731660150145931</v>
      </c>
      <c r="CO48" s="51">
        <f>CO49+CO50+CO51+CO52+CO53+CO54+CO55</f>
        <v>0</v>
      </c>
      <c r="CP48" s="51">
        <f t="shared" ref="CP48:CQ48" si="478">CP49+CP50+CP51+CP52+CP53+CP54+CP55</f>
        <v>346500</v>
      </c>
      <c r="CQ48" s="51">
        <f t="shared" si="478"/>
        <v>19966.27</v>
      </c>
      <c r="CR48" s="21" t="str">
        <f t="shared" si="174"/>
        <v xml:space="preserve"> </v>
      </c>
      <c r="CS48" s="21" t="str">
        <f t="shared" si="175"/>
        <v>св.200</v>
      </c>
      <c r="CT48" s="51">
        <f>CT49+CT50+CT51+CT52+CT53+CT54+CT55</f>
        <v>0</v>
      </c>
      <c r="CU48" s="51">
        <f t="shared" ref="CU48:CV48" si="479">CU49+CU50+CU51+CU52+CU53+CU54+CU55</f>
        <v>0</v>
      </c>
      <c r="CV48" s="51">
        <f t="shared" si="479"/>
        <v>0</v>
      </c>
      <c r="CW48" s="40" t="str">
        <f t="shared" si="176"/>
        <v xml:space="preserve"> </v>
      </c>
      <c r="CX48" s="40" t="str">
        <f t="shared" si="177"/>
        <v xml:space="preserve"> </v>
      </c>
      <c r="CY48" s="51">
        <f>CY49+CY50+CY51+CY52+CY53+CY54+CY55</f>
        <v>0</v>
      </c>
      <c r="CZ48" s="51">
        <f t="shared" ref="CZ48:DA48" si="480">CZ49+CZ50+CZ51+CZ52+CZ53+CZ54+CZ55</f>
        <v>0</v>
      </c>
      <c r="DA48" s="51">
        <f t="shared" si="480"/>
        <v>0</v>
      </c>
      <c r="DB48" s="21" t="str">
        <f t="shared" si="391"/>
        <v xml:space="preserve"> </v>
      </c>
      <c r="DC48" s="21" t="str">
        <f t="shared" si="178"/>
        <v xml:space="preserve"> </v>
      </c>
      <c r="DD48" s="51">
        <f>DD49+DD50+DD51+DD52+DD53+DD54+DD55</f>
        <v>0</v>
      </c>
      <c r="DE48" s="51">
        <f t="shared" ref="DE48:DF48" si="481">DE49+DE50+DE51+DE52+DE53+DE54+DE55</f>
        <v>0</v>
      </c>
      <c r="DF48" s="51">
        <f t="shared" si="481"/>
        <v>3119.64</v>
      </c>
      <c r="DG48" s="21" t="str">
        <f t="shared" si="392"/>
        <v xml:space="preserve"> </v>
      </c>
      <c r="DH48" s="21">
        <f t="shared" ref="DH48" si="482">IF(DF48=0," ",IF(DE48/DF48*100&gt;200,"св.200",DE48/DF48))</f>
        <v>0</v>
      </c>
      <c r="DI48" s="51">
        <f t="shared" ref="DI48:DJ48" si="483">DI49+DI50+DI51+DI52+DI53+DI54+DI55</f>
        <v>-2226.4</v>
      </c>
      <c r="DJ48" s="51">
        <f t="shared" si="483"/>
        <v>-2226.4</v>
      </c>
      <c r="DK48" s="51" t="e">
        <f t="shared" ref="DJ48:DK48" si="484">DK49+DK50+DK51+DK52+DK53+DK54+DK55</f>
        <v>#VALUE!</v>
      </c>
      <c r="DL48" s="51">
        <f>DL49+DL50+DL51+DL52+DL53+DL54+DL55</f>
        <v>0</v>
      </c>
      <c r="DM48" s="51">
        <f t="shared" ref="DM48:DN48" si="485">DM49+DM50+DM51+DM52+DM53+DM54+DM55</f>
        <v>0</v>
      </c>
      <c r="DN48" s="51">
        <f t="shared" si="485"/>
        <v>5501.6</v>
      </c>
      <c r="DO48" s="21" t="str">
        <f t="shared" si="394"/>
        <v xml:space="preserve"> </v>
      </c>
      <c r="DP48" s="21">
        <f t="shared" si="181"/>
        <v>0</v>
      </c>
      <c r="DQ48" s="51">
        <f>DQ49+DQ50+DQ51+DQ52+DQ53+DQ54+DQ55</f>
        <v>164975.84</v>
      </c>
      <c r="DR48" s="51">
        <f t="shared" ref="DR48:DS48" si="486">DR49+DR50+DR51+DR52+DR53+DR54+DR55</f>
        <v>72891.839999999997</v>
      </c>
      <c r="DS48" s="51">
        <f t="shared" si="486"/>
        <v>71000</v>
      </c>
      <c r="DT48" s="76">
        <f t="shared" si="153"/>
        <v>0.44183342239687945</v>
      </c>
      <c r="DU48" s="21">
        <f t="shared" si="325"/>
        <v>1.0266456338028169</v>
      </c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</row>
    <row r="49" spans="1:165" s="14" customFormat="1" ht="15" customHeight="1" outlineLevel="1" x14ac:dyDescent="0.25">
      <c r="A49" s="13">
        <v>37</v>
      </c>
      <c r="B49" s="100" t="s">
        <v>1</v>
      </c>
      <c r="C49" s="94">
        <v>84510505</v>
      </c>
      <c r="D49" s="22">
        <v>15527269.949999999</v>
      </c>
      <c r="E49" s="22">
        <v>18507740.699999999</v>
      </c>
      <c r="F49" s="23">
        <f t="shared" si="378"/>
        <v>0.18373183251005304</v>
      </c>
      <c r="G49" s="23">
        <f t="shared" si="379"/>
        <v>0.83896085436295309</v>
      </c>
      <c r="H49" s="12">
        <v>82886620</v>
      </c>
      <c r="I49" s="19">
        <v>15077994.049999999</v>
      </c>
      <c r="J49" s="12">
        <v>17942543.629999999</v>
      </c>
      <c r="K49" s="23">
        <f t="shared" si="380"/>
        <v>0.18191107382590821</v>
      </c>
      <c r="L49" s="23">
        <f t="shared" si="154"/>
        <v>0.84034874658404268</v>
      </c>
      <c r="M49" s="30">
        <v>76699300</v>
      </c>
      <c r="N49" s="30">
        <v>13840732.609999999</v>
      </c>
      <c r="O49" s="30">
        <v>16770184.65</v>
      </c>
      <c r="P49" s="23">
        <f t="shared" si="381"/>
        <v>0.18045448406960687</v>
      </c>
      <c r="Q49" s="23">
        <f t="shared" si="155"/>
        <v>0.82531784228148009</v>
      </c>
      <c r="R49" s="30">
        <v>2206320</v>
      </c>
      <c r="S49" s="30">
        <v>593183.04</v>
      </c>
      <c r="T49" s="30">
        <v>548978.46</v>
      </c>
      <c r="U49" s="23">
        <f t="shared" si="382"/>
        <v>0.2688563037093441</v>
      </c>
      <c r="V49" s="23">
        <f t="shared" si="156"/>
        <v>1.0805215199153717</v>
      </c>
      <c r="W49" s="30">
        <v>1000</v>
      </c>
      <c r="X49" s="30">
        <v>0</v>
      </c>
      <c r="Y49" s="30">
        <v>0.67</v>
      </c>
      <c r="Z49" s="23" t="str">
        <f t="shared" si="383"/>
        <v xml:space="preserve"> </v>
      </c>
      <c r="AA49" s="23">
        <f t="shared" si="157"/>
        <v>0</v>
      </c>
      <c r="AB49" s="30">
        <v>845000</v>
      </c>
      <c r="AC49" s="30">
        <v>84968.83</v>
      </c>
      <c r="AD49" s="30">
        <v>29731.63</v>
      </c>
      <c r="AE49" s="23">
        <f t="shared" si="384"/>
        <v>0.10055482840236686</v>
      </c>
      <c r="AF49" s="23" t="str">
        <f t="shared" si="158"/>
        <v>св.200</v>
      </c>
      <c r="AG49" s="30">
        <v>3135000</v>
      </c>
      <c r="AH49" s="30">
        <v>559109.56999999995</v>
      </c>
      <c r="AI49" s="30">
        <v>593648.22</v>
      </c>
      <c r="AJ49" s="23">
        <f t="shared" si="385"/>
        <v>0.17834436044657095</v>
      </c>
      <c r="AK49" s="23">
        <f t="shared" si="159"/>
        <v>0.94181966889414737</v>
      </c>
      <c r="AL49" s="30">
        <v>0</v>
      </c>
      <c r="AM49" s="30">
        <v>0</v>
      </c>
      <c r="AN49" s="30"/>
      <c r="AO49" s="23" t="str">
        <f t="shared" si="276"/>
        <v xml:space="preserve"> </v>
      </c>
      <c r="AP49" s="23" t="str">
        <f t="shared" si="160"/>
        <v xml:space="preserve"> </v>
      </c>
      <c r="AQ49" s="48">
        <v>1623885</v>
      </c>
      <c r="AR49" s="48">
        <v>449275.9</v>
      </c>
      <c r="AS49" s="48">
        <v>565197.07000000007</v>
      </c>
      <c r="AT49" s="23">
        <f t="shared" si="118"/>
        <v>0.27666731326417821</v>
      </c>
      <c r="AU49" s="23">
        <f t="shared" si="161"/>
        <v>0.79490132530234092</v>
      </c>
      <c r="AV49" s="30">
        <v>600000</v>
      </c>
      <c r="AW49" s="30">
        <v>34500.67</v>
      </c>
      <c r="AX49" s="30">
        <v>60602.34</v>
      </c>
      <c r="AY49" s="23">
        <f t="shared" si="388"/>
        <v>5.7501116666666664E-2</v>
      </c>
      <c r="AZ49" s="23">
        <f t="shared" si="162"/>
        <v>0.56929600408169057</v>
      </c>
      <c r="BA49" s="30">
        <v>0</v>
      </c>
      <c r="BB49" s="30">
        <v>0</v>
      </c>
      <c r="BC49" s="30"/>
      <c r="BD49" s="23" t="str">
        <f t="shared" ref="BD49:BD55" si="487">IF(BB49&lt;=0," ",IF(BA49&lt;=0," ",IF(BB49/BA49*100&gt;200,"СВ.200",BB49/BA49)))</f>
        <v xml:space="preserve"> </v>
      </c>
      <c r="BE49" s="23" t="str">
        <f t="shared" si="164"/>
        <v xml:space="preserve"> </v>
      </c>
      <c r="BF49" s="30">
        <v>64800</v>
      </c>
      <c r="BG49" s="30">
        <v>17612.330000000002</v>
      </c>
      <c r="BH49" s="30">
        <v>16200</v>
      </c>
      <c r="BI49" s="23">
        <f t="shared" si="389"/>
        <v>0.27179521604938273</v>
      </c>
      <c r="BJ49" s="23">
        <f t="shared" si="166"/>
        <v>1.0871808641975309</v>
      </c>
      <c r="BK49" s="30">
        <v>0</v>
      </c>
      <c r="BL49" s="30">
        <v>0</v>
      </c>
      <c r="BM49" s="30"/>
      <c r="BN49" s="23" t="str">
        <f t="shared" si="471"/>
        <v xml:space="preserve"> </v>
      </c>
      <c r="BO49" s="23" t="str">
        <f t="shared" si="167"/>
        <v xml:space="preserve"> </v>
      </c>
      <c r="BP49" s="30">
        <v>680000</v>
      </c>
      <c r="BQ49" s="30">
        <v>181063.81</v>
      </c>
      <c r="BR49" s="30">
        <v>173883.29</v>
      </c>
      <c r="BS49" s="23">
        <f t="shared" si="390"/>
        <v>0.26627030882352942</v>
      </c>
      <c r="BT49" s="23">
        <f t="shared" si="230"/>
        <v>1.0412950548612232</v>
      </c>
      <c r="BU49" s="30">
        <v>0</v>
      </c>
      <c r="BV49" s="30">
        <v>11432</v>
      </c>
      <c r="BW49" s="30">
        <v>75509.279999999999</v>
      </c>
      <c r="BX49" s="23" t="str">
        <f t="shared" ref="BX49:BX54" si="488">IF(BV49&lt;=0," ",IF(BU49&lt;=0," ",IF(BV49/BU49*100&gt;200,"СВ.200",BV49/BU49)))</f>
        <v xml:space="preserve"> </v>
      </c>
      <c r="BY49" s="23">
        <f t="shared" ref="BY49:BY54" si="489">IF(BW49=0," ",IF(BV49/BW49*100&gt;200,"св.200",BV49/BW49))</f>
        <v>0.1513986095483893</v>
      </c>
      <c r="BZ49" s="30">
        <v>0</v>
      </c>
      <c r="CA49" s="30">
        <v>125100</v>
      </c>
      <c r="CB49" s="30"/>
      <c r="CC49" s="23" t="str">
        <f t="shared" si="265"/>
        <v xml:space="preserve"> </v>
      </c>
      <c r="CD49" s="23" t="str">
        <f t="shared" si="170"/>
        <v xml:space="preserve"> </v>
      </c>
      <c r="CE49" s="22">
        <v>200000</v>
      </c>
      <c r="CF49" s="22">
        <v>79567.09</v>
      </c>
      <c r="CG49" s="22">
        <v>235882.52</v>
      </c>
      <c r="CH49" s="23">
        <f t="shared" si="171"/>
        <v>0.39783544999999998</v>
      </c>
      <c r="CI49" s="23">
        <f t="shared" si="185"/>
        <v>0.33731660150145931</v>
      </c>
      <c r="CJ49" s="30">
        <v>200000</v>
      </c>
      <c r="CK49" s="30">
        <v>79567.09</v>
      </c>
      <c r="CL49" s="30">
        <v>235882.52</v>
      </c>
      <c r="CM49" s="23">
        <f t="shared" si="172"/>
        <v>0.39783544999999998</v>
      </c>
      <c r="CN49" s="23">
        <f t="shared" si="173"/>
        <v>0.33731660150145931</v>
      </c>
      <c r="CO49" s="30">
        <v>0</v>
      </c>
      <c r="CP49" s="30">
        <v>0</v>
      </c>
      <c r="CQ49" s="30"/>
      <c r="CR49" s="23" t="str">
        <f t="shared" si="174"/>
        <v xml:space="preserve"> </v>
      </c>
      <c r="CS49" s="23" t="str">
        <f t="shared" si="175"/>
        <v xml:space="preserve"> </v>
      </c>
      <c r="CT49" s="30">
        <v>0</v>
      </c>
      <c r="CU49" s="30">
        <v>0</v>
      </c>
      <c r="CV49" s="30"/>
      <c r="CW49" s="23" t="str">
        <f t="shared" si="176"/>
        <v xml:space="preserve"> </v>
      </c>
      <c r="CX49" s="23" t="str">
        <f t="shared" si="177"/>
        <v xml:space="preserve"> </v>
      </c>
      <c r="CY49" s="30">
        <v>0</v>
      </c>
      <c r="CZ49" s="30">
        <v>0</v>
      </c>
      <c r="DA49" s="30"/>
      <c r="DB49" s="23" t="str">
        <f t="shared" si="391"/>
        <v xml:space="preserve"> </v>
      </c>
      <c r="DC49" s="23" t="str">
        <f t="shared" si="178"/>
        <v xml:space="preserve"> </v>
      </c>
      <c r="DD49" s="30">
        <v>0</v>
      </c>
      <c r="DE49" s="30">
        <v>0</v>
      </c>
      <c r="DF49" s="30">
        <v>3119.64</v>
      </c>
      <c r="DG49" s="23" t="str">
        <f t="shared" si="392"/>
        <v xml:space="preserve"> </v>
      </c>
      <c r="DH49" s="23"/>
      <c r="DI49" s="30"/>
      <c r="DJ49" s="24"/>
      <c r="DK49" s="23" t="str">
        <f t="shared" si="180"/>
        <v xml:space="preserve"> </v>
      </c>
      <c r="DL49" s="30">
        <v>0</v>
      </c>
      <c r="DM49" s="30">
        <v>0</v>
      </c>
      <c r="DN49" s="30"/>
      <c r="DO49" s="23" t="str">
        <f t="shared" si="394"/>
        <v xml:space="preserve"> </v>
      </c>
      <c r="DP49" s="23" t="str">
        <f t="shared" si="181"/>
        <v xml:space="preserve"> </v>
      </c>
      <c r="DQ49" s="30">
        <v>79085</v>
      </c>
      <c r="DR49" s="30">
        <v>0</v>
      </c>
      <c r="DS49" s="30"/>
      <c r="DT49" s="77" t="str">
        <f t="shared" si="153"/>
        <v xml:space="preserve"> </v>
      </c>
      <c r="DU49" s="23" t="str">
        <f t="shared" si="325"/>
        <v xml:space="preserve"> </v>
      </c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</row>
    <row r="50" spans="1:165" s="14" customFormat="1" ht="15.75" customHeight="1" outlineLevel="1" x14ac:dyDescent="0.25">
      <c r="A50" s="13">
        <f>A49+1</f>
        <v>38</v>
      </c>
      <c r="B50" s="100" t="s">
        <v>71</v>
      </c>
      <c r="C50" s="94">
        <v>15560261.99</v>
      </c>
      <c r="D50" s="22">
        <v>14968007.369999999</v>
      </c>
      <c r="E50" s="22">
        <v>197711.55000000005</v>
      </c>
      <c r="F50" s="23">
        <f t="shared" si="378"/>
        <v>0.9619380046183913</v>
      </c>
      <c r="G50" s="23" t="str">
        <f t="shared" si="379"/>
        <v>св.200</v>
      </c>
      <c r="H50" s="12">
        <v>571000</v>
      </c>
      <c r="I50" s="19">
        <v>93532.72</v>
      </c>
      <c r="J50" s="12">
        <v>142709.00000000003</v>
      </c>
      <c r="K50" s="23">
        <f t="shared" si="380"/>
        <v>0.16380511383537655</v>
      </c>
      <c r="L50" s="23">
        <f t="shared" si="154"/>
        <v>0.65540869882067687</v>
      </c>
      <c r="M50" s="30">
        <v>100000</v>
      </c>
      <c r="N50" s="43">
        <v>20962.189999999999</v>
      </c>
      <c r="O50" s="30">
        <v>21809.73</v>
      </c>
      <c r="P50" s="23">
        <f t="shared" si="381"/>
        <v>0.2096219</v>
      </c>
      <c r="Q50" s="23">
        <f t="shared" si="155"/>
        <v>0.96113936302741942</v>
      </c>
      <c r="R50" s="30">
        <v>0</v>
      </c>
      <c r="S50" s="43">
        <v>0</v>
      </c>
      <c r="T50" s="43"/>
      <c r="U50" s="23" t="str">
        <f>IF(S50&lt;=0," ",IF(R50&lt;=0," ",IF(S50/R50*100&gt;200,"СВ.200",S50/R50)))</f>
        <v xml:space="preserve"> </v>
      </c>
      <c r="V50" s="23" t="str">
        <f t="shared" ref="V50:V55" si="490">IF(S50=0," ",IF(S50/T50*100&gt;200,"св.200",S50/T50))</f>
        <v xml:space="preserve"> </v>
      </c>
      <c r="W50" s="30">
        <v>20000</v>
      </c>
      <c r="X50" s="30">
        <v>9977.11</v>
      </c>
      <c r="Y50" s="30"/>
      <c r="Z50" s="23">
        <f t="shared" ref="Z50:Z54" si="491">IF(X50&lt;=0," ",IF(W50&lt;=0," ",IF(X50/W50*100&gt;200,"СВ.200",X50/W50)))</f>
        <v>0.49885550000000001</v>
      </c>
      <c r="AA50" s="23" t="str">
        <f t="shared" ref="AA50:AA54" si="492">IF(Y50=0," ",IF(X50/Y50*100&gt;200,"св.200",X50/Y50))</f>
        <v xml:space="preserve"> </v>
      </c>
      <c r="AB50" s="30">
        <v>70000</v>
      </c>
      <c r="AC50" s="30">
        <v>-164.27</v>
      </c>
      <c r="AD50" s="30">
        <v>694.89</v>
      </c>
      <c r="AE50" s="23" t="str">
        <f t="shared" si="384"/>
        <v xml:space="preserve"> </v>
      </c>
      <c r="AF50" s="23">
        <f t="shared" si="158"/>
        <v>-0.23639712760292997</v>
      </c>
      <c r="AG50" s="30">
        <v>380000</v>
      </c>
      <c r="AH50" s="30">
        <v>62757.69</v>
      </c>
      <c r="AI50" s="30">
        <v>120004.38</v>
      </c>
      <c r="AJ50" s="23">
        <f t="shared" si="385"/>
        <v>0.16515181578947369</v>
      </c>
      <c r="AK50" s="23">
        <f t="shared" si="159"/>
        <v>0.52296166189934068</v>
      </c>
      <c r="AL50" s="30">
        <v>1000</v>
      </c>
      <c r="AM50" s="30">
        <v>0</v>
      </c>
      <c r="AN50" s="30">
        <v>200</v>
      </c>
      <c r="AO50" s="23" t="str">
        <f t="shared" si="276"/>
        <v xml:space="preserve"> </v>
      </c>
      <c r="AP50" s="23">
        <f t="shared" si="160"/>
        <v>0</v>
      </c>
      <c r="AQ50" s="48">
        <v>14989261.99</v>
      </c>
      <c r="AR50" s="48">
        <v>14874474.65</v>
      </c>
      <c r="AS50" s="48">
        <v>55002.55</v>
      </c>
      <c r="AT50" s="23">
        <f t="shared" si="118"/>
        <v>0.99234202857508402</v>
      </c>
      <c r="AU50" s="23" t="str">
        <f t="shared" si="161"/>
        <v>св.200</v>
      </c>
      <c r="AV50" s="30">
        <v>0</v>
      </c>
      <c r="AW50" s="43">
        <v>0</v>
      </c>
      <c r="AX50" s="43"/>
      <c r="AY50" s="23" t="str">
        <f t="shared" si="388"/>
        <v xml:space="preserve"> </v>
      </c>
      <c r="AZ50" s="23" t="str">
        <f t="shared" si="162"/>
        <v xml:space="preserve"> </v>
      </c>
      <c r="BA50" s="30">
        <v>14989261.99</v>
      </c>
      <c r="BB50" s="30">
        <v>14527974.65</v>
      </c>
      <c r="BC50" s="30">
        <v>55002.55</v>
      </c>
      <c r="BD50" s="23">
        <f t="shared" si="487"/>
        <v>0.96922548019323795</v>
      </c>
      <c r="BE50" s="23" t="str">
        <f t="shared" si="164"/>
        <v>св.200</v>
      </c>
      <c r="BF50" s="30">
        <v>0</v>
      </c>
      <c r="BG50" s="30">
        <v>0</v>
      </c>
      <c r="BH50" s="30"/>
      <c r="BI50" s="23" t="str">
        <f t="shared" si="389"/>
        <v xml:space="preserve"> </v>
      </c>
      <c r="BJ50" s="23" t="str">
        <f t="shared" si="166"/>
        <v xml:space="preserve"> </v>
      </c>
      <c r="BK50" s="30">
        <v>0</v>
      </c>
      <c r="BL50" s="30">
        <v>0</v>
      </c>
      <c r="BM50" s="30"/>
      <c r="BN50" s="23" t="str">
        <f t="shared" si="471"/>
        <v xml:space="preserve"> </v>
      </c>
      <c r="BO50" s="23" t="str">
        <f t="shared" si="167"/>
        <v xml:space="preserve"> </v>
      </c>
      <c r="BP50" s="30">
        <v>0</v>
      </c>
      <c r="BQ50" s="30">
        <v>0</v>
      </c>
      <c r="BR50" s="30"/>
      <c r="BS50" s="23" t="str">
        <f t="shared" si="390"/>
        <v xml:space="preserve"> </v>
      </c>
      <c r="BT50" s="23" t="str">
        <f t="shared" si="230"/>
        <v xml:space="preserve"> </v>
      </c>
      <c r="BU50" s="30">
        <v>0</v>
      </c>
      <c r="BV50" s="30">
        <v>0</v>
      </c>
      <c r="BW50" s="30"/>
      <c r="BX50" s="23" t="str">
        <f t="shared" si="488"/>
        <v xml:space="preserve"> </v>
      </c>
      <c r="BY50" s="23" t="str">
        <f t="shared" si="489"/>
        <v xml:space="preserve"> </v>
      </c>
      <c r="BZ50" s="30">
        <v>0</v>
      </c>
      <c r="CA50" s="43">
        <v>0</v>
      </c>
      <c r="CB50" s="43"/>
      <c r="CC50" s="23" t="str">
        <f t="shared" ref="CC50:CC76" si="493">IF(CA50&lt;=0," ",IF(BZ50&lt;=0," ",IF(CA50/BZ50*100&gt;200,"СВ.200",CA50/BZ50)))</f>
        <v xml:space="preserve"> </v>
      </c>
      <c r="CD50" s="23" t="str">
        <f t="shared" si="170"/>
        <v xml:space="preserve"> </v>
      </c>
      <c r="CE50" s="22">
        <v>0</v>
      </c>
      <c r="CF50" s="22">
        <v>346500</v>
      </c>
      <c r="CG50" s="22">
        <v>0</v>
      </c>
      <c r="CH50" s="23" t="str">
        <f t="shared" si="171"/>
        <v xml:space="preserve"> </v>
      </c>
      <c r="CI50" s="23" t="str">
        <f t="shared" si="185"/>
        <v xml:space="preserve"> </v>
      </c>
      <c r="CJ50" s="30">
        <v>0</v>
      </c>
      <c r="CK50" s="43">
        <v>0</v>
      </c>
      <c r="CL50" s="43"/>
      <c r="CM50" s="23" t="str">
        <f t="shared" si="172"/>
        <v xml:space="preserve"> </v>
      </c>
      <c r="CN50" s="23" t="str">
        <f t="shared" si="173"/>
        <v xml:space="preserve"> </v>
      </c>
      <c r="CO50" s="30">
        <v>0</v>
      </c>
      <c r="CP50" s="30">
        <v>346500</v>
      </c>
      <c r="CQ50" s="30"/>
      <c r="CR50" s="23" t="str">
        <f t="shared" si="174"/>
        <v xml:space="preserve"> </v>
      </c>
      <c r="CS50" s="23" t="str">
        <f t="shared" si="175"/>
        <v xml:space="preserve"> </v>
      </c>
      <c r="CT50" s="30">
        <v>0</v>
      </c>
      <c r="CU50" s="43">
        <v>0</v>
      </c>
      <c r="CV50" s="43"/>
      <c r="CW50" s="23" t="str">
        <f t="shared" si="176"/>
        <v xml:space="preserve"> </v>
      </c>
      <c r="CX50" s="23" t="str">
        <f t="shared" si="177"/>
        <v xml:space="preserve"> </v>
      </c>
      <c r="CY50" s="30">
        <v>0</v>
      </c>
      <c r="CZ50" s="43">
        <v>0</v>
      </c>
      <c r="DA50" s="43"/>
      <c r="DB50" s="23" t="str">
        <f t="shared" si="391"/>
        <v xml:space="preserve"> </v>
      </c>
      <c r="DC50" s="23" t="str">
        <f t="shared" si="178"/>
        <v xml:space="preserve"> </v>
      </c>
      <c r="DD50" s="30">
        <v>0</v>
      </c>
      <c r="DE50" s="43">
        <v>0</v>
      </c>
      <c r="DF50" s="43"/>
      <c r="DG50" s="23" t="str">
        <f t="shared" si="392"/>
        <v xml:space="preserve"> </v>
      </c>
      <c r="DH50" s="23" t="str">
        <f t="shared" si="179"/>
        <v xml:space="preserve"> </v>
      </c>
      <c r="DI50" s="30"/>
      <c r="DJ50" s="24"/>
      <c r="DK50" s="23" t="str">
        <f t="shared" si="180"/>
        <v xml:space="preserve"> </v>
      </c>
      <c r="DL50" s="30">
        <v>0</v>
      </c>
      <c r="DM50" s="30">
        <v>0</v>
      </c>
      <c r="DN50" s="30"/>
      <c r="DO50" s="23" t="str">
        <f t="shared" si="394"/>
        <v xml:space="preserve"> </v>
      </c>
      <c r="DP50" s="23" t="str">
        <f t="shared" si="181"/>
        <v xml:space="preserve"> </v>
      </c>
      <c r="DQ50" s="30">
        <v>0</v>
      </c>
      <c r="DR50" s="30">
        <v>0</v>
      </c>
      <c r="DS50" s="30"/>
      <c r="DT50" s="77" t="str">
        <f t="shared" si="153"/>
        <v xml:space="preserve"> </v>
      </c>
      <c r="DU50" s="23" t="str">
        <f t="shared" si="325"/>
        <v xml:space="preserve"> </v>
      </c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</row>
    <row r="51" spans="1:165" s="14" customFormat="1" ht="15.75" customHeight="1" outlineLevel="1" x14ac:dyDescent="0.25">
      <c r="A51" s="13">
        <f t="shared" ref="A51:A55" si="494">A50+1</f>
        <v>39</v>
      </c>
      <c r="B51" s="100" t="s">
        <v>82</v>
      </c>
      <c r="C51" s="94">
        <v>2799500</v>
      </c>
      <c r="D51" s="22">
        <v>414300.14</v>
      </c>
      <c r="E51" s="22">
        <v>89089.09</v>
      </c>
      <c r="F51" s="23">
        <f t="shared" si="378"/>
        <v>0.14799076263618505</v>
      </c>
      <c r="G51" s="23" t="str">
        <f t="shared" si="379"/>
        <v>св.200</v>
      </c>
      <c r="H51" s="12">
        <v>2669500</v>
      </c>
      <c r="I51" s="19">
        <v>393689.92000000004</v>
      </c>
      <c r="J51" s="12">
        <v>89089.09</v>
      </c>
      <c r="K51" s="23">
        <f t="shared" si="380"/>
        <v>0.14747702566023602</v>
      </c>
      <c r="L51" s="23" t="str">
        <f t="shared" si="154"/>
        <v>св.200</v>
      </c>
      <c r="M51" s="30">
        <v>515000</v>
      </c>
      <c r="N51" s="43">
        <v>95861.11</v>
      </c>
      <c r="O51" s="30">
        <v>72191.69</v>
      </c>
      <c r="P51" s="23">
        <f t="shared" si="381"/>
        <v>0.18613807766990292</v>
      </c>
      <c r="Q51" s="23">
        <f t="shared" si="155"/>
        <v>1.3278690386663616</v>
      </c>
      <c r="R51" s="30">
        <v>0</v>
      </c>
      <c r="S51" s="43">
        <v>0</v>
      </c>
      <c r="T51" s="43"/>
      <c r="U51" s="23" t="str">
        <f>IF(S51&lt;=0," ",IF(R51&lt;=0," ",IF(S51/R51*100&gt;200,"СВ.200",S51/R51)))</f>
        <v xml:space="preserve"> </v>
      </c>
      <c r="V51" s="23" t="str">
        <f t="shared" si="490"/>
        <v xml:space="preserve"> </v>
      </c>
      <c r="W51" s="30">
        <v>72000</v>
      </c>
      <c r="X51" s="30">
        <v>18614.599999999999</v>
      </c>
      <c r="Y51" s="30">
        <v>19499.099999999999</v>
      </c>
      <c r="Z51" s="23">
        <f t="shared" si="491"/>
        <v>0.25853611111111108</v>
      </c>
      <c r="AA51" s="23">
        <f t="shared" si="492"/>
        <v>0.95463893205327421</v>
      </c>
      <c r="AB51" s="30">
        <v>147000</v>
      </c>
      <c r="AC51" s="30">
        <v>16820.52</v>
      </c>
      <c r="AD51" s="30">
        <v>-53121.29</v>
      </c>
      <c r="AE51" s="23">
        <f t="shared" si="384"/>
        <v>0.11442530612244899</v>
      </c>
      <c r="AF51" s="23">
        <f t="shared" si="158"/>
        <v>-0.31664366584471121</v>
      </c>
      <c r="AG51" s="30">
        <v>1935000</v>
      </c>
      <c r="AH51" s="30">
        <v>262193.69</v>
      </c>
      <c r="AI51" s="30">
        <v>50519.59</v>
      </c>
      <c r="AJ51" s="23">
        <f t="shared" si="385"/>
        <v>0.1355006149870801</v>
      </c>
      <c r="AK51" s="23" t="str">
        <f t="shared" si="159"/>
        <v>св.200</v>
      </c>
      <c r="AL51" s="30">
        <v>500</v>
      </c>
      <c r="AM51" s="30">
        <v>200</v>
      </c>
      <c r="AN51" s="30"/>
      <c r="AO51" s="23">
        <f t="shared" ref="AO51:AO55" si="495">IF(AM51&lt;=0," ",IF(AL51&lt;=0," ",IF(AM51/AL51*100&gt;200,"СВ.200",AM51/AL51)))</f>
        <v>0.4</v>
      </c>
      <c r="AP51" s="23" t="str">
        <f t="shared" ref="AP51:AP55" si="496">IF(AN51=0," ",IF(AM51/AN51*100&gt;200,"св.200",AM51/AN51))</f>
        <v xml:space="preserve"> </v>
      </c>
      <c r="AQ51" s="48">
        <v>130000</v>
      </c>
      <c r="AR51" s="48">
        <v>20610.22</v>
      </c>
      <c r="AS51" s="48">
        <v>0</v>
      </c>
      <c r="AT51" s="23">
        <f t="shared" ref="AT51:AT52" si="497">IF(AR51&lt;=0," ",IF(AQ51&lt;=0," ",IF(AR51/AQ51*100&gt;200,"СВ.200",AR51/AQ51)))</f>
        <v>0.15854015384615386</v>
      </c>
      <c r="AU51" s="23" t="str">
        <f t="shared" ref="AU51:AU52" si="498">IF(AS51=0," ",IF(AR51/AS51*100&gt;200,"св.200",AR51/AS51))</f>
        <v xml:space="preserve"> </v>
      </c>
      <c r="AV51" s="30">
        <v>0</v>
      </c>
      <c r="AW51" s="43">
        <v>0</v>
      </c>
      <c r="AX51" s="43"/>
      <c r="AY51" s="23" t="str">
        <f t="shared" si="388"/>
        <v xml:space="preserve"> </v>
      </c>
      <c r="AZ51" s="23" t="str">
        <f t="shared" si="162"/>
        <v xml:space="preserve"> </v>
      </c>
      <c r="BA51" s="30">
        <v>30000</v>
      </c>
      <c r="BB51" s="30">
        <v>0</v>
      </c>
      <c r="BC51" s="30"/>
      <c r="BD51" s="23" t="str">
        <f t="shared" si="487"/>
        <v xml:space="preserve"> </v>
      </c>
      <c r="BE51" s="23" t="str">
        <f t="shared" si="164"/>
        <v xml:space="preserve"> </v>
      </c>
      <c r="BF51" s="30">
        <v>0</v>
      </c>
      <c r="BG51" s="30">
        <v>0</v>
      </c>
      <c r="BH51" s="30"/>
      <c r="BI51" s="23" t="str">
        <f t="shared" si="389"/>
        <v xml:space="preserve"> </v>
      </c>
      <c r="BJ51" s="23" t="str">
        <f t="shared" si="166"/>
        <v xml:space="preserve"> </v>
      </c>
      <c r="BK51" s="30">
        <v>75000</v>
      </c>
      <c r="BL51" s="30">
        <v>18467.400000000001</v>
      </c>
      <c r="BM51" s="30"/>
      <c r="BN51" s="23">
        <f t="shared" si="471"/>
        <v>0.24623200000000001</v>
      </c>
      <c r="BO51" s="23" t="str">
        <f t="shared" si="167"/>
        <v xml:space="preserve"> </v>
      </c>
      <c r="BP51" s="30">
        <v>0</v>
      </c>
      <c r="BQ51" s="30">
        <v>0</v>
      </c>
      <c r="BR51" s="30"/>
      <c r="BS51" s="23" t="str">
        <f t="shared" si="390"/>
        <v xml:space="preserve"> </v>
      </c>
      <c r="BT51" s="23" t="str">
        <f t="shared" si="230"/>
        <v xml:space="preserve"> </v>
      </c>
      <c r="BU51" s="30">
        <v>25000</v>
      </c>
      <c r="BV51" s="30">
        <v>2142.8200000000002</v>
      </c>
      <c r="BW51" s="30"/>
      <c r="BX51" s="23">
        <f t="shared" si="488"/>
        <v>8.5712800000000006E-2</v>
      </c>
      <c r="BY51" s="23" t="str">
        <f t="shared" si="489"/>
        <v xml:space="preserve"> </v>
      </c>
      <c r="BZ51" s="30">
        <v>0</v>
      </c>
      <c r="CA51" s="43">
        <v>0</v>
      </c>
      <c r="CB51" s="43"/>
      <c r="CC51" s="23" t="str">
        <f t="shared" si="493"/>
        <v xml:space="preserve"> </v>
      </c>
      <c r="CD51" s="23" t="str">
        <f t="shared" si="170"/>
        <v xml:space="preserve"> </v>
      </c>
      <c r="CE51" s="22">
        <v>0</v>
      </c>
      <c r="CF51" s="22">
        <v>0</v>
      </c>
      <c r="CG51" s="22">
        <v>0</v>
      </c>
      <c r="CH51" s="23" t="str">
        <f t="shared" si="171"/>
        <v xml:space="preserve"> </v>
      </c>
      <c r="CI51" s="23" t="str">
        <f t="shared" si="185"/>
        <v xml:space="preserve"> </v>
      </c>
      <c r="CJ51" s="30">
        <v>0</v>
      </c>
      <c r="CK51" s="43">
        <v>0</v>
      </c>
      <c r="CL51" s="43"/>
      <c r="CM51" s="23" t="str">
        <f t="shared" si="172"/>
        <v xml:space="preserve"> </v>
      </c>
      <c r="CN51" s="23" t="str">
        <f t="shared" si="173"/>
        <v xml:space="preserve"> </v>
      </c>
      <c r="CO51" s="30">
        <v>0</v>
      </c>
      <c r="CP51" s="30">
        <v>0</v>
      </c>
      <c r="CQ51" s="30"/>
      <c r="CR51" s="23" t="str">
        <f t="shared" si="174"/>
        <v xml:space="preserve"> </v>
      </c>
      <c r="CS51" s="23" t="str">
        <f t="shared" si="175"/>
        <v xml:space="preserve"> </v>
      </c>
      <c r="CT51" s="30">
        <v>0</v>
      </c>
      <c r="CU51" s="43">
        <v>0</v>
      </c>
      <c r="CV51" s="43"/>
      <c r="CW51" s="23" t="str">
        <f t="shared" si="176"/>
        <v xml:space="preserve"> </v>
      </c>
      <c r="CX51" s="23" t="str">
        <f t="shared" si="177"/>
        <v xml:space="preserve"> </v>
      </c>
      <c r="CY51" s="30">
        <v>0</v>
      </c>
      <c r="CZ51" s="43">
        <v>0</v>
      </c>
      <c r="DA51" s="43"/>
      <c r="DB51" s="23" t="str">
        <f t="shared" si="391"/>
        <v xml:space="preserve"> </v>
      </c>
      <c r="DC51" s="23" t="str">
        <f t="shared" si="178"/>
        <v xml:space="preserve"> </v>
      </c>
      <c r="DD51" s="30">
        <v>0</v>
      </c>
      <c r="DE51" s="43">
        <v>0</v>
      </c>
      <c r="DF51" s="43"/>
      <c r="DG51" s="23" t="str">
        <f t="shared" si="392"/>
        <v xml:space="preserve"> </v>
      </c>
      <c r="DH51" s="23" t="str">
        <f>IF(DE51=0," ",IF(DE51/DF51*100&gt;200,"св.200",DE51/DF51))</f>
        <v xml:space="preserve"> </v>
      </c>
      <c r="DI51" s="30"/>
      <c r="DJ51" s="24"/>
      <c r="DK51" s="23" t="str">
        <f t="shared" si="180"/>
        <v xml:space="preserve"> </v>
      </c>
      <c r="DL51" s="30">
        <v>0</v>
      </c>
      <c r="DM51" s="30">
        <v>0</v>
      </c>
      <c r="DN51" s="30"/>
      <c r="DO51" s="23" t="str">
        <f t="shared" si="394"/>
        <v xml:space="preserve"> </v>
      </c>
      <c r="DP51" s="23" t="str">
        <f t="shared" si="181"/>
        <v xml:space="preserve"> </v>
      </c>
      <c r="DQ51" s="30">
        <v>0</v>
      </c>
      <c r="DR51" s="30">
        <v>0</v>
      </c>
      <c r="DS51" s="30"/>
      <c r="DT51" s="77" t="str">
        <f t="shared" si="153"/>
        <v xml:space="preserve"> </v>
      </c>
      <c r="DU51" s="23" t="str">
        <f t="shared" si="325"/>
        <v xml:space="preserve"> </v>
      </c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</row>
    <row r="52" spans="1:165" s="14" customFormat="1" ht="15.75" customHeight="1" outlineLevel="1" x14ac:dyDescent="0.25">
      <c r="A52" s="13">
        <f t="shared" si="494"/>
        <v>40</v>
      </c>
      <c r="B52" s="100" t="s">
        <v>9</v>
      </c>
      <c r="C52" s="94">
        <v>1728418.06</v>
      </c>
      <c r="D52" s="22">
        <v>84770.44</v>
      </c>
      <c r="E52" s="22">
        <v>72007.599999999991</v>
      </c>
      <c r="F52" s="23">
        <f t="shared" si="378"/>
        <v>4.904510197029531E-2</v>
      </c>
      <c r="G52" s="23">
        <f t="shared" si="379"/>
        <v>1.1772429576877999</v>
      </c>
      <c r="H52" s="12">
        <v>588700</v>
      </c>
      <c r="I52" s="19">
        <v>84770.44</v>
      </c>
      <c r="J52" s="12">
        <v>72007.599999999991</v>
      </c>
      <c r="K52" s="23">
        <f t="shared" si="380"/>
        <v>0.14399599116697809</v>
      </c>
      <c r="L52" s="23">
        <f t="shared" si="154"/>
        <v>1.1772429576877999</v>
      </c>
      <c r="M52" s="30">
        <v>90700</v>
      </c>
      <c r="N52" s="43">
        <v>8007.66</v>
      </c>
      <c r="O52" s="30">
        <v>16549.009999999998</v>
      </c>
      <c r="P52" s="23">
        <f t="shared" si="381"/>
        <v>8.828732083792723E-2</v>
      </c>
      <c r="Q52" s="23">
        <f t="shared" si="155"/>
        <v>0.48387547049642249</v>
      </c>
      <c r="R52" s="30">
        <v>0</v>
      </c>
      <c r="S52" s="43">
        <v>0</v>
      </c>
      <c r="T52" s="43"/>
      <c r="U52" s="23" t="str">
        <f>IF(S52&lt;=0," ",IF(R52&lt;=0," ",IF(S52/R52*100&gt;200,"СВ.200",S52/R52)))</f>
        <v xml:space="preserve"> </v>
      </c>
      <c r="V52" s="23" t="str">
        <f t="shared" si="490"/>
        <v xml:space="preserve"> </v>
      </c>
      <c r="W52" s="30">
        <v>3000</v>
      </c>
      <c r="X52" s="30">
        <v>0</v>
      </c>
      <c r="Y52" s="30">
        <v>2.33</v>
      </c>
      <c r="Z52" s="23" t="str">
        <f t="shared" si="491"/>
        <v xml:space="preserve"> </v>
      </c>
      <c r="AA52" s="23">
        <f t="shared" si="492"/>
        <v>0</v>
      </c>
      <c r="AB52" s="30">
        <v>35000</v>
      </c>
      <c r="AC52" s="30">
        <v>826.9</v>
      </c>
      <c r="AD52" s="30">
        <v>1012.43</v>
      </c>
      <c r="AE52" s="23">
        <f t="shared" si="384"/>
        <v>2.3625714285714285E-2</v>
      </c>
      <c r="AF52" s="23">
        <f t="shared" si="158"/>
        <v>0.81674782454095596</v>
      </c>
      <c r="AG52" s="30">
        <v>460000</v>
      </c>
      <c r="AH52" s="30">
        <v>74685.88</v>
      </c>
      <c r="AI52" s="30">
        <v>54443.83</v>
      </c>
      <c r="AJ52" s="23">
        <f t="shared" si="385"/>
        <v>0.16236060869565219</v>
      </c>
      <c r="AK52" s="23">
        <f t="shared" si="159"/>
        <v>1.3717969510962031</v>
      </c>
      <c r="AL52" s="30">
        <v>0</v>
      </c>
      <c r="AM52" s="30">
        <v>1250</v>
      </c>
      <c r="AN52" s="30"/>
      <c r="AO52" s="23" t="str">
        <f t="shared" si="495"/>
        <v xml:space="preserve"> </v>
      </c>
      <c r="AP52" s="23" t="str">
        <f t="shared" si="496"/>
        <v xml:space="preserve"> </v>
      </c>
      <c r="AQ52" s="48">
        <v>1139718.06</v>
      </c>
      <c r="AR52" s="48">
        <v>0</v>
      </c>
      <c r="AS52" s="48">
        <v>0</v>
      </c>
      <c r="AT52" s="23" t="str">
        <f t="shared" si="497"/>
        <v xml:space="preserve"> </v>
      </c>
      <c r="AU52" s="23" t="str">
        <f t="shared" si="498"/>
        <v xml:space="preserve"> </v>
      </c>
      <c r="AV52" s="30">
        <v>0</v>
      </c>
      <c r="AW52" s="43">
        <v>0</v>
      </c>
      <c r="AX52" s="43"/>
      <c r="AY52" s="23" t="str">
        <f t="shared" si="388"/>
        <v xml:space="preserve"> </v>
      </c>
      <c r="AZ52" s="23" t="str">
        <f t="shared" si="162"/>
        <v xml:space="preserve"> </v>
      </c>
      <c r="BA52" s="30">
        <v>1139718.06</v>
      </c>
      <c r="BB52" s="30">
        <v>0</v>
      </c>
      <c r="BC52" s="30"/>
      <c r="BD52" s="23" t="str">
        <f t="shared" si="487"/>
        <v xml:space="preserve"> </v>
      </c>
      <c r="BE52" s="23" t="str">
        <f t="shared" si="164"/>
        <v xml:space="preserve"> </v>
      </c>
      <c r="BF52" s="30">
        <v>0</v>
      </c>
      <c r="BG52" s="30">
        <v>0</v>
      </c>
      <c r="BH52" s="30"/>
      <c r="BI52" s="23" t="str">
        <f t="shared" si="389"/>
        <v xml:space="preserve"> </v>
      </c>
      <c r="BJ52" s="23" t="str">
        <f t="shared" si="166"/>
        <v xml:space="preserve"> </v>
      </c>
      <c r="BK52" s="30">
        <v>0</v>
      </c>
      <c r="BL52" s="30">
        <v>0</v>
      </c>
      <c r="BM52" s="30"/>
      <c r="BN52" s="23" t="str">
        <f t="shared" si="471"/>
        <v xml:space="preserve"> </v>
      </c>
      <c r="BO52" s="23" t="str">
        <f t="shared" si="167"/>
        <v xml:space="preserve"> </v>
      </c>
      <c r="BP52" s="30">
        <v>0</v>
      </c>
      <c r="BQ52" s="30">
        <v>0</v>
      </c>
      <c r="BR52" s="30"/>
      <c r="BS52" s="23" t="str">
        <f t="shared" si="390"/>
        <v xml:space="preserve"> </v>
      </c>
      <c r="BT52" s="23" t="str">
        <f t="shared" si="230"/>
        <v xml:space="preserve"> </v>
      </c>
      <c r="BU52" s="30">
        <v>0</v>
      </c>
      <c r="BV52" s="30">
        <v>0</v>
      </c>
      <c r="BW52" s="30"/>
      <c r="BX52" s="23" t="str">
        <f t="shared" si="488"/>
        <v xml:space="preserve"> </v>
      </c>
      <c r="BY52" s="23" t="str">
        <f t="shared" si="489"/>
        <v xml:space="preserve"> </v>
      </c>
      <c r="BZ52" s="30">
        <v>0</v>
      </c>
      <c r="CA52" s="43">
        <v>151800</v>
      </c>
      <c r="CB52" s="43"/>
      <c r="CC52" s="23" t="str">
        <f t="shared" si="493"/>
        <v xml:space="preserve"> </v>
      </c>
      <c r="CD52" s="23" t="str">
        <f t="shared" si="170"/>
        <v xml:space="preserve"> </v>
      </c>
      <c r="CE52" s="22">
        <v>0</v>
      </c>
      <c r="CF52" s="22">
        <v>0</v>
      </c>
      <c r="CG52" s="22">
        <v>0</v>
      </c>
      <c r="CH52" s="23" t="str">
        <f t="shared" si="171"/>
        <v xml:space="preserve"> </v>
      </c>
      <c r="CI52" s="23" t="str">
        <f t="shared" si="185"/>
        <v xml:space="preserve"> </v>
      </c>
      <c r="CJ52" s="30">
        <v>0</v>
      </c>
      <c r="CK52" s="43">
        <v>0</v>
      </c>
      <c r="CL52" s="43"/>
      <c r="CM52" s="23" t="str">
        <f t="shared" si="172"/>
        <v xml:space="preserve"> </v>
      </c>
      <c r="CN52" s="23" t="str">
        <f t="shared" si="173"/>
        <v xml:space="preserve"> </v>
      </c>
      <c r="CO52" s="30">
        <v>0</v>
      </c>
      <c r="CP52" s="30">
        <v>0</v>
      </c>
      <c r="CQ52" s="30"/>
      <c r="CR52" s="23" t="str">
        <f t="shared" si="174"/>
        <v xml:space="preserve"> </v>
      </c>
      <c r="CS52" s="23" t="str">
        <f t="shared" si="175"/>
        <v xml:space="preserve"> </v>
      </c>
      <c r="CT52" s="30">
        <v>0</v>
      </c>
      <c r="CU52" s="43">
        <v>0</v>
      </c>
      <c r="CV52" s="43"/>
      <c r="CW52" s="23" t="str">
        <f t="shared" si="176"/>
        <v xml:space="preserve"> </v>
      </c>
      <c r="CX52" s="23" t="str">
        <f t="shared" si="177"/>
        <v xml:space="preserve"> </v>
      </c>
      <c r="CY52" s="30">
        <v>0</v>
      </c>
      <c r="CZ52" s="43">
        <v>0</v>
      </c>
      <c r="DA52" s="43"/>
      <c r="DB52" s="23" t="str">
        <f t="shared" si="391"/>
        <v xml:space="preserve"> </v>
      </c>
      <c r="DC52" s="23" t="str">
        <f t="shared" si="178"/>
        <v xml:space="preserve"> </v>
      </c>
      <c r="DD52" s="30">
        <v>0</v>
      </c>
      <c r="DE52" s="43">
        <v>0</v>
      </c>
      <c r="DF52" s="43"/>
      <c r="DG52" s="23" t="str">
        <f t="shared" si="392"/>
        <v xml:space="preserve"> </v>
      </c>
      <c r="DH52" s="23" t="str">
        <f t="shared" si="179"/>
        <v xml:space="preserve"> </v>
      </c>
      <c r="DI52" s="30"/>
      <c r="DJ52" s="24"/>
      <c r="DK52" s="23" t="str">
        <f t="shared" si="180"/>
        <v xml:space="preserve"> </v>
      </c>
      <c r="DL52" s="30">
        <v>0</v>
      </c>
      <c r="DM52" s="30">
        <v>0</v>
      </c>
      <c r="DN52" s="30"/>
      <c r="DO52" s="23" t="str">
        <f t="shared" si="394"/>
        <v xml:space="preserve"> </v>
      </c>
      <c r="DP52" s="23" t="str">
        <f t="shared" si="181"/>
        <v xml:space="preserve"> </v>
      </c>
      <c r="DQ52" s="30">
        <v>0</v>
      </c>
      <c r="DR52" s="30">
        <v>0</v>
      </c>
      <c r="DS52" s="30"/>
      <c r="DT52" s="77" t="str">
        <f t="shared" si="153"/>
        <v xml:space="preserve"> </v>
      </c>
      <c r="DU52" s="23" t="str">
        <f t="shared" si="325"/>
        <v xml:space="preserve"> </v>
      </c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</row>
    <row r="53" spans="1:165" s="14" customFormat="1" ht="15.75" customHeight="1" outlineLevel="1" x14ac:dyDescent="0.25">
      <c r="A53" s="13">
        <f t="shared" si="494"/>
        <v>41</v>
      </c>
      <c r="B53" s="100" t="s">
        <v>43</v>
      </c>
      <c r="C53" s="94">
        <v>1736818</v>
      </c>
      <c r="D53" s="22">
        <v>380713.93</v>
      </c>
      <c r="E53" s="22">
        <v>433026.77999999997</v>
      </c>
      <c r="F53" s="23">
        <f t="shared" si="378"/>
        <v>0.21920197165160654</v>
      </c>
      <c r="G53" s="23">
        <f t="shared" si="379"/>
        <v>0.87919257557234687</v>
      </c>
      <c r="H53" s="12">
        <v>1615000</v>
      </c>
      <c r="I53" s="19">
        <v>357771.69999999995</v>
      </c>
      <c r="J53" s="12">
        <v>381744.1</v>
      </c>
      <c r="K53" s="23">
        <f t="shared" si="380"/>
        <v>0.22153046439628479</v>
      </c>
      <c r="L53" s="23">
        <f t="shared" si="154"/>
        <v>0.93720295873596993</v>
      </c>
      <c r="M53" s="30">
        <v>640000</v>
      </c>
      <c r="N53" s="43">
        <v>121383.9</v>
      </c>
      <c r="O53" s="30">
        <v>189531.89</v>
      </c>
      <c r="P53" s="23">
        <f t="shared" si="381"/>
        <v>0.18966234374999999</v>
      </c>
      <c r="Q53" s="23">
        <f t="shared" si="155"/>
        <v>0.64044050845480405</v>
      </c>
      <c r="R53" s="30">
        <v>0</v>
      </c>
      <c r="S53" s="43">
        <v>0</v>
      </c>
      <c r="T53" s="43"/>
      <c r="U53" s="23" t="str">
        <f>IF(S53&lt;=0," ",IF(R53&lt;=0," ",IF(S53/R53*100&gt;200,"СВ.200",S53/R53)))</f>
        <v xml:space="preserve"> </v>
      </c>
      <c r="V53" s="23" t="str">
        <f t="shared" si="490"/>
        <v xml:space="preserve"> </v>
      </c>
      <c r="W53" s="30">
        <v>50000</v>
      </c>
      <c r="X53" s="30">
        <v>0</v>
      </c>
      <c r="Y53" s="30">
        <v>210000</v>
      </c>
      <c r="Z53" s="23" t="str">
        <f t="shared" si="491"/>
        <v xml:space="preserve"> </v>
      </c>
      <c r="AA53" s="23">
        <f t="shared" si="492"/>
        <v>0</v>
      </c>
      <c r="AB53" s="30">
        <v>190000</v>
      </c>
      <c r="AC53" s="30">
        <v>8716.4599999999991</v>
      </c>
      <c r="AD53" s="30">
        <v>9644.2900000000009</v>
      </c>
      <c r="AE53" s="23">
        <f t="shared" si="384"/>
        <v>4.5876105263157892E-2</v>
      </c>
      <c r="AF53" s="23">
        <f t="shared" si="158"/>
        <v>0.90379488795961116</v>
      </c>
      <c r="AG53" s="30">
        <v>730000</v>
      </c>
      <c r="AH53" s="30">
        <v>226471.34</v>
      </c>
      <c r="AI53" s="30">
        <v>-28932.080000000002</v>
      </c>
      <c r="AJ53" s="23">
        <f t="shared" si="385"/>
        <v>0.31023471232876709</v>
      </c>
      <c r="AK53" s="23">
        <f t="shared" si="159"/>
        <v>-7.8276895404685725</v>
      </c>
      <c r="AL53" s="30">
        <v>5000</v>
      </c>
      <c r="AM53" s="30">
        <v>1200</v>
      </c>
      <c r="AN53" s="30">
        <v>1500</v>
      </c>
      <c r="AO53" s="23">
        <f t="shared" si="495"/>
        <v>0.24</v>
      </c>
      <c r="AP53" s="23">
        <f t="shared" si="496"/>
        <v>0.8</v>
      </c>
      <c r="AQ53" s="48">
        <v>121818</v>
      </c>
      <c r="AR53" s="48">
        <v>22942.23</v>
      </c>
      <c r="AS53" s="48">
        <v>51282.68</v>
      </c>
      <c r="AT53" s="23">
        <f t="shared" si="118"/>
        <v>0.18833201989853715</v>
      </c>
      <c r="AU53" s="23">
        <f t="shared" si="161"/>
        <v>0.44736800026831669</v>
      </c>
      <c r="AV53" s="30">
        <v>0</v>
      </c>
      <c r="AW53" s="43">
        <v>0</v>
      </c>
      <c r="AX53" s="43"/>
      <c r="AY53" s="23" t="str">
        <f t="shared" si="388"/>
        <v xml:space="preserve"> </v>
      </c>
      <c r="AZ53" s="23" t="str">
        <f t="shared" si="162"/>
        <v xml:space="preserve"> </v>
      </c>
      <c r="BA53" s="30">
        <v>25200</v>
      </c>
      <c r="BB53" s="30">
        <v>2993.99</v>
      </c>
      <c r="BC53" s="30"/>
      <c r="BD53" s="23">
        <f t="shared" si="487"/>
        <v>0.11880912698412698</v>
      </c>
      <c r="BE53" s="23" t="str">
        <f t="shared" si="164"/>
        <v xml:space="preserve"> </v>
      </c>
      <c r="BF53" s="30">
        <v>4000</v>
      </c>
      <c r="BG53" s="30">
        <v>0</v>
      </c>
      <c r="BH53" s="30"/>
      <c r="BI53" s="23" t="str">
        <f t="shared" si="389"/>
        <v xml:space="preserve"> </v>
      </c>
      <c r="BJ53" s="23" t="str">
        <f t="shared" si="166"/>
        <v xml:space="preserve"> </v>
      </c>
      <c r="BK53" s="30">
        <v>13415</v>
      </c>
      <c r="BL53" s="30">
        <v>7568.36</v>
      </c>
      <c r="BM53" s="30">
        <v>11708.27</v>
      </c>
      <c r="BN53" s="23">
        <f t="shared" si="471"/>
        <v>0.56417144986954904</v>
      </c>
      <c r="BO53" s="23">
        <f t="shared" si="167"/>
        <v>0.64641146813320838</v>
      </c>
      <c r="BP53" s="30">
        <v>72300</v>
      </c>
      <c r="BQ53" s="30">
        <v>12379.88</v>
      </c>
      <c r="BR53" s="30">
        <v>13769.89</v>
      </c>
      <c r="BS53" s="23">
        <f t="shared" si="390"/>
        <v>0.17122932226832641</v>
      </c>
      <c r="BT53" s="23">
        <f t="shared" si="230"/>
        <v>0.89905438605537147</v>
      </c>
      <c r="BU53" s="30">
        <v>6000</v>
      </c>
      <c r="BV53" s="30">
        <v>0</v>
      </c>
      <c r="BW53" s="30">
        <v>19400</v>
      </c>
      <c r="BX53" s="23" t="str">
        <f t="shared" si="488"/>
        <v xml:space="preserve"> </v>
      </c>
      <c r="BY53" s="23">
        <f t="shared" si="489"/>
        <v>0</v>
      </c>
      <c r="BZ53" s="30">
        <v>0</v>
      </c>
      <c r="CA53" s="43">
        <v>0</v>
      </c>
      <c r="CB53" s="43"/>
      <c r="CC53" s="23" t="str">
        <f t="shared" si="493"/>
        <v xml:space="preserve"> </v>
      </c>
      <c r="CD53" s="23" t="str">
        <f t="shared" si="170"/>
        <v xml:space="preserve"> </v>
      </c>
      <c r="CE53" s="22">
        <v>0</v>
      </c>
      <c r="CF53" s="22">
        <v>0</v>
      </c>
      <c r="CG53" s="22">
        <v>0</v>
      </c>
      <c r="CH53" s="23" t="str">
        <f t="shared" si="171"/>
        <v xml:space="preserve"> </v>
      </c>
      <c r="CI53" s="23" t="str">
        <f t="shared" si="185"/>
        <v xml:space="preserve"> </v>
      </c>
      <c r="CJ53" s="30">
        <v>0</v>
      </c>
      <c r="CK53" s="43">
        <v>0</v>
      </c>
      <c r="CL53" s="43"/>
      <c r="CM53" s="23" t="str">
        <f t="shared" si="172"/>
        <v xml:space="preserve"> </v>
      </c>
      <c r="CN53" s="23" t="str">
        <f t="shared" si="173"/>
        <v xml:space="preserve"> </v>
      </c>
      <c r="CO53" s="30">
        <v>0</v>
      </c>
      <c r="CP53" s="30">
        <v>0</v>
      </c>
      <c r="CQ53" s="30"/>
      <c r="CR53" s="23" t="str">
        <f t="shared" si="174"/>
        <v xml:space="preserve"> </v>
      </c>
      <c r="CS53" s="23" t="str">
        <f t="shared" si="175"/>
        <v xml:space="preserve"> </v>
      </c>
      <c r="CT53" s="30">
        <v>0</v>
      </c>
      <c r="CU53" s="43">
        <v>0</v>
      </c>
      <c r="CV53" s="43"/>
      <c r="CW53" s="23" t="str">
        <f t="shared" si="176"/>
        <v xml:space="preserve"> </v>
      </c>
      <c r="CX53" s="23" t="str">
        <f t="shared" si="177"/>
        <v xml:space="preserve"> </v>
      </c>
      <c r="CY53" s="30">
        <v>0</v>
      </c>
      <c r="CZ53" s="43">
        <v>0</v>
      </c>
      <c r="DA53" s="43"/>
      <c r="DB53" s="23" t="str">
        <f t="shared" si="391"/>
        <v xml:space="preserve"> </v>
      </c>
      <c r="DC53" s="23" t="str">
        <f t="shared" si="178"/>
        <v xml:space="preserve"> </v>
      </c>
      <c r="DD53" s="30">
        <v>0</v>
      </c>
      <c r="DE53" s="43">
        <v>0</v>
      </c>
      <c r="DF53" s="43"/>
      <c r="DG53" s="23" t="str">
        <f t="shared" si="392"/>
        <v xml:space="preserve"> </v>
      </c>
      <c r="DH53" s="23" t="str">
        <f t="shared" si="179"/>
        <v xml:space="preserve"> </v>
      </c>
      <c r="DI53" s="30"/>
      <c r="DJ53" s="24"/>
      <c r="DK53" s="23" t="str">
        <f>IF(DI53=0," ",IF(DI53/DJ53*100&gt;200,"св.200",DI53/DJ53))</f>
        <v xml:space="preserve"> </v>
      </c>
      <c r="DL53" s="30">
        <v>0</v>
      </c>
      <c r="DM53" s="30">
        <v>0</v>
      </c>
      <c r="DN53" s="30">
        <v>5501.6</v>
      </c>
      <c r="DO53" s="23" t="str">
        <f t="shared" si="394"/>
        <v xml:space="preserve"> </v>
      </c>
      <c r="DP53" s="23">
        <f t="shared" si="181"/>
        <v>0</v>
      </c>
      <c r="DQ53" s="30">
        <v>0</v>
      </c>
      <c r="DR53" s="30">
        <v>0</v>
      </c>
      <c r="DS53" s="30"/>
      <c r="DT53" s="77" t="str">
        <f t="shared" si="153"/>
        <v xml:space="preserve"> </v>
      </c>
      <c r="DU53" s="23" t="str">
        <f t="shared" si="325"/>
        <v xml:space="preserve"> </v>
      </c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</row>
    <row r="54" spans="1:165" s="14" customFormat="1" ht="15.75" customHeight="1" outlineLevel="1" x14ac:dyDescent="0.25">
      <c r="A54" s="13">
        <f t="shared" si="494"/>
        <v>42</v>
      </c>
      <c r="B54" s="100" t="s">
        <v>110</v>
      </c>
      <c r="C54" s="94">
        <v>8133991.8399999999</v>
      </c>
      <c r="D54" s="22">
        <v>404554.86</v>
      </c>
      <c r="E54" s="22">
        <v>902901.69</v>
      </c>
      <c r="F54" s="23">
        <f t="shared" si="378"/>
        <v>4.9736324790805295E-2</v>
      </c>
      <c r="G54" s="23">
        <f t="shared" si="379"/>
        <v>0.44806080715166235</v>
      </c>
      <c r="H54" s="12">
        <v>7907600</v>
      </c>
      <c r="I54" s="19">
        <v>301046.52999999997</v>
      </c>
      <c r="J54" s="12">
        <v>784734.45</v>
      </c>
      <c r="K54" s="23">
        <f t="shared" si="380"/>
        <v>3.807053088168344E-2</v>
      </c>
      <c r="L54" s="23">
        <f t="shared" si="154"/>
        <v>0.38362853829088295</v>
      </c>
      <c r="M54" s="30">
        <v>1703000</v>
      </c>
      <c r="N54" s="43">
        <v>304514.24</v>
      </c>
      <c r="O54" s="30">
        <v>273688.81</v>
      </c>
      <c r="P54" s="23">
        <f t="shared" si="381"/>
        <v>0.17881047563123897</v>
      </c>
      <c r="Q54" s="23">
        <f t="shared" si="155"/>
        <v>1.1126294860210031</v>
      </c>
      <c r="R54" s="30">
        <v>0</v>
      </c>
      <c r="S54" s="43">
        <v>0</v>
      </c>
      <c r="T54" s="43"/>
      <c r="U54" s="23" t="str">
        <f t="shared" si="382"/>
        <v xml:space="preserve"> </v>
      </c>
      <c r="V54" s="23" t="str">
        <f t="shared" si="490"/>
        <v xml:space="preserve"> </v>
      </c>
      <c r="W54" s="30">
        <v>54000</v>
      </c>
      <c r="X54" s="30">
        <v>9696.6</v>
      </c>
      <c r="Y54" s="30">
        <v>51288.9</v>
      </c>
      <c r="Z54" s="23">
        <f t="shared" si="491"/>
        <v>0.17956666666666668</v>
      </c>
      <c r="AA54" s="23">
        <f t="shared" si="492"/>
        <v>0.18905845124383638</v>
      </c>
      <c r="AB54" s="30">
        <v>345000</v>
      </c>
      <c r="AC54" s="30">
        <v>462.35</v>
      </c>
      <c r="AD54" s="30">
        <v>19342.47</v>
      </c>
      <c r="AE54" s="23">
        <f t="shared" si="384"/>
        <v>1.340144927536232E-3</v>
      </c>
      <c r="AF54" s="23">
        <f t="shared" si="158"/>
        <v>2.3903358774758344E-2</v>
      </c>
      <c r="AG54" s="30">
        <v>5797600</v>
      </c>
      <c r="AH54" s="30">
        <v>-14776.66</v>
      </c>
      <c r="AI54" s="30">
        <v>439014.27</v>
      </c>
      <c r="AJ54" s="23" t="str">
        <f t="shared" si="385"/>
        <v xml:space="preserve"> </v>
      </c>
      <c r="AK54" s="23">
        <f t="shared" si="159"/>
        <v>-3.3658723667456182E-2</v>
      </c>
      <c r="AL54" s="30">
        <v>8000</v>
      </c>
      <c r="AM54" s="30">
        <v>1150</v>
      </c>
      <c r="AN54" s="30">
        <v>1400</v>
      </c>
      <c r="AO54" s="23">
        <f t="shared" si="495"/>
        <v>0.14374999999999999</v>
      </c>
      <c r="AP54" s="23">
        <f t="shared" si="496"/>
        <v>0.8214285714285714</v>
      </c>
      <c r="AQ54" s="48">
        <v>226391.84</v>
      </c>
      <c r="AR54" s="48">
        <v>103508.33</v>
      </c>
      <c r="AS54" s="48">
        <v>118167.23999999999</v>
      </c>
      <c r="AT54" s="23">
        <f t="shared" si="118"/>
        <v>0.45720874921993654</v>
      </c>
      <c r="AU54" s="23">
        <f t="shared" si="161"/>
        <v>0.87594776691069376</v>
      </c>
      <c r="AV54" s="30">
        <v>0</v>
      </c>
      <c r="AW54" s="43">
        <v>0</v>
      </c>
      <c r="AX54" s="43"/>
      <c r="AY54" s="23" t="str">
        <f t="shared" si="388"/>
        <v xml:space="preserve"> </v>
      </c>
      <c r="AZ54" s="23" t="str">
        <f t="shared" si="162"/>
        <v xml:space="preserve"> </v>
      </c>
      <c r="BA54" s="30">
        <v>2500</v>
      </c>
      <c r="BB54" s="30">
        <v>1100</v>
      </c>
      <c r="BC54" s="30">
        <v>947.3</v>
      </c>
      <c r="BD54" s="23">
        <f t="shared" si="487"/>
        <v>0.44</v>
      </c>
      <c r="BE54" s="23">
        <f t="shared" si="164"/>
        <v>1.1611949751926529</v>
      </c>
      <c r="BF54" s="30">
        <v>0</v>
      </c>
      <c r="BG54" s="30">
        <v>0</v>
      </c>
      <c r="BH54" s="30">
        <v>2226.4</v>
      </c>
      <c r="BI54" s="23" t="str">
        <f t="shared" si="389"/>
        <v xml:space="preserve"> </v>
      </c>
      <c r="BJ54" s="23"/>
      <c r="BK54" s="30">
        <v>0</v>
      </c>
      <c r="BL54" s="30">
        <v>0</v>
      </c>
      <c r="BM54" s="30"/>
      <c r="BN54" s="23" t="str">
        <f t="shared" si="471"/>
        <v xml:space="preserve"> </v>
      </c>
      <c r="BO54" s="23" t="str">
        <f t="shared" si="167"/>
        <v xml:space="preserve"> </v>
      </c>
      <c r="BP54" s="30">
        <v>146000</v>
      </c>
      <c r="BQ54" s="30">
        <v>24516.49</v>
      </c>
      <c r="BR54" s="30">
        <v>26253.67</v>
      </c>
      <c r="BS54" s="23">
        <f t="shared" si="390"/>
        <v>0.16792116438356167</v>
      </c>
      <c r="BT54" s="23">
        <f t="shared" si="230"/>
        <v>0.93383096534694021</v>
      </c>
      <c r="BU54" s="30">
        <v>0</v>
      </c>
      <c r="BV54" s="30">
        <v>0</v>
      </c>
      <c r="BW54" s="30"/>
      <c r="BX54" s="23" t="str">
        <f t="shared" si="488"/>
        <v xml:space="preserve"> </v>
      </c>
      <c r="BY54" s="23" t="str">
        <f t="shared" si="489"/>
        <v xml:space="preserve"> </v>
      </c>
      <c r="BZ54" s="30">
        <v>0</v>
      </c>
      <c r="CA54" s="43">
        <v>0</v>
      </c>
      <c r="CB54" s="43"/>
      <c r="CC54" s="23" t="str">
        <f t="shared" si="493"/>
        <v xml:space="preserve"> </v>
      </c>
      <c r="CD54" s="23" t="str">
        <f t="shared" si="170"/>
        <v xml:space="preserve"> </v>
      </c>
      <c r="CE54" s="22">
        <v>0</v>
      </c>
      <c r="CF54" s="22">
        <v>0</v>
      </c>
      <c r="CG54" s="22">
        <v>19966.27</v>
      </c>
      <c r="CH54" s="23" t="str">
        <f t="shared" si="171"/>
        <v xml:space="preserve"> </v>
      </c>
      <c r="CI54" s="23">
        <f t="shared" si="185"/>
        <v>0</v>
      </c>
      <c r="CJ54" s="30">
        <v>0</v>
      </c>
      <c r="CK54" s="43">
        <v>0</v>
      </c>
      <c r="CL54" s="43"/>
      <c r="CM54" s="23" t="str">
        <f t="shared" si="172"/>
        <v xml:space="preserve"> </v>
      </c>
      <c r="CN54" s="23" t="str">
        <f t="shared" si="173"/>
        <v xml:space="preserve"> </v>
      </c>
      <c r="CO54" s="30">
        <v>0</v>
      </c>
      <c r="CP54" s="30">
        <v>0</v>
      </c>
      <c r="CQ54" s="30">
        <v>19966.27</v>
      </c>
      <c r="CR54" s="23" t="str">
        <f t="shared" si="174"/>
        <v xml:space="preserve"> </v>
      </c>
      <c r="CS54" s="23">
        <f t="shared" si="175"/>
        <v>0</v>
      </c>
      <c r="CT54" s="30">
        <v>0</v>
      </c>
      <c r="CU54" s="43">
        <v>0</v>
      </c>
      <c r="CV54" s="43"/>
      <c r="CW54" s="23" t="str">
        <f t="shared" si="176"/>
        <v xml:space="preserve"> </v>
      </c>
      <c r="CX54" s="23" t="str">
        <f t="shared" si="177"/>
        <v xml:space="preserve"> </v>
      </c>
      <c r="CY54" s="30">
        <v>0</v>
      </c>
      <c r="CZ54" s="43">
        <v>0</v>
      </c>
      <c r="DA54" s="43"/>
      <c r="DB54" s="23" t="str">
        <f t="shared" si="391"/>
        <v xml:space="preserve"> </v>
      </c>
      <c r="DC54" s="23" t="str">
        <f t="shared" si="178"/>
        <v xml:space="preserve"> </v>
      </c>
      <c r="DD54" s="30">
        <v>0</v>
      </c>
      <c r="DE54" s="43">
        <v>0</v>
      </c>
      <c r="DF54" s="43"/>
      <c r="DG54" s="23" t="str">
        <f t="shared" si="392"/>
        <v xml:space="preserve"> </v>
      </c>
      <c r="DH54" s="23" t="str">
        <f t="shared" si="179"/>
        <v xml:space="preserve"> </v>
      </c>
      <c r="DI54" s="30">
        <v>-2226.4</v>
      </c>
      <c r="DJ54" s="24">
        <v>-2226.4</v>
      </c>
      <c r="DK54" s="23">
        <f t="shared" si="180"/>
        <v>1</v>
      </c>
      <c r="DL54" s="30">
        <v>0</v>
      </c>
      <c r="DM54" s="30">
        <v>0</v>
      </c>
      <c r="DN54" s="30"/>
      <c r="DO54" s="23" t="str">
        <f t="shared" si="394"/>
        <v xml:space="preserve"> </v>
      </c>
      <c r="DP54" s="23" t="str">
        <f t="shared" si="181"/>
        <v xml:space="preserve"> </v>
      </c>
      <c r="DQ54" s="30">
        <v>77891.839999999997</v>
      </c>
      <c r="DR54" s="30">
        <v>72891.839999999997</v>
      </c>
      <c r="DS54" s="30">
        <v>71000</v>
      </c>
      <c r="DT54" s="77">
        <f t="shared" si="153"/>
        <v>0.93580842357813088</v>
      </c>
      <c r="DU54" s="23">
        <f t="shared" si="325"/>
        <v>1.0266456338028169</v>
      </c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</row>
    <row r="55" spans="1:165" s="14" customFormat="1" ht="15.75" customHeight="1" outlineLevel="1" x14ac:dyDescent="0.25">
      <c r="A55" s="13">
        <f t="shared" si="494"/>
        <v>43</v>
      </c>
      <c r="B55" s="100" t="s">
        <v>45</v>
      </c>
      <c r="C55" s="94">
        <v>1935618.38</v>
      </c>
      <c r="D55" s="22">
        <v>46999.97</v>
      </c>
      <c r="E55" s="22">
        <v>107108.62</v>
      </c>
      <c r="F55" s="23">
        <f t="shared" si="378"/>
        <v>2.428163034905672E-2</v>
      </c>
      <c r="G55" s="23">
        <f t="shared" si="379"/>
        <v>0.43880660585487896</v>
      </c>
      <c r="H55" s="12">
        <v>487500</v>
      </c>
      <c r="I55" s="19">
        <v>35172.720000000001</v>
      </c>
      <c r="J55" s="12">
        <v>97982.659999999989</v>
      </c>
      <c r="K55" s="23">
        <f t="shared" si="380"/>
        <v>7.2149169230769236E-2</v>
      </c>
      <c r="L55" s="23">
        <f t="shared" si="154"/>
        <v>0.35896882162619392</v>
      </c>
      <c r="M55" s="30">
        <v>316500</v>
      </c>
      <c r="N55" s="43">
        <v>24385.71</v>
      </c>
      <c r="O55" s="30">
        <v>77563.759999999995</v>
      </c>
      <c r="P55" s="23">
        <f t="shared" si="381"/>
        <v>7.7048056872037918E-2</v>
      </c>
      <c r="Q55" s="23">
        <f t="shared" si="155"/>
        <v>0.3143956662235044</v>
      </c>
      <c r="R55" s="30">
        <v>0</v>
      </c>
      <c r="S55" s="43">
        <v>0</v>
      </c>
      <c r="T55" s="43"/>
      <c r="U55" s="23" t="str">
        <f t="shared" si="382"/>
        <v xml:space="preserve"> </v>
      </c>
      <c r="V55" s="23" t="str">
        <f t="shared" si="490"/>
        <v xml:space="preserve"> </v>
      </c>
      <c r="W55" s="30">
        <v>0</v>
      </c>
      <c r="X55" s="30">
        <v>0</v>
      </c>
      <c r="Y55" s="30"/>
      <c r="Z55" s="23" t="str">
        <f t="shared" si="383"/>
        <v xml:space="preserve"> </v>
      </c>
      <c r="AA55" s="23" t="str">
        <f t="shared" si="157"/>
        <v xml:space="preserve"> </v>
      </c>
      <c r="AB55" s="30">
        <v>15000</v>
      </c>
      <c r="AC55" s="30">
        <v>92.73</v>
      </c>
      <c r="AD55" s="30">
        <v>480.17</v>
      </c>
      <c r="AE55" s="23">
        <f t="shared" si="384"/>
        <v>6.182E-3</v>
      </c>
      <c r="AF55" s="23">
        <f t="shared" si="158"/>
        <v>0.19311910365079035</v>
      </c>
      <c r="AG55" s="30">
        <v>156000</v>
      </c>
      <c r="AH55" s="30">
        <v>10494.28</v>
      </c>
      <c r="AI55" s="30">
        <v>19938.73</v>
      </c>
      <c r="AJ55" s="23">
        <f t="shared" si="385"/>
        <v>6.7271025641025647E-2</v>
      </c>
      <c r="AK55" s="23">
        <f t="shared" si="159"/>
        <v>0.52632640092924676</v>
      </c>
      <c r="AL55" s="30">
        <v>0</v>
      </c>
      <c r="AM55" s="30">
        <v>200</v>
      </c>
      <c r="AN55" s="30"/>
      <c r="AO55" s="23" t="str">
        <f t="shared" si="495"/>
        <v xml:space="preserve"> </v>
      </c>
      <c r="AP55" s="23" t="str">
        <f t="shared" si="496"/>
        <v xml:space="preserve"> </v>
      </c>
      <c r="AQ55" s="48">
        <v>1448118.38</v>
      </c>
      <c r="AR55" s="48">
        <v>11827.25</v>
      </c>
      <c r="AS55" s="48">
        <v>9125.9599999999991</v>
      </c>
      <c r="AT55" s="23">
        <f t="shared" si="118"/>
        <v>8.1673226190251118E-3</v>
      </c>
      <c r="AU55" s="23">
        <f t="shared" si="161"/>
        <v>1.2960006399326758</v>
      </c>
      <c r="AV55" s="30">
        <v>0</v>
      </c>
      <c r="AW55" s="43">
        <v>0</v>
      </c>
      <c r="AX55" s="43"/>
      <c r="AY55" s="23" t="str">
        <f t="shared" si="388"/>
        <v xml:space="preserve"> </v>
      </c>
      <c r="AZ55" s="23" t="str">
        <f t="shared" si="162"/>
        <v xml:space="preserve"> </v>
      </c>
      <c r="BA55" s="30">
        <v>1394210.1</v>
      </c>
      <c r="BB55" s="30">
        <v>0</v>
      </c>
      <c r="BC55" s="30"/>
      <c r="BD55" s="23" t="str">
        <f t="shared" si="487"/>
        <v xml:space="preserve"> </v>
      </c>
      <c r="BE55" s="23" t="str">
        <f t="shared" si="164"/>
        <v xml:space="preserve"> </v>
      </c>
      <c r="BF55" s="30">
        <v>0</v>
      </c>
      <c r="BG55" s="30">
        <v>0</v>
      </c>
      <c r="BH55" s="30"/>
      <c r="BI55" s="23" t="str">
        <f t="shared" si="389"/>
        <v xml:space="preserve"> </v>
      </c>
      <c r="BJ55" s="23" t="str">
        <f t="shared" si="166"/>
        <v xml:space="preserve"> </v>
      </c>
      <c r="BK55" s="30">
        <v>0</v>
      </c>
      <c r="BL55" s="30">
        <v>0</v>
      </c>
      <c r="BM55" s="30">
        <v>125.96</v>
      </c>
      <c r="BN55" s="23" t="str">
        <f t="shared" si="471"/>
        <v xml:space="preserve"> </v>
      </c>
      <c r="BO55" s="23">
        <f t="shared" si="167"/>
        <v>0</v>
      </c>
      <c r="BP55" s="30">
        <v>5909.28</v>
      </c>
      <c r="BQ55" s="30">
        <v>2500.1</v>
      </c>
      <c r="BR55" s="30"/>
      <c r="BS55" s="23">
        <f t="shared" si="390"/>
        <v>0.42308030758400345</v>
      </c>
      <c r="BT55" s="23" t="str">
        <f t="shared" si="230"/>
        <v xml:space="preserve"> </v>
      </c>
      <c r="BU55" s="30">
        <v>40000</v>
      </c>
      <c r="BV55" s="30">
        <v>9327.15</v>
      </c>
      <c r="BW55" s="30">
        <v>9000</v>
      </c>
      <c r="BX55" s="23">
        <f t="shared" si="423"/>
        <v>0.23317874999999999</v>
      </c>
      <c r="BY55" s="23">
        <f t="shared" si="169"/>
        <v>1.0363499999999999</v>
      </c>
      <c r="BZ55" s="30">
        <v>0</v>
      </c>
      <c r="CA55" s="43">
        <v>0</v>
      </c>
      <c r="CB55" s="43"/>
      <c r="CC55" s="23" t="str">
        <f t="shared" si="493"/>
        <v xml:space="preserve"> </v>
      </c>
      <c r="CD55" s="23" t="str">
        <f t="shared" si="170"/>
        <v xml:space="preserve"> </v>
      </c>
      <c r="CE55" s="22">
        <v>0</v>
      </c>
      <c r="CF55" s="22">
        <v>0</v>
      </c>
      <c r="CG55" s="22">
        <v>0</v>
      </c>
      <c r="CH55" s="23" t="str">
        <f t="shared" si="171"/>
        <v xml:space="preserve"> </v>
      </c>
      <c r="CI55" s="23" t="str">
        <f t="shared" si="185"/>
        <v xml:space="preserve"> </v>
      </c>
      <c r="CJ55" s="30">
        <v>0</v>
      </c>
      <c r="CK55" s="43">
        <v>0</v>
      </c>
      <c r="CL55" s="43"/>
      <c r="CM55" s="23" t="str">
        <f t="shared" si="172"/>
        <v xml:space="preserve"> </v>
      </c>
      <c r="CN55" s="23" t="str">
        <f t="shared" si="173"/>
        <v xml:space="preserve"> </v>
      </c>
      <c r="CO55" s="30">
        <v>0</v>
      </c>
      <c r="CP55" s="30">
        <v>0</v>
      </c>
      <c r="CQ55" s="30"/>
      <c r="CR55" s="23" t="str">
        <f t="shared" si="174"/>
        <v xml:space="preserve"> </v>
      </c>
      <c r="CS55" s="23" t="str">
        <f t="shared" si="175"/>
        <v xml:space="preserve"> </v>
      </c>
      <c r="CT55" s="30">
        <v>0</v>
      </c>
      <c r="CU55" s="43">
        <v>0</v>
      </c>
      <c r="CV55" s="43"/>
      <c r="CW55" s="23" t="str">
        <f t="shared" si="176"/>
        <v xml:space="preserve"> </v>
      </c>
      <c r="CX55" s="23" t="str">
        <f t="shared" si="177"/>
        <v xml:space="preserve"> </v>
      </c>
      <c r="CY55" s="30">
        <v>0</v>
      </c>
      <c r="CZ55" s="43">
        <v>0</v>
      </c>
      <c r="DA55" s="43"/>
      <c r="DB55" s="23" t="str">
        <f t="shared" si="391"/>
        <v xml:space="preserve"> </v>
      </c>
      <c r="DC55" s="23" t="str">
        <f t="shared" si="178"/>
        <v xml:space="preserve"> </v>
      </c>
      <c r="DD55" s="30">
        <v>0</v>
      </c>
      <c r="DE55" s="43">
        <v>0</v>
      </c>
      <c r="DF55" s="43"/>
      <c r="DG55" s="23" t="str">
        <f t="shared" si="392"/>
        <v xml:space="preserve"> </v>
      </c>
      <c r="DH55" s="23" t="str">
        <f t="shared" si="179"/>
        <v xml:space="preserve"> </v>
      </c>
      <c r="DI55" s="30"/>
      <c r="DJ55" s="24"/>
      <c r="DK55" s="23" t="str">
        <f t="shared" si="180"/>
        <v xml:space="preserve"> </v>
      </c>
      <c r="DL55" s="30">
        <v>0</v>
      </c>
      <c r="DM55" s="30">
        <v>0</v>
      </c>
      <c r="DN55" s="30"/>
      <c r="DO55" s="23" t="str">
        <f t="shared" si="394"/>
        <v xml:space="preserve"> </v>
      </c>
      <c r="DP55" s="23" t="str">
        <f t="shared" si="181"/>
        <v xml:space="preserve"> </v>
      </c>
      <c r="DQ55" s="30">
        <v>7999</v>
      </c>
      <c r="DR55" s="30">
        <v>0</v>
      </c>
      <c r="DS55" s="30"/>
      <c r="DT55" s="77" t="str">
        <f t="shared" si="153"/>
        <v xml:space="preserve"> </v>
      </c>
      <c r="DU55" s="23" t="str">
        <f t="shared" si="325"/>
        <v xml:space="preserve"> </v>
      </c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</row>
    <row r="56" spans="1:165" s="16" customFormat="1" ht="15.75" x14ac:dyDescent="0.25">
      <c r="A56" s="15"/>
      <c r="B56" s="99" t="s">
        <v>129</v>
      </c>
      <c r="C56" s="93">
        <f>C57+C58+C59+C60</f>
        <v>57421019.990000002</v>
      </c>
      <c r="D56" s="93">
        <f t="shared" ref="D56" si="499">D57+D58+D59+D60</f>
        <v>13516681.949999999</v>
      </c>
      <c r="E56" s="93">
        <f t="shared" ref="E56" si="500">E57+E58+E59+E60</f>
        <v>11933688.240000002</v>
      </c>
      <c r="F56" s="21">
        <f t="shared" si="378"/>
        <v>0.23539606144847233</v>
      </c>
      <c r="G56" s="21">
        <f t="shared" si="379"/>
        <v>1.1326491591002044</v>
      </c>
      <c r="H56" s="20">
        <f>H57+H58+H59+H60+H61+H62</f>
        <v>59212330</v>
      </c>
      <c r="I56" s="51">
        <f t="shared" ref="I56:J56" si="501">I57+I58+I59+I60+I61+I62</f>
        <v>13019446.460000003</v>
      </c>
      <c r="J56" s="51">
        <f t="shared" si="501"/>
        <v>11856167.320000004</v>
      </c>
      <c r="K56" s="21">
        <f t="shared" si="380"/>
        <v>0.21987728670700854</v>
      </c>
      <c r="L56" s="21">
        <f t="shared" si="154"/>
        <v>1.0981159516901957</v>
      </c>
      <c r="M56" s="51">
        <f>M57+M58+M59+M60+M61+M62</f>
        <v>48789700</v>
      </c>
      <c r="N56" s="51">
        <f t="shared" ref="N56" si="502">N57+N58+N59+N60+N61+N62</f>
        <v>12052437.049999999</v>
      </c>
      <c r="O56" s="51">
        <f t="shared" ref="O56" si="503">O57+O58+O59+O60+O61+O62</f>
        <v>10331962.77</v>
      </c>
      <c r="P56" s="21">
        <f t="shared" si="381"/>
        <v>0.24702830822899094</v>
      </c>
      <c r="Q56" s="21">
        <f t="shared" si="155"/>
        <v>1.1665195973213907</v>
      </c>
      <c r="R56" s="51">
        <f>R57+R58+R59+R60+R61+R62</f>
        <v>1225730</v>
      </c>
      <c r="S56" s="51">
        <f t="shared" ref="S56" si="504">S57+S58+S59+S60+S61+S62</f>
        <v>329546.14</v>
      </c>
      <c r="T56" s="51">
        <f t="shared" ref="T56" si="505">T57+T58+T59+T60+T61+T62</f>
        <v>305065.23</v>
      </c>
      <c r="U56" s="21">
        <f t="shared" si="382"/>
        <v>0.2688570402943552</v>
      </c>
      <c r="V56" s="21">
        <f t="shared" si="156"/>
        <v>1.0802481161160189</v>
      </c>
      <c r="W56" s="51">
        <f>W57+W58+W59+W60+W61+W62</f>
        <v>43900</v>
      </c>
      <c r="X56" s="51">
        <f t="shared" ref="X56" si="506">X57+X58+X59+X60+X61+X62</f>
        <v>36489.97</v>
      </c>
      <c r="Y56" s="51">
        <f t="shared" ref="Y56" si="507">Y57+Y58+Y59+Y60+Y61+Y62</f>
        <v>-553.98000000000025</v>
      </c>
      <c r="Z56" s="21">
        <f t="shared" ref="Z56:Z58" si="508">IF(X56&lt;=0," ",IF(W56&lt;=0," ",IF(X56/W56*100&gt;200,"СВ.200",X56/W56)))</f>
        <v>0.83120660592255124</v>
      </c>
      <c r="AA56" s="21">
        <f t="shared" ref="AA56:AA58" si="509">IF(Y56=0," ",IF(X56/Y56*100&gt;200,"св.200",X56/Y56))</f>
        <v>-65.868749774360055</v>
      </c>
      <c r="AB56" s="51">
        <f>AB57+AB58+AB59+AB60+AB61+AB62</f>
        <v>3035000</v>
      </c>
      <c r="AC56" s="51">
        <f t="shared" ref="AC56" si="510">AC57+AC58+AC59+AC60+AC61+AC62</f>
        <v>165457.03999999998</v>
      </c>
      <c r="AD56" s="51">
        <f t="shared" ref="AD56" si="511">AD57+AD58+AD59+AD60+AD61+AD62</f>
        <v>155326.05000000002</v>
      </c>
      <c r="AE56" s="21">
        <f t="shared" si="384"/>
        <v>5.4516322899505761E-2</v>
      </c>
      <c r="AF56" s="21">
        <f t="shared" si="158"/>
        <v>1.0652240239161426</v>
      </c>
      <c r="AG56" s="51">
        <f>AG57+AG58+AG59+AG60+AG61+AG62</f>
        <v>6047000</v>
      </c>
      <c r="AH56" s="51">
        <f t="shared" ref="AH56" si="512">AH57+AH58+AH59+AH60+AH61+AH62</f>
        <v>421716.26</v>
      </c>
      <c r="AI56" s="51">
        <f t="shared" ref="AI56" si="513">AI57+AI58+AI59+AI60+AI61+AI62</f>
        <v>1053717.2500000002</v>
      </c>
      <c r="AJ56" s="21">
        <f t="shared" si="385"/>
        <v>6.9739748635687118E-2</v>
      </c>
      <c r="AK56" s="21">
        <f t="shared" si="159"/>
        <v>0.40021766750046078</v>
      </c>
      <c r="AL56" s="51">
        <f>AL57+AL58+AL59+AL60+AL61+AL62</f>
        <v>71000</v>
      </c>
      <c r="AM56" s="51">
        <f t="shared" ref="AM56" si="514">AM57+AM58+AM59+AM60+AM61+AM62</f>
        <v>13600</v>
      </c>
      <c r="AN56" s="51">
        <f t="shared" ref="AN56" si="515">AN57+AN58+AN59+AN60+AN61+AN62</f>
        <v>10650</v>
      </c>
      <c r="AO56" s="21">
        <f t="shared" ref="AO56:AO76" si="516">IF(AM56&lt;=0," ",IF(AL56&lt;=0," ",IF(AM56/AL56*100&gt;200,"СВ.200",AM56/AL56)))</f>
        <v>0.19154929577464788</v>
      </c>
      <c r="AP56" s="21">
        <f t="shared" si="160"/>
        <v>1.2769953051643192</v>
      </c>
      <c r="AQ56" s="51">
        <f>AQ57+AQ58+AQ59+AQ60+AQ61+AQ62</f>
        <v>5012617.55</v>
      </c>
      <c r="AR56" s="51">
        <f t="shared" ref="AR56" si="517">AR57+AR58+AR59+AR60+AR61+AR62</f>
        <v>1108259.8399999999</v>
      </c>
      <c r="AS56" s="51">
        <f t="shared" ref="AS56" si="518">AS57+AS58+AS59+AS60+AS61+AS62</f>
        <v>831692.3</v>
      </c>
      <c r="AT56" s="21">
        <f t="shared" si="118"/>
        <v>0.22109403499175792</v>
      </c>
      <c r="AU56" s="21">
        <f t="shared" si="161"/>
        <v>1.3325358909779492</v>
      </c>
      <c r="AV56" s="51">
        <f>AV57+AV58+AV59+AV60+AV61+AV62</f>
        <v>910000</v>
      </c>
      <c r="AW56" s="51">
        <f t="shared" ref="AW56" si="519">AW57+AW58+AW59+AW60+AW61+AW62</f>
        <v>541733.88</v>
      </c>
      <c r="AX56" s="51">
        <f t="shared" ref="AX56" si="520">AX57+AX58+AX59+AX60+AX61+AX62</f>
        <v>507162.53</v>
      </c>
      <c r="AY56" s="21">
        <f t="shared" si="388"/>
        <v>0.59531195604395604</v>
      </c>
      <c r="AZ56" s="21">
        <f t="shared" si="162"/>
        <v>1.0681662148818447</v>
      </c>
      <c r="BA56" s="51">
        <f>BA57+BA58+BA59+BA60+BA61+BA62</f>
        <v>148558.33000000002</v>
      </c>
      <c r="BB56" s="51">
        <f t="shared" ref="BB56" si="521">BB57+BB58+BB59+BB60+BB61+BB62</f>
        <v>14017.759999999998</v>
      </c>
      <c r="BC56" s="51">
        <f t="shared" ref="BC56" si="522">BC57+BC58+BC59+BC60+BC61+BC62</f>
        <v>6368.3099999999995</v>
      </c>
      <c r="BD56" s="21">
        <f t="shared" si="163"/>
        <v>9.4358626675461396E-2</v>
      </c>
      <c r="BE56" s="21" t="str">
        <f t="shared" si="164"/>
        <v>св.200</v>
      </c>
      <c r="BF56" s="51">
        <f>BF57+BF58+BF59+BF60+BF61+BF62</f>
        <v>474058</v>
      </c>
      <c r="BG56" s="51">
        <f t="shared" ref="BG56" si="523">BG57+BG58+BG59+BG60+BG61+BG62</f>
        <v>181059.74</v>
      </c>
      <c r="BH56" s="51">
        <f t="shared" ref="BH56" si="524">BH57+BH58+BH59+BH60+BH61+BH62</f>
        <v>125716.83</v>
      </c>
      <c r="BI56" s="21">
        <f t="shared" si="389"/>
        <v>0.38193583907454359</v>
      </c>
      <c r="BJ56" s="21">
        <f t="shared" si="166"/>
        <v>1.4402187837539333</v>
      </c>
      <c r="BK56" s="51">
        <f>BK57+BK58+BK59+BK60+BK61+BK62</f>
        <v>203800</v>
      </c>
      <c r="BL56" s="51">
        <f t="shared" ref="BL56" si="525">BL57+BL58+BL59+BL60+BL61+BL62</f>
        <v>25437.87</v>
      </c>
      <c r="BM56" s="51">
        <f t="shared" ref="BM56" si="526">BM57+BM58+BM59+BM60+BM61+BM62</f>
        <v>35730.5</v>
      </c>
      <c r="BN56" s="21">
        <f t="shared" si="471"/>
        <v>0.12481781157998037</v>
      </c>
      <c r="BO56" s="21">
        <f t="shared" si="167"/>
        <v>0.71193714053819568</v>
      </c>
      <c r="BP56" s="51">
        <f>BP57+BP58+BP59+BP60+BP61+BP62</f>
        <v>494000</v>
      </c>
      <c r="BQ56" s="51">
        <f t="shared" ref="BQ56:BR56" si="527">BQ57+BQ58+BQ59+BQ60+BQ61+BQ62</f>
        <v>95682.09</v>
      </c>
      <c r="BR56" s="51">
        <f t="shared" si="527"/>
        <v>89976.790000000008</v>
      </c>
      <c r="BS56" s="21">
        <f t="shared" si="390"/>
        <v>0.19368844129554655</v>
      </c>
      <c r="BT56" s="21">
        <f t="shared" si="230"/>
        <v>1.0634085745890689</v>
      </c>
      <c r="BU56" s="51">
        <f>BU57+BU58+BU59+BU60+BU61+BU62</f>
        <v>76000</v>
      </c>
      <c r="BV56" s="51">
        <f t="shared" ref="BV56:BW56" si="528">BV57+BV58+BV59+BV60+BV61+BV62</f>
        <v>24942.32</v>
      </c>
      <c r="BW56" s="51">
        <f t="shared" si="528"/>
        <v>6961.74</v>
      </c>
      <c r="BX56" s="21">
        <f t="shared" si="423"/>
        <v>0.32818842105263157</v>
      </c>
      <c r="BY56" s="21" t="str">
        <f t="shared" si="169"/>
        <v>св.200</v>
      </c>
      <c r="BZ56" s="51">
        <f>BZ57+BZ58+BZ59+BZ60+BZ61+BZ62</f>
        <v>266554.7</v>
      </c>
      <c r="CA56" s="51">
        <f t="shared" ref="CA56:CB56" si="529">CA57+CA58+CA59+CA60+CA61+CA62</f>
        <v>154700</v>
      </c>
      <c r="CB56" s="51">
        <f t="shared" si="529"/>
        <v>0</v>
      </c>
      <c r="CC56" s="21">
        <f t="shared" si="493"/>
        <v>0.58036868230048089</v>
      </c>
      <c r="CD56" s="21" t="str">
        <f t="shared" si="170"/>
        <v xml:space="preserve"> </v>
      </c>
      <c r="CE56" s="51">
        <f>CE57+CE58+CE59+CE60+CE61+CE62</f>
        <v>1486652.23</v>
      </c>
      <c r="CF56" s="51">
        <f t="shared" ref="CF56:CG56" si="530">CF57+CF58+CF59+CF60+CF61+CF62</f>
        <v>5307.36</v>
      </c>
      <c r="CG56" s="51">
        <f t="shared" si="530"/>
        <v>43964.4</v>
      </c>
      <c r="CH56" s="21">
        <f t="shared" si="171"/>
        <v>3.5700077616672996E-3</v>
      </c>
      <c r="CI56" s="21">
        <f t="shared" si="185"/>
        <v>0.12071949122471817</v>
      </c>
      <c r="CJ56" s="51">
        <f>CJ57+CJ58+CJ59+CJ60+CJ61+CJ62</f>
        <v>0</v>
      </c>
      <c r="CK56" s="51">
        <f t="shared" ref="CK56:CL56" si="531">CK57+CK58+CK59+CK60+CK61+CK62</f>
        <v>5307.36</v>
      </c>
      <c r="CL56" s="51">
        <f t="shared" si="531"/>
        <v>43964.4</v>
      </c>
      <c r="CM56" s="21" t="str">
        <f t="shared" si="172"/>
        <v xml:space="preserve"> </v>
      </c>
      <c r="CN56" s="21">
        <f t="shared" si="173"/>
        <v>0.12071949122471817</v>
      </c>
      <c r="CO56" s="51">
        <f>CO57+CO58+CO59+CO60+CO61+CO62</f>
        <v>1486652.23</v>
      </c>
      <c r="CP56" s="51">
        <f t="shared" ref="CP56:CQ56" si="532">CP57+CP58+CP59+CP60+CP61+CP62</f>
        <v>0</v>
      </c>
      <c r="CQ56" s="51">
        <f t="shared" si="532"/>
        <v>0</v>
      </c>
      <c r="CR56" s="21" t="str">
        <f t="shared" si="174"/>
        <v xml:space="preserve"> </v>
      </c>
      <c r="CS56" s="21" t="str">
        <f t="shared" si="175"/>
        <v xml:space="preserve"> </v>
      </c>
      <c r="CT56" s="51">
        <f>CT57+CT58+CT59+CT60+CT61+CT62</f>
        <v>0</v>
      </c>
      <c r="CU56" s="51">
        <f t="shared" ref="CU56:CV56" si="533">CU57+CU58+CU59+CU60+CU61+CU62</f>
        <v>0</v>
      </c>
      <c r="CV56" s="51">
        <f t="shared" si="533"/>
        <v>0</v>
      </c>
      <c r="CW56" s="40" t="str">
        <f t="shared" si="176"/>
        <v xml:space="preserve"> </v>
      </c>
      <c r="CX56" s="40" t="str">
        <f t="shared" si="177"/>
        <v xml:space="preserve"> </v>
      </c>
      <c r="CY56" s="51">
        <f>CY57+CY58+CY59+CY60+CY61+CY62</f>
        <v>0</v>
      </c>
      <c r="CZ56" s="51">
        <f t="shared" ref="CZ56:DA56" si="534">CZ57+CZ58+CZ59+CZ60+CZ61+CZ62</f>
        <v>0</v>
      </c>
      <c r="DA56" s="51">
        <f t="shared" si="534"/>
        <v>0</v>
      </c>
      <c r="DB56" s="21" t="str">
        <f t="shared" si="391"/>
        <v xml:space="preserve"> </v>
      </c>
      <c r="DC56" s="21" t="str">
        <f t="shared" si="178"/>
        <v xml:space="preserve"> </v>
      </c>
      <c r="DD56" s="51">
        <f>DD57+DD58+DD59+DD60+DD61+DD62</f>
        <v>0</v>
      </c>
      <c r="DE56" s="51">
        <f t="shared" ref="DE56:DF56" si="535">DE57+DE58+DE59+DE60+DE61+DE62</f>
        <v>4104.03</v>
      </c>
      <c r="DF56" s="51">
        <f t="shared" si="535"/>
        <v>12644.03</v>
      </c>
      <c r="DG56" s="21" t="str">
        <f t="shared" si="392"/>
        <v xml:space="preserve"> </v>
      </c>
      <c r="DH56" s="21">
        <f t="shared" ref="DH56" si="536">IF(DF56=0," ",IF(DE56/DF56*100&gt;200,"св.200",DE56/DF56))</f>
        <v>0.32458243139252274</v>
      </c>
      <c r="DI56" s="51">
        <f t="shared" ref="DI56:DJ56" si="537">DI57+DI58+DI59+DI60+DI61+DI62</f>
        <v>3194.52</v>
      </c>
      <c r="DJ56" s="51">
        <f t="shared" si="537"/>
        <v>3194.52</v>
      </c>
      <c r="DK56" s="51" t="e">
        <f t="shared" ref="DJ56:DK56" si="538">DK57+DK58+DK59+DK60+DK61+DK62</f>
        <v>#VALUE!</v>
      </c>
      <c r="DL56" s="51">
        <f>DL57+DL58+DL59+DL60+DL61+DL62</f>
        <v>0</v>
      </c>
      <c r="DM56" s="51">
        <f t="shared" ref="DM56:DN56" si="539">DM57+DM58+DM59+DM60+DM61+DM62</f>
        <v>0</v>
      </c>
      <c r="DN56" s="51">
        <f t="shared" si="539"/>
        <v>0</v>
      </c>
      <c r="DO56" s="21" t="str">
        <f t="shared" si="394"/>
        <v xml:space="preserve"> </v>
      </c>
      <c r="DP56" s="21" t="str">
        <f t="shared" ref="DP56:DP62" si="540">IF(DM56=0," ",IF(DM56/DN56*100&gt;200,"св.200",DM56/DN56))</f>
        <v xml:space="preserve"> </v>
      </c>
      <c r="DQ56" s="51">
        <f>DQ57+DQ58+DQ59+DQ60+DQ61+DQ62</f>
        <v>952994.29</v>
      </c>
      <c r="DR56" s="51">
        <f t="shared" ref="DR56:DS56" si="541">DR57+DR58+DR59+DR60+DR61+DR62</f>
        <v>0</v>
      </c>
      <c r="DS56" s="51">
        <f t="shared" si="541"/>
        <v>0</v>
      </c>
      <c r="DT56" s="76" t="str">
        <f t="shared" si="153"/>
        <v xml:space="preserve"> </v>
      </c>
      <c r="DU56" s="21" t="str">
        <f t="shared" ref="DU56:DU62" si="542">IF(DR56=0," ",IF(DR56/DS56*100&gt;200,"св.200",DR56/DS56))</f>
        <v xml:space="preserve"> </v>
      </c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</row>
    <row r="57" spans="1:165" s="14" customFormat="1" ht="16.5" customHeight="1" outlineLevel="1" x14ac:dyDescent="0.25">
      <c r="A57" s="13">
        <v>44</v>
      </c>
      <c r="B57" s="100" t="s">
        <v>76</v>
      </c>
      <c r="C57" s="94">
        <v>54454760.119999997</v>
      </c>
      <c r="D57" s="22">
        <v>13090607.539999999</v>
      </c>
      <c r="E57" s="22">
        <v>11545750.590000002</v>
      </c>
      <c r="F57" s="23">
        <f t="shared" si="378"/>
        <v>0.24039418245811198</v>
      </c>
      <c r="G57" s="23">
        <f t="shared" si="379"/>
        <v>1.1338030765481828</v>
      </c>
      <c r="H57" s="12">
        <v>52967030</v>
      </c>
      <c r="I57" s="19">
        <v>12400553.920000002</v>
      </c>
      <c r="J57" s="12">
        <v>10919056.420000002</v>
      </c>
      <c r="K57" s="23">
        <f t="shared" si="380"/>
        <v>0.23411835475766721</v>
      </c>
      <c r="L57" s="23">
        <f t="shared" si="154"/>
        <v>1.1356799931252668</v>
      </c>
      <c r="M57" s="30">
        <v>47388800</v>
      </c>
      <c r="N57" s="30">
        <v>11838515.810000001</v>
      </c>
      <c r="O57" s="30">
        <v>10002841.07</v>
      </c>
      <c r="P57" s="23">
        <f t="shared" si="381"/>
        <v>0.24981674593996894</v>
      </c>
      <c r="Q57" s="23">
        <f t="shared" si="155"/>
        <v>1.1835153360084327</v>
      </c>
      <c r="R57" s="30">
        <v>1225730</v>
      </c>
      <c r="S57" s="30">
        <v>329546.14</v>
      </c>
      <c r="T57" s="30">
        <v>305065.23</v>
      </c>
      <c r="U57" s="23">
        <f t="shared" si="382"/>
        <v>0.2688570402943552</v>
      </c>
      <c r="V57" s="23">
        <f t="shared" si="156"/>
        <v>1.0802481161160189</v>
      </c>
      <c r="W57" s="30">
        <v>2500</v>
      </c>
      <c r="X57" s="30">
        <v>0</v>
      </c>
      <c r="Y57" s="30"/>
      <c r="Z57" s="23" t="str">
        <f t="shared" si="508"/>
        <v xml:space="preserve"> </v>
      </c>
      <c r="AA57" s="23" t="str">
        <f t="shared" si="509"/>
        <v xml:space="preserve"> </v>
      </c>
      <c r="AB57" s="30">
        <v>1750000</v>
      </c>
      <c r="AC57" s="30">
        <v>46188.959999999999</v>
      </c>
      <c r="AD57" s="30">
        <v>120765.21</v>
      </c>
      <c r="AE57" s="23">
        <f t="shared" si="384"/>
        <v>2.6393691428571429E-2</v>
      </c>
      <c r="AF57" s="23">
        <f t="shared" si="158"/>
        <v>0.38246909022888292</v>
      </c>
      <c r="AG57" s="30">
        <v>2600000</v>
      </c>
      <c r="AH57" s="30">
        <v>186303.01</v>
      </c>
      <c r="AI57" s="30">
        <v>490384.91</v>
      </c>
      <c r="AJ57" s="23">
        <f t="shared" si="385"/>
        <v>7.165500384615385E-2</v>
      </c>
      <c r="AK57" s="23">
        <f t="shared" si="159"/>
        <v>0.37991179214711157</v>
      </c>
      <c r="AL57" s="30">
        <v>0</v>
      </c>
      <c r="AM57" s="30">
        <v>0</v>
      </c>
      <c r="AN57" s="30"/>
      <c r="AO57" s="23" t="str">
        <f t="shared" si="516"/>
        <v xml:space="preserve"> </v>
      </c>
      <c r="AP57" s="23" t="str">
        <f t="shared" si="160"/>
        <v xml:space="preserve"> </v>
      </c>
      <c r="AQ57" s="48">
        <v>1487730.12</v>
      </c>
      <c r="AR57" s="48">
        <v>690053.61999999988</v>
      </c>
      <c r="AS57" s="48">
        <v>626694.17000000004</v>
      </c>
      <c r="AT57" s="23">
        <f t="shared" si="118"/>
        <v>0.46382983763211022</v>
      </c>
      <c r="AU57" s="23">
        <f t="shared" si="161"/>
        <v>1.1011010681653539</v>
      </c>
      <c r="AV57" s="30">
        <v>910000</v>
      </c>
      <c r="AW57" s="30">
        <v>541733.88</v>
      </c>
      <c r="AX57" s="30">
        <v>507162.53</v>
      </c>
      <c r="AY57" s="23">
        <f t="shared" si="388"/>
        <v>0.59531195604395604</v>
      </c>
      <c r="AZ57" s="23">
        <f t="shared" si="162"/>
        <v>1.0681662148818447</v>
      </c>
      <c r="BA57" s="30">
        <v>22600</v>
      </c>
      <c r="BB57" s="30">
        <v>13692.13</v>
      </c>
      <c r="BC57" s="30">
        <v>981.28</v>
      </c>
      <c r="BD57" s="23">
        <f t="shared" si="163"/>
        <v>0.60584646017699106</v>
      </c>
      <c r="BE57" s="23" t="str">
        <f t="shared" si="164"/>
        <v>св.200</v>
      </c>
      <c r="BF57" s="30">
        <v>0</v>
      </c>
      <c r="BG57" s="30">
        <v>0</v>
      </c>
      <c r="BH57" s="30"/>
      <c r="BI57" s="23" t="str">
        <f t="shared" si="389"/>
        <v xml:space="preserve"> </v>
      </c>
      <c r="BJ57" s="23" t="str">
        <f t="shared" si="166"/>
        <v xml:space="preserve"> </v>
      </c>
      <c r="BK57" s="30">
        <v>0</v>
      </c>
      <c r="BL57" s="30">
        <v>0</v>
      </c>
      <c r="BM57" s="30"/>
      <c r="BN57" s="23" t="str">
        <f t="shared" si="471"/>
        <v xml:space="preserve"> </v>
      </c>
      <c r="BO57" s="23" t="str">
        <f t="shared" si="167"/>
        <v xml:space="preserve"> </v>
      </c>
      <c r="BP57" s="30">
        <v>284000</v>
      </c>
      <c r="BQ57" s="30">
        <v>61040.43</v>
      </c>
      <c r="BR57" s="30">
        <v>69493.210000000006</v>
      </c>
      <c r="BS57" s="23">
        <f t="shared" si="390"/>
        <v>0.21493109154929577</v>
      </c>
      <c r="BT57" s="23">
        <f t="shared" si="230"/>
        <v>0.87836538274746545</v>
      </c>
      <c r="BU57" s="30">
        <v>10000</v>
      </c>
      <c r="BV57" s="30">
        <v>2901</v>
      </c>
      <c r="BW57" s="30">
        <v>1900</v>
      </c>
      <c r="BX57" s="23">
        <f t="shared" ref="BX57:BX60" si="543">IF(BV57&lt;=0," ",IF(BU57&lt;=0," ",IF(BV57/BU57*100&gt;200,"СВ.200",BV57/BU57)))</f>
        <v>0.29010000000000002</v>
      </c>
      <c r="BY57" s="23">
        <f t="shared" ref="BY57:BY60" si="544">IF(BW57=0," ",IF(BV57/BW57*100&gt;200,"св.200",BV57/BW57))</f>
        <v>1.526842105263158</v>
      </c>
      <c r="BZ57" s="30">
        <v>0</v>
      </c>
      <c r="CA57" s="30">
        <v>0</v>
      </c>
      <c r="CB57" s="30"/>
      <c r="CC57" s="23" t="str">
        <f t="shared" si="493"/>
        <v xml:space="preserve"> </v>
      </c>
      <c r="CD57" s="23" t="str">
        <f t="shared" si="170"/>
        <v xml:space="preserve"> </v>
      </c>
      <c r="CE57" s="22">
        <v>0</v>
      </c>
      <c r="CF57" s="22">
        <v>5307.36</v>
      </c>
      <c r="CG57" s="22">
        <v>43964.4</v>
      </c>
      <c r="CH57" s="32" t="str">
        <f t="shared" si="171"/>
        <v xml:space="preserve"> </v>
      </c>
      <c r="CI57" s="23">
        <f t="shared" si="185"/>
        <v>0.12071949122471817</v>
      </c>
      <c r="CJ57" s="30">
        <v>0</v>
      </c>
      <c r="CK57" s="30">
        <v>5307.36</v>
      </c>
      <c r="CL57" s="30">
        <v>43964.4</v>
      </c>
      <c r="CM57" s="23" t="str">
        <f t="shared" si="172"/>
        <v xml:space="preserve"> </v>
      </c>
      <c r="CN57" s="23">
        <f t="shared" si="173"/>
        <v>0.12071949122471817</v>
      </c>
      <c r="CO57" s="30">
        <v>0</v>
      </c>
      <c r="CP57" s="30">
        <v>0</v>
      </c>
      <c r="CQ57" s="30"/>
      <c r="CR57" s="23" t="str">
        <f t="shared" si="174"/>
        <v xml:space="preserve"> </v>
      </c>
      <c r="CS57" s="23" t="str">
        <f t="shared" si="175"/>
        <v xml:space="preserve"> </v>
      </c>
      <c r="CT57" s="30">
        <v>0</v>
      </c>
      <c r="CU57" s="30">
        <v>0</v>
      </c>
      <c r="CV57" s="30"/>
      <c r="CW57" s="23" t="str">
        <f t="shared" si="176"/>
        <v xml:space="preserve"> </v>
      </c>
      <c r="CX57" s="23" t="str">
        <f t="shared" si="177"/>
        <v xml:space="preserve"> </v>
      </c>
      <c r="CY57" s="30">
        <v>0</v>
      </c>
      <c r="CZ57" s="30">
        <v>0</v>
      </c>
      <c r="DA57" s="30"/>
      <c r="DB57" s="23" t="str">
        <f t="shared" si="391"/>
        <v xml:space="preserve"> </v>
      </c>
      <c r="DC57" s="23" t="str">
        <f t="shared" si="178"/>
        <v xml:space="preserve"> </v>
      </c>
      <c r="DD57" s="30">
        <v>0</v>
      </c>
      <c r="DE57" s="30">
        <v>4104.03</v>
      </c>
      <c r="DF57" s="30">
        <v>3220.1</v>
      </c>
      <c r="DG57" s="23" t="str">
        <f t="shared" si="392"/>
        <v xml:space="preserve"> </v>
      </c>
      <c r="DH57" s="23">
        <f t="shared" si="179"/>
        <v>1.2745038973944909</v>
      </c>
      <c r="DI57" s="30"/>
      <c r="DJ57" s="30"/>
      <c r="DK57" s="23" t="str">
        <f t="shared" si="180"/>
        <v xml:space="preserve"> </v>
      </c>
      <c r="DL57" s="30">
        <v>0</v>
      </c>
      <c r="DM57" s="30">
        <v>0</v>
      </c>
      <c r="DN57" s="30"/>
      <c r="DO57" s="23" t="str">
        <f t="shared" si="394"/>
        <v xml:space="preserve"> </v>
      </c>
      <c r="DP57" s="23" t="str">
        <f t="shared" si="540"/>
        <v xml:space="preserve"> </v>
      </c>
      <c r="DQ57" s="30">
        <v>261130.12</v>
      </c>
      <c r="DR57" s="30">
        <v>0</v>
      </c>
      <c r="DS57" s="30"/>
      <c r="DT57" s="77" t="str">
        <f t="shared" si="153"/>
        <v xml:space="preserve"> </v>
      </c>
      <c r="DU57" s="23" t="str">
        <f t="shared" si="542"/>
        <v xml:space="preserve"> </v>
      </c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</row>
    <row r="58" spans="1:165" s="14" customFormat="1" ht="15.75" customHeight="1" outlineLevel="1" x14ac:dyDescent="0.25">
      <c r="A58" s="13">
        <f>A57+1</f>
        <v>45</v>
      </c>
      <c r="B58" s="100" t="s">
        <v>58</v>
      </c>
      <c r="C58" s="94">
        <v>762243.63</v>
      </c>
      <c r="D58" s="22">
        <v>85978.15</v>
      </c>
      <c r="E58" s="22">
        <v>127252.62</v>
      </c>
      <c r="F58" s="23">
        <f t="shared" si="378"/>
        <v>0.11279615416399084</v>
      </c>
      <c r="G58" s="23">
        <f t="shared" si="379"/>
        <v>0.6756493500880375</v>
      </c>
      <c r="H58" s="12">
        <v>389500</v>
      </c>
      <c r="I58" s="19">
        <v>17189.89</v>
      </c>
      <c r="J58" s="12">
        <v>100813.72</v>
      </c>
      <c r="K58" s="23">
        <f t="shared" si="380"/>
        <v>4.4133222079589217E-2</v>
      </c>
      <c r="L58" s="23">
        <f t="shared" si="154"/>
        <v>0.17051141451778587</v>
      </c>
      <c r="M58" s="30">
        <v>87500</v>
      </c>
      <c r="N58" s="30">
        <v>16502.45</v>
      </c>
      <c r="O58" s="30">
        <v>26277.18</v>
      </c>
      <c r="P58" s="23">
        <f t="shared" si="381"/>
        <v>0.18859942857142858</v>
      </c>
      <c r="Q58" s="23">
        <f t="shared" si="155"/>
        <v>0.62801449775051965</v>
      </c>
      <c r="R58" s="30">
        <v>0</v>
      </c>
      <c r="S58" s="30">
        <v>0</v>
      </c>
      <c r="T58" s="30"/>
      <c r="U58" s="23" t="str">
        <f t="shared" si="382"/>
        <v xml:space="preserve"> </v>
      </c>
      <c r="V58" s="23" t="str">
        <f t="shared" ref="V58:V62" si="545">IF(S58=0," ",IF(S58/T58*100&gt;200,"св.200",S58/T58))</f>
        <v xml:space="preserve"> </v>
      </c>
      <c r="W58" s="30">
        <v>0</v>
      </c>
      <c r="X58" s="30">
        <v>0</v>
      </c>
      <c r="Y58" s="30"/>
      <c r="Z58" s="23" t="str">
        <f t="shared" si="508"/>
        <v xml:space="preserve"> </v>
      </c>
      <c r="AA58" s="23" t="str">
        <f t="shared" si="509"/>
        <v xml:space="preserve"> </v>
      </c>
      <c r="AB58" s="30">
        <v>55000</v>
      </c>
      <c r="AC58" s="30">
        <v>668.11</v>
      </c>
      <c r="AD58" s="30">
        <v>10177.58</v>
      </c>
      <c r="AE58" s="23">
        <f t="shared" si="384"/>
        <v>1.2147454545454546E-2</v>
      </c>
      <c r="AF58" s="23">
        <f t="shared" si="158"/>
        <v>6.5645271272738712E-2</v>
      </c>
      <c r="AG58" s="30">
        <v>237000</v>
      </c>
      <c r="AH58" s="30">
        <v>-780.67</v>
      </c>
      <c r="AI58" s="30">
        <v>63758.96</v>
      </c>
      <c r="AJ58" s="23" t="str">
        <f t="shared" si="385"/>
        <v xml:space="preserve"> </v>
      </c>
      <c r="AK58" s="23">
        <f t="shared" si="159"/>
        <v>-1.2244083027703086E-2</v>
      </c>
      <c r="AL58" s="30">
        <v>10000</v>
      </c>
      <c r="AM58" s="30">
        <v>800</v>
      </c>
      <c r="AN58" s="30">
        <v>600</v>
      </c>
      <c r="AO58" s="23">
        <f t="shared" si="516"/>
        <v>0.08</v>
      </c>
      <c r="AP58" s="23">
        <f t="shared" si="160"/>
        <v>1.3333333333333333</v>
      </c>
      <c r="AQ58" s="48">
        <v>372743.63</v>
      </c>
      <c r="AR58" s="48">
        <v>68788.259999999995</v>
      </c>
      <c r="AS58" s="48">
        <v>26438.9</v>
      </c>
      <c r="AT58" s="23">
        <f t="shared" si="118"/>
        <v>0.18454576943407455</v>
      </c>
      <c r="AU58" s="23" t="str">
        <f t="shared" si="161"/>
        <v>св.200</v>
      </c>
      <c r="AV58" s="30">
        <v>0</v>
      </c>
      <c r="AW58" s="30">
        <v>0</v>
      </c>
      <c r="AX58" s="30"/>
      <c r="AY58" s="23" t="str">
        <f t="shared" si="388"/>
        <v xml:space="preserve"> </v>
      </c>
      <c r="AZ58" s="23" t="str">
        <f t="shared" si="162"/>
        <v xml:space="preserve"> </v>
      </c>
      <c r="BA58" s="30">
        <v>0</v>
      </c>
      <c r="BB58" s="30">
        <v>0</v>
      </c>
      <c r="BC58" s="30"/>
      <c r="BD58" s="23" t="str">
        <f t="shared" si="163"/>
        <v xml:space="preserve"> </v>
      </c>
      <c r="BE58" s="23" t="str">
        <f t="shared" si="164"/>
        <v xml:space="preserve"> </v>
      </c>
      <c r="BF58" s="30">
        <v>60000</v>
      </c>
      <c r="BG58" s="30">
        <v>34146.6</v>
      </c>
      <c r="BH58" s="30">
        <v>3093.75</v>
      </c>
      <c r="BI58" s="23">
        <f t="shared" si="389"/>
        <v>0.56911</v>
      </c>
      <c r="BJ58" s="23" t="str">
        <f t="shared" si="166"/>
        <v>св.200</v>
      </c>
      <c r="BK58" s="30">
        <v>0</v>
      </c>
      <c r="BL58" s="30">
        <v>0</v>
      </c>
      <c r="BM58" s="30"/>
      <c r="BN58" s="23" t="str">
        <f t="shared" si="471"/>
        <v xml:space="preserve"> </v>
      </c>
      <c r="BO58" s="23" t="str">
        <f t="shared" si="167"/>
        <v xml:space="preserve"> </v>
      </c>
      <c r="BP58" s="30">
        <v>210000</v>
      </c>
      <c r="BQ58" s="30">
        <v>34641.660000000003</v>
      </c>
      <c r="BR58" s="30">
        <v>20483.580000000002</v>
      </c>
      <c r="BS58" s="23">
        <f t="shared" si="390"/>
        <v>0.16496028571428573</v>
      </c>
      <c r="BT58" s="23">
        <f t="shared" si="230"/>
        <v>1.6911916764549948</v>
      </c>
      <c r="BU58" s="30">
        <v>0</v>
      </c>
      <c r="BV58" s="30">
        <v>0</v>
      </c>
      <c r="BW58" s="30"/>
      <c r="BX58" s="23" t="str">
        <f t="shared" si="543"/>
        <v xml:space="preserve"> </v>
      </c>
      <c r="BY58" s="23" t="str">
        <f t="shared" si="544"/>
        <v xml:space="preserve"> </v>
      </c>
      <c r="BZ58" s="30">
        <v>0</v>
      </c>
      <c r="CA58" s="30">
        <v>0</v>
      </c>
      <c r="CB58" s="30"/>
      <c r="CC58" s="23" t="str">
        <f t="shared" si="493"/>
        <v xml:space="preserve"> </v>
      </c>
      <c r="CD58" s="23" t="str">
        <f t="shared" si="170"/>
        <v xml:space="preserve"> </v>
      </c>
      <c r="CE58" s="22">
        <v>0</v>
      </c>
      <c r="CF58" s="22">
        <v>0</v>
      </c>
      <c r="CG58" s="22">
        <v>0</v>
      </c>
      <c r="CH58" s="32" t="str">
        <f t="shared" si="171"/>
        <v xml:space="preserve"> </v>
      </c>
      <c r="CI58" s="23" t="str">
        <f t="shared" si="185"/>
        <v xml:space="preserve"> </v>
      </c>
      <c r="CJ58" s="30">
        <v>0</v>
      </c>
      <c r="CK58" s="30">
        <v>0</v>
      </c>
      <c r="CL58" s="30"/>
      <c r="CM58" s="23" t="str">
        <f t="shared" si="172"/>
        <v xml:space="preserve"> </v>
      </c>
      <c r="CN58" s="23" t="str">
        <f t="shared" si="173"/>
        <v xml:space="preserve"> </v>
      </c>
      <c r="CO58" s="30">
        <v>0</v>
      </c>
      <c r="CP58" s="30">
        <v>0</v>
      </c>
      <c r="CQ58" s="30"/>
      <c r="CR58" s="23" t="str">
        <f t="shared" si="174"/>
        <v xml:space="preserve"> </v>
      </c>
      <c r="CS58" s="23" t="str">
        <f t="shared" si="175"/>
        <v xml:space="preserve"> </v>
      </c>
      <c r="CT58" s="30">
        <v>0</v>
      </c>
      <c r="CU58" s="30">
        <v>0</v>
      </c>
      <c r="CV58" s="30"/>
      <c r="CW58" s="23" t="str">
        <f t="shared" si="176"/>
        <v xml:space="preserve"> </v>
      </c>
      <c r="CX58" s="23" t="str">
        <f t="shared" si="177"/>
        <v xml:space="preserve"> </v>
      </c>
      <c r="CY58" s="30">
        <v>0</v>
      </c>
      <c r="CZ58" s="30">
        <v>0</v>
      </c>
      <c r="DA58" s="30"/>
      <c r="DB58" s="23" t="str">
        <f t="shared" si="391"/>
        <v xml:space="preserve"> </v>
      </c>
      <c r="DC58" s="23" t="str">
        <f t="shared" si="178"/>
        <v xml:space="preserve"> </v>
      </c>
      <c r="DD58" s="30">
        <v>0</v>
      </c>
      <c r="DE58" s="30">
        <v>0</v>
      </c>
      <c r="DF58" s="30"/>
      <c r="DG58" s="23" t="str">
        <f t="shared" si="392"/>
        <v xml:space="preserve"> </v>
      </c>
      <c r="DH58" s="23" t="str">
        <f t="shared" si="179"/>
        <v xml:space="preserve"> </v>
      </c>
      <c r="DI58" s="30">
        <v>2861.57</v>
      </c>
      <c r="DJ58" s="30">
        <v>2861.57</v>
      </c>
      <c r="DK58" s="23">
        <f t="shared" si="180"/>
        <v>1</v>
      </c>
      <c r="DL58" s="30">
        <v>0</v>
      </c>
      <c r="DM58" s="30">
        <v>0</v>
      </c>
      <c r="DN58" s="30"/>
      <c r="DO58" s="23" t="str">
        <f t="shared" si="394"/>
        <v xml:space="preserve"> </v>
      </c>
      <c r="DP58" s="23" t="str">
        <f t="shared" si="540"/>
        <v xml:space="preserve"> </v>
      </c>
      <c r="DQ58" s="30">
        <v>102743.63</v>
      </c>
      <c r="DR58" s="30">
        <v>0</v>
      </c>
      <c r="DS58" s="30"/>
      <c r="DT58" s="77" t="str">
        <f t="shared" si="153"/>
        <v xml:space="preserve"> </v>
      </c>
      <c r="DU58" s="23" t="str">
        <f t="shared" si="542"/>
        <v xml:space="preserve"> </v>
      </c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</row>
    <row r="59" spans="1:165" s="14" customFormat="1" ht="16.5" customHeight="1" outlineLevel="1" x14ac:dyDescent="0.25">
      <c r="A59" s="13">
        <f t="shared" ref="A59:A62" si="546">A58+1</f>
        <v>46</v>
      </c>
      <c r="B59" s="100" t="s">
        <v>62</v>
      </c>
      <c r="C59" s="94">
        <v>1466958.35</v>
      </c>
      <c r="D59" s="22">
        <v>227159.27</v>
      </c>
      <c r="E59" s="22">
        <v>173577.57</v>
      </c>
      <c r="F59" s="23">
        <f t="shared" si="378"/>
        <v>0.15485052455647427</v>
      </c>
      <c r="G59" s="23">
        <f t="shared" si="379"/>
        <v>1.3086902299646204</v>
      </c>
      <c r="H59" s="12">
        <v>1048400</v>
      </c>
      <c r="I59" s="19">
        <v>92448.75</v>
      </c>
      <c r="J59" s="12">
        <v>62824.160000000003</v>
      </c>
      <c r="K59" s="23">
        <f t="shared" si="380"/>
        <v>8.8180799313239216E-2</v>
      </c>
      <c r="L59" s="23">
        <f t="shared" si="154"/>
        <v>1.4715477294085586</v>
      </c>
      <c r="M59" s="30">
        <v>177400</v>
      </c>
      <c r="N59" s="30">
        <v>7136.34</v>
      </c>
      <c r="O59" s="30">
        <v>19706.12</v>
      </c>
      <c r="P59" s="23">
        <f t="shared" si="381"/>
        <v>4.0227395715896279E-2</v>
      </c>
      <c r="Q59" s="23">
        <f t="shared" si="155"/>
        <v>0.36213825958636203</v>
      </c>
      <c r="R59" s="30">
        <v>0</v>
      </c>
      <c r="S59" s="30">
        <v>0</v>
      </c>
      <c r="T59" s="30"/>
      <c r="U59" s="23" t="str">
        <f t="shared" si="382"/>
        <v xml:space="preserve"> </v>
      </c>
      <c r="V59" s="23" t="str">
        <f t="shared" si="545"/>
        <v xml:space="preserve"> </v>
      </c>
      <c r="W59" s="30">
        <v>9000</v>
      </c>
      <c r="X59" s="30">
        <v>5946.6</v>
      </c>
      <c r="Y59" s="30">
        <v>672.3</v>
      </c>
      <c r="Z59" s="23">
        <f t="shared" si="383"/>
        <v>0.66073333333333339</v>
      </c>
      <c r="AA59" s="23" t="str">
        <f t="shared" si="157"/>
        <v>св.200</v>
      </c>
      <c r="AB59" s="30">
        <v>155000</v>
      </c>
      <c r="AC59" s="30">
        <v>46872.45</v>
      </c>
      <c r="AD59" s="30">
        <v>5037.4399999999996</v>
      </c>
      <c r="AE59" s="23">
        <f t="shared" si="384"/>
        <v>0.30240290322580643</v>
      </c>
      <c r="AF59" s="23" t="str">
        <f t="shared" si="158"/>
        <v>св.200</v>
      </c>
      <c r="AG59" s="30">
        <v>685000</v>
      </c>
      <c r="AH59" s="30">
        <v>22693.360000000001</v>
      </c>
      <c r="AI59" s="30">
        <v>31808.3</v>
      </c>
      <c r="AJ59" s="23">
        <f t="shared" si="385"/>
        <v>3.3128992700729928E-2</v>
      </c>
      <c r="AK59" s="23">
        <f t="shared" si="159"/>
        <v>0.71344146024779698</v>
      </c>
      <c r="AL59" s="30">
        <v>22000</v>
      </c>
      <c r="AM59" s="30">
        <v>9800</v>
      </c>
      <c r="AN59" s="30">
        <v>5600</v>
      </c>
      <c r="AO59" s="23">
        <f t="shared" si="516"/>
        <v>0.44545454545454544</v>
      </c>
      <c r="AP59" s="23">
        <f t="shared" si="160"/>
        <v>1.75</v>
      </c>
      <c r="AQ59" s="48">
        <v>418558.35000000003</v>
      </c>
      <c r="AR59" s="48">
        <v>134710.51999999999</v>
      </c>
      <c r="AS59" s="48">
        <v>110753.41</v>
      </c>
      <c r="AT59" s="23">
        <f t="shared" si="118"/>
        <v>0.32184406307985486</v>
      </c>
      <c r="AU59" s="23">
        <f t="shared" si="161"/>
        <v>1.2163103601053908</v>
      </c>
      <c r="AV59" s="30">
        <v>0</v>
      </c>
      <c r="AW59" s="30">
        <v>0</v>
      </c>
      <c r="AX59" s="30"/>
      <c r="AY59" s="23" t="str">
        <f t="shared" si="388"/>
        <v xml:space="preserve"> </v>
      </c>
      <c r="AZ59" s="23" t="str">
        <f t="shared" si="162"/>
        <v xml:space="preserve"> </v>
      </c>
      <c r="BA59" s="30">
        <v>0.33</v>
      </c>
      <c r="BB59" s="30">
        <v>0</v>
      </c>
      <c r="BC59" s="30"/>
      <c r="BD59" s="23" t="str">
        <f t="shared" si="163"/>
        <v xml:space="preserve"> </v>
      </c>
      <c r="BE59" s="23" t="str">
        <f t="shared" si="164"/>
        <v xml:space="preserve"> </v>
      </c>
      <c r="BF59" s="30">
        <v>290000</v>
      </c>
      <c r="BG59" s="30">
        <v>134710.51999999999</v>
      </c>
      <c r="BH59" s="30">
        <v>110420.46</v>
      </c>
      <c r="BI59" s="23">
        <f t="shared" si="389"/>
        <v>0.46451903448275861</v>
      </c>
      <c r="BJ59" s="23">
        <f t="shared" si="166"/>
        <v>1.2199778917783894</v>
      </c>
      <c r="BK59" s="30">
        <v>0</v>
      </c>
      <c r="BL59" s="30">
        <v>0</v>
      </c>
      <c r="BM59" s="30"/>
      <c r="BN59" s="23" t="str">
        <f t="shared" si="471"/>
        <v xml:space="preserve"> </v>
      </c>
      <c r="BO59" s="23" t="str">
        <f t="shared" si="167"/>
        <v xml:space="preserve"> </v>
      </c>
      <c r="BP59" s="30">
        <v>0</v>
      </c>
      <c r="BQ59" s="30">
        <v>0</v>
      </c>
      <c r="BR59" s="30"/>
      <c r="BS59" s="23" t="str">
        <f t="shared" si="390"/>
        <v xml:space="preserve"> </v>
      </c>
      <c r="BT59" s="23" t="str">
        <f t="shared" si="230"/>
        <v xml:space="preserve"> </v>
      </c>
      <c r="BU59" s="30">
        <v>0</v>
      </c>
      <c r="BV59" s="30">
        <v>0</v>
      </c>
      <c r="BW59" s="30"/>
      <c r="BX59" s="23" t="str">
        <f t="shared" si="543"/>
        <v xml:space="preserve"> </v>
      </c>
      <c r="BY59" s="23" t="str">
        <f t="shared" si="544"/>
        <v xml:space="preserve"> </v>
      </c>
      <c r="BZ59" s="30">
        <v>0</v>
      </c>
      <c r="CA59" s="30">
        <v>0</v>
      </c>
      <c r="CB59" s="30"/>
      <c r="CC59" s="23" t="str">
        <f t="shared" si="493"/>
        <v xml:space="preserve"> </v>
      </c>
      <c r="CD59" s="23" t="str">
        <f t="shared" si="170"/>
        <v xml:space="preserve"> </v>
      </c>
      <c r="CE59" s="22">
        <v>0</v>
      </c>
      <c r="CF59" s="22">
        <v>0</v>
      </c>
      <c r="CG59" s="22">
        <v>0</v>
      </c>
      <c r="CH59" s="32" t="str">
        <f t="shared" si="171"/>
        <v xml:space="preserve"> </v>
      </c>
      <c r="CI59" s="23" t="str">
        <f t="shared" si="185"/>
        <v xml:space="preserve"> </v>
      </c>
      <c r="CJ59" s="30">
        <v>0</v>
      </c>
      <c r="CK59" s="30">
        <v>0</v>
      </c>
      <c r="CL59" s="30"/>
      <c r="CM59" s="23" t="str">
        <f t="shared" si="172"/>
        <v xml:space="preserve"> </v>
      </c>
      <c r="CN59" s="23" t="str">
        <f t="shared" si="173"/>
        <v xml:space="preserve"> </v>
      </c>
      <c r="CO59" s="30">
        <v>0</v>
      </c>
      <c r="CP59" s="30">
        <v>0</v>
      </c>
      <c r="CQ59" s="30"/>
      <c r="CR59" s="23" t="str">
        <f t="shared" si="174"/>
        <v xml:space="preserve"> </v>
      </c>
      <c r="CS59" s="23" t="str">
        <f t="shared" si="175"/>
        <v xml:space="preserve"> </v>
      </c>
      <c r="CT59" s="30">
        <v>0</v>
      </c>
      <c r="CU59" s="30">
        <v>0</v>
      </c>
      <c r="CV59" s="30"/>
      <c r="CW59" s="23" t="str">
        <f t="shared" si="176"/>
        <v xml:space="preserve"> </v>
      </c>
      <c r="CX59" s="23" t="str">
        <f t="shared" si="177"/>
        <v xml:space="preserve"> </v>
      </c>
      <c r="CY59" s="30">
        <v>0</v>
      </c>
      <c r="CZ59" s="30">
        <v>0</v>
      </c>
      <c r="DA59" s="30"/>
      <c r="DB59" s="23" t="str">
        <f t="shared" si="391"/>
        <v xml:space="preserve"> </v>
      </c>
      <c r="DC59" s="23" t="str">
        <f t="shared" si="178"/>
        <v xml:space="preserve"> </v>
      </c>
      <c r="DD59" s="30">
        <v>0</v>
      </c>
      <c r="DE59" s="30">
        <v>0</v>
      </c>
      <c r="DF59" s="30"/>
      <c r="DG59" s="23" t="str">
        <f t="shared" si="392"/>
        <v xml:space="preserve"> </v>
      </c>
      <c r="DH59" s="23" t="str">
        <f t="shared" si="179"/>
        <v xml:space="preserve"> </v>
      </c>
      <c r="DI59" s="30">
        <v>332.95</v>
      </c>
      <c r="DJ59" s="30">
        <v>332.95</v>
      </c>
      <c r="DK59" s="23">
        <f t="shared" si="180"/>
        <v>1</v>
      </c>
      <c r="DL59" s="30">
        <v>0</v>
      </c>
      <c r="DM59" s="30">
        <v>0</v>
      </c>
      <c r="DN59" s="30"/>
      <c r="DO59" s="23" t="str">
        <f t="shared" si="394"/>
        <v xml:space="preserve"> </v>
      </c>
      <c r="DP59" s="23" t="str">
        <f t="shared" si="540"/>
        <v xml:space="preserve"> </v>
      </c>
      <c r="DQ59" s="30">
        <v>128558.02</v>
      </c>
      <c r="DR59" s="30">
        <v>0</v>
      </c>
      <c r="DS59" s="30"/>
      <c r="DT59" s="77" t="str">
        <f t="shared" si="153"/>
        <v xml:space="preserve"> </v>
      </c>
      <c r="DU59" s="23" t="str">
        <f t="shared" si="542"/>
        <v xml:space="preserve"> </v>
      </c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</row>
    <row r="60" spans="1:165" s="14" customFormat="1" ht="15.75" customHeight="1" outlineLevel="1" x14ac:dyDescent="0.25">
      <c r="A60" s="13">
        <f t="shared" si="546"/>
        <v>47</v>
      </c>
      <c r="B60" s="100" t="s">
        <v>24</v>
      </c>
      <c r="C60" s="94">
        <v>737057.89</v>
      </c>
      <c r="D60" s="22">
        <v>112936.99</v>
      </c>
      <c r="E60" s="22">
        <v>87107.459999999992</v>
      </c>
      <c r="F60" s="23">
        <f t="shared" si="378"/>
        <v>0.15322675672056099</v>
      </c>
      <c r="G60" s="23">
        <f t="shared" si="379"/>
        <v>1.2965248900610811</v>
      </c>
      <c r="H60" s="12">
        <v>602000</v>
      </c>
      <c r="I60" s="19">
        <v>109422.48999999999</v>
      </c>
      <c r="J60" s="12">
        <v>83592.959999999992</v>
      </c>
      <c r="K60" s="23">
        <f t="shared" si="380"/>
        <v>0.18176493355481727</v>
      </c>
      <c r="L60" s="23">
        <f t="shared" si="154"/>
        <v>1.308991690209319</v>
      </c>
      <c r="M60" s="30">
        <v>116000</v>
      </c>
      <c r="N60" s="30">
        <v>21875.1</v>
      </c>
      <c r="O60" s="30">
        <v>27407.75</v>
      </c>
      <c r="P60" s="23">
        <f t="shared" si="381"/>
        <v>0.18857844827586207</v>
      </c>
      <c r="Q60" s="23">
        <f t="shared" si="155"/>
        <v>0.79813556384599238</v>
      </c>
      <c r="R60" s="30">
        <v>0</v>
      </c>
      <c r="S60" s="30">
        <v>0</v>
      </c>
      <c r="T60" s="30"/>
      <c r="U60" s="23" t="str">
        <f t="shared" si="382"/>
        <v xml:space="preserve"> </v>
      </c>
      <c r="V60" s="23" t="str">
        <f t="shared" si="545"/>
        <v xml:space="preserve"> </v>
      </c>
      <c r="W60" s="30">
        <v>0</v>
      </c>
      <c r="X60" s="30">
        <v>0</v>
      </c>
      <c r="Y60" s="30"/>
      <c r="Z60" s="23" t="str">
        <f t="shared" ref="Z60:Z62" si="547">IF(X60&lt;=0," ",IF(W60&lt;=0," ",IF(X60/W60*100&gt;200,"СВ.200",X60/W60)))</f>
        <v xml:space="preserve"> </v>
      </c>
      <c r="AA60" s="23" t="str">
        <f t="shared" ref="AA60:AA62" si="548">IF(Y60=0," ",IF(X60/Y60*100&gt;200,"св.200",X60/Y60))</f>
        <v xml:space="preserve"> </v>
      </c>
      <c r="AB60" s="30">
        <v>95000</v>
      </c>
      <c r="AC60" s="30">
        <v>2409.2199999999998</v>
      </c>
      <c r="AD60" s="30">
        <v>-17190.97</v>
      </c>
      <c r="AE60" s="23">
        <f t="shared" si="384"/>
        <v>2.5360210526315787E-2</v>
      </c>
      <c r="AF60" s="23">
        <f t="shared" si="158"/>
        <v>-0.14014450609825971</v>
      </c>
      <c r="AG60" s="30">
        <v>385000</v>
      </c>
      <c r="AH60" s="30">
        <v>85138.17</v>
      </c>
      <c r="AI60" s="30">
        <v>72876.179999999993</v>
      </c>
      <c r="AJ60" s="23">
        <f t="shared" si="385"/>
        <v>0.22113810389610389</v>
      </c>
      <c r="AK60" s="23">
        <f t="shared" si="159"/>
        <v>1.1682578587406751</v>
      </c>
      <c r="AL60" s="30">
        <v>6000</v>
      </c>
      <c r="AM60" s="30">
        <v>0</v>
      </c>
      <c r="AN60" s="30">
        <v>500</v>
      </c>
      <c r="AO60" s="23" t="str">
        <f t="shared" si="516"/>
        <v xml:space="preserve"> </v>
      </c>
      <c r="AP60" s="23">
        <f t="shared" si="160"/>
        <v>0</v>
      </c>
      <c r="AQ60" s="48">
        <v>135057.89000000001</v>
      </c>
      <c r="AR60" s="48">
        <v>3514.5</v>
      </c>
      <c r="AS60" s="48">
        <v>3514.5</v>
      </c>
      <c r="AT60" s="23">
        <f t="shared" si="118"/>
        <v>2.6022174639334286E-2</v>
      </c>
      <c r="AU60" s="23">
        <f t="shared" si="161"/>
        <v>1</v>
      </c>
      <c r="AV60" s="30">
        <v>0</v>
      </c>
      <c r="AW60" s="30">
        <v>0</v>
      </c>
      <c r="AX60" s="30"/>
      <c r="AY60" s="23" t="str">
        <f t="shared" si="388"/>
        <v xml:space="preserve"> </v>
      </c>
      <c r="AZ60" s="23" t="str">
        <f t="shared" si="162"/>
        <v xml:space="preserve"> </v>
      </c>
      <c r="BA60" s="30">
        <v>0</v>
      </c>
      <c r="BB60" s="30">
        <v>0</v>
      </c>
      <c r="BC60" s="30"/>
      <c r="BD60" s="23" t="str">
        <f t="shared" si="163"/>
        <v xml:space="preserve"> </v>
      </c>
      <c r="BE60" s="23" t="str">
        <f t="shared" si="164"/>
        <v xml:space="preserve"> </v>
      </c>
      <c r="BF60" s="30">
        <v>14058</v>
      </c>
      <c r="BG60" s="30">
        <v>3514.5</v>
      </c>
      <c r="BH60" s="30">
        <v>3514.5</v>
      </c>
      <c r="BI60" s="23">
        <f t="shared" si="389"/>
        <v>0.25</v>
      </c>
      <c r="BJ60" s="23">
        <f t="shared" si="166"/>
        <v>1</v>
      </c>
      <c r="BK60" s="30">
        <v>0</v>
      </c>
      <c r="BL60" s="30">
        <v>0</v>
      </c>
      <c r="BM60" s="30"/>
      <c r="BN60" s="23" t="str">
        <f t="shared" si="471"/>
        <v xml:space="preserve"> </v>
      </c>
      <c r="BO60" s="23" t="str">
        <f t="shared" si="167"/>
        <v xml:space="preserve"> </v>
      </c>
      <c r="BP60" s="30">
        <v>0</v>
      </c>
      <c r="BQ60" s="30">
        <v>0</v>
      </c>
      <c r="BR60" s="30"/>
      <c r="BS60" s="23" t="str">
        <f t="shared" si="390"/>
        <v xml:space="preserve"> </v>
      </c>
      <c r="BT60" s="23" t="str">
        <f t="shared" si="230"/>
        <v xml:space="preserve"> </v>
      </c>
      <c r="BU60" s="30">
        <v>0</v>
      </c>
      <c r="BV60" s="30">
        <v>0</v>
      </c>
      <c r="BW60" s="30"/>
      <c r="BX60" s="23" t="str">
        <f t="shared" si="543"/>
        <v xml:space="preserve"> </v>
      </c>
      <c r="BY60" s="23" t="str">
        <f t="shared" si="544"/>
        <v xml:space="preserve"> </v>
      </c>
      <c r="BZ60" s="30">
        <v>0</v>
      </c>
      <c r="CA60" s="30">
        <v>0</v>
      </c>
      <c r="CB60" s="30"/>
      <c r="CC60" s="23" t="str">
        <f t="shared" si="493"/>
        <v xml:space="preserve"> </v>
      </c>
      <c r="CD60" s="23" t="str">
        <f t="shared" si="170"/>
        <v xml:space="preserve"> </v>
      </c>
      <c r="CE60" s="22">
        <v>0</v>
      </c>
      <c r="CF60" s="22">
        <v>0</v>
      </c>
      <c r="CG60" s="22">
        <v>0</v>
      </c>
      <c r="CH60" s="32" t="str">
        <f t="shared" si="171"/>
        <v xml:space="preserve"> </v>
      </c>
      <c r="CI60" s="23" t="str">
        <f t="shared" si="185"/>
        <v xml:space="preserve"> </v>
      </c>
      <c r="CJ60" s="30">
        <v>0</v>
      </c>
      <c r="CK60" s="30">
        <v>0</v>
      </c>
      <c r="CL60" s="30"/>
      <c r="CM60" s="23" t="str">
        <f t="shared" si="172"/>
        <v xml:space="preserve"> </v>
      </c>
      <c r="CN60" s="23" t="str">
        <f t="shared" si="173"/>
        <v xml:space="preserve"> </v>
      </c>
      <c r="CO60" s="30">
        <v>0</v>
      </c>
      <c r="CP60" s="30">
        <v>0</v>
      </c>
      <c r="CQ60" s="30"/>
      <c r="CR60" s="23" t="str">
        <f t="shared" si="174"/>
        <v xml:space="preserve"> </v>
      </c>
      <c r="CS60" s="23" t="str">
        <f t="shared" si="175"/>
        <v xml:space="preserve"> </v>
      </c>
      <c r="CT60" s="30">
        <v>0</v>
      </c>
      <c r="CU60" s="30">
        <v>0</v>
      </c>
      <c r="CV60" s="30"/>
      <c r="CW60" s="23" t="str">
        <f t="shared" si="176"/>
        <v xml:space="preserve"> </v>
      </c>
      <c r="CX60" s="23" t="str">
        <f t="shared" si="177"/>
        <v xml:space="preserve"> </v>
      </c>
      <c r="CY60" s="30">
        <v>0</v>
      </c>
      <c r="CZ60" s="30">
        <v>0</v>
      </c>
      <c r="DA60" s="30"/>
      <c r="DB60" s="23" t="str">
        <f t="shared" si="391"/>
        <v xml:space="preserve"> </v>
      </c>
      <c r="DC60" s="23" t="str">
        <f t="shared" si="178"/>
        <v xml:space="preserve"> </v>
      </c>
      <c r="DD60" s="30">
        <v>0</v>
      </c>
      <c r="DE60" s="30">
        <v>0</v>
      </c>
      <c r="DF60" s="30"/>
      <c r="DG60" s="23" t="str">
        <f t="shared" si="392"/>
        <v xml:space="preserve"> </v>
      </c>
      <c r="DH60" s="23" t="str">
        <f t="shared" si="179"/>
        <v xml:space="preserve"> </v>
      </c>
      <c r="DI60" s="30"/>
      <c r="DJ60" s="30"/>
      <c r="DK60" s="23" t="str">
        <f t="shared" si="180"/>
        <v xml:space="preserve"> </v>
      </c>
      <c r="DL60" s="30">
        <v>0</v>
      </c>
      <c r="DM60" s="30">
        <v>0</v>
      </c>
      <c r="DN60" s="30"/>
      <c r="DO60" s="23" t="str">
        <f t="shared" si="394"/>
        <v xml:space="preserve"> </v>
      </c>
      <c r="DP60" s="23" t="str">
        <f t="shared" si="540"/>
        <v xml:space="preserve"> </v>
      </c>
      <c r="DQ60" s="30">
        <v>120999.89</v>
      </c>
      <c r="DR60" s="30">
        <v>0</v>
      </c>
      <c r="DS60" s="30"/>
      <c r="DT60" s="77" t="str">
        <f t="shared" si="153"/>
        <v xml:space="preserve"> </v>
      </c>
      <c r="DU60" s="23" t="str">
        <f t="shared" si="542"/>
        <v xml:space="preserve"> </v>
      </c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</row>
    <row r="61" spans="1:165" s="14" customFormat="1" ht="15.75" customHeight="1" outlineLevel="1" x14ac:dyDescent="0.25">
      <c r="A61" s="13">
        <f t="shared" si="546"/>
        <v>48</v>
      </c>
      <c r="B61" s="100" t="s">
        <v>77</v>
      </c>
      <c r="C61" s="94">
        <v>5158149.3600000003</v>
      </c>
      <c r="D61" s="22">
        <v>381412.76</v>
      </c>
      <c r="E61" s="22">
        <v>620340.14</v>
      </c>
      <c r="F61" s="23">
        <f t="shared" si="378"/>
        <v>7.3943721552103325E-2</v>
      </c>
      <c r="G61" s="23">
        <f t="shared" si="379"/>
        <v>0.61484455930902682</v>
      </c>
      <c r="H61" s="12">
        <v>3055000</v>
      </c>
      <c r="I61" s="19">
        <v>333607.94000000006</v>
      </c>
      <c r="J61" s="12">
        <v>570034.79</v>
      </c>
      <c r="K61" s="23">
        <f t="shared" si="380"/>
        <v>0.10920063502454994</v>
      </c>
      <c r="L61" s="23">
        <f t="shared" si="154"/>
        <v>0.58524136746109834</v>
      </c>
      <c r="M61" s="30">
        <v>625000</v>
      </c>
      <c r="N61" s="30">
        <v>135338.01</v>
      </c>
      <c r="O61" s="30">
        <v>177474.84</v>
      </c>
      <c r="P61" s="23">
        <f t="shared" si="381"/>
        <v>0.21654081600000002</v>
      </c>
      <c r="Q61" s="23">
        <f t="shared" si="155"/>
        <v>0.76257575439989134</v>
      </c>
      <c r="R61" s="30">
        <v>0</v>
      </c>
      <c r="S61" s="30">
        <v>0</v>
      </c>
      <c r="T61" s="30"/>
      <c r="U61" s="23" t="str">
        <f t="shared" si="382"/>
        <v xml:space="preserve"> </v>
      </c>
      <c r="V61" s="23" t="str">
        <f t="shared" si="545"/>
        <v xml:space="preserve"> </v>
      </c>
      <c r="W61" s="30">
        <v>30000</v>
      </c>
      <c r="X61" s="30">
        <v>23064.79</v>
      </c>
      <c r="Y61" s="30">
        <v>1008</v>
      </c>
      <c r="Z61" s="23">
        <f t="shared" si="547"/>
        <v>0.76882633333333339</v>
      </c>
      <c r="AA61" s="23" t="str">
        <f t="shared" si="548"/>
        <v>св.200</v>
      </c>
      <c r="AB61" s="30">
        <v>660000</v>
      </c>
      <c r="AC61" s="30">
        <v>51144.5</v>
      </c>
      <c r="AD61" s="30">
        <v>13322.17</v>
      </c>
      <c r="AE61" s="23">
        <f t="shared" si="384"/>
        <v>7.7491666666666667E-2</v>
      </c>
      <c r="AF61" s="23" t="str">
        <f t="shared" si="158"/>
        <v>св.200</v>
      </c>
      <c r="AG61" s="30">
        <v>1710000</v>
      </c>
      <c r="AH61" s="30">
        <v>121060.64</v>
      </c>
      <c r="AI61" s="30">
        <v>374679.78</v>
      </c>
      <c r="AJ61" s="23">
        <f t="shared" si="385"/>
        <v>7.0795695906432754E-2</v>
      </c>
      <c r="AK61" s="23">
        <f t="shared" si="159"/>
        <v>0.3231042785388632</v>
      </c>
      <c r="AL61" s="30">
        <v>30000</v>
      </c>
      <c r="AM61" s="30">
        <v>2800</v>
      </c>
      <c r="AN61" s="30">
        <v>3550</v>
      </c>
      <c r="AO61" s="23">
        <f t="shared" si="516"/>
        <v>9.3333333333333338E-2</v>
      </c>
      <c r="AP61" s="23">
        <f t="shared" si="160"/>
        <v>0.78873239436619713</v>
      </c>
      <c r="AQ61" s="48">
        <v>2103149.36</v>
      </c>
      <c r="AR61" s="48">
        <v>47804.82</v>
      </c>
      <c r="AS61" s="48">
        <v>50305.35</v>
      </c>
      <c r="AT61" s="23">
        <f t="shared" si="118"/>
        <v>2.2730111759632708E-2</v>
      </c>
      <c r="AU61" s="23">
        <f t="shared" si="161"/>
        <v>0.95029296088785786</v>
      </c>
      <c r="AV61" s="30">
        <v>0</v>
      </c>
      <c r="AW61" s="30">
        <v>0</v>
      </c>
      <c r="AX61" s="30"/>
      <c r="AY61" s="23" t="str">
        <f t="shared" si="388"/>
        <v xml:space="preserve"> </v>
      </c>
      <c r="AZ61" s="23" t="str">
        <f t="shared" si="162"/>
        <v xml:space="preserve"> </v>
      </c>
      <c r="BA61" s="30">
        <v>76200</v>
      </c>
      <c r="BB61" s="30">
        <v>325.63</v>
      </c>
      <c r="BC61" s="30">
        <v>5387.03</v>
      </c>
      <c r="BD61" s="23">
        <f t="shared" si="163"/>
        <v>4.273359580052493E-3</v>
      </c>
      <c r="BE61" s="23">
        <f t="shared" si="164"/>
        <v>6.0447036678837877E-2</v>
      </c>
      <c r="BF61" s="30">
        <v>0</v>
      </c>
      <c r="BG61" s="30">
        <v>0</v>
      </c>
      <c r="BH61" s="30"/>
      <c r="BI61" s="23" t="str">
        <f t="shared" ref="BI61" si="549">IF(BG61&lt;=0," ",IF(BF61&lt;=0," ",IF(BG61/BF61*100&gt;200,"СВ.200",BG61/BF61)))</f>
        <v xml:space="preserve"> </v>
      </c>
      <c r="BJ61" s="23" t="str">
        <f t="shared" ref="BJ61" si="550">IF(BH61=0," ",IF(BG61/BH61*100&gt;200,"св.200",BG61/BH61))</f>
        <v xml:space="preserve"> </v>
      </c>
      <c r="BK61" s="30">
        <v>203800</v>
      </c>
      <c r="BL61" s="30">
        <v>25437.87</v>
      </c>
      <c r="BM61" s="30">
        <v>35730.5</v>
      </c>
      <c r="BN61" s="23">
        <f t="shared" si="471"/>
        <v>0.12481781157998037</v>
      </c>
      <c r="BO61" s="23">
        <f t="shared" si="167"/>
        <v>0.71193714053819568</v>
      </c>
      <c r="BP61" s="30">
        <v>0</v>
      </c>
      <c r="BQ61" s="30">
        <v>0</v>
      </c>
      <c r="BR61" s="30"/>
      <c r="BS61" s="23" t="str">
        <f t="shared" si="390"/>
        <v xml:space="preserve"> </v>
      </c>
      <c r="BT61" s="23" t="str">
        <f t="shared" si="230"/>
        <v xml:space="preserve"> </v>
      </c>
      <c r="BU61" s="30">
        <v>66000</v>
      </c>
      <c r="BV61" s="30">
        <v>22041.32</v>
      </c>
      <c r="BW61" s="30">
        <v>5061.74</v>
      </c>
      <c r="BX61" s="23">
        <f t="shared" si="423"/>
        <v>0.33395939393939394</v>
      </c>
      <c r="BY61" s="23" t="str">
        <f t="shared" si="169"/>
        <v>св.200</v>
      </c>
      <c r="BZ61" s="30">
        <v>100000</v>
      </c>
      <c r="CA61" s="30">
        <v>0</v>
      </c>
      <c r="CB61" s="30"/>
      <c r="CC61" s="23" t="str">
        <f t="shared" si="493"/>
        <v xml:space="preserve"> </v>
      </c>
      <c r="CD61" s="23" t="str">
        <f t="shared" si="170"/>
        <v xml:space="preserve"> </v>
      </c>
      <c r="CE61" s="22">
        <v>1486652.23</v>
      </c>
      <c r="CF61" s="22">
        <v>0</v>
      </c>
      <c r="CG61" s="22">
        <v>0</v>
      </c>
      <c r="CH61" s="32" t="str">
        <f t="shared" si="171"/>
        <v xml:space="preserve"> </v>
      </c>
      <c r="CI61" s="23" t="str">
        <f t="shared" si="185"/>
        <v xml:space="preserve"> </v>
      </c>
      <c r="CJ61" s="30">
        <v>0</v>
      </c>
      <c r="CK61" s="30">
        <v>0</v>
      </c>
      <c r="CL61" s="30"/>
      <c r="CM61" s="23" t="str">
        <f t="shared" si="172"/>
        <v xml:space="preserve"> </v>
      </c>
      <c r="CN61" s="23" t="str">
        <f t="shared" si="173"/>
        <v xml:space="preserve"> </v>
      </c>
      <c r="CO61" s="30">
        <v>1486652.23</v>
      </c>
      <c r="CP61" s="30">
        <v>0</v>
      </c>
      <c r="CQ61" s="30"/>
      <c r="CR61" s="23" t="str">
        <f t="shared" si="174"/>
        <v xml:space="preserve"> </v>
      </c>
      <c r="CS61" s="23" t="str">
        <f t="shared" si="175"/>
        <v xml:space="preserve"> </v>
      </c>
      <c r="CT61" s="30">
        <v>0</v>
      </c>
      <c r="CU61" s="30">
        <v>0</v>
      </c>
      <c r="CV61" s="30"/>
      <c r="CW61" s="23" t="str">
        <f t="shared" si="176"/>
        <v xml:space="preserve"> </v>
      </c>
      <c r="CX61" s="23" t="str">
        <f t="shared" si="177"/>
        <v xml:space="preserve"> </v>
      </c>
      <c r="CY61" s="30">
        <v>0</v>
      </c>
      <c r="CZ61" s="30">
        <v>0</v>
      </c>
      <c r="DA61" s="30"/>
      <c r="DB61" s="23" t="str">
        <f t="shared" si="391"/>
        <v xml:space="preserve"> </v>
      </c>
      <c r="DC61" s="23" t="str">
        <f t="shared" si="178"/>
        <v xml:space="preserve"> </v>
      </c>
      <c r="DD61" s="30">
        <v>0</v>
      </c>
      <c r="DE61" s="30">
        <v>0</v>
      </c>
      <c r="DF61" s="30">
        <v>4126.08</v>
      </c>
      <c r="DG61" s="23" t="str">
        <f t="shared" si="392"/>
        <v xml:space="preserve"> </v>
      </c>
      <c r="DH61" s="23">
        <f t="shared" si="179"/>
        <v>0</v>
      </c>
      <c r="DI61" s="30"/>
      <c r="DJ61" s="30"/>
      <c r="DK61" s="23" t="str">
        <f t="shared" si="180"/>
        <v xml:space="preserve"> </v>
      </c>
      <c r="DL61" s="30">
        <v>0</v>
      </c>
      <c r="DM61" s="30">
        <v>0</v>
      </c>
      <c r="DN61" s="30"/>
      <c r="DO61" s="23" t="str">
        <f t="shared" si="394"/>
        <v xml:space="preserve"> </v>
      </c>
      <c r="DP61" s="23" t="str">
        <f t="shared" si="540"/>
        <v xml:space="preserve"> </v>
      </c>
      <c r="DQ61" s="30">
        <v>170497.13</v>
      </c>
      <c r="DR61" s="30">
        <v>0</v>
      </c>
      <c r="DS61" s="30"/>
      <c r="DT61" s="77" t="str">
        <f t="shared" si="153"/>
        <v xml:space="preserve"> </v>
      </c>
      <c r="DU61" s="23" t="str">
        <f t="shared" si="542"/>
        <v xml:space="preserve"> </v>
      </c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</row>
    <row r="62" spans="1:165" s="14" customFormat="1" ht="15.75" customHeight="1" outlineLevel="1" x14ac:dyDescent="0.25">
      <c r="A62" s="13">
        <f t="shared" si="546"/>
        <v>49</v>
      </c>
      <c r="B62" s="100" t="s">
        <v>78</v>
      </c>
      <c r="C62" s="94">
        <v>1645778.2</v>
      </c>
      <c r="D62" s="22">
        <v>229611.59</v>
      </c>
      <c r="E62" s="22">
        <v>133831.24</v>
      </c>
      <c r="F62" s="23">
        <f t="shared" si="378"/>
        <v>0.13951551308675739</v>
      </c>
      <c r="G62" s="23">
        <f t="shared" si="379"/>
        <v>1.7156800609484004</v>
      </c>
      <c r="H62" s="12">
        <v>1150400</v>
      </c>
      <c r="I62" s="19">
        <v>66223.47</v>
      </c>
      <c r="J62" s="12">
        <v>119845.26999999999</v>
      </c>
      <c r="K62" s="23">
        <f t="shared" si="380"/>
        <v>5.7565603268428377E-2</v>
      </c>
      <c r="L62" s="23">
        <f t="shared" si="154"/>
        <v>0.55257474909105719</v>
      </c>
      <c r="M62" s="30">
        <v>395000</v>
      </c>
      <c r="N62" s="30">
        <v>33069.339999999997</v>
      </c>
      <c r="O62" s="30">
        <v>78255.81</v>
      </c>
      <c r="P62" s="23">
        <f t="shared" si="381"/>
        <v>8.3719848101265815E-2</v>
      </c>
      <c r="Q62" s="23">
        <f t="shared" si="155"/>
        <v>0.42257999757462095</v>
      </c>
      <c r="R62" s="30">
        <v>0</v>
      </c>
      <c r="S62" s="30">
        <v>0</v>
      </c>
      <c r="T62" s="30"/>
      <c r="U62" s="23" t="str">
        <f t="shared" si="382"/>
        <v xml:space="preserve"> </v>
      </c>
      <c r="V62" s="23" t="str">
        <f t="shared" si="545"/>
        <v xml:space="preserve"> </v>
      </c>
      <c r="W62" s="30">
        <v>2400</v>
      </c>
      <c r="X62" s="30">
        <v>7478.58</v>
      </c>
      <c r="Y62" s="30">
        <v>-2234.2800000000002</v>
      </c>
      <c r="Z62" s="23" t="str">
        <f t="shared" si="547"/>
        <v>СВ.200</v>
      </c>
      <c r="AA62" s="23">
        <f t="shared" si="548"/>
        <v>-3.3471990976959018</v>
      </c>
      <c r="AB62" s="30">
        <v>320000</v>
      </c>
      <c r="AC62" s="30">
        <v>18173.8</v>
      </c>
      <c r="AD62" s="30">
        <v>23214.62</v>
      </c>
      <c r="AE62" s="23">
        <f t="shared" si="384"/>
        <v>5.6793125E-2</v>
      </c>
      <c r="AF62" s="23">
        <f t="shared" si="158"/>
        <v>0.78286011142978007</v>
      </c>
      <c r="AG62" s="30">
        <v>430000</v>
      </c>
      <c r="AH62" s="30">
        <v>7301.75</v>
      </c>
      <c r="AI62" s="30">
        <v>20209.12</v>
      </c>
      <c r="AJ62" s="23">
        <f t="shared" si="385"/>
        <v>1.6980813953488372E-2</v>
      </c>
      <c r="AK62" s="23">
        <f t="shared" si="159"/>
        <v>0.36130964633789103</v>
      </c>
      <c r="AL62" s="30">
        <v>3000</v>
      </c>
      <c r="AM62" s="30">
        <v>200</v>
      </c>
      <c r="AN62" s="30">
        <v>400</v>
      </c>
      <c r="AO62" s="23">
        <f t="shared" ref="AO62" si="551">IF(AM62&lt;=0," ",IF(AL62&lt;=0," ",IF(AM62/AL62*100&gt;200,"СВ.200",AM62/AL62)))</f>
        <v>6.6666666666666666E-2</v>
      </c>
      <c r="AP62" s="23">
        <f t="shared" ref="AP62" si="552">IF(AN62=0," ",IF(AM62/AN62*100&gt;200,"св.200",AM62/AN62))</f>
        <v>0.5</v>
      </c>
      <c r="AQ62" s="48">
        <v>495378.2</v>
      </c>
      <c r="AR62" s="48">
        <v>163388.12</v>
      </c>
      <c r="AS62" s="48">
        <v>13985.970000000001</v>
      </c>
      <c r="AT62" s="23">
        <f t="shared" si="118"/>
        <v>0.32982501046675045</v>
      </c>
      <c r="AU62" s="23" t="str">
        <f t="shared" si="161"/>
        <v>св.200</v>
      </c>
      <c r="AV62" s="30">
        <v>0</v>
      </c>
      <c r="AW62" s="30">
        <v>0</v>
      </c>
      <c r="AX62" s="30"/>
      <c r="AY62" s="23" t="str">
        <f t="shared" si="388"/>
        <v xml:space="preserve"> </v>
      </c>
      <c r="AZ62" s="23" t="str">
        <f t="shared" si="162"/>
        <v xml:space="preserve"> </v>
      </c>
      <c r="BA62" s="30">
        <v>49758</v>
      </c>
      <c r="BB62" s="30">
        <v>0</v>
      </c>
      <c r="BC62" s="30"/>
      <c r="BD62" s="23" t="str">
        <f t="shared" si="163"/>
        <v xml:space="preserve"> </v>
      </c>
      <c r="BE62" s="23" t="str">
        <f t="shared" si="164"/>
        <v xml:space="preserve"> </v>
      </c>
      <c r="BF62" s="30">
        <v>110000</v>
      </c>
      <c r="BG62" s="30">
        <v>8688.1200000000008</v>
      </c>
      <c r="BH62" s="30">
        <v>8688.1200000000008</v>
      </c>
      <c r="BI62" s="23">
        <f t="shared" si="389"/>
        <v>7.8982909090909104E-2</v>
      </c>
      <c r="BJ62" s="23">
        <f t="shared" si="166"/>
        <v>1</v>
      </c>
      <c r="BK62" s="30">
        <v>0</v>
      </c>
      <c r="BL62" s="30">
        <v>0</v>
      </c>
      <c r="BM62" s="30"/>
      <c r="BN62" s="23" t="str">
        <f t="shared" si="471"/>
        <v xml:space="preserve"> </v>
      </c>
      <c r="BO62" s="23" t="str">
        <f t="shared" si="167"/>
        <v xml:space="preserve"> </v>
      </c>
      <c r="BP62" s="30">
        <v>0</v>
      </c>
      <c r="BQ62" s="30">
        <v>0</v>
      </c>
      <c r="BR62" s="30"/>
      <c r="BS62" s="23" t="str">
        <f t="shared" si="390"/>
        <v xml:space="preserve"> </v>
      </c>
      <c r="BT62" s="23" t="str">
        <f t="shared" si="230"/>
        <v xml:space="preserve"> </v>
      </c>
      <c r="BU62" s="30">
        <v>0</v>
      </c>
      <c r="BV62" s="30">
        <v>0</v>
      </c>
      <c r="BW62" s="30"/>
      <c r="BX62" s="23" t="str">
        <f t="shared" si="423"/>
        <v xml:space="preserve"> </v>
      </c>
      <c r="BY62" s="23" t="str">
        <f>IF(BV62=0," ",IF(BV62/BW62*100&gt;200,"св.200",BV62/BW62))</f>
        <v xml:space="preserve"> </v>
      </c>
      <c r="BZ62" s="30">
        <v>166554.70000000001</v>
      </c>
      <c r="CA62" s="30">
        <v>154700</v>
      </c>
      <c r="CB62" s="30"/>
      <c r="CC62" s="23">
        <f t="shared" si="493"/>
        <v>0.92882398395241916</v>
      </c>
      <c r="CD62" s="23" t="str">
        <f t="shared" si="170"/>
        <v xml:space="preserve"> </v>
      </c>
      <c r="CE62" s="22">
        <v>0</v>
      </c>
      <c r="CF62" s="22">
        <v>0</v>
      </c>
      <c r="CG62" s="22">
        <v>0</v>
      </c>
      <c r="CH62" s="32" t="str">
        <f t="shared" si="171"/>
        <v xml:space="preserve"> </v>
      </c>
      <c r="CI62" s="23" t="str">
        <f t="shared" si="185"/>
        <v xml:space="preserve"> </v>
      </c>
      <c r="CJ62" s="30">
        <v>0</v>
      </c>
      <c r="CK62" s="30">
        <v>0</v>
      </c>
      <c r="CL62" s="30"/>
      <c r="CM62" s="23" t="str">
        <f t="shared" si="172"/>
        <v xml:space="preserve"> </v>
      </c>
      <c r="CN62" s="23" t="str">
        <f t="shared" si="173"/>
        <v xml:space="preserve"> </v>
      </c>
      <c r="CO62" s="30">
        <v>0</v>
      </c>
      <c r="CP62" s="30">
        <v>0</v>
      </c>
      <c r="CQ62" s="30"/>
      <c r="CR62" s="23" t="str">
        <f t="shared" si="174"/>
        <v xml:space="preserve"> </v>
      </c>
      <c r="CS62" s="23" t="str">
        <f t="shared" si="175"/>
        <v xml:space="preserve"> </v>
      </c>
      <c r="CT62" s="30">
        <v>0</v>
      </c>
      <c r="CU62" s="30">
        <v>0</v>
      </c>
      <c r="CV62" s="30"/>
      <c r="CW62" s="23" t="str">
        <f t="shared" si="176"/>
        <v xml:space="preserve"> </v>
      </c>
      <c r="CX62" s="23" t="str">
        <f t="shared" si="177"/>
        <v xml:space="preserve"> </v>
      </c>
      <c r="CY62" s="30">
        <v>0</v>
      </c>
      <c r="CZ62" s="30">
        <v>0</v>
      </c>
      <c r="DA62" s="30"/>
      <c r="DB62" s="23" t="str">
        <f t="shared" si="391"/>
        <v xml:space="preserve"> </v>
      </c>
      <c r="DC62" s="23" t="str">
        <f t="shared" si="178"/>
        <v xml:space="preserve"> </v>
      </c>
      <c r="DD62" s="30">
        <v>0</v>
      </c>
      <c r="DE62" s="30">
        <v>0</v>
      </c>
      <c r="DF62" s="30">
        <v>5297.85</v>
      </c>
      <c r="DG62" s="23" t="str">
        <f t="shared" si="392"/>
        <v xml:space="preserve"> </v>
      </c>
      <c r="DH62" s="23">
        <f t="shared" si="179"/>
        <v>0</v>
      </c>
      <c r="DI62" s="30"/>
      <c r="DJ62" s="30"/>
      <c r="DK62" s="23" t="str">
        <f>IF(DI62=0," ",IF(DI62/DJ62*100&gt;200,"св.200",DI62/DJ62))</f>
        <v xml:space="preserve"> </v>
      </c>
      <c r="DL62" s="30">
        <v>0</v>
      </c>
      <c r="DM62" s="30">
        <v>0</v>
      </c>
      <c r="DN62" s="30"/>
      <c r="DO62" s="23" t="str">
        <f t="shared" si="394"/>
        <v xml:space="preserve"> </v>
      </c>
      <c r="DP62" s="23" t="str">
        <f t="shared" si="540"/>
        <v xml:space="preserve"> </v>
      </c>
      <c r="DQ62" s="30">
        <v>169065.5</v>
      </c>
      <c r="DR62" s="30">
        <v>0</v>
      </c>
      <c r="DS62" s="30"/>
      <c r="DT62" s="77" t="str">
        <f t="shared" si="153"/>
        <v xml:space="preserve"> </v>
      </c>
      <c r="DU62" s="23" t="str">
        <f t="shared" si="542"/>
        <v xml:space="preserve"> </v>
      </c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</row>
    <row r="63" spans="1:165" s="16" customFormat="1" ht="15.75" x14ac:dyDescent="0.25">
      <c r="A63" s="15"/>
      <c r="B63" s="99" t="s">
        <v>130</v>
      </c>
      <c r="C63" s="93">
        <f>C64+C65+C66+C67</f>
        <v>48624933.75</v>
      </c>
      <c r="D63" s="93">
        <f t="shared" ref="D63" si="553">D64+D65+D66+D67</f>
        <v>6956863.9300000006</v>
      </c>
      <c r="E63" s="93">
        <f t="shared" ref="E63" si="554">E64+E65+E66+E67</f>
        <v>9616240.2000000011</v>
      </c>
      <c r="F63" s="21">
        <f t="shared" si="378"/>
        <v>0.14307194670470888</v>
      </c>
      <c r="G63" s="21">
        <f t="shared" si="379"/>
        <v>0.72344947560690087</v>
      </c>
      <c r="H63" s="20">
        <f>H64+H65+H66+H67+H68</f>
        <v>51253620</v>
      </c>
      <c r="I63" s="51">
        <f t="shared" ref="I63:J63" si="555">I64+I65+I66+I67+I68</f>
        <v>6783944.5000000009</v>
      </c>
      <c r="J63" s="51">
        <f t="shared" si="555"/>
        <v>9803421.9499999993</v>
      </c>
      <c r="K63" s="21">
        <f t="shared" si="380"/>
        <v>0.1323602996237144</v>
      </c>
      <c r="L63" s="21">
        <f t="shared" si="154"/>
        <v>0.69199760395909526</v>
      </c>
      <c r="M63" s="51">
        <f>M64+M65+M66+M67+M68</f>
        <v>35393300</v>
      </c>
      <c r="N63" s="51">
        <f t="shared" ref="N63" si="556">N64+N65+N66+N67+N68</f>
        <v>5429388.120000001</v>
      </c>
      <c r="O63" s="51">
        <f t="shared" ref="O63" si="557">O64+O65+O66+O67+O68</f>
        <v>7533328.2599999988</v>
      </c>
      <c r="P63" s="21">
        <f t="shared" si="381"/>
        <v>0.15340157939497026</v>
      </c>
      <c r="Q63" s="21">
        <f t="shared" si="155"/>
        <v>0.72071572253510185</v>
      </c>
      <c r="R63" s="51">
        <f>R64+R65+R66+R67+R68</f>
        <v>1747020</v>
      </c>
      <c r="S63" s="51">
        <f t="shared" ref="S63" si="558">S64+S65+S66+S67+S68</f>
        <v>469697.91</v>
      </c>
      <c r="T63" s="51">
        <f t="shared" ref="T63" si="559">T64+T65+T66+T67+T68</f>
        <v>419030.38</v>
      </c>
      <c r="U63" s="21">
        <f t="shared" si="382"/>
        <v>0.26885663014733657</v>
      </c>
      <c r="V63" s="21">
        <f t="shared" si="156"/>
        <v>1.1209161254608795</v>
      </c>
      <c r="W63" s="51">
        <f>W64+W65+W66+W67+W68</f>
        <v>6300</v>
      </c>
      <c r="X63" s="51">
        <f t="shared" ref="X63" si="560">X64+X65+X66+X67+X68</f>
        <v>13643.86</v>
      </c>
      <c r="Y63" s="51">
        <f t="shared" ref="Y63" si="561">Y64+Y65+Y66+Y67+Y68</f>
        <v>4091.1000000000004</v>
      </c>
      <c r="Z63" s="21" t="str">
        <f t="shared" si="383"/>
        <v>СВ.200</v>
      </c>
      <c r="AA63" s="21" t="str">
        <f t="shared" si="157"/>
        <v>св.200</v>
      </c>
      <c r="AB63" s="51">
        <f>AB64+AB65+AB66+AB67+AB68</f>
        <v>2203000</v>
      </c>
      <c r="AC63" s="51">
        <f t="shared" ref="AC63" si="562">AC64+AC65+AC66+AC67+AC68</f>
        <v>343758.70999999996</v>
      </c>
      <c r="AD63" s="51">
        <f t="shared" ref="AD63" si="563">AD64+AD65+AD66+AD67+AD68</f>
        <v>580370.47</v>
      </c>
      <c r="AE63" s="21">
        <f t="shared" si="384"/>
        <v>0.15604117566954151</v>
      </c>
      <c r="AF63" s="21">
        <f>IF(AC63&lt;=0," ",IF(AC63/AD63*100&gt;200,"св.200",AC63/AD63))</f>
        <v>0.59230909870379855</v>
      </c>
      <c r="AG63" s="51">
        <f>AG64+AG65+AG66+AG67+AG68</f>
        <v>11901000</v>
      </c>
      <c r="AH63" s="51">
        <f t="shared" ref="AH63" si="564">AH64+AH65+AH66+AH67+AH68</f>
        <v>527360.69999999995</v>
      </c>
      <c r="AI63" s="51">
        <f t="shared" ref="AI63" si="565">AI64+AI65+AI66+AI67+AI68</f>
        <v>1266601.74</v>
      </c>
      <c r="AJ63" s="21">
        <f t="shared" si="385"/>
        <v>4.4312301487269973E-2</v>
      </c>
      <c r="AK63" s="21">
        <f t="shared" si="159"/>
        <v>0.41635873640912568</v>
      </c>
      <c r="AL63" s="51">
        <f>AL64+AL65+AL66+AL67+AL68</f>
        <v>3000</v>
      </c>
      <c r="AM63" s="51">
        <f t="shared" ref="AM63" si="566">AM64+AM65+AM66+AM67+AM68</f>
        <v>0</v>
      </c>
      <c r="AN63" s="51">
        <f t="shared" ref="AN63" si="567">AN64+AN65+AN66+AN67+AN68</f>
        <v>0</v>
      </c>
      <c r="AO63" s="21" t="str">
        <f t="shared" si="516"/>
        <v xml:space="preserve"> </v>
      </c>
      <c r="AP63" s="21" t="str">
        <f t="shared" si="160"/>
        <v xml:space="preserve"> </v>
      </c>
      <c r="AQ63" s="51">
        <f>AQ64+AQ65+AQ66+AQ67+AQ68</f>
        <v>1885189.5</v>
      </c>
      <c r="AR63" s="51">
        <f t="shared" ref="AR63" si="568">AR64+AR65+AR66+AR67+AR68</f>
        <v>400011.02</v>
      </c>
      <c r="AS63" s="51">
        <f t="shared" ref="AS63" si="569">AS64+AS65+AS66+AS67+AS68</f>
        <v>208800.50999999998</v>
      </c>
      <c r="AT63" s="21">
        <f t="shared" si="118"/>
        <v>0.21218610648955982</v>
      </c>
      <c r="AU63" s="21">
        <f t="shared" si="161"/>
        <v>1.9157569107470094</v>
      </c>
      <c r="AV63" s="51">
        <f>AV64+AV65+AV66+AV67+AV68</f>
        <v>200000</v>
      </c>
      <c r="AW63" s="51">
        <f t="shared" ref="AW63" si="570">AW64+AW65+AW66+AW67+AW68</f>
        <v>22247.439999999999</v>
      </c>
      <c r="AX63" s="51">
        <f t="shared" ref="AX63" si="571">AX64+AX65+AX66+AX67+AX68</f>
        <v>25445.63</v>
      </c>
      <c r="AY63" s="21">
        <f t="shared" si="388"/>
        <v>0.11123719999999999</v>
      </c>
      <c r="AZ63" s="21">
        <f t="shared" si="162"/>
        <v>0.87431279948659157</v>
      </c>
      <c r="BA63" s="51">
        <f>BA64+BA65+BA66+BA67+BA68</f>
        <v>254666.26</v>
      </c>
      <c r="BB63" s="51">
        <f t="shared" ref="BB63" si="572">BB64+BB65+BB66+BB67+BB68</f>
        <v>4000</v>
      </c>
      <c r="BC63" s="51">
        <f t="shared" ref="BC63" si="573">BC64+BC65+BC66+BC67+BC68</f>
        <v>0</v>
      </c>
      <c r="BD63" s="21">
        <f t="shared" si="163"/>
        <v>1.5706831364311863E-2</v>
      </c>
      <c r="BE63" s="21" t="str">
        <f t="shared" si="164"/>
        <v xml:space="preserve"> </v>
      </c>
      <c r="BF63" s="51">
        <f>BF64+BF65+BF66+BF67+BF68</f>
        <v>403483.83999999997</v>
      </c>
      <c r="BG63" s="51">
        <f t="shared" ref="BG63" si="574">BG64+BG65+BG66+BG67+BG68</f>
        <v>149431.76</v>
      </c>
      <c r="BH63" s="51">
        <f t="shared" ref="BH63" si="575">BH64+BH65+BH66+BH67+BH68</f>
        <v>139855.69999999998</v>
      </c>
      <c r="BI63" s="21">
        <f t="shared" si="389"/>
        <v>0.37035376683239662</v>
      </c>
      <c r="BJ63" s="21">
        <f t="shared" si="166"/>
        <v>1.0684710026119781</v>
      </c>
      <c r="BK63" s="51">
        <f>BK64+BK65+BK66+BK67+BK68</f>
        <v>0</v>
      </c>
      <c r="BL63" s="51">
        <f t="shared" ref="BL63" si="576">BL64+BL65+BL66+BL67+BL68</f>
        <v>0</v>
      </c>
      <c r="BM63" s="51">
        <f t="shared" ref="BM63" si="577">BM64+BM65+BM66+BM67+BM68</f>
        <v>0</v>
      </c>
      <c r="BN63" s="21" t="str">
        <f t="shared" si="471"/>
        <v xml:space="preserve"> </v>
      </c>
      <c r="BO63" s="21" t="str">
        <f t="shared" si="167"/>
        <v xml:space="preserve"> </v>
      </c>
      <c r="BP63" s="51">
        <f>BP64+BP65+BP66+BP67+BP68</f>
        <v>0</v>
      </c>
      <c r="BQ63" s="51">
        <f t="shared" ref="BQ63" si="578">BQ64+BQ65+BQ66+BQ67+BQ68</f>
        <v>0</v>
      </c>
      <c r="BR63" s="51">
        <f t="shared" ref="BR63" si="579">BR64+BR65+BR66+BR67+BR68</f>
        <v>0</v>
      </c>
      <c r="BS63" s="21" t="str">
        <f t="shared" si="390"/>
        <v xml:space="preserve"> </v>
      </c>
      <c r="BT63" s="21" t="str">
        <f t="shared" si="230"/>
        <v xml:space="preserve"> </v>
      </c>
      <c r="BU63" s="51">
        <f>BU64+BU65+BU66+BU67+BU68</f>
        <v>71379.850000000006</v>
      </c>
      <c r="BV63" s="51">
        <f t="shared" ref="BV63:BW63" si="580">BV64+BV65+BV66+BV67+BV68</f>
        <v>22729.22</v>
      </c>
      <c r="BW63" s="51">
        <f t="shared" si="580"/>
        <v>8688.66</v>
      </c>
      <c r="BX63" s="21">
        <f t="shared" si="423"/>
        <v>0.31842627856460892</v>
      </c>
      <c r="BY63" s="21" t="str">
        <f t="shared" si="169"/>
        <v>св.200</v>
      </c>
      <c r="BZ63" s="51">
        <f>BZ64+BZ65+BZ66+BZ67+BZ68</f>
        <v>22659.55</v>
      </c>
      <c r="CA63" s="51">
        <f t="shared" ref="CA63:CB63" si="581">CA64+CA65+CA66+CA67+CA68</f>
        <v>0</v>
      </c>
      <c r="CB63" s="51">
        <f t="shared" si="581"/>
        <v>0</v>
      </c>
      <c r="CC63" s="21" t="str">
        <f t="shared" si="493"/>
        <v xml:space="preserve"> </v>
      </c>
      <c r="CD63" s="21" t="str">
        <f t="shared" si="170"/>
        <v xml:space="preserve"> </v>
      </c>
      <c r="CE63" s="51">
        <f>CE64+CE65+CE66+CE67+CE68</f>
        <v>931000</v>
      </c>
      <c r="CF63" s="51">
        <f t="shared" ref="CF63:CG63" si="582">CF64+CF65+CF66+CF67+CF68</f>
        <v>200597.6</v>
      </c>
      <c r="CG63" s="51">
        <f t="shared" si="582"/>
        <v>26674.52</v>
      </c>
      <c r="CH63" s="21">
        <f t="shared" si="171"/>
        <v>0.21546466165413533</v>
      </c>
      <c r="CI63" s="21" t="str">
        <f t="shared" si="185"/>
        <v>св.200</v>
      </c>
      <c r="CJ63" s="51">
        <f>CJ64+CJ65+CJ66+CJ67+CJ68</f>
        <v>250000</v>
      </c>
      <c r="CK63" s="51">
        <f t="shared" ref="CK63:CL63" si="583">CK64+CK65+CK66+CK67+CK68</f>
        <v>200597.6</v>
      </c>
      <c r="CL63" s="51">
        <f t="shared" si="583"/>
        <v>26674.52</v>
      </c>
      <c r="CM63" s="21">
        <f t="shared" si="172"/>
        <v>0.80239040000000006</v>
      </c>
      <c r="CN63" s="21" t="str">
        <f t="shared" si="173"/>
        <v>св.200</v>
      </c>
      <c r="CO63" s="51">
        <f>CO64+CO65+CO66+CO67+CO68</f>
        <v>681000</v>
      </c>
      <c r="CP63" s="51">
        <f t="shared" ref="CP63:CQ63" si="584">CP64+CP65+CP66+CP67+CP68</f>
        <v>0</v>
      </c>
      <c r="CQ63" s="51">
        <f t="shared" si="584"/>
        <v>0</v>
      </c>
      <c r="CR63" s="21" t="str">
        <f t="shared" si="174"/>
        <v xml:space="preserve"> </v>
      </c>
      <c r="CS63" s="21" t="str">
        <f t="shared" si="175"/>
        <v xml:space="preserve"> </v>
      </c>
      <c r="CT63" s="51">
        <f>CT64+CT65+CT66+CT67+CT68</f>
        <v>0</v>
      </c>
      <c r="CU63" s="51">
        <f t="shared" ref="CU63:CV63" si="585">CU64+CU65+CU66+CU67+CU68</f>
        <v>0</v>
      </c>
      <c r="CV63" s="51">
        <f t="shared" si="585"/>
        <v>0</v>
      </c>
      <c r="CW63" s="40" t="str">
        <f t="shared" si="176"/>
        <v xml:space="preserve"> </v>
      </c>
      <c r="CX63" s="40" t="str">
        <f t="shared" si="177"/>
        <v xml:space="preserve"> </v>
      </c>
      <c r="CY63" s="51">
        <f>CY64+CY65+CY66+CY67+CY68</f>
        <v>0</v>
      </c>
      <c r="CZ63" s="51">
        <f t="shared" ref="CZ63:DA63" si="586">CZ64+CZ65+CZ66+CZ67+CZ68</f>
        <v>0</v>
      </c>
      <c r="DA63" s="51">
        <f t="shared" si="586"/>
        <v>0</v>
      </c>
      <c r="DB63" s="21" t="str">
        <f t="shared" si="391"/>
        <v xml:space="preserve"> </v>
      </c>
      <c r="DC63" s="21" t="str">
        <f t="shared" si="178"/>
        <v xml:space="preserve"> </v>
      </c>
      <c r="DD63" s="51">
        <f>DD64+DD65+DD66+DD67+DD68</f>
        <v>0</v>
      </c>
      <c r="DE63" s="51">
        <f t="shared" ref="DE63:DF63" si="587">DE64+DE65+DE66+DE67+DE68</f>
        <v>0</v>
      </c>
      <c r="DF63" s="51">
        <f t="shared" si="587"/>
        <v>0</v>
      </c>
      <c r="DG63" s="21" t="str">
        <f t="shared" si="392"/>
        <v xml:space="preserve"> </v>
      </c>
      <c r="DH63" s="21" t="str">
        <f t="shared" si="179"/>
        <v xml:space="preserve"> </v>
      </c>
      <c r="DI63" s="51">
        <f t="shared" ref="DI63:DJ63" si="588">DI64+DI65+DI66+DI67+DI68</f>
        <v>8136</v>
      </c>
      <c r="DJ63" s="51">
        <f t="shared" si="588"/>
        <v>8136</v>
      </c>
      <c r="DK63" s="51" t="e">
        <f t="shared" ref="DJ63:DK63" si="589">DK64+DK65+DK66+DK67+DK68</f>
        <v>#VALUE!</v>
      </c>
      <c r="DL63" s="51">
        <f>DL64+DL65+DL66+DL67+DL68</f>
        <v>1000</v>
      </c>
      <c r="DM63" s="51">
        <f t="shared" ref="DM63:DN63" si="590">DM64+DM65+DM66+DM67+DM68</f>
        <v>0</v>
      </c>
      <c r="DN63" s="51">
        <f t="shared" si="590"/>
        <v>0</v>
      </c>
      <c r="DO63" s="21" t="str">
        <f t="shared" si="394"/>
        <v xml:space="preserve"> </v>
      </c>
      <c r="DP63" s="21" t="str">
        <f t="shared" si="181"/>
        <v xml:space="preserve"> </v>
      </c>
      <c r="DQ63" s="51">
        <f>DQ64+DQ65+DQ66+DQ67+DQ68</f>
        <v>0</v>
      </c>
      <c r="DR63" s="51">
        <f t="shared" ref="DR63:DS63" si="591">DR64+DR65+DR66+DR67+DR68</f>
        <v>0</v>
      </c>
      <c r="DS63" s="51">
        <f t="shared" si="591"/>
        <v>0</v>
      </c>
      <c r="DT63" s="76" t="str">
        <f t="shared" si="153"/>
        <v xml:space="preserve"> </v>
      </c>
      <c r="DU63" s="21" t="str">
        <f t="shared" ref="DU63:DU66" si="592">IF(DS63=0," ",IF(DR63/DS63*100&gt;200,"св.200",DR63/DS63))</f>
        <v xml:space="preserve"> </v>
      </c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</row>
    <row r="64" spans="1:165" s="14" customFormat="1" ht="17.25" customHeight="1" outlineLevel="1" x14ac:dyDescent="0.25">
      <c r="A64" s="13">
        <v>50</v>
      </c>
      <c r="B64" s="100" t="s">
        <v>60</v>
      </c>
      <c r="C64" s="94">
        <v>35267020</v>
      </c>
      <c r="D64" s="22">
        <v>5965187.9100000001</v>
      </c>
      <c r="E64" s="22">
        <v>6792490.79</v>
      </c>
      <c r="F64" s="23">
        <f t="shared" si="378"/>
        <v>0.16914352020669737</v>
      </c>
      <c r="G64" s="23">
        <f t="shared" si="379"/>
        <v>0.87820331221972847</v>
      </c>
      <c r="H64" s="12">
        <v>34817020</v>
      </c>
      <c r="I64" s="19">
        <v>5742342.870000001</v>
      </c>
      <c r="J64" s="12">
        <v>6740370.6399999997</v>
      </c>
      <c r="K64" s="23">
        <f t="shared" si="380"/>
        <v>0.16492918894264935</v>
      </c>
      <c r="L64" s="23">
        <f t="shared" si="154"/>
        <v>0.85193280558233531</v>
      </c>
      <c r="M64" s="30">
        <v>30000000</v>
      </c>
      <c r="N64" s="30">
        <v>4832265.9800000004</v>
      </c>
      <c r="O64" s="30">
        <v>6382491.2699999996</v>
      </c>
      <c r="P64" s="23">
        <f t="shared" si="381"/>
        <v>0.16107553266666669</v>
      </c>
      <c r="Q64" s="23">
        <f t="shared" si="155"/>
        <v>0.7571128224982282</v>
      </c>
      <c r="R64" s="30">
        <v>1747020</v>
      </c>
      <c r="S64" s="30">
        <v>469697.91</v>
      </c>
      <c r="T64" s="30">
        <v>419030.38</v>
      </c>
      <c r="U64" s="23">
        <f t="shared" si="382"/>
        <v>0.26885663014733657</v>
      </c>
      <c r="V64" s="23">
        <f t="shared" si="156"/>
        <v>1.1209161254608795</v>
      </c>
      <c r="W64" s="30">
        <v>0</v>
      </c>
      <c r="X64" s="30">
        <v>0</v>
      </c>
      <c r="Y64" s="30"/>
      <c r="Z64" s="23" t="str">
        <f t="shared" si="383"/>
        <v xml:space="preserve"> </v>
      </c>
      <c r="AA64" s="23" t="str">
        <f t="shared" si="157"/>
        <v xml:space="preserve"> </v>
      </c>
      <c r="AB64" s="30">
        <v>520000</v>
      </c>
      <c r="AC64" s="30">
        <v>119467.71</v>
      </c>
      <c r="AD64" s="30">
        <v>46293.74</v>
      </c>
      <c r="AE64" s="23">
        <f t="shared" si="384"/>
        <v>0.22974559615384615</v>
      </c>
      <c r="AF64" s="23" t="str">
        <f>IF(AC64&lt;=0," ",IF(AC64/AD64*100&gt;200,"св.200",AC64/AD64))</f>
        <v>св.200</v>
      </c>
      <c r="AG64" s="30">
        <v>2550000</v>
      </c>
      <c r="AH64" s="30">
        <v>320816.07</v>
      </c>
      <c r="AI64" s="30">
        <v>-107444.75</v>
      </c>
      <c r="AJ64" s="23">
        <f t="shared" si="385"/>
        <v>0.12581022352941176</v>
      </c>
      <c r="AK64" s="23">
        <f t="shared" si="159"/>
        <v>-2.985870133254533</v>
      </c>
      <c r="AL64" s="30">
        <v>0</v>
      </c>
      <c r="AM64" s="30">
        <v>0</v>
      </c>
      <c r="AN64" s="30"/>
      <c r="AO64" s="23" t="str">
        <f t="shared" si="516"/>
        <v xml:space="preserve"> </v>
      </c>
      <c r="AP64" s="23" t="str">
        <f t="shared" si="160"/>
        <v xml:space="preserve"> </v>
      </c>
      <c r="AQ64" s="48">
        <v>450000</v>
      </c>
      <c r="AR64" s="48">
        <v>222845.04</v>
      </c>
      <c r="AS64" s="48">
        <v>52120.15</v>
      </c>
      <c r="AT64" s="23">
        <f t="shared" si="118"/>
        <v>0.49521120000000002</v>
      </c>
      <c r="AU64" s="23" t="str">
        <f t="shared" si="161"/>
        <v>св.200</v>
      </c>
      <c r="AV64" s="30">
        <v>200000</v>
      </c>
      <c r="AW64" s="30">
        <v>22247.439999999999</v>
      </c>
      <c r="AX64" s="30">
        <v>25445.63</v>
      </c>
      <c r="AY64" s="23">
        <f t="shared" si="388"/>
        <v>0.11123719999999999</v>
      </c>
      <c r="AZ64" s="23">
        <f t="shared" si="162"/>
        <v>0.87431279948659157</v>
      </c>
      <c r="BA64" s="30">
        <v>0</v>
      </c>
      <c r="BB64" s="30">
        <v>0</v>
      </c>
      <c r="BC64" s="30"/>
      <c r="BD64" s="23" t="str">
        <f t="shared" si="163"/>
        <v xml:space="preserve"> </v>
      </c>
      <c r="BE64" s="23" t="str">
        <f t="shared" si="164"/>
        <v xml:space="preserve"> </v>
      </c>
      <c r="BF64" s="30">
        <v>0</v>
      </c>
      <c r="BG64" s="30">
        <v>0</v>
      </c>
      <c r="BH64" s="30"/>
      <c r="BI64" s="23" t="str">
        <f t="shared" si="389"/>
        <v xml:space="preserve"> </v>
      </c>
      <c r="BJ64" s="23" t="str">
        <f t="shared" si="166"/>
        <v xml:space="preserve"> </v>
      </c>
      <c r="BK64" s="30">
        <v>0</v>
      </c>
      <c r="BL64" s="30">
        <v>0</v>
      </c>
      <c r="BM64" s="30"/>
      <c r="BN64" s="23"/>
      <c r="BO64" s="23" t="str">
        <f t="shared" si="167"/>
        <v xml:space="preserve"> </v>
      </c>
      <c r="BP64" s="30">
        <v>0</v>
      </c>
      <c r="BQ64" s="30">
        <v>0</v>
      </c>
      <c r="BR64" s="30"/>
      <c r="BS64" s="23" t="str">
        <f t="shared" si="390"/>
        <v xml:space="preserve"> </v>
      </c>
      <c r="BT64" s="23" t="str">
        <f t="shared" si="230"/>
        <v xml:space="preserve"> </v>
      </c>
      <c r="BU64" s="30">
        <v>0</v>
      </c>
      <c r="BV64" s="30">
        <v>0</v>
      </c>
      <c r="BW64" s="30"/>
      <c r="BX64" s="23" t="str">
        <f>IF(BV65&lt;=0," ",IF(BU65&lt;=0," ",IF(BV65/BU65*100&gt;200,"СВ.200",BV65/BU65)))</f>
        <v xml:space="preserve"> </v>
      </c>
      <c r="BY64" s="23" t="str">
        <f t="shared" si="169"/>
        <v xml:space="preserve"> </v>
      </c>
      <c r="BZ64" s="30">
        <v>0</v>
      </c>
      <c r="CA64" s="30">
        <v>0</v>
      </c>
      <c r="CB64" s="30"/>
      <c r="CC64" s="23" t="str">
        <f t="shared" si="493"/>
        <v xml:space="preserve"> </v>
      </c>
      <c r="CD64" s="23" t="str">
        <f t="shared" si="170"/>
        <v xml:space="preserve"> </v>
      </c>
      <c r="CE64" s="22">
        <v>250000</v>
      </c>
      <c r="CF64" s="22">
        <v>200597.6</v>
      </c>
      <c r="CG64" s="22">
        <v>26674.52</v>
      </c>
      <c r="CH64" s="32">
        <f t="shared" si="171"/>
        <v>0.80239040000000006</v>
      </c>
      <c r="CI64" s="23" t="str">
        <f t="shared" si="185"/>
        <v>св.200</v>
      </c>
      <c r="CJ64" s="30">
        <v>250000</v>
      </c>
      <c r="CK64" s="30">
        <v>200597.6</v>
      </c>
      <c r="CL64" s="30">
        <v>26674.52</v>
      </c>
      <c r="CM64" s="23">
        <f t="shared" si="172"/>
        <v>0.80239040000000006</v>
      </c>
      <c r="CN64" s="23" t="str">
        <f t="shared" si="173"/>
        <v>св.200</v>
      </c>
      <c r="CO64" s="30">
        <v>0</v>
      </c>
      <c r="CP64" s="30">
        <v>0</v>
      </c>
      <c r="CQ64" s="30"/>
      <c r="CR64" s="23" t="str">
        <f>IF(CP64&lt;=0," ",IF(CO64&lt;=0," ",IF(CP64/CO64*100&gt;200,"СВ.200",CP64/CO64)))</f>
        <v xml:space="preserve"> </v>
      </c>
      <c r="CS64" s="23" t="str">
        <f>IF(CQ64=0," ",IF(CP64/CQ64*100&gt;200,"св.200",CP64/CQ64))</f>
        <v xml:space="preserve"> </v>
      </c>
      <c r="CT64" s="30">
        <v>0</v>
      </c>
      <c r="CU64" s="30">
        <v>0</v>
      </c>
      <c r="CV64" s="30"/>
      <c r="CW64" s="23" t="str">
        <f t="shared" si="176"/>
        <v xml:space="preserve"> </v>
      </c>
      <c r="CX64" s="23" t="str">
        <f t="shared" si="177"/>
        <v xml:space="preserve"> </v>
      </c>
      <c r="CY64" s="30">
        <v>0</v>
      </c>
      <c r="CZ64" s="30">
        <v>0</v>
      </c>
      <c r="DA64" s="30"/>
      <c r="DB64" s="23" t="str">
        <f t="shared" si="391"/>
        <v xml:space="preserve"> </v>
      </c>
      <c r="DC64" s="23" t="str">
        <f t="shared" si="178"/>
        <v xml:space="preserve"> </v>
      </c>
      <c r="DD64" s="30">
        <v>0</v>
      </c>
      <c r="DE64" s="30">
        <v>0</v>
      </c>
      <c r="DF64" s="30"/>
      <c r="DG64" s="23" t="str">
        <f t="shared" si="392"/>
        <v xml:space="preserve"> </v>
      </c>
      <c r="DH64" s="23" t="str">
        <f t="shared" si="179"/>
        <v xml:space="preserve"> </v>
      </c>
      <c r="DI64" s="30"/>
      <c r="DJ64" s="30"/>
      <c r="DK64" s="23" t="str">
        <f t="shared" si="180"/>
        <v xml:space="preserve"> </v>
      </c>
      <c r="DL64" s="30">
        <v>0</v>
      </c>
      <c r="DM64" s="30">
        <v>0</v>
      </c>
      <c r="DN64" s="30"/>
      <c r="DO64" s="23" t="str">
        <f t="shared" si="394"/>
        <v xml:space="preserve"> </v>
      </c>
      <c r="DP64" s="23" t="str">
        <f t="shared" si="181"/>
        <v xml:space="preserve"> </v>
      </c>
      <c r="DQ64" s="30">
        <v>0</v>
      </c>
      <c r="DR64" s="30">
        <v>0</v>
      </c>
      <c r="DS64" s="30"/>
      <c r="DT64" s="77" t="str">
        <f t="shared" si="153"/>
        <v xml:space="preserve"> </v>
      </c>
      <c r="DU64" s="23" t="str">
        <f t="shared" si="592"/>
        <v xml:space="preserve"> </v>
      </c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</row>
    <row r="65" spans="1:165" s="14" customFormat="1" ht="17.25" customHeight="1" outlineLevel="1" x14ac:dyDescent="0.25">
      <c r="A65" s="13">
        <v>51</v>
      </c>
      <c r="B65" s="100" t="s">
        <v>51</v>
      </c>
      <c r="C65" s="94">
        <v>8651811.0099999998</v>
      </c>
      <c r="D65" s="22">
        <v>144891.35999999999</v>
      </c>
      <c r="E65" s="22">
        <v>1693907.3</v>
      </c>
      <c r="F65" s="23">
        <f t="shared" si="378"/>
        <v>1.6746940014354287E-2</v>
      </c>
      <c r="G65" s="23">
        <f t="shared" si="379"/>
        <v>8.5536770518670049E-2</v>
      </c>
      <c r="H65" s="12">
        <v>8426250</v>
      </c>
      <c r="I65" s="19">
        <v>144891.35999999999</v>
      </c>
      <c r="J65" s="12">
        <v>1693907.3</v>
      </c>
      <c r="K65" s="23">
        <f t="shared" ref="K65:K68" si="593">IF(I65&lt;=0," ",IF(I65/H65*100&gt;200,"СВ.200",I65/H65))</f>
        <v>1.7195236315086782E-2</v>
      </c>
      <c r="L65" s="23">
        <f t="shared" ref="L65:L68" si="594">IF(J65=0," ",IF(I65/J65*100&gt;200,"св.200",I65/J65))</f>
        <v>8.5536770518670049E-2</v>
      </c>
      <c r="M65" s="30">
        <v>2421950</v>
      </c>
      <c r="N65" s="30">
        <v>68043.61</v>
      </c>
      <c r="O65" s="30">
        <v>461014.6</v>
      </c>
      <c r="P65" s="23">
        <f t="shared" ref="P65:P67" si="595">IF(N65&lt;=0," ",IF(M65&lt;=0," ",IF(N65/M65*100&gt;200,"СВ.200",N65/M65)))</f>
        <v>2.8094556039554904E-2</v>
      </c>
      <c r="Q65" s="23">
        <f t="shared" ref="Q65:Q67" si="596">IF(O65=0," ",IF(N65/O65*100&gt;200,"св.200",N65/O65))</f>
        <v>0.14759534730570356</v>
      </c>
      <c r="R65" s="30">
        <v>0</v>
      </c>
      <c r="S65" s="30">
        <v>0</v>
      </c>
      <c r="T65" s="30"/>
      <c r="U65" s="23" t="str">
        <f t="shared" ref="U65:U68" si="597">IF(S65&lt;=0," ",IF(R65&lt;=0," ",IF(S65/R65*100&gt;200,"СВ.200",S65/R65)))</f>
        <v xml:space="preserve"> </v>
      </c>
      <c r="V65" s="23" t="str">
        <f t="shared" ref="V65:V68" si="598">IF(S65=0," ",IF(S65/T65*100&gt;200,"св.200",S65/T65))</f>
        <v xml:space="preserve"> </v>
      </c>
      <c r="W65" s="30">
        <v>2300</v>
      </c>
      <c r="X65" s="30">
        <v>648</v>
      </c>
      <c r="Y65" s="30">
        <v>1837.2</v>
      </c>
      <c r="Z65" s="23">
        <f t="shared" si="383"/>
        <v>0.2817391304347826</v>
      </c>
      <c r="AA65" s="23">
        <f t="shared" si="157"/>
        <v>0.35271064663618551</v>
      </c>
      <c r="AB65" s="30">
        <v>446000</v>
      </c>
      <c r="AC65" s="30">
        <v>22584.43</v>
      </c>
      <c r="AD65" s="30">
        <v>152360.97</v>
      </c>
      <c r="AE65" s="23">
        <f t="shared" ref="AE65:AE68" si="599">IF(AC65&lt;=0," ",IF(AB65&lt;=0," ",IF(AC65/AB65*100&gt;200,"СВ.200",AC65/AB65)))</f>
        <v>5.0637735426008967E-2</v>
      </c>
      <c r="AF65" s="23">
        <f t="shared" ref="AF65:AF68" si="600">IF(AD65=0," ",IF(AC65/AD65*100&gt;200,"св.200",AC65/AD65))</f>
        <v>0.14822975989191983</v>
      </c>
      <c r="AG65" s="30">
        <v>5556000</v>
      </c>
      <c r="AH65" s="30">
        <v>53615.32</v>
      </c>
      <c r="AI65" s="30">
        <v>1078694.53</v>
      </c>
      <c r="AJ65" s="23">
        <f t="shared" ref="AJ65:AJ68" si="601">IF(AH65&lt;=0," ",IF(AG65&lt;=0," ",IF(AH65/AG65*100&gt;200,"СВ.200",AH65/AG65)))</f>
        <v>9.6499856011519076E-3</v>
      </c>
      <c r="AK65" s="23">
        <f t="shared" ref="AK65:AK68" si="602">IF(AI65=0," ",IF(AH65/AI65*100&gt;200,"св.200",AH65/AI65))</f>
        <v>4.970389531872383E-2</v>
      </c>
      <c r="AL65" s="30">
        <v>0</v>
      </c>
      <c r="AM65" s="30">
        <v>0</v>
      </c>
      <c r="AN65" s="30"/>
      <c r="AO65" s="23" t="str">
        <f t="shared" ref="AO65:AO68" si="603">IF(AM65&lt;=0," ",IF(AL65&lt;=0," ",IF(AM65/AL65*100&gt;200,"СВ.200",AM65/AL65)))</f>
        <v xml:space="preserve"> </v>
      </c>
      <c r="AP65" s="23" t="str">
        <f t="shared" ref="AP65:AP68" si="604">IF(AN65=0," ",IF(AM65/AN65*100&gt;200,"св.200",AM65/AN65))</f>
        <v xml:space="preserve"> </v>
      </c>
      <c r="AQ65" s="48">
        <v>225561.00999999998</v>
      </c>
      <c r="AR65" s="48">
        <v>0</v>
      </c>
      <c r="AS65" s="48">
        <v>0</v>
      </c>
      <c r="AT65" s="23" t="str">
        <f t="shared" ref="AT65:AT68" si="605">IF(AR65&lt;=0," ",IF(AQ65&lt;=0," ",IF(AR65/AQ65*100&gt;200,"СВ.200",AR65/AQ65)))</f>
        <v xml:space="preserve"> </v>
      </c>
      <c r="AU65" s="23" t="str">
        <f t="shared" ref="AU65:AU68" si="606">IF(AS65=0," ",IF(AR65/AS65*100&gt;200,"св.200",AR65/AS65))</f>
        <v xml:space="preserve"> </v>
      </c>
      <c r="AV65" s="30">
        <v>0</v>
      </c>
      <c r="AW65" s="30">
        <v>0</v>
      </c>
      <c r="AX65" s="30"/>
      <c r="AY65" s="23" t="str">
        <f t="shared" ref="AY65:AY68" si="607">IF(AW65&lt;=0," ",IF(AV65&lt;=0," ",IF(AW65/AV65*100&gt;200,"СВ.200",AW65/AV65)))</f>
        <v xml:space="preserve"> </v>
      </c>
      <c r="AZ65" s="23" t="str">
        <f t="shared" ref="AZ65:AZ68" si="608">IF(AX65=0," ",IF(AW65/AX65*100&gt;200,"св.200",AW65/AX65))</f>
        <v xml:space="preserve"> </v>
      </c>
      <c r="BA65" s="30">
        <v>197901.46</v>
      </c>
      <c r="BB65" s="30">
        <v>0</v>
      </c>
      <c r="BC65" s="30"/>
      <c r="BD65" s="23" t="str">
        <f t="shared" ref="BD65:BD68" si="609">IF(BB65&lt;=0," ",IF(BA65&lt;=0," ",IF(BB65/BA65*100&gt;200,"СВ.200",BB65/BA65)))</f>
        <v xml:space="preserve"> </v>
      </c>
      <c r="BE65" s="23" t="str">
        <f t="shared" ref="BE65:BE68" si="610">IF(BC65=0," ",IF(BB65/BC65*100&gt;200,"св.200",BB65/BC65))</f>
        <v xml:space="preserve"> </v>
      </c>
      <c r="BF65" s="30">
        <v>1000</v>
      </c>
      <c r="BG65" s="30">
        <v>0</v>
      </c>
      <c r="BH65" s="30"/>
      <c r="BI65" s="23" t="str">
        <f t="shared" ref="BI65:BI68" si="611">IF(BG65&lt;=0," ",IF(BF65&lt;=0," ",IF(BG65/BF65*100&gt;200,"СВ.200",BG65/BF65)))</f>
        <v xml:space="preserve"> </v>
      </c>
      <c r="BJ65" s="23" t="str">
        <f t="shared" ref="BJ65:BJ68" si="612">IF(BH65=0," ",IF(BG65/BH65*100&gt;200,"св.200",BG65/BH65))</f>
        <v xml:space="preserve"> </v>
      </c>
      <c r="BK65" s="30">
        <v>0</v>
      </c>
      <c r="BL65" s="30">
        <v>0</v>
      </c>
      <c r="BM65" s="30"/>
      <c r="BN65" s="23"/>
      <c r="BO65" s="23" t="str">
        <f t="shared" ref="BO65:BO68" si="613">IF(BM65=0," ",IF(BL65/BM65*100&gt;200,"св.200",BL65/BM65))</f>
        <v xml:space="preserve"> </v>
      </c>
      <c r="BP65" s="30">
        <v>0</v>
      </c>
      <c r="BQ65" s="30">
        <v>0</v>
      </c>
      <c r="BR65" s="30"/>
      <c r="BS65" s="23" t="str">
        <f t="shared" ref="BS65:BS68" si="614">IF(BQ65&lt;=0," ",IF(BP65&lt;=0," ",IF(BQ65/BP65*100&gt;200,"СВ.200",BQ65/BP65)))</f>
        <v xml:space="preserve"> </v>
      </c>
      <c r="BT65" s="23" t="str">
        <f t="shared" ref="BT65:BT68" si="615">IF(BR65=0," ",IF(BQ65/BR65*100&gt;200,"св.200",BQ65/BR65))</f>
        <v xml:space="preserve"> </v>
      </c>
      <c r="BU65" s="30">
        <v>1000</v>
      </c>
      <c r="BV65" s="30">
        <v>0</v>
      </c>
      <c r="BW65" s="30"/>
      <c r="BX65" s="23" t="str">
        <f t="shared" si="423"/>
        <v xml:space="preserve"> </v>
      </c>
      <c r="BY65" s="23" t="str">
        <f t="shared" si="169"/>
        <v xml:space="preserve"> </v>
      </c>
      <c r="BZ65" s="30">
        <v>22659.55</v>
      </c>
      <c r="CA65" s="30">
        <v>0</v>
      </c>
      <c r="CB65" s="30"/>
      <c r="CC65" s="23" t="str">
        <f t="shared" ref="CC65:CC68" si="616">IF(CA65&lt;=0," ",IF(BZ65&lt;=0," ",IF(CA65/BZ65*100&gt;200,"СВ.200",CA65/BZ65)))</f>
        <v xml:space="preserve"> </v>
      </c>
      <c r="CD65" s="23" t="str">
        <f t="shared" ref="CD65:CD68" si="617">IF(CB65=0," ",IF(CA65/CB65*100&gt;200,"св.200",CA65/CB65))</f>
        <v xml:space="preserve"> </v>
      </c>
      <c r="CE65" s="22">
        <v>1000</v>
      </c>
      <c r="CF65" s="22">
        <v>0</v>
      </c>
      <c r="CG65" s="22">
        <v>0</v>
      </c>
      <c r="CH65" s="32" t="str">
        <f t="shared" ref="CH65:CH68" si="618">IF(CF65&lt;=0," ",IF(CE65&lt;=0," ",IF(CF65/CE65*100&gt;200,"СВ.200",CF65/CE65)))</f>
        <v xml:space="preserve"> </v>
      </c>
      <c r="CI65" s="23" t="str">
        <f t="shared" ref="CI65:CI68" si="619">IF(CG65=0," ",IF(CF65/CG65*100&gt;200,"св.200",CF65/CG65))</f>
        <v xml:space="preserve"> </v>
      </c>
      <c r="CJ65" s="30">
        <v>0</v>
      </c>
      <c r="CK65" s="30">
        <v>0</v>
      </c>
      <c r="CL65" s="30"/>
      <c r="CM65" s="23" t="str">
        <f t="shared" ref="CM65:CM68" si="620">IF(CK65&lt;=0," ",IF(CJ65&lt;=0," ",IF(CK65/CJ65*100&gt;200,"СВ.200",CK65/CJ65)))</f>
        <v xml:space="preserve"> </v>
      </c>
      <c r="CN65" s="23" t="str">
        <f t="shared" ref="CN65:CN68" si="621">IF(CL65=0," ",IF(CK65/CL65*100&gt;200,"св.200",CK65/CL65))</f>
        <v xml:space="preserve"> </v>
      </c>
      <c r="CO65" s="30">
        <v>1000</v>
      </c>
      <c r="CP65" s="30">
        <v>0</v>
      </c>
      <c r="CQ65" s="30"/>
      <c r="CR65" s="23" t="str">
        <f t="shared" ref="CR65:CR68" si="622">IF(CP65&lt;=0," ",IF(CO65&lt;=0," ",IF(CP65/CO65*100&gt;200,"СВ.200",CP65/CO65)))</f>
        <v xml:space="preserve"> </v>
      </c>
      <c r="CS65" s="23" t="str">
        <f t="shared" ref="CS65:CS68" si="623">IF(CQ65=0," ",IF(CP65/CQ65*100&gt;200,"св.200",CP65/CQ65))</f>
        <v xml:space="preserve"> </v>
      </c>
      <c r="CT65" s="30">
        <v>0</v>
      </c>
      <c r="CU65" s="30">
        <v>0</v>
      </c>
      <c r="CV65" s="30"/>
      <c r="CW65" s="23" t="str">
        <f t="shared" si="176"/>
        <v xml:space="preserve"> </v>
      </c>
      <c r="CX65" s="23" t="str">
        <f t="shared" si="177"/>
        <v xml:space="preserve"> </v>
      </c>
      <c r="CY65" s="30">
        <v>0</v>
      </c>
      <c r="CZ65" s="30">
        <v>0</v>
      </c>
      <c r="DA65" s="30"/>
      <c r="DB65" s="23" t="str">
        <f t="shared" ref="DB65:DB68" si="624">IF(CZ65&lt;=0," ",IF(CY65&lt;=0," ",IF(CZ65/CY65*100&gt;200,"СВ.200",CZ65/CY65)))</f>
        <v xml:space="preserve"> </v>
      </c>
      <c r="DC65" s="23" t="str">
        <f t="shared" ref="DC65:DC68" si="625">IF(DA65=0," ",IF(CZ65/DA65*100&gt;200,"св.200",CZ65/DA65))</f>
        <v xml:space="preserve"> </v>
      </c>
      <c r="DD65" s="30">
        <v>0</v>
      </c>
      <c r="DE65" s="30">
        <v>0</v>
      </c>
      <c r="DF65" s="30"/>
      <c r="DG65" s="23" t="str">
        <f t="shared" ref="DG65:DG68" si="626">IF(DE65&lt;=0," ",IF(DD65&lt;=0," ",IF(DE65/DD65*100&gt;200,"СВ.200",DE65/DD65)))</f>
        <v xml:space="preserve"> </v>
      </c>
      <c r="DH65" s="23" t="str">
        <f t="shared" ref="DH65:DH68" si="627">IF(DF65=0," ",IF(DE65/DF65*100&gt;200,"св.200",DE65/DF65))</f>
        <v xml:space="preserve"> </v>
      </c>
      <c r="DI65" s="30"/>
      <c r="DJ65" s="30"/>
      <c r="DK65" s="23" t="str">
        <f t="shared" si="180"/>
        <v xml:space="preserve"> </v>
      </c>
      <c r="DL65" s="30">
        <v>1000</v>
      </c>
      <c r="DM65" s="30">
        <v>0</v>
      </c>
      <c r="DN65" s="30"/>
      <c r="DO65" s="23" t="str">
        <f t="shared" ref="DO65:DO68" si="628">IF(DM65&lt;=0," ",IF(DL65&lt;=0," ",IF(DM65/DL65*100&gt;200,"СВ.200",DM65/DL65)))</f>
        <v xml:space="preserve"> </v>
      </c>
      <c r="DP65" s="23" t="str">
        <f t="shared" ref="DP65:DP68" si="629">IF(DN65=0," ",IF(DM65/DN65*100&gt;200,"св.200",DM65/DN65))</f>
        <v xml:space="preserve"> </v>
      </c>
      <c r="DQ65" s="30">
        <v>0</v>
      </c>
      <c r="DR65" s="30">
        <v>0</v>
      </c>
      <c r="DS65" s="30"/>
      <c r="DT65" s="77" t="str">
        <f t="shared" si="153"/>
        <v xml:space="preserve"> </v>
      </c>
      <c r="DU65" s="23" t="str">
        <f t="shared" si="592"/>
        <v xml:space="preserve"> </v>
      </c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</row>
    <row r="66" spans="1:165" s="14" customFormat="1" ht="16.5" customHeight="1" outlineLevel="1" x14ac:dyDescent="0.25">
      <c r="A66" s="13">
        <v>52</v>
      </c>
      <c r="B66" s="100" t="s">
        <v>48</v>
      </c>
      <c r="C66" s="94">
        <v>1655057.52</v>
      </c>
      <c r="D66" s="22">
        <v>194145.09</v>
      </c>
      <c r="E66" s="22">
        <v>460757.80000000005</v>
      </c>
      <c r="F66" s="23">
        <f t="shared" si="378"/>
        <v>0.1173041345414992</v>
      </c>
      <c r="G66" s="23">
        <f t="shared" si="379"/>
        <v>0.42136039802256192</v>
      </c>
      <c r="H66" s="12">
        <v>1402800</v>
      </c>
      <c r="I66" s="19">
        <v>90050.549999999988</v>
      </c>
      <c r="J66" s="12">
        <v>405910.39</v>
      </c>
      <c r="K66" s="23">
        <f t="shared" si="593"/>
        <v>6.419343455945252E-2</v>
      </c>
      <c r="L66" s="23">
        <f t="shared" si="594"/>
        <v>0.22184834933641384</v>
      </c>
      <c r="M66" s="30">
        <v>318800</v>
      </c>
      <c r="N66" s="30">
        <v>42280.2</v>
      </c>
      <c r="O66" s="30">
        <v>73129.59</v>
      </c>
      <c r="P66" s="23">
        <f t="shared" si="595"/>
        <v>0.13262296110414051</v>
      </c>
      <c r="Q66" s="23">
        <f t="shared" si="596"/>
        <v>0.57815447891886174</v>
      </c>
      <c r="R66" s="30">
        <v>0</v>
      </c>
      <c r="S66" s="30">
        <v>0</v>
      </c>
      <c r="T66" s="30"/>
      <c r="U66" s="23" t="str">
        <f t="shared" si="597"/>
        <v xml:space="preserve"> </v>
      </c>
      <c r="V66" s="23" t="str">
        <f t="shared" si="598"/>
        <v xml:space="preserve"> </v>
      </c>
      <c r="W66" s="30">
        <v>0</v>
      </c>
      <c r="X66" s="30">
        <v>0</v>
      </c>
      <c r="Y66" s="30"/>
      <c r="Z66" s="23" t="str">
        <f t="shared" si="383"/>
        <v xml:space="preserve"> </v>
      </c>
      <c r="AA66" s="23" t="str">
        <f t="shared" si="157"/>
        <v xml:space="preserve"> </v>
      </c>
      <c r="AB66" s="30">
        <v>360000</v>
      </c>
      <c r="AC66" s="30">
        <v>-3277.7</v>
      </c>
      <c r="AD66" s="30">
        <v>265528.36</v>
      </c>
      <c r="AE66" s="23" t="str">
        <f t="shared" si="599"/>
        <v xml:space="preserve"> </v>
      </c>
      <c r="AF66" s="23">
        <f t="shared" si="600"/>
        <v>-1.2344067503749882E-2</v>
      </c>
      <c r="AG66" s="30">
        <v>724000</v>
      </c>
      <c r="AH66" s="30">
        <v>51048.05</v>
      </c>
      <c r="AI66" s="30">
        <v>67252.44</v>
      </c>
      <c r="AJ66" s="23">
        <f t="shared" si="601"/>
        <v>7.0508356353591164E-2</v>
      </c>
      <c r="AK66" s="23">
        <f t="shared" si="602"/>
        <v>0.75905127011005102</v>
      </c>
      <c r="AL66" s="30">
        <v>0</v>
      </c>
      <c r="AM66" s="30">
        <v>0</v>
      </c>
      <c r="AN66" s="30"/>
      <c r="AO66" s="23" t="str">
        <f t="shared" si="603"/>
        <v xml:space="preserve"> </v>
      </c>
      <c r="AP66" s="23" t="str">
        <f>IF(AM66=0," ",IF(AM66/AN66*100&gt;200,"св.200",AM66/AN66))</f>
        <v xml:space="preserve"> </v>
      </c>
      <c r="AQ66" s="48">
        <v>252257.52</v>
      </c>
      <c r="AR66" s="48">
        <v>104094.54</v>
      </c>
      <c r="AS66" s="48">
        <v>54847.41</v>
      </c>
      <c r="AT66" s="23">
        <f t="shared" si="605"/>
        <v>0.41265188050687251</v>
      </c>
      <c r="AU66" s="23">
        <f t="shared" si="606"/>
        <v>1.8978934465638393</v>
      </c>
      <c r="AV66" s="30">
        <v>0</v>
      </c>
      <c r="AW66" s="30">
        <v>0</v>
      </c>
      <c r="AX66" s="30"/>
      <c r="AY66" s="23" t="str">
        <f t="shared" si="607"/>
        <v xml:space="preserve"> </v>
      </c>
      <c r="AZ66" s="23" t="str">
        <f t="shared" si="608"/>
        <v xml:space="preserve"> </v>
      </c>
      <c r="BA66" s="30">
        <v>0</v>
      </c>
      <c r="BB66" s="30">
        <v>0</v>
      </c>
      <c r="BC66" s="30"/>
      <c r="BD66" s="23" t="str">
        <f t="shared" si="609"/>
        <v xml:space="preserve"> </v>
      </c>
      <c r="BE66" s="23" t="str">
        <f t="shared" si="610"/>
        <v xml:space="preserve"> </v>
      </c>
      <c r="BF66" s="30">
        <v>215957.52</v>
      </c>
      <c r="BG66" s="30">
        <v>95313.98</v>
      </c>
      <c r="BH66" s="30">
        <v>46758.75</v>
      </c>
      <c r="BI66" s="23">
        <f t="shared" si="611"/>
        <v>0.44135522578699737</v>
      </c>
      <c r="BJ66" s="23" t="str">
        <f t="shared" si="612"/>
        <v>св.200</v>
      </c>
      <c r="BK66" s="30">
        <v>0</v>
      </c>
      <c r="BL66" s="30">
        <v>0</v>
      </c>
      <c r="BM66" s="30"/>
      <c r="BN66" s="23"/>
      <c r="BO66" s="23" t="str">
        <f t="shared" si="613"/>
        <v xml:space="preserve"> </v>
      </c>
      <c r="BP66" s="30">
        <v>0</v>
      </c>
      <c r="BQ66" s="30">
        <v>0</v>
      </c>
      <c r="BR66" s="30"/>
      <c r="BS66" s="23" t="str">
        <f t="shared" si="614"/>
        <v xml:space="preserve"> </v>
      </c>
      <c r="BT66" s="23" t="str">
        <f t="shared" si="615"/>
        <v xml:space="preserve"> </v>
      </c>
      <c r="BU66" s="30">
        <v>36300</v>
      </c>
      <c r="BV66" s="30">
        <v>7775.56</v>
      </c>
      <c r="BW66" s="30">
        <v>8088.66</v>
      </c>
      <c r="BX66" s="23">
        <f t="shared" si="423"/>
        <v>0.21420275482093665</v>
      </c>
      <c r="BY66" s="23">
        <f t="shared" si="169"/>
        <v>0.9612914870942777</v>
      </c>
      <c r="BZ66" s="30">
        <v>0</v>
      </c>
      <c r="CA66" s="30">
        <v>0</v>
      </c>
      <c r="CB66" s="30"/>
      <c r="CC66" s="23" t="str">
        <f t="shared" si="616"/>
        <v xml:space="preserve"> </v>
      </c>
      <c r="CD66" s="23" t="str">
        <f t="shared" si="617"/>
        <v xml:space="preserve"> </v>
      </c>
      <c r="CE66" s="22">
        <v>0</v>
      </c>
      <c r="CF66" s="22">
        <v>0</v>
      </c>
      <c r="CG66" s="22">
        <v>0</v>
      </c>
      <c r="CH66" s="32" t="str">
        <f t="shared" si="618"/>
        <v xml:space="preserve"> </v>
      </c>
      <c r="CI66" s="23" t="str">
        <f t="shared" si="619"/>
        <v xml:space="preserve"> </v>
      </c>
      <c r="CJ66" s="30">
        <v>0</v>
      </c>
      <c r="CK66" s="30">
        <v>0</v>
      </c>
      <c r="CL66" s="30"/>
      <c r="CM66" s="23" t="str">
        <f t="shared" si="620"/>
        <v xml:space="preserve"> </v>
      </c>
      <c r="CN66" s="23" t="str">
        <f t="shared" si="621"/>
        <v xml:space="preserve"> </v>
      </c>
      <c r="CO66" s="30">
        <v>0</v>
      </c>
      <c r="CP66" s="30">
        <v>0</v>
      </c>
      <c r="CQ66" s="30"/>
      <c r="CR66" s="23" t="str">
        <f t="shared" si="622"/>
        <v xml:space="preserve"> </v>
      </c>
      <c r="CS66" s="23" t="str">
        <f t="shared" si="623"/>
        <v xml:space="preserve"> </v>
      </c>
      <c r="CT66" s="30">
        <v>0</v>
      </c>
      <c r="CU66" s="30">
        <v>0</v>
      </c>
      <c r="CV66" s="30"/>
      <c r="CW66" s="23" t="str">
        <f t="shared" si="176"/>
        <v xml:space="preserve"> </v>
      </c>
      <c r="CX66" s="23" t="str">
        <f t="shared" si="177"/>
        <v xml:space="preserve"> </v>
      </c>
      <c r="CY66" s="30">
        <v>0</v>
      </c>
      <c r="CZ66" s="30">
        <v>0</v>
      </c>
      <c r="DA66" s="30"/>
      <c r="DB66" s="23" t="str">
        <f t="shared" si="624"/>
        <v xml:space="preserve"> </v>
      </c>
      <c r="DC66" s="23" t="str">
        <f t="shared" si="625"/>
        <v xml:space="preserve"> </v>
      </c>
      <c r="DD66" s="30">
        <v>0</v>
      </c>
      <c r="DE66" s="30">
        <v>0</v>
      </c>
      <c r="DF66" s="30"/>
      <c r="DG66" s="23" t="str">
        <f t="shared" si="626"/>
        <v xml:space="preserve"> </v>
      </c>
      <c r="DH66" s="23" t="str">
        <f t="shared" si="627"/>
        <v xml:space="preserve"> </v>
      </c>
      <c r="DI66" s="30"/>
      <c r="DJ66" s="30"/>
      <c r="DK66" s="23" t="str">
        <f t="shared" si="180"/>
        <v xml:space="preserve"> </v>
      </c>
      <c r="DL66" s="30">
        <v>0</v>
      </c>
      <c r="DM66" s="30">
        <v>0</v>
      </c>
      <c r="DN66" s="30"/>
      <c r="DO66" s="23" t="str">
        <f t="shared" si="628"/>
        <v xml:space="preserve"> </v>
      </c>
      <c r="DP66" s="23" t="str">
        <f t="shared" si="629"/>
        <v xml:space="preserve"> </v>
      </c>
      <c r="DQ66" s="30">
        <v>0</v>
      </c>
      <c r="DR66" s="30">
        <v>0</v>
      </c>
      <c r="DS66" s="30"/>
      <c r="DT66" s="77" t="str">
        <f t="shared" si="153"/>
        <v xml:space="preserve"> </v>
      </c>
      <c r="DU66" s="23" t="str">
        <f t="shared" si="592"/>
        <v xml:space="preserve"> </v>
      </c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</row>
    <row r="67" spans="1:165" s="14" customFormat="1" ht="16.5" customHeight="1" outlineLevel="1" x14ac:dyDescent="0.25">
      <c r="A67" s="13">
        <v>53</v>
      </c>
      <c r="B67" s="100" t="s">
        <v>91</v>
      </c>
      <c r="C67" s="94">
        <v>3051045.22</v>
      </c>
      <c r="D67" s="22">
        <v>652639.56999999995</v>
      </c>
      <c r="E67" s="22">
        <v>669084.30999999994</v>
      </c>
      <c r="F67" s="23">
        <f t="shared" si="378"/>
        <v>0.21390688204876881</v>
      </c>
      <c r="G67" s="23">
        <f t="shared" si="379"/>
        <v>0.97542202117996157</v>
      </c>
      <c r="H67" s="12">
        <v>2922950</v>
      </c>
      <c r="I67" s="19">
        <v>600419.87</v>
      </c>
      <c r="J67" s="12">
        <v>580243.69999999995</v>
      </c>
      <c r="K67" s="23">
        <f t="shared" si="593"/>
        <v>0.20541571699823807</v>
      </c>
      <c r="L67" s="23">
        <f t="shared" si="594"/>
        <v>1.034771889811126</v>
      </c>
      <c r="M67" s="30">
        <v>1780950</v>
      </c>
      <c r="N67" s="30">
        <v>483976.61</v>
      </c>
      <c r="O67" s="30">
        <v>444909.35</v>
      </c>
      <c r="P67" s="23">
        <f t="shared" si="595"/>
        <v>0.27175193576461998</v>
      </c>
      <c r="Q67" s="23">
        <f t="shared" si="596"/>
        <v>1.087809482987939</v>
      </c>
      <c r="R67" s="30">
        <v>0</v>
      </c>
      <c r="S67" s="30">
        <v>0</v>
      </c>
      <c r="T67" s="30"/>
      <c r="U67" s="23" t="str">
        <f t="shared" si="597"/>
        <v xml:space="preserve"> </v>
      </c>
      <c r="V67" s="23" t="str">
        <f t="shared" si="598"/>
        <v xml:space="preserve"> </v>
      </c>
      <c r="W67" s="30">
        <v>3000</v>
      </c>
      <c r="X67" s="30">
        <v>12995.86</v>
      </c>
      <c r="Y67" s="30">
        <v>2253.9</v>
      </c>
      <c r="Z67" s="23" t="str">
        <f t="shared" ref="Z67" si="630">IF(X67&lt;=0," ",IF(W67&lt;=0," ",IF(X67/W67*100&gt;200,"СВ.200",X67/W67)))</f>
        <v>СВ.200</v>
      </c>
      <c r="AA67" s="23" t="str">
        <f t="shared" ref="AA67" si="631">IF(Y67=0," ",IF(X67/Y67*100&gt;200,"св.200",X67/Y67))</f>
        <v>св.200</v>
      </c>
      <c r="AB67" s="30">
        <v>167000</v>
      </c>
      <c r="AC67" s="30">
        <v>71936.78</v>
      </c>
      <c r="AD67" s="30">
        <v>102504.99</v>
      </c>
      <c r="AE67" s="23">
        <f t="shared" si="599"/>
        <v>0.43075916167664668</v>
      </c>
      <c r="AF67" s="23">
        <f t="shared" si="600"/>
        <v>0.70178807880474892</v>
      </c>
      <c r="AG67" s="30">
        <v>970000</v>
      </c>
      <c r="AH67" s="30">
        <v>31510.62</v>
      </c>
      <c r="AI67" s="30">
        <v>30575.46</v>
      </c>
      <c r="AJ67" s="23">
        <f t="shared" si="601"/>
        <v>3.2485175257731959E-2</v>
      </c>
      <c r="AK67" s="23">
        <f t="shared" si="602"/>
        <v>1.0305853125349544</v>
      </c>
      <c r="AL67" s="30">
        <v>2000</v>
      </c>
      <c r="AM67" s="30">
        <v>0</v>
      </c>
      <c r="AN67" s="30"/>
      <c r="AO67" s="23" t="str">
        <f t="shared" si="603"/>
        <v xml:space="preserve"> </v>
      </c>
      <c r="AP67" s="23" t="str">
        <f t="shared" si="604"/>
        <v xml:space="preserve"> </v>
      </c>
      <c r="AQ67" s="48">
        <v>128095.22</v>
      </c>
      <c r="AR67" s="48">
        <v>52219.700000000004</v>
      </c>
      <c r="AS67" s="48">
        <v>88840.61</v>
      </c>
      <c r="AT67" s="23">
        <f t="shared" si="605"/>
        <v>0.40766314308996077</v>
      </c>
      <c r="AU67" s="23">
        <f t="shared" si="606"/>
        <v>0.5877908762670585</v>
      </c>
      <c r="AV67" s="30">
        <v>0</v>
      </c>
      <c r="AW67" s="30">
        <v>0</v>
      </c>
      <c r="AX67" s="30"/>
      <c r="AY67" s="23" t="str">
        <f t="shared" si="607"/>
        <v xml:space="preserve"> </v>
      </c>
      <c r="AZ67" s="23" t="str">
        <f t="shared" si="608"/>
        <v xml:space="preserve"> </v>
      </c>
      <c r="BA67" s="30">
        <v>1921.92</v>
      </c>
      <c r="BB67" s="30">
        <v>4000</v>
      </c>
      <c r="BC67" s="30"/>
      <c r="BD67" s="23" t="str">
        <f t="shared" si="609"/>
        <v>СВ.200</v>
      </c>
      <c r="BE67" s="23" t="str">
        <f t="shared" si="610"/>
        <v xml:space="preserve"> </v>
      </c>
      <c r="BF67" s="30">
        <v>116930.4</v>
      </c>
      <c r="BG67" s="30">
        <v>38976.800000000003</v>
      </c>
      <c r="BH67" s="30">
        <v>88840.61</v>
      </c>
      <c r="BI67" s="23">
        <f t="shared" si="611"/>
        <v>0.33333333333333337</v>
      </c>
      <c r="BJ67" s="23">
        <f t="shared" si="612"/>
        <v>0.43872728924306126</v>
      </c>
      <c r="BK67" s="30">
        <v>0</v>
      </c>
      <c r="BL67" s="30">
        <v>0</v>
      </c>
      <c r="BM67" s="30"/>
      <c r="BN67" s="23"/>
      <c r="BO67" s="23" t="str">
        <f t="shared" si="613"/>
        <v xml:space="preserve"> </v>
      </c>
      <c r="BP67" s="30">
        <v>0</v>
      </c>
      <c r="BQ67" s="30">
        <v>0</v>
      </c>
      <c r="BR67" s="30"/>
      <c r="BS67" s="23" t="str">
        <f t="shared" si="614"/>
        <v xml:space="preserve"> </v>
      </c>
      <c r="BT67" s="23" t="str">
        <f t="shared" si="615"/>
        <v xml:space="preserve"> </v>
      </c>
      <c r="BU67" s="30">
        <v>9242.9</v>
      </c>
      <c r="BV67" s="30">
        <v>9242.9</v>
      </c>
      <c r="BW67" s="30"/>
      <c r="BX67" s="23">
        <f t="shared" si="423"/>
        <v>1</v>
      </c>
      <c r="BY67" s="23" t="str">
        <f t="shared" si="169"/>
        <v xml:space="preserve"> </v>
      </c>
      <c r="BZ67" s="30">
        <v>0</v>
      </c>
      <c r="CA67" s="30">
        <v>0</v>
      </c>
      <c r="CB67" s="30"/>
      <c r="CC67" s="23" t="str">
        <f t="shared" si="616"/>
        <v xml:space="preserve"> </v>
      </c>
      <c r="CD67" s="23" t="str">
        <f t="shared" si="617"/>
        <v xml:space="preserve"> </v>
      </c>
      <c r="CE67" s="22">
        <v>0</v>
      </c>
      <c r="CF67" s="22">
        <v>0</v>
      </c>
      <c r="CG67" s="22">
        <v>0</v>
      </c>
      <c r="CH67" s="32" t="str">
        <f t="shared" si="618"/>
        <v xml:space="preserve"> </v>
      </c>
      <c r="CI67" s="23" t="str">
        <f t="shared" si="619"/>
        <v xml:space="preserve"> </v>
      </c>
      <c r="CJ67" s="30">
        <v>0</v>
      </c>
      <c r="CK67" s="30">
        <v>0</v>
      </c>
      <c r="CL67" s="30"/>
      <c r="CM67" s="23" t="str">
        <f t="shared" si="620"/>
        <v xml:space="preserve"> </v>
      </c>
      <c r="CN67" s="23" t="str">
        <f t="shared" si="621"/>
        <v xml:space="preserve"> </v>
      </c>
      <c r="CO67" s="30">
        <v>0</v>
      </c>
      <c r="CP67" s="30">
        <v>0</v>
      </c>
      <c r="CQ67" s="30"/>
      <c r="CR67" s="23" t="str">
        <f t="shared" si="622"/>
        <v xml:space="preserve"> </v>
      </c>
      <c r="CS67" s="23" t="str">
        <f t="shared" si="623"/>
        <v xml:space="preserve"> </v>
      </c>
      <c r="CT67" s="30">
        <v>0</v>
      </c>
      <c r="CU67" s="30">
        <v>0</v>
      </c>
      <c r="CV67" s="30"/>
      <c r="CW67" s="23" t="str">
        <f t="shared" si="176"/>
        <v xml:space="preserve"> </v>
      </c>
      <c r="CX67" s="23" t="str">
        <f t="shared" si="177"/>
        <v xml:space="preserve"> </v>
      </c>
      <c r="CY67" s="30">
        <v>0</v>
      </c>
      <c r="CZ67" s="30">
        <v>0</v>
      </c>
      <c r="DA67" s="30"/>
      <c r="DB67" s="23" t="str">
        <f t="shared" si="624"/>
        <v xml:space="preserve"> </v>
      </c>
      <c r="DC67" s="23" t="str">
        <f t="shared" si="625"/>
        <v xml:space="preserve"> </v>
      </c>
      <c r="DD67" s="30">
        <v>0</v>
      </c>
      <c r="DE67" s="30">
        <v>0</v>
      </c>
      <c r="DF67" s="30"/>
      <c r="DG67" s="23" t="str">
        <f t="shared" si="626"/>
        <v xml:space="preserve"> </v>
      </c>
      <c r="DH67" s="23" t="str">
        <f t="shared" si="627"/>
        <v xml:space="preserve"> </v>
      </c>
      <c r="DI67" s="30"/>
      <c r="DJ67" s="30"/>
      <c r="DK67" s="23" t="str">
        <f>IF(DI67=0," ",IF(DI67/DJ67*100&gt;200,"св.200",DI67/DJ67))</f>
        <v xml:space="preserve"> </v>
      </c>
      <c r="DL67" s="30">
        <v>0</v>
      </c>
      <c r="DM67" s="30">
        <v>0</v>
      </c>
      <c r="DN67" s="30"/>
      <c r="DO67" s="23" t="str">
        <f t="shared" si="628"/>
        <v xml:space="preserve"> </v>
      </c>
      <c r="DP67" s="23" t="str">
        <f>IF(DM67=0," ",IF(DM67/DN67*100&gt;200,"св.200",DM67/DN67))</f>
        <v xml:space="preserve"> </v>
      </c>
      <c r="DQ67" s="30">
        <v>0</v>
      </c>
      <c r="DR67" s="30">
        <v>0</v>
      </c>
      <c r="DS67" s="30"/>
      <c r="DT67" s="77" t="str">
        <f t="shared" si="153"/>
        <v xml:space="preserve"> </v>
      </c>
      <c r="DU67" s="23" t="str">
        <f>IF(DR67=0," ",IF(DR67/DS67*100&gt;200,"св.200",DR67/DS67))</f>
        <v xml:space="preserve"> </v>
      </c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</row>
    <row r="68" spans="1:165" s="14" customFormat="1" ht="15.75" customHeight="1" outlineLevel="1" x14ac:dyDescent="0.25">
      <c r="A68" s="13">
        <v>54</v>
      </c>
      <c r="B68" s="100" t="s">
        <v>94</v>
      </c>
      <c r="C68" s="94">
        <v>4513875.75</v>
      </c>
      <c r="D68" s="22">
        <v>227091.59</v>
      </c>
      <c r="E68" s="22">
        <v>395982.26</v>
      </c>
      <c r="F68" s="23">
        <f t="shared" si="378"/>
        <v>5.0309667916756458E-2</v>
      </c>
      <c r="G68" s="23">
        <f t="shared" si="379"/>
        <v>0.57348930227328865</v>
      </c>
      <c r="H68" s="12">
        <v>3684600</v>
      </c>
      <c r="I68" s="19">
        <v>206239.85</v>
      </c>
      <c r="J68" s="12">
        <v>382989.92</v>
      </c>
      <c r="K68" s="23">
        <f t="shared" si="593"/>
        <v>5.5973470661672908E-2</v>
      </c>
      <c r="L68" s="23">
        <f t="shared" si="594"/>
        <v>0.53849942055916256</v>
      </c>
      <c r="M68" s="30">
        <v>871600</v>
      </c>
      <c r="N68" s="30">
        <v>2821.72</v>
      </c>
      <c r="O68" s="30">
        <v>171783.45</v>
      </c>
      <c r="P68" s="23">
        <f>IF(N68&lt;=0," ",IF(M68&lt;=0," ",IF(N68/M68*100&gt;200,"СВ.200",N68/M68)))</f>
        <v>3.2374024782010095E-3</v>
      </c>
      <c r="Q68" s="23">
        <f>IF(O68=0," ",IF(N68/O68*100&gt;200,"св.200",N68/O68))</f>
        <v>1.6426029399223264E-2</v>
      </c>
      <c r="R68" s="30">
        <v>0</v>
      </c>
      <c r="S68" s="30">
        <v>0</v>
      </c>
      <c r="T68" s="30"/>
      <c r="U68" s="23" t="str">
        <f t="shared" si="597"/>
        <v xml:space="preserve"> </v>
      </c>
      <c r="V68" s="23" t="str">
        <f t="shared" si="598"/>
        <v xml:space="preserve"> </v>
      </c>
      <c r="W68" s="30">
        <v>1000</v>
      </c>
      <c r="X68" s="30">
        <v>0</v>
      </c>
      <c r="Y68" s="30"/>
      <c r="Z68" s="23" t="str">
        <f t="shared" ref="Z68" si="632">IF(X68&lt;=0," ",IF(W68&lt;=0," ",IF(X68/W68*100&gt;200,"СВ.200",X68/W68)))</f>
        <v xml:space="preserve"> </v>
      </c>
      <c r="AA68" s="23" t="str">
        <f t="shared" ref="AA68" si="633">IF(Y68=0," ",IF(X68/Y68*100&gt;200,"св.200",X68/Y68))</f>
        <v xml:space="preserve"> </v>
      </c>
      <c r="AB68" s="30">
        <v>710000</v>
      </c>
      <c r="AC68" s="30">
        <v>133047.49</v>
      </c>
      <c r="AD68" s="30">
        <v>13682.41</v>
      </c>
      <c r="AE68" s="23">
        <f t="shared" si="599"/>
        <v>0.18739083098591547</v>
      </c>
      <c r="AF68" s="23" t="str">
        <f t="shared" si="600"/>
        <v>св.200</v>
      </c>
      <c r="AG68" s="30">
        <v>2101000</v>
      </c>
      <c r="AH68" s="30">
        <v>70370.64</v>
      </c>
      <c r="AI68" s="30">
        <v>197524.06</v>
      </c>
      <c r="AJ68" s="23">
        <f t="shared" si="601"/>
        <v>3.3493879105188008E-2</v>
      </c>
      <c r="AK68" s="23">
        <f t="shared" si="602"/>
        <v>0.35626363694630414</v>
      </c>
      <c r="AL68" s="30">
        <v>1000</v>
      </c>
      <c r="AM68" s="30">
        <v>0</v>
      </c>
      <c r="AN68" s="30"/>
      <c r="AO68" s="23" t="str">
        <f t="shared" si="603"/>
        <v xml:space="preserve"> </v>
      </c>
      <c r="AP68" s="23" t="str">
        <f t="shared" si="604"/>
        <v xml:space="preserve"> </v>
      </c>
      <c r="AQ68" s="48">
        <v>829275.75</v>
      </c>
      <c r="AR68" s="48">
        <v>20851.739999999998</v>
      </c>
      <c r="AS68" s="48">
        <v>12992.34</v>
      </c>
      <c r="AT68" s="23">
        <f t="shared" si="605"/>
        <v>2.5144519178331212E-2</v>
      </c>
      <c r="AU68" s="23">
        <f t="shared" si="606"/>
        <v>1.6049256715880278</v>
      </c>
      <c r="AV68" s="30">
        <v>0</v>
      </c>
      <c r="AW68" s="30">
        <v>0</v>
      </c>
      <c r="AX68" s="30"/>
      <c r="AY68" s="23" t="str">
        <f t="shared" si="607"/>
        <v xml:space="preserve"> </v>
      </c>
      <c r="AZ68" s="23" t="str">
        <f t="shared" si="608"/>
        <v xml:space="preserve"> </v>
      </c>
      <c r="BA68" s="30">
        <v>54842.879999999997</v>
      </c>
      <c r="BB68" s="30">
        <v>0</v>
      </c>
      <c r="BC68" s="30"/>
      <c r="BD68" s="23" t="str">
        <f t="shared" si="609"/>
        <v xml:space="preserve"> </v>
      </c>
      <c r="BE68" s="23" t="str">
        <f t="shared" si="610"/>
        <v xml:space="preserve"> </v>
      </c>
      <c r="BF68" s="30">
        <v>69595.92</v>
      </c>
      <c r="BG68" s="30">
        <v>15140.98</v>
      </c>
      <c r="BH68" s="30">
        <v>4256.34</v>
      </c>
      <c r="BI68" s="23">
        <f t="shared" si="611"/>
        <v>0.2175555693494676</v>
      </c>
      <c r="BJ68" s="23" t="str">
        <f t="shared" si="612"/>
        <v>св.200</v>
      </c>
      <c r="BK68" s="30">
        <v>0</v>
      </c>
      <c r="BL68" s="30">
        <v>0</v>
      </c>
      <c r="BM68" s="30"/>
      <c r="BN68" s="23"/>
      <c r="BO68" s="23" t="str">
        <f t="shared" si="613"/>
        <v xml:space="preserve"> </v>
      </c>
      <c r="BP68" s="30">
        <v>0</v>
      </c>
      <c r="BQ68" s="30">
        <v>0</v>
      </c>
      <c r="BR68" s="30"/>
      <c r="BS68" s="23" t="str">
        <f t="shared" si="614"/>
        <v xml:space="preserve"> </v>
      </c>
      <c r="BT68" s="23" t="str">
        <f t="shared" si="615"/>
        <v xml:space="preserve"> </v>
      </c>
      <c r="BU68" s="30">
        <v>24836.95</v>
      </c>
      <c r="BV68" s="30">
        <v>5710.76</v>
      </c>
      <c r="BW68" s="30">
        <v>600</v>
      </c>
      <c r="BX68" s="23">
        <f t="shared" si="423"/>
        <v>0.22993000348271425</v>
      </c>
      <c r="BY68" s="23" t="str">
        <f t="shared" si="169"/>
        <v>св.200</v>
      </c>
      <c r="BZ68" s="30">
        <v>0</v>
      </c>
      <c r="CA68" s="30">
        <v>0</v>
      </c>
      <c r="CB68" s="30"/>
      <c r="CC68" s="23" t="str">
        <f t="shared" si="616"/>
        <v xml:space="preserve"> </v>
      </c>
      <c r="CD68" s="23" t="str">
        <f t="shared" si="617"/>
        <v xml:space="preserve"> </v>
      </c>
      <c r="CE68" s="22">
        <v>680000</v>
      </c>
      <c r="CF68" s="22">
        <v>0</v>
      </c>
      <c r="CG68" s="22">
        <v>0</v>
      </c>
      <c r="CH68" s="32" t="str">
        <f t="shared" si="618"/>
        <v xml:space="preserve"> </v>
      </c>
      <c r="CI68" s="23" t="str">
        <f t="shared" si="619"/>
        <v xml:space="preserve"> </v>
      </c>
      <c r="CJ68" s="30">
        <v>0</v>
      </c>
      <c r="CK68" s="30">
        <v>0</v>
      </c>
      <c r="CL68" s="30"/>
      <c r="CM68" s="23" t="str">
        <f t="shared" si="620"/>
        <v xml:space="preserve"> </v>
      </c>
      <c r="CN68" s="23" t="str">
        <f t="shared" si="621"/>
        <v xml:space="preserve"> </v>
      </c>
      <c r="CO68" s="30">
        <v>680000</v>
      </c>
      <c r="CP68" s="30">
        <v>0</v>
      </c>
      <c r="CQ68" s="30"/>
      <c r="CR68" s="23" t="str">
        <f t="shared" si="622"/>
        <v xml:space="preserve"> </v>
      </c>
      <c r="CS68" s="23" t="str">
        <f t="shared" si="623"/>
        <v xml:space="preserve"> </v>
      </c>
      <c r="CT68" s="30">
        <v>0</v>
      </c>
      <c r="CU68" s="30">
        <v>0</v>
      </c>
      <c r="CV68" s="30"/>
      <c r="CW68" s="23" t="str">
        <f t="shared" si="176"/>
        <v xml:space="preserve"> </v>
      </c>
      <c r="CX68" s="23" t="str">
        <f t="shared" si="177"/>
        <v xml:space="preserve"> </v>
      </c>
      <c r="CY68" s="30">
        <v>0</v>
      </c>
      <c r="CZ68" s="30">
        <v>0</v>
      </c>
      <c r="DA68" s="30"/>
      <c r="DB68" s="23" t="str">
        <f t="shared" si="624"/>
        <v xml:space="preserve"> </v>
      </c>
      <c r="DC68" s="23" t="str">
        <f t="shared" si="625"/>
        <v xml:space="preserve"> </v>
      </c>
      <c r="DD68" s="30">
        <v>0</v>
      </c>
      <c r="DE68" s="30">
        <v>0</v>
      </c>
      <c r="DF68" s="30"/>
      <c r="DG68" s="23" t="str">
        <f t="shared" si="626"/>
        <v xml:space="preserve"> </v>
      </c>
      <c r="DH68" s="23" t="str">
        <f t="shared" si="627"/>
        <v xml:space="preserve"> </v>
      </c>
      <c r="DI68" s="30">
        <v>8136</v>
      </c>
      <c r="DJ68" s="30">
        <v>8136</v>
      </c>
      <c r="DK68" s="23">
        <f t="shared" si="180"/>
        <v>1</v>
      </c>
      <c r="DL68" s="30">
        <v>0</v>
      </c>
      <c r="DM68" s="30">
        <v>0</v>
      </c>
      <c r="DN68" s="30"/>
      <c r="DO68" s="23" t="str">
        <f t="shared" si="628"/>
        <v xml:space="preserve"> </v>
      </c>
      <c r="DP68" s="23" t="str">
        <f t="shared" si="629"/>
        <v xml:space="preserve"> </v>
      </c>
      <c r="DQ68" s="30">
        <v>0</v>
      </c>
      <c r="DR68" s="30">
        <v>0</v>
      </c>
      <c r="DS68" s="30"/>
      <c r="DT68" s="77" t="str">
        <f t="shared" si="153"/>
        <v xml:space="preserve"> </v>
      </c>
      <c r="DU68" s="23" t="str">
        <f t="shared" ref="DU68:DU81" si="634">IF(DS68=0," ",IF(DR68/DS68*100&gt;200,"св.200",DR68/DS68))</f>
        <v xml:space="preserve"> </v>
      </c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</row>
    <row r="69" spans="1:165" s="16" customFormat="1" ht="15.75" x14ac:dyDescent="0.25">
      <c r="A69" s="15"/>
      <c r="B69" s="99" t="s">
        <v>131</v>
      </c>
      <c r="C69" s="93">
        <f>C70+C71+C72+C73</f>
        <v>14074543.960000001</v>
      </c>
      <c r="D69" s="93">
        <f t="shared" ref="D69" si="635">D70+D71+D72+D73</f>
        <v>2740258.38</v>
      </c>
      <c r="E69" s="93">
        <f t="shared" ref="E69" si="636">E70+E71+E72+E73</f>
        <v>3182904.9699999997</v>
      </c>
      <c r="F69" s="21">
        <f t="shared" si="378"/>
        <v>0.19469606885934226</v>
      </c>
      <c r="G69" s="21">
        <f t="shared" si="379"/>
        <v>0.860930001312606</v>
      </c>
      <c r="H69" s="20">
        <f>H70+H71+H72+H73+H74</f>
        <v>14327548</v>
      </c>
      <c r="I69" s="51">
        <f t="shared" ref="I69:J69" si="637">I70+I71+I72+I73+I74</f>
        <v>2802223.9299999997</v>
      </c>
      <c r="J69" s="51">
        <f t="shared" si="637"/>
        <v>3217616.51</v>
      </c>
      <c r="K69" s="21">
        <f t="shared" ref="K69:K94" si="638">IF(I69&lt;=0," ",IF(I69/H69*100&gt;200,"СВ.200",I69/H69))</f>
        <v>0.19558293784812306</v>
      </c>
      <c r="L69" s="21">
        <f t="shared" ref="L69:L127" si="639">IF(J69=0," ",IF(I69/J69*100&gt;200,"св.200",I69/J69))</f>
        <v>0.87090053189713401</v>
      </c>
      <c r="M69" s="51">
        <f>M70+M71+M72+M73+M74</f>
        <v>12492300</v>
      </c>
      <c r="N69" s="51">
        <f t="shared" ref="N69" si="640">N70+N71+N72+N73+N74</f>
        <v>2500885.15</v>
      </c>
      <c r="O69" s="51">
        <f t="shared" ref="O69" si="641">O70+O71+O72+O73+O74</f>
        <v>2930067.1599999997</v>
      </c>
      <c r="P69" s="21">
        <f t="shared" ref="P69:P94" si="642">IF(N69&lt;=0," ",IF(M69&lt;=0," ",IF(N69/M69*100&gt;200,"СВ.200",N69/M69)))</f>
        <v>0.20019413158505639</v>
      </c>
      <c r="Q69" s="21">
        <f t="shared" ref="Q69:Q127" si="643">IF(O69=0," ",IF(N69/O69*100&gt;200,"св.200",N69/O69))</f>
        <v>0.85352485572378489</v>
      </c>
      <c r="R69" s="51">
        <f>R70+R71+R72+R73+R74</f>
        <v>502663</v>
      </c>
      <c r="S69" s="51">
        <f t="shared" ref="S69" si="644">S70+S71+S72+S73+S74</f>
        <v>129545.71</v>
      </c>
      <c r="T69" s="51">
        <f t="shared" ref="T69" si="645">T70+T71+T72+T73+T74</f>
        <v>121609.13</v>
      </c>
      <c r="U69" s="21">
        <f t="shared" ref="U69:U94" si="646">IF(S69&lt;=0," ",IF(R69&lt;=0," ",IF(S69/R69*100&gt;200,"СВ.200",S69/R69)))</f>
        <v>0.25771880961996407</v>
      </c>
      <c r="V69" s="21">
        <f t="shared" ref="V69:V123" si="647">IF(T69=0," ",IF(S69/T69*100&gt;200,"св.200",S69/T69))</f>
        <v>1.0652630275374884</v>
      </c>
      <c r="W69" s="51">
        <f>W70+W71+W72+W73+W74</f>
        <v>88600</v>
      </c>
      <c r="X69" s="51">
        <f t="shared" ref="X69" si="648">X70+X71+X72+X73+X74</f>
        <v>78908.459999999992</v>
      </c>
      <c r="Y69" s="51">
        <f t="shared" ref="Y69" si="649">Y70+Y71+Y72+Y73+Y74</f>
        <v>6815.3099999999995</v>
      </c>
      <c r="Z69" s="21">
        <f t="shared" ref="Z69:Z92" si="650">IF(X69&lt;=0," ",IF(W69&lt;=0," ",IF(X69/W69*100&gt;200,"СВ.200",X69/W69)))</f>
        <v>0.89061467268623018</v>
      </c>
      <c r="AA69" s="21" t="str">
        <f t="shared" ref="AA69:AA123" si="651">IF(Y69=0," ",IF(X69/Y69*100&gt;200,"св.200",X69/Y69))</f>
        <v>св.200</v>
      </c>
      <c r="AB69" s="51">
        <f>AB70+AB71+AB72+AB73+AB74</f>
        <v>166500</v>
      </c>
      <c r="AC69" s="51">
        <f t="shared" ref="AC69" si="652">AC70+AC71+AC72+AC73+AC74</f>
        <v>6727.2899999999991</v>
      </c>
      <c r="AD69" s="51">
        <f t="shared" ref="AD69" si="653">AD70+AD71+AD72+AD73+AD74</f>
        <v>27299.06</v>
      </c>
      <c r="AE69" s="21">
        <f t="shared" ref="AE69:AE94" si="654">IF(AC69&lt;=0," ",IF(AB69&lt;=0," ",IF(AC69/AB69*100&gt;200,"СВ.200",AC69/AB69)))</f>
        <v>4.0404144144144137E-2</v>
      </c>
      <c r="AF69" s="21">
        <f t="shared" ref="AF69:AF127" si="655">IF(AD69=0," ",IF(AC69/AD69*100&gt;200,"св.200",AC69/AD69))</f>
        <v>0.24642936423451939</v>
      </c>
      <c r="AG69" s="51">
        <f>AG70+AG71+AG72+AG73+AG74</f>
        <v>1077485</v>
      </c>
      <c r="AH69" s="51">
        <f t="shared" ref="AH69" si="656">AH70+AH71+AH72+AH73+AH74</f>
        <v>86157.32</v>
      </c>
      <c r="AI69" s="51">
        <f t="shared" ref="AI69" si="657">AI70+AI71+AI72+AI73+AI74</f>
        <v>131825.85</v>
      </c>
      <c r="AJ69" s="21">
        <f t="shared" ref="AJ69:AJ94" si="658">IF(AH69&lt;=0," ",IF(AG69&lt;=0," ",IF(AH69/AG69*100&gt;200,"СВ.200",AH69/AG69)))</f>
        <v>7.9961502944356541E-2</v>
      </c>
      <c r="AK69" s="21">
        <f t="shared" ref="AK69:AK127" si="659">IF(AI69=0," ",IF(AH69/AI69*100&gt;200,"св.200",AH69/AI69))</f>
        <v>0.65356923547240542</v>
      </c>
      <c r="AL69" s="51">
        <f>AL70+AL71+AL72+AL73+AL74</f>
        <v>0</v>
      </c>
      <c r="AM69" s="51">
        <f t="shared" ref="AM69" si="660">AM70+AM71+AM72+AM73+AM74</f>
        <v>0</v>
      </c>
      <c r="AN69" s="51">
        <f t="shared" ref="AN69" si="661">AN70+AN71+AN72+AN73+AN74</f>
        <v>0</v>
      </c>
      <c r="AO69" s="21" t="str">
        <f t="shared" si="516"/>
        <v xml:space="preserve"> </v>
      </c>
      <c r="AP69" s="21" t="str">
        <f t="shared" ref="AP69:AP127" si="662">IF(AN69=0," ",IF(AM69/AN69*100&gt;200,"св.200",AM69/AN69))</f>
        <v xml:space="preserve"> </v>
      </c>
      <c r="AQ69" s="51">
        <f>AQ70+AQ71+AQ72+AQ73+AQ74</f>
        <v>176995.96</v>
      </c>
      <c r="AR69" s="51">
        <f t="shared" ref="AR69" si="663">AR70+AR71+AR72+AR73+AR74</f>
        <v>4799.08</v>
      </c>
      <c r="AS69" s="51">
        <f t="shared" ref="AS69" si="664">AS70+AS71+AS72+AS73+AS74</f>
        <v>5227.3600000000006</v>
      </c>
      <c r="AT69" s="21">
        <f t="shared" si="118"/>
        <v>2.711406520239219E-2</v>
      </c>
      <c r="AU69" s="21">
        <f t="shared" si="161"/>
        <v>0.91806954179547595</v>
      </c>
      <c r="AV69" s="51">
        <f>AV70+AV71+AV72+AV73+AV74</f>
        <v>85000</v>
      </c>
      <c r="AW69" s="51">
        <f t="shared" ref="AW69" si="665">AW70+AW71+AW72+AW73+AW74</f>
        <v>411.45</v>
      </c>
      <c r="AX69" s="51">
        <f t="shared" ref="AX69" si="666">AX70+AX71+AX72+AX73+AX74</f>
        <v>57.93</v>
      </c>
      <c r="AY69" s="21">
        <f t="shared" ref="AY69:AY94" si="667">IF(AW69&lt;=0," ",IF(AV69&lt;=0," ",IF(AW69/AV69*100&gt;200,"СВ.200",AW69/AV69)))</f>
        <v>4.8405882352941174E-3</v>
      </c>
      <c r="AZ69" s="21" t="str">
        <f t="shared" ref="AZ69:AZ127" si="668">IF(AX69=0," ",IF(AW69/AX69*100&gt;200,"св.200",AW69/AX69))</f>
        <v>св.200</v>
      </c>
      <c r="BA69" s="51">
        <f>BA70+BA71+BA72+BA73+BA74</f>
        <v>4395.96</v>
      </c>
      <c r="BB69" s="51">
        <f t="shared" ref="BB69" si="669">BB70+BB71+BB72+BB73+BB74</f>
        <v>0</v>
      </c>
      <c r="BC69" s="51">
        <f t="shared" ref="BC69" si="670">BC70+BC71+BC72+BC73+BC74</f>
        <v>0</v>
      </c>
      <c r="BD69" s="21" t="str">
        <f t="shared" ref="BD69:BD127" si="671">IF(BB69&lt;=0," ",IF(BA69&lt;=0," ",IF(BB69/BA69*100&gt;200,"СВ.200",BB69/BA69)))</f>
        <v xml:space="preserve"> </v>
      </c>
      <c r="BE69" s="21" t="str">
        <f t="shared" ref="BE69:BE127" si="672">IF(BC69=0," ",IF(BB69/BC69*100&gt;200,"св.200",BB69/BC69))</f>
        <v xml:space="preserve"> </v>
      </c>
      <c r="BF69" s="51">
        <f>BF70+BF71+BF72+BF73+BF74</f>
        <v>0</v>
      </c>
      <c r="BG69" s="51">
        <f t="shared" ref="BG69" si="673">BG70+BG71+BG72+BG73+BG74</f>
        <v>0</v>
      </c>
      <c r="BH69" s="51">
        <f t="shared" ref="BH69" si="674">BH70+BH71+BH72+BH73+BH74</f>
        <v>0</v>
      </c>
      <c r="BI69" s="21" t="str">
        <f t="shared" ref="BI69:BI94" si="675">IF(BG69&lt;=0," ",IF(BF69&lt;=0," ",IF(BG69/BF69*100&gt;200,"СВ.200",BG69/BF69)))</f>
        <v xml:space="preserve"> </v>
      </c>
      <c r="BJ69" s="21" t="str">
        <f t="shared" ref="BJ69:BJ127" si="676">IF(BH69=0," ",IF(BG69/BH69*100&gt;200,"св.200",BG69/BH69))</f>
        <v xml:space="preserve"> </v>
      </c>
      <c r="BK69" s="51">
        <f>BK70+BK71+BK72+BK73+BK74</f>
        <v>16600</v>
      </c>
      <c r="BL69" s="51">
        <f t="shared" ref="BL69" si="677">BL70+BL71+BL72+BL73+BL74</f>
        <v>0</v>
      </c>
      <c r="BM69" s="51">
        <f t="shared" ref="BM69" si="678">BM70+BM71+BM72+BM73+BM74</f>
        <v>0</v>
      </c>
      <c r="BN69" s="21" t="str">
        <f t="shared" ref="BN69:BN80" si="679">IF(BL69&lt;=0," ",IF(BK69&lt;=0," ",IF(BL69/BK69*100&gt;200,"СВ.200",BL69/BK69)))</f>
        <v xml:space="preserve"> </v>
      </c>
      <c r="BO69" s="21" t="str">
        <f t="shared" ref="BO69:BO127" si="680">IF(BM69=0," ",IF(BL69/BM69*100&gt;200,"св.200",BL69/BM69))</f>
        <v xml:space="preserve"> </v>
      </c>
      <c r="BP69" s="51">
        <f>BP70+BP71+BP72+BP73+BP74</f>
        <v>10000</v>
      </c>
      <c r="BQ69" s="51">
        <f t="shared" ref="BQ69" si="681">BQ70+BQ71+BQ72+BQ73+BQ74</f>
        <v>637.63</v>
      </c>
      <c r="BR69" s="51">
        <f t="shared" ref="BR69" si="682">BR70+BR71+BR72+BR73+BR74</f>
        <v>5169.43</v>
      </c>
      <c r="BS69" s="21">
        <f t="shared" ref="BS69:BS94" si="683">IF(BQ69&lt;=0," ",IF(BP69&lt;=0," ",IF(BQ69/BP69*100&gt;200,"СВ.200",BQ69/BP69)))</f>
        <v>6.3763E-2</v>
      </c>
      <c r="BT69" s="21">
        <f t="shared" ref="BT69:BT123" si="684">IF(BR69=0," ",IF(BQ69/BR69*100&gt;200,"св.200",BQ69/BR69))</f>
        <v>0.12334628769516175</v>
      </c>
      <c r="BU69" s="51">
        <f>BU70+BU71+BU72+BU73+BU74</f>
        <v>26000</v>
      </c>
      <c r="BV69" s="51">
        <f t="shared" ref="BV69:BW69" si="685">BV70+BV71+BV72+BV73+BV74</f>
        <v>3750</v>
      </c>
      <c r="BW69" s="51">
        <f t="shared" si="685"/>
        <v>0</v>
      </c>
      <c r="BX69" s="21">
        <f t="shared" ref="BX69:BX87" si="686">IF(BV69&lt;=0," ",IF(BU69&lt;=0," ",IF(BV69/BU69*100&gt;200,"СВ.200",BV69/BU69)))</f>
        <v>0.14423076923076922</v>
      </c>
      <c r="BY69" s="21" t="str">
        <f t="shared" ref="BY69:BY125" si="687">IF(BW69=0," ",IF(BV69/BW69*100&gt;200,"св.200",BV69/BW69))</f>
        <v xml:space="preserve"> </v>
      </c>
      <c r="BZ69" s="51">
        <f>BZ70+BZ71+BZ72+BZ73+BZ74</f>
        <v>0</v>
      </c>
      <c r="CA69" s="51">
        <f t="shared" ref="CA69:CB69" si="688">CA70+CA71+CA72+CA73+CA74</f>
        <v>0</v>
      </c>
      <c r="CB69" s="51">
        <f t="shared" si="688"/>
        <v>0</v>
      </c>
      <c r="CC69" s="21" t="str">
        <f t="shared" si="493"/>
        <v xml:space="preserve"> </v>
      </c>
      <c r="CD69" s="21" t="str">
        <f t="shared" ref="CD69:CD127" si="689">IF(CB69=0," ",IF(CA69/CB69*100&gt;200,"св.200",CA69/CB69))</f>
        <v xml:space="preserve"> </v>
      </c>
      <c r="CE69" s="51">
        <f>CE70+CE71+CE72+CE73+CE74</f>
        <v>35000</v>
      </c>
      <c r="CF69" s="51">
        <f t="shared" ref="CF69:CG69" si="690">CF70+CF71+CF72+CF73+CF74</f>
        <v>0</v>
      </c>
      <c r="CG69" s="51">
        <f t="shared" si="690"/>
        <v>0</v>
      </c>
      <c r="CH69" s="21" t="str">
        <f t="shared" ref="CH69:CH127" si="691">IF(CF69&lt;=0," ",IF(CE69&lt;=0," ",IF(CF69/CE69*100&gt;200,"СВ.200",CF69/CE69)))</f>
        <v xml:space="preserve"> </v>
      </c>
      <c r="CI69" s="21" t="str">
        <f>IF(CF69=0," ",IF(CF69/CG69*100&gt;200,"св.200",CF69/CG69))</f>
        <v xml:space="preserve"> </v>
      </c>
      <c r="CJ69" s="51">
        <f>CJ70+CJ71+CJ72+CJ73+CJ74</f>
        <v>35000</v>
      </c>
      <c r="CK69" s="51">
        <f t="shared" ref="CK69:CL69" si="692">CK70+CK71+CK72+CK73+CK74</f>
        <v>0</v>
      </c>
      <c r="CL69" s="51">
        <f t="shared" si="692"/>
        <v>0</v>
      </c>
      <c r="CM69" s="21" t="str">
        <f t="shared" ref="CM69:CM127" si="693">IF(CK69&lt;=0," ",IF(CJ69&lt;=0," ",IF(CK69/CJ69*100&gt;200,"СВ.200",CK69/CJ69)))</f>
        <v xml:space="preserve"> </v>
      </c>
      <c r="CN69" s="21" t="str">
        <f>IF(CK69=0," ",IF(CK69/CL69*100&gt;200,"св.200",CK69/CL69))</f>
        <v xml:space="preserve"> </v>
      </c>
      <c r="CO69" s="51">
        <f>CO70+CO71+CO72+CO73+CO74</f>
        <v>0</v>
      </c>
      <c r="CP69" s="51">
        <f t="shared" ref="CP69:CQ69" si="694">CP70+CP71+CP72+CP73+CP74</f>
        <v>0</v>
      </c>
      <c r="CQ69" s="51">
        <f t="shared" si="694"/>
        <v>0</v>
      </c>
      <c r="CR69" s="21" t="str">
        <f t="shared" ref="CR69:CR127" si="695">IF(CP69&lt;=0," ",IF(CO69&lt;=0," ",IF(CP69/CO69*100&gt;200,"СВ.200",CP69/CO69)))</f>
        <v xml:space="preserve"> </v>
      </c>
      <c r="CS69" s="21" t="str">
        <f t="shared" ref="CS69:CS127" si="696">IF(CQ69=0," ",IF(CP69/CQ69*100&gt;200,"св.200",CP69/CQ69))</f>
        <v xml:space="preserve"> </v>
      </c>
      <c r="CT69" s="51">
        <f>CT70+CT71+CT72+CT73+CT74</f>
        <v>0</v>
      </c>
      <c r="CU69" s="51">
        <f t="shared" ref="CU69:CV69" si="697">CU70+CU71+CU72+CU73+CU74</f>
        <v>0</v>
      </c>
      <c r="CV69" s="51">
        <f t="shared" si="697"/>
        <v>0</v>
      </c>
      <c r="CW69" s="40" t="str">
        <f t="shared" si="176"/>
        <v xml:space="preserve"> </v>
      </c>
      <c r="CX69" s="40" t="str">
        <f t="shared" si="177"/>
        <v xml:space="preserve"> </v>
      </c>
      <c r="CY69" s="51">
        <f>CY70+CY71+CY72+CY73+CY74</f>
        <v>0</v>
      </c>
      <c r="CZ69" s="51">
        <f t="shared" ref="CZ69:DA69" si="698">CZ70+CZ71+CZ72+CZ73+CZ74</f>
        <v>0</v>
      </c>
      <c r="DA69" s="51">
        <f t="shared" si="698"/>
        <v>0</v>
      </c>
      <c r="DB69" s="21" t="str">
        <f t="shared" ref="DB69:DB94" si="699">IF(CZ69&lt;=0," ",IF(CY69&lt;=0," ",IF(CZ69/CY69*100&gt;200,"СВ.200",CZ69/CY69)))</f>
        <v xml:space="preserve"> </v>
      </c>
      <c r="DC69" s="21" t="str">
        <f t="shared" ref="DC69:DC127" si="700">IF(DA69=0," ",IF(CZ69/DA69*100&gt;200,"св.200",CZ69/DA69))</f>
        <v xml:space="preserve"> </v>
      </c>
      <c r="DD69" s="51">
        <f>DD70+DD71+DD72+DD73+DD74</f>
        <v>0</v>
      </c>
      <c r="DE69" s="51">
        <f t="shared" ref="DE69:DF69" si="701">DE70+DE71+DE72+DE73+DE74</f>
        <v>0</v>
      </c>
      <c r="DF69" s="51">
        <f t="shared" si="701"/>
        <v>0</v>
      </c>
      <c r="DG69" s="21" t="str">
        <f t="shared" ref="DG69:DG94" si="702">IF(DE69&lt;=0," ",IF(DD69&lt;=0," ",IF(DE69/DD69*100&gt;200,"СВ.200",DE69/DD69)))</f>
        <v xml:space="preserve"> </v>
      </c>
      <c r="DH69" s="21" t="str">
        <f t="shared" ref="DH69:DH128" si="703">IF(DF69=0," ",IF(DE69/DF69*100&gt;200,"св.200",DE69/DF69))</f>
        <v xml:space="preserve"> </v>
      </c>
      <c r="DI69" s="51">
        <f t="shared" ref="DI69:DJ69" si="704">DI70+DI71+DI72+DI73+DI74</f>
        <v>0</v>
      </c>
      <c r="DJ69" s="51">
        <f t="shared" si="704"/>
        <v>0</v>
      </c>
      <c r="DK69" s="51" t="e">
        <f t="shared" ref="DJ69:DK69" si="705">DK70+DK71+DK72+DK73+DK74</f>
        <v>#VALUE!</v>
      </c>
      <c r="DL69" s="51">
        <f>DL70+DL71+DL72+DL73+DL74</f>
        <v>0</v>
      </c>
      <c r="DM69" s="51">
        <f t="shared" ref="DM69:DN69" si="706">DM70+DM71+DM72+DM73+DM74</f>
        <v>0</v>
      </c>
      <c r="DN69" s="51">
        <f t="shared" si="706"/>
        <v>0</v>
      </c>
      <c r="DO69" s="21" t="str">
        <f t="shared" ref="DO69:DO94" si="707">IF(DM69&lt;=0," ",IF(DL69&lt;=0," ",IF(DM69/DL69*100&gt;200,"СВ.200",DM69/DL69)))</f>
        <v xml:space="preserve"> </v>
      </c>
      <c r="DP69" s="21" t="str">
        <f t="shared" ref="DP69:DP121" si="708">IF(DN69=0," ",IF(DM69/DN69*100&gt;200,"св.200",DM69/DN69))</f>
        <v xml:space="preserve"> </v>
      </c>
      <c r="DQ69" s="51">
        <f>DQ70+DQ71+DQ72+DQ73+DQ74</f>
        <v>0</v>
      </c>
      <c r="DR69" s="51">
        <f t="shared" ref="DR69:DS69" si="709">DR70+DR71+DR72+DR73+DR74</f>
        <v>0</v>
      </c>
      <c r="DS69" s="51">
        <f t="shared" si="709"/>
        <v>0</v>
      </c>
      <c r="DT69" s="76" t="str">
        <f t="shared" si="153"/>
        <v xml:space="preserve"> </v>
      </c>
      <c r="DU69" s="21" t="str">
        <f t="shared" si="634"/>
        <v xml:space="preserve"> </v>
      </c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</row>
    <row r="70" spans="1:165" s="14" customFormat="1" ht="15.75" customHeight="1" outlineLevel="1" x14ac:dyDescent="0.25">
      <c r="A70" s="13">
        <v>55</v>
      </c>
      <c r="B70" s="100" t="s">
        <v>108</v>
      </c>
      <c r="C70" s="94">
        <v>13389448</v>
      </c>
      <c r="D70" s="22">
        <v>2596264.46</v>
      </c>
      <c r="E70" s="22">
        <v>3081584.04</v>
      </c>
      <c r="F70" s="23">
        <f t="shared" ref="F70:F101" si="710">IF(D70&lt;=0," ",IF(D70/C70*100&gt;200,"СВ.200",D70/C70))</f>
        <v>0.19390377108899484</v>
      </c>
      <c r="G70" s="23">
        <f t="shared" ref="G70:G101" si="711">IF(E70=0," ",IF(D70/E70*100&gt;200,"св.200",D70/E70))</f>
        <v>0.84250970484647236</v>
      </c>
      <c r="H70" s="12">
        <v>13216848</v>
      </c>
      <c r="I70" s="19">
        <v>2591465.38</v>
      </c>
      <c r="J70" s="12">
        <v>3076356.68</v>
      </c>
      <c r="K70" s="23">
        <f t="shared" si="638"/>
        <v>0.19607287456131747</v>
      </c>
      <c r="L70" s="23">
        <f t="shared" si="639"/>
        <v>0.84238131320975429</v>
      </c>
      <c r="M70" s="30">
        <v>12137200</v>
      </c>
      <c r="N70" s="30">
        <v>2431250.3199999998</v>
      </c>
      <c r="O70" s="30">
        <v>2848586.06</v>
      </c>
      <c r="P70" s="23">
        <f t="shared" si="642"/>
        <v>0.20031393731667929</v>
      </c>
      <c r="Q70" s="23">
        <f t="shared" si="643"/>
        <v>0.85349372242592514</v>
      </c>
      <c r="R70" s="30">
        <v>502663</v>
      </c>
      <c r="S70" s="30">
        <v>129545.71</v>
      </c>
      <c r="T70" s="30">
        <v>121609.13</v>
      </c>
      <c r="U70" s="23">
        <f t="shared" si="646"/>
        <v>0.25771880961996407</v>
      </c>
      <c r="V70" s="23">
        <f t="shared" si="647"/>
        <v>1.0652630275374884</v>
      </c>
      <c r="W70" s="30">
        <v>22000</v>
      </c>
      <c r="X70" s="30">
        <v>0</v>
      </c>
      <c r="Y70" s="30">
        <v>5203</v>
      </c>
      <c r="Z70" s="23" t="str">
        <f t="shared" si="650"/>
        <v xml:space="preserve"> </v>
      </c>
      <c r="AA70" s="23">
        <f t="shared" si="651"/>
        <v>0</v>
      </c>
      <c r="AB70" s="30">
        <v>55000</v>
      </c>
      <c r="AC70" s="30">
        <v>1421.71</v>
      </c>
      <c r="AD70" s="30">
        <v>9351.68</v>
      </c>
      <c r="AE70" s="23">
        <f t="shared" si="654"/>
        <v>2.5849272727272728E-2</v>
      </c>
      <c r="AF70" s="23">
        <f t="shared" si="655"/>
        <v>0.15202722933205584</v>
      </c>
      <c r="AG70" s="30">
        <v>499985</v>
      </c>
      <c r="AH70" s="30">
        <v>29247.64</v>
      </c>
      <c r="AI70" s="30">
        <v>91606.81</v>
      </c>
      <c r="AJ70" s="23">
        <f t="shared" si="658"/>
        <v>5.8497034911047331E-2</v>
      </c>
      <c r="AK70" s="23">
        <f t="shared" si="659"/>
        <v>0.31927364352060728</v>
      </c>
      <c r="AL70" s="30">
        <v>0</v>
      </c>
      <c r="AM70" s="30">
        <v>0</v>
      </c>
      <c r="AN70" s="30"/>
      <c r="AO70" s="23" t="str">
        <f t="shared" si="516"/>
        <v xml:space="preserve"> </v>
      </c>
      <c r="AP70" s="23" t="str">
        <f t="shared" si="662"/>
        <v xml:space="preserve"> </v>
      </c>
      <c r="AQ70" s="48">
        <v>172600</v>
      </c>
      <c r="AR70" s="48">
        <v>4799.08</v>
      </c>
      <c r="AS70" s="48">
        <v>5227.3600000000006</v>
      </c>
      <c r="AT70" s="23">
        <f t="shared" ref="AT70:AT132" si="712">IF(AR70&lt;=0," ",IF(AQ70&lt;=0," ",IF(AR70/AQ70*100&gt;200,"СВ.200",AR70/AQ70)))</f>
        <v>2.7804634994206257E-2</v>
      </c>
      <c r="AU70" s="23">
        <f t="shared" si="161"/>
        <v>0.91806954179547595</v>
      </c>
      <c r="AV70" s="30">
        <v>85000</v>
      </c>
      <c r="AW70" s="30">
        <v>411.45</v>
      </c>
      <c r="AX70" s="30">
        <v>57.93</v>
      </c>
      <c r="AY70" s="23">
        <f t="shared" si="667"/>
        <v>4.8405882352941174E-3</v>
      </c>
      <c r="AZ70" s="23" t="str">
        <f t="shared" si="668"/>
        <v>св.200</v>
      </c>
      <c r="BA70" s="30">
        <v>0</v>
      </c>
      <c r="BB70" s="30">
        <v>0</v>
      </c>
      <c r="BC70" s="30"/>
      <c r="BD70" s="23" t="str">
        <f t="shared" si="671"/>
        <v xml:space="preserve"> </v>
      </c>
      <c r="BE70" s="23" t="str">
        <f t="shared" si="672"/>
        <v xml:space="preserve"> </v>
      </c>
      <c r="BF70" s="30">
        <v>0</v>
      </c>
      <c r="BG70" s="30">
        <v>0</v>
      </c>
      <c r="BH70" s="30"/>
      <c r="BI70" s="23" t="str">
        <f t="shared" si="675"/>
        <v xml:space="preserve"> </v>
      </c>
      <c r="BJ70" s="23" t="str">
        <f t="shared" si="676"/>
        <v xml:space="preserve"> </v>
      </c>
      <c r="BK70" s="30">
        <v>16600</v>
      </c>
      <c r="BL70" s="30">
        <v>0</v>
      </c>
      <c r="BM70" s="30"/>
      <c r="BN70" s="23" t="str">
        <f t="shared" si="679"/>
        <v xml:space="preserve"> </v>
      </c>
      <c r="BO70" s="23" t="str">
        <f t="shared" si="680"/>
        <v xml:space="preserve"> </v>
      </c>
      <c r="BP70" s="30">
        <v>10000</v>
      </c>
      <c r="BQ70" s="30">
        <v>637.63</v>
      </c>
      <c r="BR70" s="30">
        <v>5169.43</v>
      </c>
      <c r="BS70" s="23">
        <f t="shared" si="683"/>
        <v>6.3763E-2</v>
      </c>
      <c r="BT70" s="23">
        <f t="shared" si="684"/>
        <v>0.12334628769516175</v>
      </c>
      <c r="BU70" s="30">
        <v>26000</v>
      </c>
      <c r="BV70" s="30">
        <v>3750</v>
      </c>
      <c r="BW70" s="30"/>
      <c r="BX70" s="23">
        <f t="shared" si="686"/>
        <v>0.14423076923076922</v>
      </c>
      <c r="BY70" s="23" t="str">
        <f t="shared" si="687"/>
        <v xml:space="preserve"> </v>
      </c>
      <c r="BZ70" s="30">
        <v>0</v>
      </c>
      <c r="CA70" s="30">
        <v>0</v>
      </c>
      <c r="CB70" s="30"/>
      <c r="CC70" s="23" t="str">
        <f t="shared" si="493"/>
        <v xml:space="preserve"> </v>
      </c>
      <c r="CD70" s="23" t="str">
        <f t="shared" si="689"/>
        <v xml:space="preserve"> </v>
      </c>
      <c r="CE70" s="22">
        <v>35000</v>
      </c>
      <c r="CF70" s="22">
        <v>0</v>
      </c>
      <c r="CG70" s="22">
        <v>0</v>
      </c>
      <c r="CH70" s="23" t="str">
        <f>IF(CF70&lt;=0," ",IF(CE70&lt;=0," ",IF(CF70/CE70*100&gt;200,"СВ.200",CF70/CE70)))</f>
        <v xml:space="preserve"> </v>
      </c>
      <c r="CI70" s="23" t="str">
        <f>IF(CF70=0," ",IF(CF70/CG70*100&gt;200,"св.200",CF70/CG70))</f>
        <v xml:space="preserve"> </v>
      </c>
      <c r="CJ70" s="30">
        <v>35000</v>
      </c>
      <c r="CK70" s="30">
        <v>0</v>
      </c>
      <c r="CL70" s="30"/>
      <c r="CM70" s="23" t="str">
        <f t="shared" si="693"/>
        <v xml:space="preserve"> </v>
      </c>
      <c r="CN70" s="23" t="str">
        <f>IF(CK70=0," ",IF(CK70/CL70*100&gt;200,"св.200",CK70/CL70))</f>
        <v xml:space="preserve"> </v>
      </c>
      <c r="CO70" s="30">
        <v>0</v>
      </c>
      <c r="CP70" s="30">
        <v>0</v>
      </c>
      <c r="CQ70" s="30"/>
      <c r="CR70" s="23" t="str">
        <f t="shared" si="695"/>
        <v xml:space="preserve"> </v>
      </c>
      <c r="CS70" s="23" t="str">
        <f t="shared" si="696"/>
        <v xml:space="preserve"> </v>
      </c>
      <c r="CT70" s="30">
        <v>0</v>
      </c>
      <c r="CU70" s="30">
        <v>0</v>
      </c>
      <c r="CV70" s="30"/>
      <c r="CW70" s="23" t="str">
        <f t="shared" si="176"/>
        <v xml:space="preserve"> </v>
      </c>
      <c r="CX70" s="23" t="str">
        <f t="shared" si="177"/>
        <v xml:space="preserve"> </v>
      </c>
      <c r="CY70" s="30">
        <v>0</v>
      </c>
      <c r="CZ70" s="30">
        <v>0</v>
      </c>
      <c r="DA70" s="30"/>
      <c r="DB70" s="23" t="str">
        <f t="shared" si="699"/>
        <v xml:space="preserve"> </v>
      </c>
      <c r="DC70" s="23" t="str">
        <f t="shared" si="700"/>
        <v xml:space="preserve"> </v>
      </c>
      <c r="DD70" s="30">
        <v>0</v>
      </c>
      <c r="DE70" s="30">
        <v>0</v>
      </c>
      <c r="DF70" s="30"/>
      <c r="DG70" s="23" t="str">
        <f t="shared" si="702"/>
        <v xml:space="preserve"> </v>
      </c>
      <c r="DH70" s="23" t="str">
        <f t="shared" si="703"/>
        <v xml:space="preserve"> </v>
      </c>
      <c r="DI70" s="30"/>
      <c r="DJ70" s="30"/>
      <c r="DK70" s="23" t="str">
        <f t="shared" ref="DK69:DK121" si="713">IF(DJ70=0," ",IF(DI70/DJ70*100&gt;200,"св.200",DI70/DJ70))</f>
        <v xml:space="preserve"> </v>
      </c>
      <c r="DL70" s="30">
        <v>0</v>
      </c>
      <c r="DM70" s="30">
        <v>0</v>
      </c>
      <c r="DN70" s="30"/>
      <c r="DO70" s="23" t="str">
        <f t="shared" si="707"/>
        <v xml:space="preserve"> </v>
      </c>
      <c r="DP70" s="23" t="str">
        <f t="shared" si="708"/>
        <v xml:space="preserve"> </v>
      </c>
      <c r="DQ70" s="30">
        <v>0</v>
      </c>
      <c r="DR70" s="30">
        <v>0</v>
      </c>
      <c r="DS70" s="30"/>
      <c r="DT70" s="77" t="str">
        <f t="shared" ref="DT70:DT81" si="714">IF(DR70&lt;=0," ",IF(DQ70&lt;=0," ",IF(DR70/DQ70*100&gt;200,"СВ.200",DR70/DQ70)))</f>
        <v xml:space="preserve"> </v>
      </c>
      <c r="DU70" s="23" t="str">
        <f t="shared" si="634"/>
        <v xml:space="preserve"> </v>
      </c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</row>
    <row r="71" spans="1:165" s="14" customFormat="1" ht="15" customHeight="1" outlineLevel="1" x14ac:dyDescent="0.25">
      <c r="A71" s="13">
        <f>A70+1</f>
        <v>56</v>
      </c>
      <c r="B71" s="100" t="s">
        <v>90</v>
      </c>
      <c r="C71" s="94">
        <v>134395.96</v>
      </c>
      <c r="D71" s="22">
        <v>43324.4</v>
      </c>
      <c r="E71" s="22">
        <v>8534.42</v>
      </c>
      <c r="F71" s="23">
        <f t="shared" si="710"/>
        <v>0.32236385677069462</v>
      </c>
      <c r="G71" s="23" t="str">
        <f t="shared" si="711"/>
        <v>св.200</v>
      </c>
      <c r="H71" s="12">
        <v>130000</v>
      </c>
      <c r="I71" s="19">
        <v>43324.4</v>
      </c>
      <c r="J71" s="12">
        <v>8534.42</v>
      </c>
      <c r="K71" s="23">
        <f t="shared" si="638"/>
        <v>0.33326461538461538</v>
      </c>
      <c r="L71" s="23" t="str">
        <f t="shared" si="639"/>
        <v>св.200</v>
      </c>
      <c r="M71" s="30">
        <v>23000</v>
      </c>
      <c r="N71" s="30">
        <v>5559.08</v>
      </c>
      <c r="O71" s="30">
        <v>2918.62</v>
      </c>
      <c r="P71" s="23">
        <f t="shared" si="642"/>
        <v>0.24169913043478261</v>
      </c>
      <c r="Q71" s="23">
        <f t="shared" si="643"/>
        <v>1.9046946844741695</v>
      </c>
      <c r="R71" s="30">
        <v>0</v>
      </c>
      <c r="S71" s="30">
        <v>0</v>
      </c>
      <c r="T71" s="30"/>
      <c r="U71" s="23" t="str">
        <f t="shared" si="646"/>
        <v xml:space="preserve"> </v>
      </c>
      <c r="V71" s="23" t="str">
        <f t="shared" ref="V71:V74" si="715">IF(S71=0," ",IF(S71/T71*100&gt;200,"св.200",S71/T71))</f>
        <v xml:space="preserve"> </v>
      </c>
      <c r="W71" s="30">
        <v>1000</v>
      </c>
      <c r="X71" s="30">
        <v>33506.85</v>
      </c>
      <c r="Y71" s="30">
        <v>1575.9</v>
      </c>
      <c r="Z71" s="23" t="str">
        <f t="shared" ref="Z71:Z74" si="716">IF(X71&lt;=0," ",IF(W71&lt;=0," ",IF(X71/W71*100&gt;200,"СВ.200",X71/W71)))</f>
        <v>СВ.200</v>
      </c>
      <c r="AA71" s="23" t="str">
        <f t="shared" ref="AA71:AA74" si="717">IF(Y71=0," ",IF(X71/Y71*100&gt;200,"св.200",X71/Y71))</f>
        <v>св.200</v>
      </c>
      <c r="AB71" s="30">
        <v>6000</v>
      </c>
      <c r="AC71" s="30">
        <v>215.03</v>
      </c>
      <c r="AD71" s="30">
        <v>374.79</v>
      </c>
      <c r="AE71" s="23">
        <f t="shared" si="654"/>
        <v>3.5838333333333333E-2</v>
      </c>
      <c r="AF71" s="23">
        <f t="shared" si="655"/>
        <v>0.57373462472317827</v>
      </c>
      <c r="AG71" s="30">
        <v>100000</v>
      </c>
      <c r="AH71" s="30">
        <v>4043.44</v>
      </c>
      <c r="AI71" s="30">
        <v>3665.11</v>
      </c>
      <c r="AJ71" s="23">
        <f t="shared" si="658"/>
        <v>4.0434400000000002E-2</v>
      </c>
      <c r="AK71" s="23">
        <f t="shared" si="659"/>
        <v>1.103224732681966</v>
      </c>
      <c r="AL71" s="30">
        <v>0</v>
      </c>
      <c r="AM71" s="30">
        <v>0</v>
      </c>
      <c r="AN71" s="30"/>
      <c r="AO71" s="23" t="str">
        <f t="shared" si="516"/>
        <v xml:space="preserve"> </v>
      </c>
      <c r="AP71" s="23" t="str">
        <f t="shared" si="662"/>
        <v xml:space="preserve"> </v>
      </c>
      <c r="AQ71" s="48">
        <v>4395.96</v>
      </c>
      <c r="AR71" s="48">
        <v>0</v>
      </c>
      <c r="AS71" s="48">
        <v>0</v>
      </c>
      <c r="AT71" s="23" t="str">
        <f t="shared" ref="AT71:AT74" si="718">IF(AR71&lt;=0," ",IF(AQ71&lt;=0," ",IF(AR71/AQ71*100&gt;200,"СВ.200",AR71/AQ71)))</f>
        <v xml:space="preserve"> </v>
      </c>
      <c r="AU71" s="23" t="str">
        <f t="shared" ref="AU71:AU74" si="719">IF(AS71=0," ",IF(AR71/AS71*100&gt;200,"св.200",AR71/AS71))</f>
        <v xml:space="preserve"> </v>
      </c>
      <c r="AV71" s="30">
        <v>0</v>
      </c>
      <c r="AW71" s="30">
        <v>0</v>
      </c>
      <c r="AX71" s="30"/>
      <c r="AY71" s="23" t="str">
        <f t="shared" si="667"/>
        <v xml:space="preserve"> </v>
      </c>
      <c r="AZ71" s="23" t="str">
        <f t="shared" si="668"/>
        <v xml:space="preserve"> </v>
      </c>
      <c r="BA71" s="30">
        <v>4395.96</v>
      </c>
      <c r="BB71" s="30">
        <v>0</v>
      </c>
      <c r="BC71" s="30"/>
      <c r="BD71" s="23" t="str">
        <f t="shared" si="671"/>
        <v xml:space="preserve"> </v>
      </c>
      <c r="BE71" s="23" t="str">
        <f t="shared" si="672"/>
        <v xml:space="preserve"> </v>
      </c>
      <c r="BF71" s="30">
        <v>0</v>
      </c>
      <c r="BG71" s="30">
        <v>0</v>
      </c>
      <c r="BH71" s="30"/>
      <c r="BI71" s="23" t="str">
        <f t="shared" si="675"/>
        <v xml:space="preserve"> </v>
      </c>
      <c r="BJ71" s="23" t="str">
        <f t="shared" si="676"/>
        <v xml:space="preserve"> </v>
      </c>
      <c r="BK71" s="30">
        <v>0</v>
      </c>
      <c r="BL71" s="30">
        <v>0</v>
      </c>
      <c r="BM71" s="30"/>
      <c r="BN71" s="23" t="str">
        <f t="shared" si="679"/>
        <v xml:space="preserve"> </v>
      </c>
      <c r="BO71" s="23" t="str">
        <f t="shared" si="680"/>
        <v xml:space="preserve"> </v>
      </c>
      <c r="BP71" s="30">
        <v>0</v>
      </c>
      <c r="BQ71" s="30">
        <v>0</v>
      </c>
      <c r="BR71" s="30"/>
      <c r="BS71" s="23" t="str">
        <f t="shared" si="683"/>
        <v xml:space="preserve"> </v>
      </c>
      <c r="BT71" s="23" t="str">
        <f t="shared" si="684"/>
        <v xml:space="preserve"> </v>
      </c>
      <c r="BU71" s="30">
        <v>0</v>
      </c>
      <c r="BV71" s="30">
        <v>0</v>
      </c>
      <c r="BW71" s="30"/>
      <c r="BX71" s="23" t="str">
        <f t="shared" si="686"/>
        <v xml:space="preserve"> </v>
      </c>
      <c r="BY71" s="23" t="str">
        <f t="shared" si="687"/>
        <v xml:space="preserve"> </v>
      </c>
      <c r="BZ71" s="30">
        <v>0</v>
      </c>
      <c r="CA71" s="30">
        <v>0</v>
      </c>
      <c r="CB71" s="30"/>
      <c r="CC71" s="23" t="str">
        <f t="shared" si="493"/>
        <v xml:space="preserve"> </v>
      </c>
      <c r="CD71" s="23" t="str">
        <f t="shared" si="689"/>
        <v xml:space="preserve"> </v>
      </c>
      <c r="CE71" s="22">
        <v>0</v>
      </c>
      <c r="CF71" s="22">
        <v>0</v>
      </c>
      <c r="CG71" s="22">
        <v>0</v>
      </c>
      <c r="CH71" s="23" t="str">
        <f t="shared" si="691"/>
        <v xml:space="preserve"> </v>
      </c>
      <c r="CI71" s="23" t="str">
        <f t="shared" ref="CI71:CI127" si="720">IF(CG71=0," ",IF(CF71/CG71*100&gt;200,"св.200",CF71/CG71))</f>
        <v xml:space="preserve"> </v>
      </c>
      <c r="CJ71" s="30">
        <v>0</v>
      </c>
      <c r="CK71" s="30">
        <v>0</v>
      </c>
      <c r="CL71" s="30"/>
      <c r="CM71" s="23" t="str">
        <f t="shared" si="693"/>
        <v xml:space="preserve"> </v>
      </c>
      <c r="CN71" s="23" t="str">
        <f t="shared" ref="CN71:CN127" si="721">IF(CL71=0," ",IF(CK71/CL71*100&gt;200,"св.200",CK71/CL71))</f>
        <v xml:space="preserve"> </v>
      </c>
      <c r="CO71" s="30">
        <v>0</v>
      </c>
      <c r="CP71" s="30">
        <v>0</v>
      </c>
      <c r="CQ71" s="30"/>
      <c r="CR71" s="23" t="str">
        <f t="shared" si="695"/>
        <v xml:space="preserve"> </v>
      </c>
      <c r="CS71" s="23" t="str">
        <f t="shared" si="696"/>
        <v xml:space="preserve"> </v>
      </c>
      <c r="CT71" s="30">
        <v>0</v>
      </c>
      <c r="CU71" s="30">
        <v>0</v>
      </c>
      <c r="CV71" s="30"/>
      <c r="CW71" s="23" t="str">
        <f t="shared" ref="CW71:CW133" si="722">IF(CU71&lt;=0," ",IF(CT71&lt;=0," ",IF(CU71/CT71*100&gt;200,"СВ.200",CU71/CT71)))</f>
        <v xml:space="preserve"> </v>
      </c>
      <c r="CX71" s="23" t="str">
        <f t="shared" ref="CX71:CX133" si="723">IF(CV71=0," ",IF(CU71/CV71*100&gt;200,"св.200",CU71/CV71))</f>
        <v xml:space="preserve"> </v>
      </c>
      <c r="CY71" s="30">
        <v>0</v>
      </c>
      <c r="CZ71" s="30">
        <v>0</v>
      </c>
      <c r="DA71" s="30"/>
      <c r="DB71" s="23" t="str">
        <f t="shared" si="699"/>
        <v xml:space="preserve"> </v>
      </c>
      <c r="DC71" s="23" t="str">
        <f t="shared" si="700"/>
        <v xml:space="preserve"> </v>
      </c>
      <c r="DD71" s="30">
        <v>0</v>
      </c>
      <c r="DE71" s="30">
        <v>0</v>
      </c>
      <c r="DF71" s="30"/>
      <c r="DG71" s="23" t="str">
        <f t="shared" si="702"/>
        <v xml:space="preserve"> </v>
      </c>
      <c r="DH71" s="23" t="str">
        <f t="shared" si="703"/>
        <v xml:space="preserve"> </v>
      </c>
      <c r="DI71" s="30"/>
      <c r="DJ71" s="30"/>
      <c r="DK71" s="23" t="str">
        <f t="shared" si="713"/>
        <v xml:space="preserve"> </v>
      </c>
      <c r="DL71" s="30">
        <v>0</v>
      </c>
      <c r="DM71" s="30">
        <v>0</v>
      </c>
      <c r="DN71" s="30"/>
      <c r="DO71" s="23" t="str">
        <f t="shared" si="707"/>
        <v xml:space="preserve"> </v>
      </c>
      <c r="DP71" s="23" t="str">
        <f t="shared" si="708"/>
        <v xml:space="preserve"> </v>
      </c>
      <c r="DQ71" s="30">
        <v>0</v>
      </c>
      <c r="DR71" s="30">
        <v>0</v>
      </c>
      <c r="DS71" s="30"/>
      <c r="DT71" s="77" t="str">
        <f t="shared" si="714"/>
        <v xml:space="preserve"> </v>
      </c>
      <c r="DU71" s="23" t="str">
        <f t="shared" si="634"/>
        <v xml:space="preserve"> </v>
      </c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</row>
    <row r="72" spans="1:165" s="14" customFormat="1" ht="15.75" customHeight="1" outlineLevel="1" x14ac:dyDescent="0.25">
      <c r="A72" s="13">
        <f t="shared" ref="A72:A74" si="724">A71+1</f>
        <v>57</v>
      </c>
      <c r="B72" s="100" t="s">
        <v>101</v>
      </c>
      <c r="C72" s="94">
        <v>365700</v>
      </c>
      <c r="D72" s="22">
        <v>26298.32</v>
      </c>
      <c r="E72" s="22">
        <v>60977.46</v>
      </c>
      <c r="F72" s="23">
        <f t="shared" si="710"/>
        <v>7.191227782335248E-2</v>
      </c>
      <c r="G72" s="23">
        <f t="shared" si="711"/>
        <v>0.43127936125906197</v>
      </c>
      <c r="H72" s="12">
        <v>365700</v>
      </c>
      <c r="I72" s="19">
        <v>26298.32</v>
      </c>
      <c r="J72" s="12">
        <v>60977.46</v>
      </c>
      <c r="K72" s="23">
        <f t="shared" si="638"/>
        <v>7.191227782335248E-2</v>
      </c>
      <c r="L72" s="23">
        <f t="shared" si="639"/>
        <v>0.43127936125906197</v>
      </c>
      <c r="M72" s="30">
        <v>175100</v>
      </c>
      <c r="N72" s="30">
        <v>26286.69</v>
      </c>
      <c r="O72" s="30">
        <v>30420.78</v>
      </c>
      <c r="P72" s="23">
        <f t="shared" si="642"/>
        <v>0.15012387207310107</v>
      </c>
      <c r="Q72" s="23">
        <f t="shared" si="643"/>
        <v>0.86410309005883479</v>
      </c>
      <c r="R72" s="30">
        <v>0</v>
      </c>
      <c r="S72" s="30">
        <v>0</v>
      </c>
      <c r="T72" s="30"/>
      <c r="U72" s="23" t="str">
        <f t="shared" si="646"/>
        <v xml:space="preserve"> </v>
      </c>
      <c r="V72" s="23" t="str">
        <f t="shared" si="715"/>
        <v xml:space="preserve"> </v>
      </c>
      <c r="W72" s="30">
        <v>100</v>
      </c>
      <c r="X72" s="30">
        <v>0</v>
      </c>
      <c r="Y72" s="30"/>
      <c r="Z72" s="23" t="str">
        <f t="shared" si="716"/>
        <v xml:space="preserve"> </v>
      </c>
      <c r="AA72" s="23" t="str">
        <f t="shared" si="717"/>
        <v xml:space="preserve"> </v>
      </c>
      <c r="AB72" s="30">
        <v>30500</v>
      </c>
      <c r="AC72" s="30">
        <v>-3833.51</v>
      </c>
      <c r="AD72" s="30">
        <v>14027.71</v>
      </c>
      <c r="AE72" s="23" t="str">
        <f t="shared" si="654"/>
        <v xml:space="preserve"> </v>
      </c>
      <c r="AF72" s="23">
        <f t="shared" si="655"/>
        <v>-0.27328124120045255</v>
      </c>
      <c r="AG72" s="30">
        <v>160000</v>
      </c>
      <c r="AH72" s="30">
        <v>3845.14</v>
      </c>
      <c r="AI72" s="30">
        <v>16528.97</v>
      </c>
      <c r="AJ72" s="23">
        <f t="shared" si="658"/>
        <v>2.4032124999999998E-2</v>
      </c>
      <c r="AK72" s="23">
        <f t="shared" si="659"/>
        <v>0.23263034538752261</v>
      </c>
      <c r="AL72" s="30">
        <v>0</v>
      </c>
      <c r="AM72" s="30">
        <v>0</v>
      </c>
      <c r="AN72" s="30"/>
      <c r="AO72" s="23" t="str">
        <f t="shared" si="516"/>
        <v xml:space="preserve"> </v>
      </c>
      <c r="AP72" s="23" t="str">
        <f t="shared" si="662"/>
        <v xml:space="preserve"> </v>
      </c>
      <c r="AQ72" s="48">
        <v>0</v>
      </c>
      <c r="AR72" s="48">
        <v>0</v>
      </c>
      <c r="AS72" s="48">
        <v>0</v>
      </c>
      <c r="AT72" s="23" t="str">
        <f t="shared" si="718"/>
        <v xml:space="preserve"> </v>
      </c>
      <c r="AU72" s="23" t="str">
        <f t="shared" si="719"/>
        <v xml:space="preserve"> </v>
      </c>
      <c r="AV72" s="30">
        <v>0</v>
      </c>
      <c r="AW72" s="30">
        <v>0</v>
      </c>
      <c r="AX72" s="30"/>
      <c r="AY72" s="23" t="str">
        <f t="shared" si="667"/>
        <v xml:space="preserve"> </v>
      </c>
      <c r="AZ72" s="23" t="str">
        <f t="shared" si="668"/>
        <v xml:space="preserve"> </v>
      </c>
      <c r="BA72" s="30">
        <v>0</v>
      </c>
      <c r="BB72" s="30">
        <v>0</v>
      </c>
      <c r="BC72" s="30"/>
      <c r="BD72" s="23" t="str">
        <f t="shared" si="671"/>
        <v xml:space="preserve"> </v>
      </c>
      <c r="BE72" s="23" t="str">
        <f t="shared" si="672"/>
        <v xml:space="preserve"> </v>
      </c>
      <c r="BF72" s="30">
        <v>0</v>
      </c>
      <c r="BG72" s="30">
        <v>0</v>
      </c>
      <c r="BH72" s="30"/>
      <c r="BI72" s="23" t="str">
        <f t="shared" si="675"/>
        <v xml:space="preserve"> </v>
      </c>
      <c r="BJ72" s="23" t="str">
        <f>IF(BG72=0," ",IF(BG72/BH72*100&gt;200,"св.200",BG72/BH72))</f>
        <v xml:space="preserve"> </v>
      </c>
      <c r="BK72" s="30">
        <v>0</v>
      </c>
      <c r="BL72" s="30">
        <v>0</v>
      </c>
      <c r="BM72" s="30"/>
      <c r="BN72" s="23" t="str">
        <f t="shared" si="679"/>
        <v xml:space="preserve"> </v>
      </c>
      <c r="BO72" s="23" t="str">
        <f t="shared" si="680"/>
        <v xml:space="preserve"> </v>
      </c>
      <c r="BP72" s="30">
        <v>0</v>
      </c>
      <c r="BQ72" s="30">
        <v>0</v>
      </c>
      <c r="BR72" s="30"/>
      <c r="BS72" s="23" t="str">
        <f t="shared" si="683"/>
        <v xml:space="preserve"> </v>
      </c>
      <c r="BT72" s="23" t="str">
        <f t="shared" si="684"/>
        <v xml:space="preserve"> </v>
      </c>
      <c r="BU72" s="30">
        <v>0</v>
      </c>
      <c r="BV72" s="30">
        <v>0</v>
      </c>
      <c r="BW72" s="30"/>
      <c r="BX72" s="23" t="str">
        <f t="shared" si="686"/>
        <v xml:space="preserve"> </v>
      </c>
      <c r="BY72" s="23" t="str">
        <f t="shared" si="687"/>
        <v xml:space="preserve"> </v>
      </c>
      <c r="BZ72" s="30">
        <v>0</v>
      </c>
      <c r="CA72" s="30">
        <v>0</v>
      </c>
      <c r="CB72" s="30"/>
      <c r="CC72" s="23" t="str">
        <f t="shared" si="493"/>
        <v xml:space="preserve"> </v>
      </c>
      <c r="CD72" s="23" t="str">
        <f t="shared" si="689"/>
        <v xml:space="preserve"> </v>
      </c>
      <c r="CE72" s="22">
        <v>0</v>
      </c>
      <c r="CF72" s="22">
        <v>0</v>
      </c>
      <c r="CG72" s="22">
        <v>0</v>
      </c>
      <c r="CH72" s="23" t="str">
        <f t="shared" si="691"/>
        <v xml:space="preserve"> </v>
      </c>
      <c r="CI72" s="23" t="str">
        <f t="shared" si="720"/>
        <v xml:space="preserve"> </v>
      </c>
      <c r="CJ72" s="30">
        <v>0</v>
      </c>
      <c r="CK72" s="30">
        <v>0</v>
      </c>
      <c r="CL72" s="30"/>
      <c r="CM72" s="23" t="str">
        <f t="shared" si="693"/>
        <v xml:space="preserve"> </v>
      </c>
      <c r="CN72" s="23" t="str">
        <f t="shared" si="721"/>
        <v xml:space="preserve"> </v>
      </c>
      <c r="CO72" s="30">
        <v>0</v>
      </c>
      <c r="CP72" s="30">
        <v>0</v>
      </c>
      <c r="CQ72" s="30"/>
      <c r="CR72" s="23" t="str">
        <f t="shared" si="695"/>
        <v xml:space="preserve"> </v>
      </c>
      <c r="CS72" s="23" t="str">
        <f t="shared" si="696"/>
        <v xml:space="preserve"> </v>
      </c>
      <c r="CT72" s="30">
        <v>0</v>
      </c>
      <c r="CU72" s="30">
        <v>0</v>
      </c>
      <c r="CV72" s="30"/>
      <c r="CW72" s="23" t="str">
        <f t="shared" si="722"/>
        <v xml:space="preserve"> </v>
      </c>
      <c r="CX72" s="23" t="str">
        <f t="shared" si="723"/>
        <v xml:space="preserve"> </v>
      </c>
      <c r="CY72" s="30">
        <v>0</v>
      </c>
      <c r="CZ72" s="30">
        <v>0</v>
      </c>
      <c r="DA72" s="30"/>
      <c r="DB72" s="23" t="str">
        <f t="shared" si="699"/>
        <v xml:space="preserve"> </v>
      </c>
      <c r="DC72" s="23" t="str">
        <f t="shared" si="700"/>
        <v xml:space="preserve"> </v>
      </c>
      <c r="DD72" s="30">
        <v>0</v>
      </c>
      <c r="DE72" s="30">
        <v>0</v>
      </c>
      <c r="DF72" s="30"/>
      <c r="DG72" s="23" t="str">
        <f t="shared" si="702"/>
        <v xml:space="preserve"> </v>
      </c>
      <c r="DH72" s="23" t="str">
        <f t="shared" si="703"/>
        <v xml:space="preserve"> </v>
      </c>
      <c r="DI72" s="30"/>
      <c r="DJ72" s="30"/>
      <c r="DK72" s="23" t="str">
        <f t="shared" si="713"/>
        <v xml:space="preserve"> </v>
      </c>
      <c r="DL72" s="30">
        <v>0</v>
      </c>
      <c r="DM72" s="30">
        <v>0</v>
      </c>
      <c r="DN72" s="30"/>
      <c r="DO72" s="23" t="str">
        <f t="shared" si="707"/>
        <v xml:space="preserve"> </v>
      </c>
      <c r="DP72" s="23" t="str">
        <f t="shared" si="708"/>
        <v xml:space="preserve"> </v>
      </c>
      <c r="DQ72" s="30">
        <v>0</v>
      </c>
      <c r="DR72" s="30">
        <v>0</v>
      </c>
      <c r="DS72" s="30"/>
      <c r="DT72" s="77" t="str">
        <f t="shared" si="714"/>
        <v xml:space="preserve"> </v>
      </c>
      <c r="DU72" s="23" t="str">
        <f t="shared" si="634"/>
        <v xml:space="preserve"> </v>
      </c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</row>
    <row r="73" spans="1:165" s="14" customFormat="1" ht="15.75" customHeight="1" outlineLevel="1" x14ac:dyDescent="0.25">
      <c r="A73" s="13">
        <f t="shared" si="724"/>
        <v>58</v>
      </c>
      <c r="B73" s="100" t="s">
        <v>19</v>
      </c>
      <c r="C73" s="94">
        <v>185000</v>
      </c>
      <c r="D73" s="22">
        <v>74371.199999999997</v>
      </c>
      <c r="E73" s="22">
        <v>31809.05</v>
      </c>
      <c r="F73" s="23">
        <f t="shared" si="710"/>
        <v>0.40200648648648646</v>
      </c>
      <c r="G73" s="23" t="str">
        <f t="shared" si="711"/>
        <v>св.200</v>
      </c>
      <c r="H73" s="12">
        <v>185000</v>
      </c>
      <c r="I73" s="19">
        <v>74371.199999999997</v>
      </c>
      <c r="J73" s="12">
        <v>31809.05</v>
      </c>
      <c r="K73" s="23">
        <f t="shared" si="638"/>
        <v>0.40200648648648646</v>
      </c>
      <c r="L73" s="23" t="str">
        <f t="shared" si="639"/>
        <v>св.200</v>
      </c>
      <c r="M73" s="30">
        <v>37000</v>
      </c>
      <c r="N73" s="30">
        <v>13474.9</v>
      </c>
      <c r="O73" s="30">
        <v>22384.82</v>
      </c>
      <c r="P73" s="23">
        <f t="shared" si="642"/>
        <v>0.36418648648648649</v>
      </c>
      <c r="Q73" s="23">
        <f t="shared" si="643"/>
        <v>0.60196597515637829</v>
      </c>
      <c r="R73" s="30">
        <v>0</v>
      </c>
      <c r="S73" s="30">
        <v>0</v>
      </c>
      <c r="T73" s="30"/>
      <c r="U73" s="23" t="str">
        <f t="shared" si="646"/>
        <v xml:space="preserve"> </v>
      </c>
      <c r="V73" s="23" t="str">
        <f t="shared" si="715"/>
        <v xml:space="preserve"> </v>
      </c>
      <c r="W73" s="30">
        <v>55500</v>
      </c>
      <c r="X73" s="30">
        <v>36649.199999999997</v>
      </c>
      <c r="Y73" s="30"/>
      <c r="Z73" s="23">
        <f t="shared" si="716"/>
        <v>0.66034594594594587</v>
      </c>
      <c r="AA73" s="23" t="str">
        <f t="shared" si="717"/>
        <v xml:space="preserve"> </v>
      </c>
      <c r="AB73" s="30">
        <v>5000</v>
      </c>
      <c r="AC73" s="30">
        <v>3996.89</v>
      </c>
      <c r="AD73" s="30">
        <v>358.93</v>
      </c>
      <c r="AE73" s="23">
        <f t="shared" si="654"/>
        <v>0.79937799999999992</v>
      </c>
      <c r="AF73" s="23" t="str">
        <f t="shared" si="655"/>
        <v>св.200</v>
      </c>
      <c r="AG73" s="30">
        <v>87500</v>
      </c>
      <c r="AH73" s="30">
        <v>20250.21</v>
      </c>
      <c r="AI73" s="30">
        <v>9065.2999999999993</v>
      </c>
      <c r="AJ73" s="23">
        <f t="shared" si="658"/>
        <v>0.23143097142857141</v>
      </c>
      <c r="AK73" s="23" t="str">
        <f t="shared" si="659"/>
        <v>св.200</v>
      </c>
      <c r="AL73" s="30">
        <v>0</v>
      </c>
      <c r="AM73" s="30">
        <v>0</v>
      </c>
      <c r="AN73" s="30"/>
      <c r="AO73" s="23" t="str">
        <f t="shared" si="516"/>
        <v xml:space="preserve"> </v>
      </c>
      <c r="AP73" s="23" t="str">
        <f t="shared" si="662"/>
        <v xml:space="preserve"> </v>
      </c>
      <c r="AQ73" s="48">
        <v>0</v>
      </c>
      <c r="AR73" s="48">
        <v>0</v>
      </c>
      <c r="AS73" s="48">
        <v>0</v>
      </c>
      <c r="AT73" s="23" t="str">
        <f t="shared" si="718"/>
        <v xml:space="preserve"> </v>
      </c>
      <c r="AU73" s="23" t="str">
        <f t="shared" si="719"/>
        <v xml:space="preserve"> </v>
      </c>
      <c r="AV73" s="30">
        <v>0</v>
      </c>
      <c r="AW73" s="30">
        <v>0</v>
      </c>
      <c r="AX73" s="30"/>
      <c r="AY73" s="23" t="str">
        <f t="shared" si="667"/>
        <v xml:space="preserve"> </v>
      </c>
      <c r="AZ73" s="23" t="str">
        <f t="shared" si="668"/>
        <v xml:space="preserve"> </v>
      </c>
      <c r="BA73" s="30">
        <v>0</v>
      </c>
      <c r="BB73" s="30">
        <v>0</v>
      </c>
      <c r="BC73" s="30"/>
      <c r="BD73" s="23" t="str">
        <f t="shared" si="671"/>
        <v xml:space="preserve"> </v>
      </c>
      <c r="BE73" s="23" t="str">
        <f t="shared" si="672"/>
        <v xml:space="preserve"> </v>
      </c>
      <c r="BF73" s="30">
        <v>0</v>
      </c>
      <c r="BG73" s="30">
        <v>0</v>
      </c>
      <c r="BH73" s="30"/>
      <c r="BI73" s="23" t="str">
        <f t="shared" si="675"/>
        <v xml:space="preserve"> </v>
      </c>
      <c r="BJ73" s="23" t="str">
        <f t="shared" si="676"/>
        <v xml:space="preserve"> </v>
      </c>
      <c r="BK73" s="30">
        <v>0</v>
      </c>
      <c r="BL73" s="30">
        <v>0</v>
      </c>
      <c r="BM73" s="30"/>
      <c r="BN73" s="23" t="str">
        <f t="shared" si="679"/>
        <v xml:space="preserve"> </v>
      </c>
      <c r="BO73" s="23" t="str">
        <f t="shared" si="680"/>
        <v xml:space="preserve"> </v>
      </c>
      <c r="BP73" s="30">
        <v>0</v>
      </c>
      <c r="BQ73" s="30">
        <v>0</v>
      </c>
      <c r="BR73" s="30"/>
      <c r="BS73" s="23" t="str">
        <f t="shared" si="683"/>
        <v xml:space="preserve"> </v>
      </c>
      <c r="BT73" s="23" t="str">
        <f t="shared" si="684"/>
        <v xml:space="preserve"> </v>
      </c>
      <c r="BU73" s="30">
        <v>0</v>
      </c>
      <c r="BV73" s="30">
        <v>0</v>
      </c>
      <c r="BW73" s="30"/>
      <c r="BX73" s="23" t="str">
        <f t="shared" si="686"/>
        <v xml:space="preserve"> </v>
      </c>
      <c r="BY73" s="23" t="str">
        <f t="shared" si="687"/>
        <v xml:space="preserve"> </v>
      </c>
      <c r="BZ73" s="30">
        <v>0</v>
      </c>
      <c r="CA73" s="30">
        <v>0</v>
      </c>
      <c r="CB73" s="30"/>
      <c r="CC73" s="23" t="str">
        <f t="shared" si="493"/>
        <v xml:space="preserve"> </v>
      </c>
      <c r="CD73" s="23" t="str">
        <f t="shared" si="689"/>
        <v xml:space="preserve"> </v>
      </c>
      <c r="CE73" s="22">
        <v>0</v>
      </c>
      <c r="CF73" s="22">
        <v>0</v>
      </c>
      <c r="CG73" s="22">
        <v>0</v>
      </c>
      <c r="CH73" s="23" t="str">
        <f t="shared" si="691"/>
        <v xml:space="preserve"> </v>
      </c>
      <c r="CI73" s="23" t="str">
        <f t="shared" si="720"/>
        <v xml:space="preserve"> </v>
      </c>
      <c r="CJ73" s="30">
        <v>0</v>
      </c>
      <c r="CK73" s="30">
        <v>0</v>
      </c>
      <c r="CL73" s="30"/>
      <c r="CM73" s="23" t="str">
        <f t="shared" si="693"/>
        <v xml:space="preserve"> </v>
      </c>
      <c r="CN73" s="23" t="str">
        <f t="shared" si="721"/>
        <v xml:space="preserve"> </v>
      </c>
      <c r="CO73" s="30">
        <v>0</v>
      </c>
      <c r="CP73" s="30">
        <v>0</v>
      </c>
      <c r="CQ73" s="30"/>
      <c r="CR73" s="23" t="str">
        <f t="shared" si="695"/>
        <v xml:space="preserve"> </v>
      </c>
      <c r="CS73" s="23" t="str">
        <f t="shared" si="696"/>
        <v xml:space="preserve"> </v>
      </c>
      <c r="CT73" s="30">
        <v>0</v>
      </c>
      <c r="CU73" s="30">
        <v>0</v>
      </c>
      <c r="CV73" s="30"/>
      <c r="CW73" s="23" t="str">
        <f t="shared" si="722"/>
        <v xml:space="preserve"> </v>
      </c>
      <c r="CX73" s="23" t="str">
        <f t="shared" si="723"/>
        <v xml:space="preserve"> </v>
      </c>
      <c r="CY73" s="30">
        <v>0</v>
      </c>
      <c r="CZ73" s="30">
        <v>0</v>
      </c>
      <c r="DA73" s="30"/>
      <c r="DB73" s="23" t="str">
        <f t="shared" si="699"/>
        <v xml:space="preserve"> </v>
      </c>
      <c r="DC73" s="23" t="str">
        <f t="shared" si="700"/>
        <v xml:space="preserve"> </v>
      </c>
      <c r="DD73" s="30">
        <v>0</v>
      </c>
      <c r="DE73" s="30">
        <v>0</v>
      </c>
      <c r="DF73" s="30"/>
      <c r="DG73" s="23" t="str">
        <f t="shared" si="702"/>
        <v xml:space="preserve"> </v>
      </c>
      <c r="DH73" s="23" t="str">
        <f t="shared" si="703"/>
        <v xml:space="preserve"> </v>
      </c>
      <c r="DI73" s="30"/>
      <c r="DJ73" s="30"/>
      <c r="DK73" s="23" t="str">
        <f t="shared" si="713"/>
        <v xml:space="preserve"> </v>
      </c>
      <c r="DL73" s="30">
        <v>0</v>
      </c>
      <c r="DM73" s="30">
        <v>0</v>
      </c>
      <c r="DN73" s="30"/>
      <c r="DO73" s="23" t="str">
        <f t="shared" si="707"/>
        <v xml:space="preserve"> </v>
      </c>
      <c r="DP73" s="23" t="str">
        <f t="shared" si="708"/>
        <v xml:space="preserve"> </v>
      </c>
      <c r="DQ73" s="30">
        <v>0</v>
      </c>
      <c r="DR73" s="30">
        <v>0</v>
      </c>
      <c r="DS73" s="30"/>
      <c r="DT73" s="77" t="str">
        <f t="shared" si="714"/>
        <v xml:space="preserve"> </v>
      </c>
      <c r="DU73" s="23" t="str">
        <f t="shared" si="634"/>
        <v xml:space="preserve"> </v>
      </c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</row>
    <row r="74" spans="1:165" s="14" customFormat="1" ht="18" customHeight="1" outlineLevel="1" x14ac:dyDescent="0.25">
      <c r="A74" s="13">
        <f t="shared" si="724"/>
        <v>59</v>
      </c>
      <c r="B74" s="100" t="s">
        <v>7</v>
      </c>
      <c r="C74" s="94">
        <v>430000</v>
      </c>
      <c r="D74" s="22">
        <v>66764.63</v>
      </c>
      <c r="E74" s="22">
        <v>39938.899999999994</v>
      </c>
      <c r="F74" s="23">
        <f t="shared" si="710"/>
        <v>0.15526658139534885</v>
      </c>
      <c r="G74" s="23">
        <f t="shared" si="711"/>
        <v>1.6716692247407918</v>
      </c>
      <c r="H74" s="12">
        <v>430000</v>
      </c>
      <c r="I74" s="19">
        <v>66764.63</v>
      </c>
      <c r="J74" s="12">
        <v>39938.899999999994</v>
      </c>
      <c r="K74" s="23">
        <f t="shared" si="638"/>
        <v>0.15526658139534885</v>
      </c>
      <c r="L74" s="23">
        <f t="shared" si="639"/>
        <v>1.6716692247407918</v>
      </c>
      <c r="M74" s="30">
        <v>120000</v>
      </c>
      <c r="N74" s="30">
        <v>24314.16</v>
      </c>
      <c r="O74" s="30">
        <v>25756.880000000001</v>
      </c>
      <c r="P74" s="23">
        <f t="shared" si="642"/>
        <v>0.20261799999999999</v>
      </c>
      <c r="Q74" s="23">
        <f t="shared" si="643"/>
        <v>0.94398700463720753</v>
      </c>
      <c r="R74" s="30">
        <v>0</v>
      </c>
      <c r="S74" s="30">
        <v>0</v>
      </c>
      <c r="T74" s="30"/>
      <c r="U74" s="23" t="str">
        <f t="shared" si="646"/>
        <v xml:space="preserve"> </v>
      </c>
      <c r="V74" s="23" t="str">
        <f t="shared" si="715"/>
        <v xml:space="preserve"> </v>
      </c>
      <c r="W74" s="30">
        <v>10000</v>
      </c>
      <c r="X74" s="30">
        <v>8752.41</v>
      </c>
      <c r="Y74" s="30">
        <v>36.409999999999997</v>
      </c>
      <c r="Z74" s="23">
        <f t="shared" si="716"/>
        <v>0.87524099999999994</v>
      </c>
      <c r="AA74" s="23" t="str">
        <f t="shared" si="717"/>
        <v>св.200</v>
      </c>
      <c r="AB74" s="30">
        <v>70000</v>
      </c>
      <c r="AC74" s="30">
        <v>4927.17</v>
      </c>
      <c r="AD74" s="30">
        <v>3185.95</v>
      </c>
      <c r="AE74" s="23">
        <f t="shared" si="654"/>
        <v>7.0388142857142857E-2</v>
      </c>
      <c r="AF74" s="23">
        <f t="shared" si="655"/>
        <v>1.5465308620662599</v>
      </c>
      <c r="AG74" s="30">
        <v>230000</v>
      </c>
      <c r="AH74" s="30">
        <v>28770.89</v>
      </c>
      <c r="AI74" s="30">
        <v>10959.66</v>
      </c>
      <c r="AJ74" s="23">
        <f t="shared" si="658"/>
        <v>0.12509082608695651</v>
      </c>
      <c r="AK74" s="23" t="str">
        <f t="shared" si="659"/>
        <v>св.200</v>
      </c>
      <c r="AL74" s="30">
        <v>0</v>
      </c>
      <c r="AM74" s="30">
        <v>0</v>
      </c>
      <c r="AN74" s="30"/>
      <c r="AO74" s="23" t="str">
        <f t="shared" si="516"/>
        <v xml:space="preserve"> </v>
      </c>
      <c r="AP74" s="23" t="str">
        <f t="shared" si="662"/>
        <v xml:space="preserve"> </v>
      </c>
      <c r="AQ74" s="48">
        <v>0</v>
      </c>
      <c r="AR74" s="48">
        <v>0</v>
      </c>
      <c r="AS74" s="48">
        <v>0</v>
      </c>
      <c r="AT74" s="23" t="str">
        <f t="shared" si="718"/>
        <v xml:space="preserve"> </v>
      </c>
      <c r="AU74" s="23" t="str">
        <f t="shared" si="719"/>
        <v xml:space="preserve"> </v>
      </c>
      <c r="AV74" s="30">
        <v>0</v>
      </c>
      <c r="AW74" s="30">
        <v>0</v>
      </c>
      <c r="AX74" s="30"/>
      <c r="AY74" s="23" t="str">
        <f t="shared" si="667"/>
        <v xml:space="preserve"> </v>
      </c>
      <c r="AZ74" s="23" t="str">
        <f t="shared" si="668"/>
        <v xml:space="preserve"> </v>
      </c>
      <c r="BA74" s="30">
        <v>0</v>
      </c>
      <c r="BB74" s="30">
        <v>0</v>
      </c>
      <c r="BC74" s="30"/>
      <c r="BD74" s="23" t="str">
        <f t="shared" si="671"/>
        <v xml:space="preserve"> </v>
      </c>
      <c r="BE74" s="23" t="str">
        <f t="shared" si="672"/>
        <v xml:space="preserve"> </v>
      </c>
      <c r="BF74" s="30">
        <v>0</v>
      </c>
      <c r="BG74" s="30">
        <v>0</v>
      </c>
      <c r="BH74" s="30"/>
      <c r="BI74" s="23" t="str">
        <f t="shared" si="675"/>
        <v xml:space="preserve"> </v>
      </c>
      <c r="BJ74" s="23" t="str">
        <f t="shared" si="676"/>
        <v xml:space="preserve"> </v>
      </c>
      <c r="BK74" s="30">
        <v>0</v>
      </c>
      <c r="BL74" s="30">
        <v>0</v>
      </c>
      <c r="BM74" s="30"/>
      <c r="BN74" s="23" t="str">
        <f t="shared" si="679"/>
        <v xml:space="preserve"> </v>
      </c>
      <c r="BO74" s="23" t="str">
        <f t="shared" si="680"/>
        <v xml:space="preserve"> </v>
      </c>
      <c r="BP74" s="30">
        <v>0</v>
      </c>
      <c r="BQ74" s="30">
        <v>0</v>
      </c>
      <c r="BR74" s="30"/>
      <c r="BS74" s="23" t="str">
        <f t="shared" si="683"/>
        <v xml:space="preserve"> </v>
      </c>
      <c r="BT74" s="23" t="str">
        <f t="shared" si="684"/>
        <v xml:space="preserve"> </v>
      </c>
      <c r="BU74" s="30">
        <v>0</v>
      </c>
      <c r="BV74" s="30">
        <v>0</v>
      </c>
      <c r="BW74" s="30"/>
      <c r="BX74" s="23" t="str">
        <f t="shared" si="686"/>
        <v xml:space="preserve"> </v>
      </c>
      <c r="BY74" s="23" t="str">
        <f t="shared" si="687"/>
        <v xml:space="preserve"> </v>
      </c>
      <c r="BZ74" s="30">
        <v>0</v>
      </c>
      <c r="CA74" s="30">
        <v>0</v>
      </c>
      <c r="CB74" s="30"/>
      <c r="CC74" s="23" t="str">
        <f t="shared" si="493"/>
        <v xml:space="preserve"> </v>
      </c>
      <c r="CD74" s="23" t="str">
        <f t="shared" si="689"/>
        <v xml:space="preserve"> </v>
      </c>
      <c r="CE74" s="22">
        <v>0</v>
      </c>
      <c r="CF74" s="22">
        <v>0</v>
      </c>
      <c r="CG74" s="22">
        <v>0</v>
      </c>
      <c r="CH74" s="23" t="str">
        <f t="shared" si="691"/>
        <v xml:space="preserve"> </v>
      </c>
      <c r="CI74" s="23" t="str">
        <f t="shared" si="720"/>
        <v xml:space="preserve"> </v>
      </c>
      <c r="CJ74" s="30">
        <v>0</v>
      </c>
      <c r="CK74" s="30">
        <v>0</v>
      </c>
      <c r="CL74" s="30"/>
      <c r="CM74" s="23" t="str">
        <f t="shared" si="693"/>
        <v xml:space="preserve"> </v>
      </c>
      <c r="CN74" s="23" t="str">
        <f t="shared" si="721"/>
        <v xml:space="preserve"> </v>
      </c>
      <c r="CO74" s="30">
        <v>0</v>
      </c>
      <c r="CP74" s="30">
        <v>0</v>
      </c>
      <c r="CQ74" s="30"/>
      <c r="CR74" s="23" t="str">
        <f t="shared" si="695"/>
        <v xml:space="preserve"> </v>
      </c>
      <c r="CS74" s="23" t="str">
        <f t="shared" si="696"/>
        <v xml:space="preserve"> </v>
      </c>
      <c r="CT74" s="30">
        <v>0</v>
      </c>
      <c r="CU74" s="30">
        <v>0</v>
      </c>
      <c r="CV74" s="30"/>
      <c r="CW74" s="23" t="str">
        <f t="shared" si="722"/>
        <v xml:space="preserve"> </v>
      </c>
      <c r="CX74" s="23" t="str">
        <f t="shared" si="723"/>
        <v xml:space="preserve"> </v>
      </c>
      <c r="CY74" s="30">
        <v>0</v>
      </c>
      <c r="CZ74" s="30">
        <v>0</v>
      </c>
      <c r="DA74" s="30"/>
      <c r="DB74" s="23" t="str">
        <f t="shared" si="699"/>
        <v xml:space="preserve"> </v>
      </c>
      <c r="DC74" s="23" t="str">
        <f t="shared" si="700"/>
        <v xml:space="preserve"> </v>
      </c>
      <c r="DD74" s="30">
        <v>0</v>
      </c>
      <c r="DE74" s="30">
        <v>0</v>
      </c>
      <c r="DF74" s="30"/>
      <c r="DG74" s="23" t="str">
        <f t="shared" si="702"/>
        <v xml:space="preserve"> </v>
      </c>
      <c r="DH74" s="23" t="str">
        <f t="shared" si="703"/>
        <v xml:space="preserve"> </v>
      </c>
      <c r="DI74" s="30"/>
      <c r="DJ74" s="30"/>
      <c r="DK74" s="23" t="str">
        <f t="shared" si="713"/>
        <v xml:space="preserve"> </v>
      </c>
      <c r="DL74" s="30">
        <v>0</v>
      </c>
      <c r="DM74" s="30">
        <v>0</v>
      </c>
      <c r="DN74" s="30"/>
      <c r="DO74" s="23" t="str">
        <f t="shared" si="707"/>
        <v xml:space="preserve"> </v>
      </c>
      <c r="DP74" s="23" t="str">
        <f t="shared" si="708"/>
        <v xml:space="preserve"> </v>
      </c>
      <c r="DQ74" s="30">
        <v>0</v>
      </c>
      <c r="DR74" s="30">
        <v>0</v>
      </c>
      <c r="DS74" s="30"/>
      <c r="DT74" s="77" t="str">
        <f t="shared" si="714"/>
        <v xml:space="preserve"> </v>
      </c>
      <c r="DU74" s="23" t="str">
        <f t="shared" si="634"/>
        <v xml:space="preserve"> </v>
      </c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</row>
    <row r="75" spans="1:165" s="16" customFormat="1" ht="15.75" x14ac:dyDescent="0.25">
      <c r="A75" s="15"/>
      <c r="B75" s="99" t="s">
        <v>132</v>
      </c>
      <c r="C75" s="93">
        <f>C76+C77+C78+C79</f>
        <v>41833313.350000001</v>
      </c>
      <c r="D75" s="93">
        <f t="shared" ref="D75" si="725">D76+D77+D78+D79</f>
        <v>7604386.3300000001</v>
      </c>
      <c r="E75" s="93">
        <f t="shared" ref="E75" si="726">E76+E77+E78+E79</f>
        <v>8875733.9200000018</v>
      </c>
      <c r="F75" s="21">
        <f t="shared" si="710"/>
        <v>0.1817782461163813</v>
      </c>
      <c r="G75" s="21">
        <f t="shared" si="711"/>
        <v>0.85676141246920101</v>
      </c>
      <c r="H75" s="20">
        <f>H76+H77+H78+H79</f>
        <v>38345683.960000001</v>
      </c>
      <c r="I75" s="51">
        <f t="shared" ref="I75:J75" si="727">I76+I77+I78+I79</f>
        <v>5840595.8999999994</v>
      </c>
      <c r="J75" s="51">
        <f t="shared" si="727"/>
        <v>8069922.3600000013</v>
      </c>
      <c r="K75" s="21">
        <f t="shared" si="638"/>
        <v>0.15231429712122416</v>
      </c>
      <c r="L75" s="21">
        <f t="shared" si="639"/>
        <v>0.72374871026640197</v>
      </c>
      <c r="M75" s="51">
        <f>M76+M77+M78+M79</f>
        <v>31467407.059999999</v>
      </c>
      <c r="N75" s="51">
        <f t="shared" ref="N75" si="728">N76+N77+N78+N79</f>
        <v>5189195.0900000008</v>
      </c>
      <c r="O75" s="51">
        <f t="shared" ref="O75" si="729">O76+O77+O78+O79</f>
        <v>7309171.9000000004</v>
      </c>
      <c r="P75" s="21">
        <f t="shared" si="642"/>
        <v>0.16490698074059876</v>
      </c>
      <c r="Q75" s="21">
        <f t="shared" si="643"/>
        <v>0.70995663544320264</v>
      </c>
      <c r="R75" s="51">
        <f>R76+R77+R78+R79</f>
        <v>1304620</v>
      </c>
      <c r="S75" s="51">
        <f t="shared" ref="S75" si="730">S76+S77+S78+S79</f>
        <v>350758.26</v>
      </c>
      <c r="T75" s="51">
        <f t="shared" ref="T75" si="731">T76+T77+T78+T79</f>
        <v>325217.62</v>
      </c>
      <c r="U75" s="21">
        <f t="shared" si="646"/>
        <v>0.26885856417960785</v>
      </c>
      <c r="V75" s="21">
        <f t="shared" si="647"/>
        <v>1.0785339982501563</v>
      </c>
      <c r="W75" s="51">
        <f>W76+W77+W78+W79</f>
        <v>10051.6</v>
      </c>
      <c r="X75" s="51">
        <f t="shared" ref="X75" si="732">X76+X77+X78+X79</f>
        <v>20274.039999999997</v>
      </c>
      <c r="Y75" s="51">
        <f t="shared" ref="Y75" si="733">Y76+Y77+Y78+Y79</f>
        <v>32250</v>
      </c>
      <c r="Z75" s="21" t="str">
        <f t="shared" si="650"/>
        <v>СВ.200</v>
      </c>
      <c r="AA75" s="21">
        <f t="shared" si="651"/>
        <v>0.62865240310077508</v>
      </c>
      <c r="AB75" s="51">
        <f>AB76+AB77+AB78+AB79</f>
        <v>1009656.9</v>
      </c>
      <c r="AC75" s="51">
        <f t="shared" ref="AC75" si="734">AC76+AC77+AC78+AC79</f>
        <v>-76251.900000000009</v>
      </c>
      <c r="AD75" s="51">
        <f t="shared" ref="AD75" si="735">AD76+AD77+AD78+AD79</f>
        <v>-46323.17</v>
      </c>
      <c r="AE75" s="21" t="str">
        <f t="shared" ref="AE75" si="736">IF(AC75&lt;=0," ",IF(AB75&lt;=0," ",IF(AC75/AB75*100&gt;200,"СВ.200",AC75/AB75)))</f>
        <v xml:space="preserve"> </v>
      </c>
      <c r="AF75" s="21">
        <f t="shared" ref="AF75" si="737">IF(AD75=0," ",IF(AC75/AD75*100&gt;200,"св.200",AC75/AD75))</f>
        <v>1.6460855334382343</v>
      </c>
      <c r="AG75" s="51">
        <f>AG76+AG77+AG78+AG79</f>
        <v>4553948.4000000004</v>
      </c>
      <c r="AH75" s="51">
        <f t="shared" ref="AH75" si="738">AH76+AH77+AH78+AH79</f>
        <v>356620.41000000003</v>
      </c>
      <c r="AI75" s="51">
        <f t="shared" ref="AI75" si="739">AI76+AI77+AI78+AI79</f>
        <v>449606.01</v>
      </c>
      <c r="AJ75" s="21">
        <f t="shared" si="658"/>
        <v>7.8310156083454971E-2</v>
      </c>
      <c r="AK75" s="21">
        <f t="shared" si="659"/>
        <v>0.79318425925845615</v>
      </c>
      <c r="AL75" s="51">
        <f>AL76+AL77+AL78+AL79</f>
        <v>0</v>
      </c>
      <c r="AM75" s="51">
        <f t="shared" ref="AM75" si="740">AM76+AM77+AM78+AM79</f>
        <v>0</v>
      </c>
      <c r="AN75" s="51">
        <f t="shared" ref="AN75" si="741">AN76+AN77+AN78+AN79</f>
        <v>0</v>
      </c>
      <c r="AO75" s="21" t="str">
        <f t="shared" si="516"/>
        <v xml:space="preserve"> </v>
      </c>
      <c r="AP75" s="21" t="str">
        <f t="shared" si="662"/>
        <v xml:space="preserve"> </v>
      </c>
      <c r="AQ75" s="51">
        <f>AQ76+AQ77+AQ78+AQ79</f>
        <v>3487629.3899999997</v>
      </c>
      <c r="AR75" s="51">
        <f t="shared" ref="AR75" si="742">AR76+AR77+AR78+AR79</f>
        <v>1763790.4300000002</v>
      </c>
      <c r="AS75" s="51">
        <f t="shared" ref="AS75" si="743">AS76+AS77+AS78+AS79</f>
        <v>805811.56</v>
      </c>
      <c r="AT75" s="21">
        <f t="shared" si="712"/>
        <v>0.50572759681899582</v>
      </c>
      <c r="AU75" s="21" t="str">
        <f t="shared" ref="AU75:AU132" si="744">IF(AS75=0," ",IF(AR75/AS75*100&gt;200,"св.200",AR75/AS75))</f>
        <v>св.200</v>
      </c>
      <c r="AV75" s="51">
        <f>AV76+AV77+AV78+AV79</f>
        <v>587000</v>
      </c>
      <c r="AW75" s="51">
        <f t="shared" ref="AW75" si="745">AW76+AW77+AW78+AW79</f>
        <v>68997.240000000005</v>
      </c>
      <c r="AX75" s="51">
        <f t="shared" ref="AX75" si="746">AX76+AX77+AX78+AX79</f>
        <v>65288.84</v>
      </c>
      <c r="AY75" s="21">
        <f t="shared" si="667"/>
        <v>0.1175421465076661</v>
      </c>
      <c r="AZ75" s="21">
        <f t="shared" si="668"/>
        <v>1.0567999063852263</v>
      </c>
      <c r="BA75" s="51">
        <f>BA76+BA77+BA78+BA79</f>
        <v>40000</v>
      </c>
      <c r="BB75" s="51">
        <f t="shared" ref="BB75" si="747">BB76+BB77+BB78+BB79</f>
        <v>14577.8</v>
      </c>
      <c r="BC75" s="51">
        <f t="shared" ref="BC75" si="748">BC76+BC77+BC78+BC79</f>
        <v>10847.95</v>
      </c>
      <c r="BD75" s="21">
        <f t="shared" si="671"/>
        <v>0.36444499999999996</v>
      </c>
      <c r="BE75" s="21">
        <f t="shared" si="672"/>
        <v>1.3438299402191196</v>
      </c>
      <c r="BF75" s="51">
        <f>BF76+BF77+BF78+BF79</f>
        <v>18204</v>
      </c>
      <c r="BG75" s="51">
        <f t="shared" ref="BG75" si="749">BG76+BG77+BG78+BG79</f>
        <v>4551</v>
      </c>
      <c r="BH75" s="51">
        <f t="shared" ref="BH75" si="750">BH76+BH77+BH78+BH79</f>
        <v>4551</v>
      </c>
      <c r="BI75" s="21">
        <f t="shared" si="675"/>
        <v>0.25</v>
      </c>
      <c r="BJ75" s="21">
        <f t="shared" si="676"/>
        <v>1</v>
      </c>
      <c r="BK75" s="51">
        <f>BK76+BK77+BK78+BK79</f>
        <v>0</v>
      </c>
      <c r="BL75" s="51">
        <f t="shared" ref="BL75" si="751">BL76+BL77+BL78+BL79</f>
        <v>0</v>
      </c>
      <c r="BM75" s="51">
        <f t="shared" ref="BM75" si="752">BM76+BM77+BM78+BM79</f>
        <v>0</v>
      </c>
      <c r="BN75" s="21" t="str">
        <f t="shared" si="679"/>
        <v xml:space="preserve"> </v>
      </c>
      <c r="BO75" s="21" t="str">
        <f t="shared" si="680"/>
        <v xml:space="preserve"> </v>
      </c>
      <c r="BP75" s="51">
        <f>BP76+BP77+BP78+BP79</f>
        <v>90000</v>
      </c>
      <c r="BQ75" s="51">
        <f t="shared" ref="BQ75" si="753">BQ76+BQ77+BQ78+BQ79</f>
        <v>26839.05</v>
      </c>
      <c r="BR75" s="51">
        <f t="shared" ref="BR75" si="754">BR76+BR77+BR78+BR79</f>
        <v>24265.16</v>
      </c>
      <c r="BS75" s="21">
        <f t="shared" si="683"/>
        <v>0.29821166666666665</v>
      </c>
      <c r="BT75" s="21">
        <f t="shared" si="684"/>
        <v>1.106073481485389</v>
      </c>
      <c r="BU75" s="51">
        <f>BU76+BU77+BU78+BU79</f>
        <v>652339.69999999995</v>
      </c>
      <c r="BV75" s="51">
        <f t="shared" ref="BV75:BW75" si="755">BV76+BV77+BV78+BV79</f>
        <v>156451.60999999999</v>
      </c>
      <c r="BW75" s="51">
        <f t="shared" si="755"/>
        <v>209062.55</v>
      </c>
      <c r="BX75" s="21">
        <f t="shared" si="686"/>
        <v>0.23983150190000699</v>
      </c>
      <c r="BY75" s="21">
        <f t="shared" si="687"/>
        <v>0.74834832924404682</v>
      </c>
      <c r="BZ75" s="51">
        <f>BZ76+BZ77+BZ78+BZ79</f>
        <v>0</v>
      </c>
      <c r="CA75" s="51">
        <f t="shared" ref="CA75:CB75" si="756">CA76+CA77+CA78+CA79</f>
        <v>0</v>
      </c>
      <c r="CB75" s="51">
        <f t="shared" si="756"/>
        <v>383762.5</v>
      </c>
      <c r="CC75" s="21" t="str">
        <f t="shared" si="493"/>
        <v xml:space="preserve"> </v>
      </c>
      <c r="CD75" s="21">
        <f t="shared" si="689"/>
        <v>0</v>
      </c>
      <c r="CE75" s="51">
        <f>CE76+CE77+CE78+CE79</f>
        <v>1827537.4</v>
      </c>
      <c r="CF75" s="51">
        <f t="shared" ref="CF75:CG75" si="757">CF76+CF77+CF78+CF79</f>
        <v>1472373.73</v>
      </c>
      <c r="CG75" s="51">
        <f t="shared" si="757"/>
        <v>108033.56</v>
      </c>
      <c r="CH75" s="21">
        <f t="shared" si="691"/>
        <v>0.80565997171932024</v>
      </c>
      <c r="CI75" s="21" t="str">
        <f t="shared" si="720"/>
        <v>св.200</v>
      </c>
      <c r="CJ75" s="51">
        <f>CJ76+CJ77+CJ78+CJ79</f>
        <v>70000</v>
      </c>
      <c r="CK75" s="51">
        <f t="shared" ref="CK75:CL75" si="758">CK76+CK77+CK78+CK79</f>
        <v>5465.33</v>
      </c>
      <c r="CL75" s="51">
        <f t="shared" si="758"/>
        <v>17515.560000000001</v>
      </c>
      <c r="CM75" s="21">
        <f t="shared" si="693"/>
        <v>7.8076142857142858E-2</v>
      </c>
      <c r="CN75" s="21">
        <f t="shared" si="721"/>
        <v>0.31202713473049104</v>
      </c>
      <c r="CO75" s="51">
        <f>CO76+CO77+CO78+CO79</f>
        <v>1757537.4</v>
      </c>
      <c r="CP75" s="51">
        <f t="shared" ref="CP75:CQ75" si="759">CP76+CP77+CP78+CP79</f>
        <v>1466908.4</v>
      </c>
      <c r="CQ75" s="51">
        <f t="shared" si="759"/>
        <v>90518</v>
      </c>
      <c r="CR75" s="21">
        <f t="shared" si="695"/>
        <v>0.83463851181772863</v>
      </c>
      <c r="CS75" s="21" t="str">
        <f t="shared" si="696"/>
        <v>св.200</v>
      </c>
      <c r="CT75" s="51">
        <f>CT76+CT77+CT78+CT79</f>
        <v>0</v>
      </c>
      <c r="CU75" s="51">
        <f t="shared" ref="CU75:CV75" si="760">CU76+CU77+CU78+CU79</f>
        <v>0</v>
      </c>
      <c r="CV75" s="51">
        <f t="shared" si="760"/>
        <v>0</v>
      </c>
      <c r="CW75" s="40" t="str">
        <f t="shared" si="722"/>
        <v xml:space="preserve"> </v>
      </c>
      <c r="CX75" s="40" t="str">
        <f t="shared" si="723"/>
        <v xml:space="preserve"> </v>
      </c>
      <c r="CY75" s="51">
        <f>CY76+CY77+CY78+CY79</f>
        <v>0</v>
      </c>
      <c r="CZ75" s="51">
        <f t="shared" ref="CZ75:DA75" si="761">CZ76+CZ77+CZ78+CZ79</f>
        <v>0</v>
      </c>
      <c r="DA75" s="51">
        <f t="shared" si="761"/>
        <v>0</v>
      </c>
      <c r="DB75" s="21" t="str">
        <f t="shared" si="699"/>
        <v xml:space="preserve"> </v>
      </c>
      <c r="DC75" s="21" t="str">
        <f t="shared" si="700"/>
        <v xml:space="preserve"> </v>
      </c>
      <c r="DD75" s="51">
        <f>DD76+DD77+DD78+DD79</f>
        <v>0</v>
      </c>
      <c r="DE75" s="51">
        <f t="shared" ref="DE75:DF75" si="762">DE76+DE77+DE78+DE79</f>
        <v>0</v>
      </c>
      <c r="DF75" s="51">
        <f t="shared" si="762"/>
        <v>0</v>
      </c>
      <c r="DG75" s="21" t="str">
        <f t="shared" si="702"/>
        <v xml:space="preserve"> </v>
      </c>
      <c r="DH75" s="21" t="str">
        <f t="shared" si="703"/>
        <v xml:space="preserve"> </v>
      </c>
      <c r="DI75" s="51">
        <f t="shared" ref="DI75:DJ75" si="763">DI76+DI77+DI78+DI79</f>
        <v>0</v>
      </c>
      <c r="DJ75" s="51">
        <f t="shared" si="763"/>
        <v>0</v>
      </c>
      <c r="DK75" s="51" t="e">
        <f t="shared" ref="DJ75:DK75" si="764">DK76+DK77+DK78+DK79</f>
        <v>#VALUE!</v>
      </c>
      <c r="DL75" s="51">
        <f>DL76+DL77+DL78+DL79</f>
        <v>0</v>
      </c>
      <c r="DM75" s="51">
        <f t="shared" ref="DM75:DN75" si="765">DM76+DM77+DM78+DM79</f>
        <v>0</v>
      </c>
      <c r="DN75" s="51">
        <f t="shared" si="765"/>
        <v>0</v>
      </c>
      <c r="DO75" s="21" t="str">
        <f t="shared" si="707"/>
        <v xml:space="preserve"> </v>
      </c>
      <c r="DP75" s="21" t="str">
        <f t="shared" si="708"/>
        <v xml:space="preserve"> </v>
      </c>
      <c r="DQ75" s="51">
        <f>DQ76+DQ77+DQ78+DQ79</f>
        <v>272548.28999999998</v>
      </c>
      <c r="DR75" s="51">
        <f t="shared" ref="DR75:DS75" si="766">DR76+DR77+DR78+DR79</f>
        <v>20000</v>
      </c>
      <c r="DS75" s="51">
        <f t="shared" si="766"/>
        <v>0</v>
      </c>
      <c r="DT75" s="76">
        <f t="shared" si="714"/>
        <v>7.3381491404697505E-2</v>
      </c>
      <c r="DU75" s="21" t="str">
        <f t="shared" si="634"/>
        <v xml:space="preserve"> </v>
      </c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</row>
    <row r="76" spans="1:165" s="14" customFormat="1" ht="15.75" customHeight="1" outlineLevel="1" x14ac:dyDescent="0.25">
      <c r="A76" s="13">
        <v>60</v>
      </c>
      <c r="B76" s="100" t="s">
        <v>80</v>
      </c>
      <c r="C76" s="94">
        <v>35622834.469999999</v>
      </c>
      <c r="D76" s="22">
        <v>5499630.3600000003</v>
      </c>
      <c r="E76" s="22">
        <v>8265350.1400000006</v>
      </c>
      <c r="F76" s="23">
        <f t="shared" si="710"/>
        <v>0.15438497362222958</v>
      </c>
      <c r="G76" s="23">
        <f t="shared" si="711"/>
        <v>0.66538383333388951</v>
      </c>
      <c r="H76" s="12">
        <v>34230027.060000002</v>
      </c>
      <c r="I76" s="19">
        <v>5292625.8500000006</v>
      </c>
      <c r="J76" s="12">
        <v>7576128.7100000009</v>
      </c>
      <c r="K76" s="23">
        <f t="shared" si="638"/>
        <v>0.1546193884311817</v>
      </c>
      <c r="L76" s="23">
        <f t="shared" si="639"/>
        <v>0.69859238835450033</v>
      </c>
      <c r="M76" s="30">
        <v>30325407.059999999</v>
      </c>
      <c r="N76" s="30">
        <v>4985285.1900000004</v>
      </c>
      <c r="O76" s="30">
        <v>7077504.1900000004</v>
      </c>
      <c r="P76" s="23">
        <f t="shared" si="642"/>
        <v>0.16439301804379475</v>
      </c>
      <c r="Q76" s="23">
        <f t="shared" si="643"/>
        <v>0.70438463279807684</v>
      </c>
      <c r="R76" s="30">
        <v>1304620</v>
      </c>
      <c r="S76" s="30">
        <v>350758.26</v>
      </c>
      <c r="T76" s="30">
        <v>325217.62</v>
      </c>
      <c r="U76" s="23">
        <f t="shared" si="646"/>
        <v>0.26885856417960785</v>
      </c>
      <c r="V76" s="23">
        <f t="shared" si="647"/>
        <v>1.0785339982501563</v>
      </c>
      <c r="W76" s="30">
        <v>0</v>
      </c>
      <c r="X76" s="30">
        <v>10677</v>
      </c>
      <c r="Y76" s="30">
        <v>33750</v>
      </c>
      <c r="Z76" s="23" t="str">
        <f t="shared" ref="Z76" si="767">IF(X76&lt;=0," ",IF(W76&lt;=0," ",IF(X76/W76*100&gt;200,"СВ.200",X76/W76)))</f>
        <v xml:space="preserve"> </v>
      </c>
      <c r="AA76" s="23">
        <f t="shared" ref="AA76" si="768">IF(Y76=0," ",IF(X76/Y76*100&gt;200,"св.200",X76/Y76))</f>
        <v>0.31635555555555556</v>
      </c>
      <c r="AB76" s="30">
        <v>750000</v>
      </c>
      <c r="AC76" s="30">
        <v>-128015.17</v>
      </c>
      <c r="AD76" s="30">
        <v>-42931.92</v>
      </c>
      <c r="AE76" s="23" t="str">
        <f t="shared" ref="AE76:AE79" si="769">IF(AC76&lt;=0," ",IF(AB76&lt;=0," ",IF(AC76/AB76*100&gt;200,"СВ.200",AC76/AB76)))</f>
        <v xml:space="preserve"> </v>
      </c>
      <c r="AF76" s="23" t="str">
        <f t="shared" si="655"/>
        <v>св.200</v>
      </c>
      <c r="AG76" s="30">
        <v>1850000</v>
      </c>
      <c r="AH76" s="30">
        <v>73920.570000000007</v>
      </c>
      <c r="AI76" s="30">
        <v>182588.82</v>
      </c>
      <c r="AJ76" s="23">
        <f t="shared" si="658"/>
        <v>3.9957064864864868E-2</v>
      </c>
      <c r="AK76" s="23">
        <f t="shared" si="659"/>
        <v>0.40484718615301857</v>
      </c>
      <c r="AL76" s="30">
        <v>0</v>
      </c>
      <c r="AM76" s="30">
        <v>0</v>
      </c>
      <c r="AN76" s="30"/>
      <c r="AO76" s="23" t="str">
        <f t="shared" si="516"/>
        <v xml:space="preserve"> </v>
      </c>
      <c r="AP76" s="23" t="str">
        <f t="shared" si="662"/>
        <v xml:space="preserve"> </v>
      </c>
      <c r="AQ76" s="48">
        <v>1392807.41</v>
      </c>
      <c r="AR76" s="48">
        <v>207004.51</v>
      </c>
      <c r="AS76" s="48">
        <v>689221.43</v>
      </c>
      <c r="AT76" s="23">
        <f t="shared" si="712"/>
        <v>0.14862392927676915</v>
      </c>
      <c r="AU76" s="23">
        <f t="shared" si="744"/>
        <v>0.30034543470303876</v>
      </c>
      <c r="AV76" s="30">
        <v>500000</v>
      </c>
      <c r="AW76" s="30">
        <v>53587.58</v>
      </c>
      <c r="AX76" s="30">
        <v>54638.21</v>
      </c>
      <c r="AY76" s="23">
        <f t="shared" si="667"/>
        <v>0.10717516000000001</v>
      </c>
      <c r="AZ76" s="23">
        <f t="shared" si="668"/>
        <v>0.98077114898163764</v>
      </c>
      <c r="BA76" s="30">
        <v>0</v>
      </c>
      <c r="BB76" s="30">
        <v>0</v>
      </c>
      <c r="BC76" s="30"/>
      <c r="BD76" s="23" t="str">
        <f t="shared" si="671"/>
        <v xml:space="preserve"> </v>
      </c>
      <c r="BE76" s="23" t="str">
        <f t="shared" si="672"/>
        <v xml:space="preserve"> </v>
      </c>
      <c r="BF76" s="30">
        <v>0</v>
      </c>
      <c r="BG76" s="30">
        <v>0</v>
      </c>
      <c r="BH76" s="30"/>
      <c r="BI76" s="23" t="str">
        <f t="shared" si="675"/>
        <v xml:space="preserve"> </v>
      </c>
      <c r="BJ76" s="23" t="str">
        <f t="shared" si="676"/>
        <v xml:space="preserve"> </v>
      </c>
      <c r="BK76" s="30">
        <v>0</v>
      </c>
      <c r="BL76" s="30">
        <v>0</v>
      </c>
      <c r="BM76" s="30"/>
      <c r="BN76" s="23" t="str">
        <f t="shared" si="679"/>
        <v xml:space="preserve"> </v>
      </c>
      <c r="BO76" s="23" t="str">
        <f t="shared" si="680"/>
        <v xml:space="preserve"> </v>
      </c>
      <c r="BP76" s="30">
        <v>90000</v>
      </c>
      <c r="BQ76" s="30">
        <v>26839.05</v>
      </c>
      <c r="BR76" s="30">
        <v>24265.16</v>
      </c>
      <c r="BS76" s="23">
        <f t="shared" si="683"/>
        <v>0.29821166666666665</v>
      </c>
      <c r="BT76" s="23">
        <f>IF(BR76=0," ",IF(BQ76/BR76*100&gt;200,"св.200",BQ76/BR76))</f>
        <v>1.106073481485389</v>
      </c>
      <c r="BU76" s="30">
        <v>605000</v>
      </c>
      <c r="BV76" s="30">
        <v>121112.55</v>
      </c>
      <c r="BW76" s="30">
        <v>209040</v>
      </c>
      <c r="BX76" s="23">
        <f>IF(BV76&lt;=0," ",IF(BU76&lt;=0," ",IF(BV76/BU76*100&gt;200,"СВ.200",BV76/BU76)))</f>
        <v>0.20018603305785124</v>
      </c>
      <c r="BY76" s="23">
        <f>IF(BW76=0," ",IF(BV76/BW76*100&gt;200,"св.200",BV76/BW76))</f>
        <v>0.57937499999999997</v>
      </c>
      <c r="BZ76" s="30">
        <v>0</v>
      </c>
      <c r="CA76" s="30">
        <v>0</v>
      </c>
      <c r="CB76" s="30">
        <v>383762.5</v>
      </c>
      <c r="CC76" s="23" t="str">
        <f t="shared" si="493"/>
        <v xml:space="preserve"> </v>
      </c>
      <c r="CD76" s="23">
        <f t="shared" si="689"/>
        <v>0</v>
      </c>
      <c r="CE76" s="22">
        <v>70000</v>
      </c>
      <c r="CF76" s="22">
        <v>5465.33</v>
      </c>
      <c r="CG76" s="22">
        <v>17515.560000000001</v>
      </c>
      <c r="CH76" s="23">
        <f t="shared" si="691"/>
        <v>7.8076142857142858E-2</v>
      </c>
      <c r="CI76" s="23">
        <f t="shared" si="720"/>
        <v>0.31202713473049104</v>
      </c>
      <c r="CJ76" s="30">
        <v>70000</v>
      </c>
      <c r="CK76" s="30">
        <v>5465.33</v>
      </c>
      <c r="CL76" s="30">
        <v>17515.560000000001</v>
      </c>
      <c r="CM76" s="23">
        <f t="shared" si="693"/>
        <v>7.8076142857142858E-2</v>
      </c>
      <c r="CN76" s="23">
        <f t="shared" si="721"/>
        <v>0.31202713473049104</v>
      </c>
      <c r="CO76" s="30">
        <v>0</v>
      </c>
      <c r="CP76" s="30">
        <v>0</v>
      </c>
      <c r="CQ76" s="30"/>
      <c r="CR76" s="23" t="str">
        <f t="shared" si="695"/>
        <v xml:space="preserve"> </v>
      </c>
      <c r="CS76" s="23" t="str">
        <f t="shared" si="696"/>
        <v xml:space="preserve"> </v>
      </c>
      <c r="CT76" s="30">
        <v>0</v>
      </c>
      <c r="CU76" s="30">
        <v>0</v>
      </c>
      <c r="CV76" s="30"/>
      <c r="CW76" s="23" t="str">
        <f t="shared" si="722"/>
        <v xml:space="preserve"> </v>
      </c>
      <c r="CX76" s="23" t="str">
        <f t="shared" si="723"/>
        <v xml:space="preserve"> </v>
      </c>
      <c r="CY76" s="30">
        <v>0</v>
      </c>
      <c r="CZ76" s="30">
        <v>0</v>
      </c>
      <c r="DA76" s="30"/>
      <c r="DB76" s="23" t="str">
        <f t="shared" si="699"/>
        <v xml:space="preserve"> </v>
      </c>
      <c r="DC76" s="23" t="str">
        <f t="shared" si="700"/>
        <v xml:space="preserve"> </v>
      </c>
      <c r="DD76" s="30">
        <v>0</v>
      </c>
      <c r="DE76" s="30">
        <v>0</v>
      </c>
      <c r="DF76" s="30"/>
      <c r="DG76" s="23" t="str">
        <f t="shared" si="702"/>
        <v xml:space="preserve"> </v>
      </c>
      <c r="DH76" s="23" t="str">
        <f t="shared" si="703"/>
        <v xml:space="preserve"> </v>
      </c>
      <c r="DI76" s="30"/>
      <c r="DJ76" s="30"/>
      <c r="DK76" s="23" t="str">
        <f t="shared" si="713"/>
        <v xml:space="preserve"> </v>
      </c>
      <c r="DL76" s="30">
        <v>0</v>
      </c>
      <c r="DM76" s="30">
        <v>0</v>
      </c>
      <c r="DN76" s="30"/>
      <c r="DO76" s="23" t="str">
        <f t="shared" si="707"/>
        <v xml:space="preserve"> </v>
      </c>
      <c r="DP76" s="23" t="str">
        <f t="shared" si="708"/>
        <v xml:space="preserve"> </v>
      </c>
      <c r="DQ76" s="30">
        <v>127807.41</v>
      </c>
      <c r="DR76" s="30">
        <v>0</v>
      </c>
      <c r="DS76" s="30"/>
      <c r="DT76" s="77" t="str">
        <f t="shared" si="714"/>
        <v xml:space="preserve"> </v>
      </c>
      <c r="DU76" s="23" t="str">
        <f t="shared" si="634"/>
        <v xml:space="preserve"> </v>
      </c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</row>
    <row r="77" spans="1:165" s="14" customFormat="1" ht="15.75" customHeight="1" outlineLevel="1" x14ac:dyDescent="0.25">
      <c r="A77" s="13">
        <v>61</v>
      </c>
      <c r="B77" s="100" t="s">
        <v>59</v>
      </c>
      <c r="C77" s="94">
        <v>2763505</v>
      </c>
      <c r="D77" s="22">
        <v>1544657.34</v>
      </c>
      <c r="E77" s="22">
        <v>195605.6</v>
      </c>
      <c r="F77" s="23">
        <f t="shared" si="710"/>
        <v>0.55894863226229008</v>
      </c>
      <c r="G77" s="23" t="str">
        <f t="shared" si="711"/>
        <v>св.200</v>
      </c>
      <c r="H77" s="12">
        <v>1298656.9000000001</v>
      </c>
      <c r="I77" s="19">
        <v>172579.35</v>
      </c>
      <c r="J77" s="12">
        <v>176555.9</v>
      </c>
      <c r="K77" s="23">
        <f t="shared" ref="K77:K79" si="770">IF(I77&lt;=0," ",IF(I77/H77*100&gt;200,"СВ.200",I77/H77))</f>
        <v>0.13289064263239966</v>
      </c>
      <c r="L77" s="23">
        <f t="shared" ref="L77:L79" si="771">IF(J77=0," ",IF(I77/J77*100&gt;200,"св.200",I77/J77))</f>
        <v>0.97747710498488016</v>
      </c>
      <c r="M77" s="30">
        <v>106000</v>
      </c>
      <c r="N77" s="30">
        <v>21315.65</v>
      </c>
      <c r="O77" s="30">
        <v>25075.91</v>
      </c>
      <c r="P77" s="23">
        <f t="shared" ref="P77:P79" si="772">IF(N77&lt;=0," ",IF(M77&lt;=0," ",IF(N77/M77*100&gt;200,"СВ.200",N77/M77)))</f>
        <v>0.20109103773584908</v>
      </c>
      <c r="Q77" s="23">
        <f t="shared" ref="Q77:Q79" si="773">IF(O77=0," ",IF(N77/O77*100&gt;200,"св.200",N77/O77))</f>
        <v>0.85004492359399919</v>
      </c>
      <c r="R77" s="30">
        <v>0</v>
      </c>
      <c r="S77" s="30">
        <v>0</v>
      </c>
      <c r="T77" s="30"/>
      <c r="U77" s="23" t="str">
        <f t="shared" ref="U77:U79" si="774">IF(S77&lt;=0," ",IF(R77&lt;=0," ",IF(S77/R77*100&gt;200,"СВ.200",S77/R77)))</f>
        <v xml:space="preserve"> </v>
      </c>
      <c r="V77" s="23" t="str">
        <f t="shared" ref="V77:V79" si="775">IF(S77=0," ",IF(S77/T77*100&gt;200,"св.200",S77/T77))</f>
        <v xml:space="preserve"> </v>
      </c>
      <c r="W77" s="30">
        <v>9051.6</v>
      </c>
      <c r="X77" s="30">
        <v>9051.6</v>
      </c>
      <c r="Y77" s="30"/>
      <c r="Z77" s="23">
        <f t="shared" ref="Z77:Z79" si="776">IF(X77&lt;=0," ",IF(W77&lt;=0," ",IF(X77/W77*100&gt;200,"СВ.200",X77/W77)))</f>
        <v>1</v>
      </c>
      <c r="AA77" s="23" t="str">
        <f t="shared" ref="AA77:AA79" si="777">IF(Y77=0," ",IF(X77/Y77*100&gt;200,"св.200",X77/Y77))</f>
        <v xml:space="preserve"> </v>
      </c>
      <c r="AB77" s="30">
        <v>62656.9</v>
      </c>
      <c r="AC77" s="30">
        <v>4229.1899999999996</v>
      </c>
      <c r="AD77" s="30">
        <v>3589.77</v>
      </c>
      <c r="AE77" s="23">
        <f t="shared" si="769"/>
        <v>6.7497594039922171E-2</v>
      </c>
      <c r="AF77" s="23">
        <f t="shared" ref="AF77:AF79" si="778">IF(AD77=0," ",IF(AC77/AD77*100&gt;200,"св.200",AC77/AD77))</f>
        <v>1.1781228323820188</v>
      </c>
      <c r="AG77" s="30">
        <v>1120948.3999999999</v>
      </c>
      <c r="AH77" s="30">
        <v>137982.91</v>
      </c>
      <c r="AI77" s="30">
        <v>147890.22</v>
      </c>
      <c r="AJ77" s="23">
        <f t="shared" ref="AJ77:AJ79" si="779">IF(AH77&lt;=0," ",IF(AG77&lt;=0," ",IF(AH77/AG77*100&gt;200,"СВ.200",AH77/AG77)))</f>
        <v>0.12309479187445203</v>
      </c>
      <c r="AK77" s="23">
        <f t="shared" ref="AK77:AK79" si="780">IF(AI77=0," ",IF(AH77/AI77*100&gt;200,"св.200",AH77/AI77))</f>
        <v>0.93300902520802254</v>
      </c>
      <c r="AL77" s="30">
        <v>0</v>
      </c>
      <c r="AM77" s="30">
        <v>0</v>
      </c>
      <c r="AN77" s="30"/>
      <c r="AO77" s="23" t="str">
        <f t="shared" ref="AO77:AO79" si="781">IF(AM77&lt;=0," ",IF(AL77&lt;=0," ",IF(AM77/AL77*100&gt;200,"СВ.200",AM77/AL77)))</f>
        <v xml:space="preserve"> </v>
      </c>
      <c r="AP77" s="23" t="str">
        <f t="shared" ref="AP77:AP79" si="782">IF(AN77=0," ",IF(AM77/AN77*100&gt;200,"св.200",AM77/AN77))</f>
        <v xml:space="preserve"> </v>
      </c>
      <c r="AQ77" s="48">
        <v>1464848.0999999999</v>
      </c>
      <c r="AR77" s="48">
        <v>1372077.99</v>
      </c>
      <c r="AS77" s="48">
        <v>19049.7</v>
      </c>
      <c r="AT77" s="23">
        <f>IF(AR77&lt;=0," ",IF(AQ77&lt;=0," ",IF(AR77/AQ77*100&gt;200,"СВ.200",AR77/AQ77)))</f>
        <v>0.93666912630736265</v>
      </c>
      <c r="AU77" s="23" t="str">
        <f>IF(AS77=0," ",IF(AR77/AS77*100&gt;200,"св.200",AR77/AS77))</f>
        <v>св.200</v>
      </c>
      <c r="AV77" s="30">
        <v>30000</v>
      </c>
      <c r="AW77" s="30">
        <v>652.73</v>
      </c>
      <c r="AX77" s="30">
        <v>8179.2</v>
      </c>
      <c r="AY77" s="23">
        <f t="shared" ref="AY77:AY79" si="783">IF(AW77&lt;=0," ",IF(AV77&lt;=0," ",IF(AW77/AV77*100&gt;200,"СВ.200",AW77/AV77)))</f>
        <v>2.1757666666666668E-2</v>
      </c>
      <c r="AZ77" s="23">
        <f t="shared" ref="AZ77:AZ79" si="784">IF(AX77=0," ",IF(AW77/AX77*100&gt;200,"св.200",AW77/AX77))</f>
        <v>7.9803648278560249E-2</v>
      </c>
      <c r="BA77" s="30">
        <v>40000</v>
      </c>
      <c r="BB77" s="30">
        <v>14577.8</v>
      </c>
      <c r="BC77" s="30">
        <v>10847.95</v>
      </c>
      <c r="BD77" s="23">
        <f t="shared" ref="BD77:BD79" si="785">IF(BB77&lt;=0," ",IF(BA77&lt;=0," ",IF(BB77/BA77*100&gt;200,"СВ.200",BB77/BA77)))</f>
        <v>0.36444499999999996</v>
      </c>
      <c r="BE77" s="23">
        <f t="shared" ref="BE77:BE79" si="786">IF(BC77=0," ",IF(BB77/BC77*100&gt;200,"св.200",BB77/BC77))</f>
        <v>1.3438299402191196</v>
      </c>
      <c r="BF77" s="30">
        <v>0</v>
      </c>
      <c r="BG77" s="30">
        <v>0</v>
      </c>
      <c r="BH77" s="30"/>
      <c r="BI77" s="23" t="str">
        <f t="shared" ref="BI77:BI79" si="787">IF(BG77&lt;=0," ",IF(BF77&lt;=0," ",IF(BG77/BF77*100&gt;200,"СВ.200",BG77/BF77)))</f>
        <v xml:space="preserve"> </v>
      </c>
      <c r="BJ77" s="23" t="str">
        <f>IF(BG77=0," ",IF(BG77/BH77*100&gt;200,"св.200",BG77/BH77))</f>
        <v xml:space="preserve"> </v>
      </c>
      <c r="BK77" s="30">
        <v>0</v>
      </c>
      <c r="BL77" s="30">
        <v>0</v>
      </c>
      <c r="BM77" s="30"/>
      <c r="BN77" s="23" t="str">
        <f t="shared" ref="BN77:BN79" si="788">IF(BL77&lt;=0," ",IF(BK77&lt;=0," ",IF(BL77/BK77*100&gt;200,"СВ.200",BL77/BK77)))</f>
        <v xml:space="preserve"> </v>
      </c>
      <c r="BO77" s="23" t="str">
        <f t="shared" ref="BO77:BO79" si="789">IF(BM77=0," ",IF(BL77/BM77*100&gt;200,"св.200",BL77/BM77))</f>
        <v xml:space="preserve"> </v>
      </c>
      <c r="BP77" s="30">
        <v>0</v>
      </c>
      <c r="BQ77" s="30">
        <v>0</v>
      </c>
      <c r="BR77" s="30"/>
      <c r="BS77" s="23" t="str">
        <f t="shared" ref="BS77:BS79" si="790">IF(BQ77&lt;=0," ",IF(BP77&lt;=0," ",IF(BQ77/BP77*100&gt;200,"СВ.200",BQ77/BP77)))</f>
        <v xml:space="preserve"> </v>
      </c>
      <c r="BT77" s="23" t="str">
        <f t="shared" ref="BT77:BT79" si="791">IF(BR77=0," ",IF(BQ77/BR77*100&gt;200,"св.200",BQ77/BR77))</f>
        <v xml:space="preserve"> </v>
      </c>
      <c r="BU77" s="30">
        <v>47339.7</v>
      </c>
      <c r="BV77" s="30">
        <v>35339.06</v>
      </c>
      <c r="BW77" s="30">
        <v>22.55</v>
      </c>
      <c r="BX77" s="23">
        <f t="shared" ref="BX77:BX79" si="792">IF(BV77&lt;=0," ",IF(BU77&lt;=0," ",IF(BV77/BU77*100&gt;200,"СВ.200",BV77/BU77)))</f>
        <v>0.74649944972190363</v>
      </c>
      <c r="BY77" s="23" t="str">
        <f t="shared" ref="BY77:BY79" si="793">IF(BW77=0," ",IF(BV77/BW77*100&gt;200,"св.200",BV77/BW77))</f>
        <v>св.200</v>
      </c>
      <c r="BZ77" s="30">
        <v>0</v>
      </c>
      <c r="CA77" s="30">
        <v>0</v>
      </c>
      <c r="CB77" s="30"/>
      <c r="CC77" s="23" t="str">
        <f t="shared" ref="CC77:CC79" si="794">IF(CA77&lt;=0," ",IF(BZ77&lt;=0," ",IF(CA77/BZ77*100&gt;200,"СВ.200",CA77/BZ77)))</f>
        <v xml:space="preserve"> </v>
      </c>
      <c r="CD77" s="23" t="str">
        <f t="shared" ref="CD77:CD79" si="795">IF(CB77=0," ",IF(CA77/CB77*100&gt;200,"св.200",CA77/CB77))</f>
        <v xml:space="preserve"> </v>
      </c>
      <c r="CE77" s="22">
        <v>1321508.3999999999</v>
      </c>
      <c r="CF77" s="22">
        <v>1321508.3999999999</v>
      </c>
      <c r="CG77" s="22">
        <v>0</v>
      </c>
      <c r="CH77" s="23">
        <f t="shared" ref="CH77:CH79" si="796">IF(CF77&lt;=0," ",IF(CE77&lt;=0," ",IF(CF77/CE77*100&gt;200,"СВ.200",CF77/CE77)))</f>
        <v>1</v>
      </c>
      <c r="CI77" s="23" t="str">
        <f t="shared" ref="CI77:CI79" si="797">IF(CG77=0," ",IF(CF77/CG77*100&gt;200,"св.200",CF77/CG77))</f>
        <v xml:space="preserve"> </v>
      </c>
      <c r="CJ77" s="30">
        <v>0</v>
      </c>
      <c r="CK77" s="30">
        <v>0</v>
      </c>
      <c r="CL77" s="30"/>
      <c r="CM77" s="23" t="str">
        <f t="shared" ref="CM77:CM79" si="798">IF(CK77&lt;=0," ",IF(CJ77&lt;=0," ",IF(CK77/CJ77*100&gt;200,"СВ.200",CK77/CJ77)))</f>
        <v xml:space="preserve"> </v>
      </c>
      <c r="CN77" s="23" t="str">
        <f t="shared" ref="CN77:CN79" si="799">IF(CL77=0," ",IF(CK77/CL77*100&gt;200,"св.200",CK77/CL77))</f>
        <v xml:space="preserve"> </v>
      </c>
      <c r="CO77" s="30">
        <v>1321508.3999999999</v>
      </c>
      <c r="CP77" s="30">
        <v>1321508.3999999999</v>
      </c>
      <c r="CQ77" s="30"/>
      <c r="CR77" s="23">
        <f t="shared" ref="CR77:CR79" si="800">IF(CP77&lt;=0," ",IF(CO77&lt;=0," ",IF(CP77/CO77*100&gt;200,"СВ.200",CP77/CO77)))</f>
        <v>1</v>
      </c>
      <c r="CS77" s="23" t="str">
        <f t="shared" ref="CS77:CS79" si="801">IF(CQ77=0," ",IF(CP77/CQ77*100&gt;200,"св.200",CP77/CQ77))</f>
        <v xml:space="preserve"> </v>
      </c>
      <c r="CT77" s="30">
        <v>0</v>
      </c>
      <c r="CU77" s="30">
        <v>0</v>
      </c>
      <c r="CV77" s="30"/>
      <c r="CW77" s="23" t="str">
        <f t="shared" si="722"/>
        <v xml:space="preserve"> </v>
      </c>
      <c r="CX77" s="23" t="str">
        <f t="shared" si="723"/>
        <v xml:space="preserve"> </v>
      </c>
      <c r="CY77" s="30">
        <v>0</v>
      </c>
      <c r="CZ77" s="30">
        <v>0</v>
      </c>
      <c r="DA77" s="30"/>
      <c r="DB77" s="23" t="str">
        <f t="shared" ref="DB77:DB79" si="802">IF(CZ77&lt;=0," ",IF(CY77&lt;=0," ",IF(CZ77/CY77*100&gt;200,"СВ.200",CZ77/CY77)))</f>
        <v xml:space="preserve"> </v>
      </c>
      <c r="DC77" s="23" t="str">
        <f t="shared" ref="DC77:DC79" si="803">IF(DA77=0," ",IF(CZ77/DA77*100&gt;200,"св.200",CZ77/DA77))</f>
        <v xml:space="preserve"> </v>
      </c>
      <c r="DD77" s="30">
        <v>0</v>
      </c>
      <c r="DE77" s="30">
        <v>0</v>
      </c>
      <c r="DF77" s="30"/>
      <c r="DG77" s="23" t="str">
        <f t="shared" ref="DG77:DG79" si="804">IF(DE77&lt;=0," ",IF(DD77&lt;=0," ",IF(DE77/DD77*100&gt;200,"СВ.200",DE77/DD77)))</f>
        <v xml:space="preserve"> </v>
      </c>
      <c r="DH77" s="23" t="str">
        <f t="shared" ref="DH77:DH79" si="805">IF(DF77=0," ",IF(DE77/DF77*100&gt;200,"св.200",DE77/DF77))</f>
        <v xml:space="preserve"> </v>
      </c>
      <c r="DI77" s="30"/>
      <c r="DJ77" s="30"/>
      <c r="DK77" s="23" t="str">
        <f t="shared" si="713"/>
        <v xml:space="preserve"> </v>
      </c>
      <c r="DL77" s="30">
        <v>0</v>
      </c>
      <c r="DM77" s="30">
        <v>0</v>
      </c>
      <c r="DN77" s="30"/>
      <c r="DO77" s="23" t="str">
        <f t="shared" ref="DO77:DO79" si="806">IF(DM77&lt;=0," ",IF(DL77&lt;=0," ",IF(DM77/DL77*100&gt;200,"СВ.200",DM77/DL77)))</f>
        <v xml:space="preserve"> </v>
      </c>
      <c r="DP77" s="23" t="str">
        <f t="shared" ref="DP77:DP79" si="807">IF(DN77=0," ",IF(DM77/DN77*100&gt;200,"св.200",DM77/DN77))</f>
        <v xml:space="preserve"> </v>
      </c>
      <c r="DQ77" s="30">
        <v>26000</v>
      </c>
      <c r="DR77" s="30">
        <v>0</v>
      </c>
      <c r="DS77" s="30"/>
      <c r="DT77" s="77" t="str">
        <f t="shared" si="714"/>
        <v xml:space="preserve"> </v>
      </c>
      <c r="DU77" s="23" t="str">
        <f t="shared" si="634"/>
        <v xml:space="preserve"> </v>
      </c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</row>
    <row r="78" spans="1:165" s="14" customFormat="1" ht="15.75" customHeight="1" outlineLevel="1" x14ac:dyDescent="0.25">
      <c r="A78" s="13">
        <v>62</v>
      </c>
      <c r="B78" s="100" t="s">
        <v>93</v>
      </c>
      <c r="C78" s="94">
        <v>2329853</v>
      </c>
      <c r="D78" s="22">
        <v>498755.97</v>
      </c>
      <c r="E78" s="22">
        <v>331108.29000000004</v>
      </c>
      <c r="F78" s="23">
        <f t="shared" si="710"/>
        <v>0.21407186204451525</v>
      </c>
      <c r="G78" s="23">
        <f t="shared" si="711"/>
        <v>1.5063228105826041</v>
      </c>
      <c r="H78" s="12">
        <v>1780000</v>
      </c>
      <c r="I78" s="19">
        <v>333129.39</v>
      </c>
      <c r="J78" s="12">
        <v>240033.01</v>
      </c>
      <c r="K78" s="23">
        <f t="shared" si="770"/>
        <v>0.18715134269662922</v>
      </c>
      <c r="L78" s="23">
        <f t="shared" si="771"/>
        <v>1.3878482380402595</v>
      </c>
      <c r="M78" s="30">
        <v>800000</v>
      </c>
      <c r="N78" s="30">
        <v>154524.06</v>
      </c>
      <c r="O78" s="30">
        <v>165396.85</v>
      </c>
      <c r="P78" s="23">
        <f t="shared" si="772"/>
        <v>0.19315507500000001</v>
      </c>
      <c r="Q78" s="23">
        <f t="shared" si="773"/>
        <v>0.9342624118899483</v>
      </c>
      <c r="R78" s="30">
        <v>0</v>
      </c>
      <c r="S78" s="30">
        <v>0</v>
      </c>
      <c r="T78" s="30"/>
      <c r="U78" s="23" t="str">
        <f t="shared" si="774"/>
        <v xml:space="preserve"> </v>
      </c>
      <c r="V78" s="23" t="str">
        <f t="shared" si="775"/>
        <v xml:space="preserve"> </v>
      </c>
      <c r="W78" s="30">
        <v>0</v>
      </c>
      <c r="X78" s="30">
        <v>0</v>
      </c>
      <c r="Y78" s="30"/>
      <c r="Z78" s="23" t="str">
        <f t="shared" si="776"/>
        <v xml:space="preserve"> </v>
      </c>
      <c r="AA78" s="23" t="str">
        <f t="shared" si="777"/>
        <v xml:space="preserve"> </v>
      </c>
      <c r="AB78" s="30">
        <v>97000</v>
      </c>
      <c r="AC78" s="30">
        <v>49352.6</v>
      </c>
      <c r="AD78" s="30">
        <v>87.44</v>
      </c>
      <c r="AE78" s="23">
        <f t="shared" si="769"/>
        <v>0.50878969072164948</v>
      </c>
      <c r="AF78" s="23" t="str">
        <f t="shared" si="778"/>
        <v>св.200</v>
      </c>
      <c r="AG78" s="30">
        <v>883000</v>
      </c>
      <c r="AH78" s="30">
        <v>129252.73</v>
      </c>
      <c r="AI78" s="30">
        <v>74548.72</v>
      </c>
      <c r="AJ78" s="23">
        <f t="shared" si="779"/>
        <v>0.14637908267270669</v>
      </c>
      <c r="AK78" s="23">
        <f t="shared" si="780"/>
        <v>1.7338021363747089</v>
      </c>
      <c r="AL78" s="30">
        <v>0</v>
      </c>
      <c r="AM78" s="30">
        <v>0</v>
      </c>
      <c r="AN78" s="30"/>
      <c r="AO78" s="23" t="str">
        <f t="shared" si="781"/>
        <v xml:space="preserve"> </v>
      </c>
      <c r="AP78" s="23" t="str">
        <f t="shared" si="782"/>
        <v xml:space="preserve"> </v>
      </c>
      <c r="AQ78" s="48">
        <v>549853</v>
      </c>
      <c r="AR78" s="48">
        <v>165626.57999999999</v>
      </c>
      <c r="AS78" s="48">
        <v>91075.28</v>
      </c>
      <c r="AT78" s="23">
        <f t="shared" si="712"/>
        <v>0.30121974418617337</v>
      </c>
      <c r="AU78" s="23">
        <f t="shared" si="744"/>
        <v>1.8185678924072481</v>
      </c>
      <c r="AV78" s="30">
        <v>7000</v>
      </c>
      <c r="AW78" s="30">
        <v>226.58</v>
      </c>
      <c r="AX78" s="30">
        <v>557.28</v>
      </c>
      <c r="AY78" s="23">
        <f t="shared" si="783"/>
        <v>3.2368571428571427E-2</v>
      </c>
      <c r="AZ78" s="23">
        <f t="shared" si="784"/>
        <v>0.40658196956646575</v>
      </c>
      <c r="BA78" s="30">
        <v>0</v>
      </c>
      <c r="BB78" s="30">
        <v>0</v>
      </c>
      <c r="BC78" s="30"/>
      <c r="BD78" s="23" t="str">
        <f t="shared" si="785"/>
        <v xml:space="preserve"> </v>
      </c>
      <c r="BE78" s="23" t="str">
        <f t="shared" si="786"/>
        <v xml:space="preserve"> </v>
      </c>
      <c r="BF78" s="30">
        <v>0</v>
      </c>
      <c r="BG78" s="30">
        <v>0</v>
      </c>
      <c r="BH78" s="30"/>
      <c r="BI78" s="23" t="str">
        <f t="shared" si="787"/>
        <v xml:space="preserve"> </v>
      </c>
      <c r="BJ78" s="23" t="str">
        <f t="shared" ref="BJ78:BJ79" si="808">IF(BH78=0," ",IF(BG78/BH78*100&gt;200,"св.200",BG78/BH78))</f>
        <v xml:space="preserve"> </v>
      </c>
      <c r="BK78" s="30">
        <v>0</v>
      </c>
      <c r="BL78" s="30">
        <v>0</v>
      </c>
      <c r="BM78" s="30"/>
      <c r="BN78" s="23" t="str">
        <f t="shared" si="788"/>
        <v xml:space="preserve"> </v>
      </c>
      <c r="BO78" s="23" t="str">
        <f t="shared" si="789"/>
        <v xml:space="preserve"> </v>
      </c>
      <c r="BP78" s="30">
        <v>0</v>
      </c>
      <c r="BQ78" s="30">
        <v>0</v>
      </c>
      <c r="BR78" s="30"/>
      <c r="BS78" s="23" t="str">
        <f t="shared" si="790"/>
        <v xml:space="preserve"> </v>
      </c>
      <c r="BT78" s="23" t="str">
        <f t="shared" si="791"/>
        <v xml:space="preserve"> </v>
      </c>
      <c r="BU78" s="30">
        <v>0</v>
      </c>
      <c r="BV78" s="30">
        <v>0</v>
      </c>
      <c r="BW78" s="30"/>
      <c r="BX78" s="23" t="str">
        <f t="shared" si="792"/>
        <v xml:space="preserve"> </v>
      </c>
      <c r="BY78" s="23" t="str">
        <f t="shared" si="793"/>
        <v xml:space="preserve"> </v>
      </c>
      <c r="BZ78" s="30">
        <v>0</v>
      </c>
      <c r="CA78" s="30">
        <v>0</v>
      </c>
      <c r="CB78" s="30"/>
      <c r="CC78" s="23" t="str">
        <f t="shared" si="794"/>
        <v xml:space="preserve"> </v>
      </c>
      <c r="CD78" s="23" t="str">
        <f>IF(CA78=0," ",IF(CA78/CB78*100&gt;200,"св.200",CA78/CB78))</f>
        <v xml:space="preserve"> </v>
      </c>
      <c r="CE78" s="22">
        <v>436029</v>
      </c>
      <c r="CF78" s="22">
        <v>145400</v>
      </c>
      <c r="CG78" s="22">
        <v>90518</v>
      </c>
      <c r="CH78" s="23">
        <f t="shared" si="796"/>
        <v>0.33346405858325939</v>
      </c>
      <c r="CI78" s="23">
        <f t="shared" si="797"/>
        <v>1.6063103471132814</v>
      </c>
      <c r="CJ78" s="30">
        <v>0</v>
      </c>
      <c r="CK78" s="30">
        <v>0</v>
      </c>
      <c r="CL78" s="30"/>
      <c r="CM78" s="23" t="str">
        <f t="shared" si="798"/>
        <v xml:space="preserve"> </v>
      </c>
      <c r="CN78" s="23" t="str">
        <f t="shared" si="799"/>
        <v xml:space="preserve"> </v>
      </c>
      <c r="CO78" s="30">
        <v>436029</v>
      </c>
      <c r="CP78" s="30">
        <v>145400</v>
      </c>
      <c r="CQ78" s="30">
        <v>90518</v>
      </c>
      <c r="CR78" s="23">
        <f t="shared" si="800"/>
        <v>0.33346405858325939</v>
      </c>
      <c r="CS78" s="23">
        <f t="shared" si="801"/>
        <v>1.6063103471132814</v>
      </c>
      <c r="CT78" s="30">
        <v>0</v>
      </c>
      <c r="CU78" s="30">
        <v>0</v>
      </c>
      <c r="CV78" s="30"/>
      <c r="CW78" s="23" t="str">
        <f t="shared" si="722"/>
        <v xml:space="preserve"> </v>
      </c>
      <c r="CX78" s="23" t="str">
        <f t="shared" si="723"/>
        <v xml:space="preserve"> </v>
      </c>
      <c r="CY78" s="30">
        <v>0</v>
      </c>
      <c r="CZ78" s="30">
        <v>0</v>
      </c>
      <c r="DA78" s="30"/>
      <c r="DB78" s="23" t="str">
        <f t="shared" si="802"/>
        <v xml:space="preserve"> </v>
      </c>
      <c r="DC78" s="23" t="str">
        <f t="shared" si="803"/>
        <v xml:space="preserve"> </v>
      </c>
      <c r="DD78" s="30">
        <v>0</v>
      </c>
      <c r="DE78" s="30">
        <v>0</v>
      </c>
      <c r="DF78" s="30"/>
      <c r="DG78" s="23" t="str">
        <f t="shared" si="804"/>
        <v xml:space="preserve"> </v>
      </c>
      <c r="DH78" s="23" t="str">
        <f t="shared" si="805"/>
        <v xml:space="preserve"> </v>
      </c>
      <c r="DI78" s="30"/>
      <c r="DJ78" s="30"/>
      <c r="DK78" s="23" t="str">
        <f>IF(DI78=0," ",IF(DI78/DJ78*100&gt;200,"св.200",DI78/DJ78))</f>
        <v xml:space="preserve"> </v>
      </c>
      <c r="DL78" s="30">
        <v>0</v>
      </c>
      <c r="DM78" s="30">
        <v>0</v>
      </c>
      <c r="DN78" s="30"/>
      <c r="DO78" s="23" t="str">
        <f t="shared" si="806"/>
        <v xml:space="preserve"> </v>
      </c>
      <c r="DP78" s="23" t="str">
        <f t="shared" si="807"/>
        <v xml:space="preserve"> </v>
      </c>
      <c r="DQ78" s="30">
        <v>106824</v>
      </c>
      <c r="DR78" s="30">
        <v>20000</v>
      </c>
      <c r="DS78" s="30"/>
      <c r="DT78" s="77">
        <f t="shared" si="714"/>
        <v>0.18722384482887741</v>
      </c>
      <c r="DU78" s="23" t="str">
        <f t="shared" si="634"/>
        <v xml:space="preserve"> </v>
      </c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</row>
    <row r="79" spans="1:165" s="14" customFormat="1" ht="15.75" customHeight="1" outlineLevel="1" x14ac:dyDescent="0.25">
      <c r="A79" s="13">
        <v>63</v>
      </c>
      <c r="B79" s="100" t="s">
        <v>18</v>
      </c>
      <c r="C79" s="94">
        <v>1117120.8799999999</v>
      </c>
      <c r="D79" s="22">
        <v>61342.66</v>
      </c>
      <c r="E79" s="22">
        <v>83669.889999999985</v>
      </c>
      <c r="F79" s="23">
        <f t="shared" si="710"/>
        <v>5.4911389714602785E-2</v>
      </c>
      <c r="G79" s="23">
        <f t="shared" si="711"/>
        <v>0.73315095788939144</v>
      </c>
      <c r="H79" s="12">
        <v>1037000</v>
      </c>
      <c r="I79" s="19">
        <v>42261.31</v>
      </c>
      <c r="J79" s="12">
        <v>77204.739999999991</v>
      </c>
      <c r="K79" s="23">
        <f t="shared" si="770"/>
        <v>4.0753432979749274E-2</v>
      </c>
      <c r="L79" s="23">
        <f t="shared" si="771"/>
        <v>0.54739268599311397</v>
      </c>
      <c r="M79" s="30">
        <v>236000</v>
      </c>
      <c r="N79" s="30">
        <v>28070.19</v>
      </c>
      <c r="O79" s="30">
        <v>41194.949999999997</v>
      </c>
      <c r="P79" s="23">
        <f t="shared" si="772"/>
        <v>0.11894148305084745</v>
      </c>
      <c r="Q79" s="23">
        <f t="shared" si="773"/>
        <v>0.68139881223305288</v>
      </c>
      <c r="R79" s="30">
        <v>0</v>
      </c>
      <c r="S79" s="30">
        <v>0</v>
      </c>
      <c r="T79" s="30"/>
      <c r="U79" s="23" t="str">
        <f t="shared" si="774"/>
        <v xml:space="preserve"> </v>
      </c>
      <c r="V79" s="23" t="str">
        <f t="shared" si="775"/>
        <v xml:space="preserve"> </v>
      </c>
      <c r="W79" s="30">
        <v>1000</v>
      </c>
      <c r="X79" s="30">
        <v>545.44000000000005</v>
      </c>
      <c r="Y79" s="30">
        <v>-1500</v>
      </c>
      <c r="Z79" s="23">
        <f t="shared" si="776"/>
        <v>0.54544000000000004</v>
      </c>
      <c r="AA79" s="23">
        <f t="shared" si="777"/>
        <v>-0.36362666666666671</v>
      </c>
      <c r="AB79" s="30">
        <v>100000</v>
      </c>
      <c r="AC79" s="30">
        <v>-1818.52</v>
      </c>
      <c r="AD79" s="30">
        <v>-7068.46</v>
      </c>
      <c r="AE79" s="23" t="str">
        <f t="shared" si="769"/>
        <v xml:space="preserve"> </v>
      </c>
      <c r="AF79" s="23">
        <f t="shared" si="778"/>
        <v>0.25727244689790985</v>
      </c>
      <c r="AG79" s="30">
        <v>700000</v>
      </c>
      <c r="AH79" s="30">
        <v>15464.2</v>
      </c>
      <c r="AI79" s="30">
        <v>44578.25</v>
      </c>
      <c r="AJ79" s="23">
        <f t="shared" si="779"/>
        <v>2.2091714285714287E-2</v>
      </c>
      <c r="AK79" s="23">
        <f t="shared" si="780"/>
        <v>0.34690011384475616</v>
      </c>
      <c r="AL79" s="30">
        <v>0</v>
      </c>
      <c r="AM79" s="30">
        <v>0</v>
      </c>
      <c r="AN79" s="30"/>
      <c r="AO79" s="23" t="str">
        <f t="shared" si="781"/>
        <v xml:space="preserve"> </v>
      </c>
      <c r="AP79" s="23" t="str">
        <f t="shared" si="782"/>
        <v xml:space="preserve"> </v>
      </c>
      <c r="AQ79" s="48">
        <v>80120.88</v>
      </c>
      <c r="AR79" s="48">
        <v>19081.349999999999</v>
      </c>
      <c r="AS79" s="48">
        <v>6465.15</v>
      </c>
      <c r="AT79" s="23">
        <f t="shared" si="712"/>
        <v>0.23815701974316805</v>
      </c>
      <c r="AU79" s="23" t="str">
        <f t="shared" si="744"/>
        <v>св.200</v>
      </c>
      <c r="AV79" s="30">
        <v>50000</v>
      </c>
      <c r="AW79" s="30">
        <v>14530.35</v>
      </c>
      <c r="AX79" s="30">
        <v>1914.15</v>
      </c>
      <c r="AY79" s="23">
        <f t="shared" si="783"/>
        <v>0.290607</v>
      </c>
      <c r="AZ79" s="23" t="str">
        <f t="shared" si="784"/>
        <v>св.200</v>
      </c>
      <c r="BA79" s="30">
        <v>0</v>
      </c>
      <c r="BB79" s="30">
        <v>0</v>
      </c>
      <c r="BC79" s="30"/>
      <c r="BD79" s="23" t="str">
        <f t="shared" si="785"/>
        <v xml:space="preserve"> </v>
      </c>
      <c r="BE79" s="23" t="str">
        <f t="shared" si="786"/>
        <v xml:space="preserve"> </v>
      </c>
      <c r="BF79" s="30">
        <v>18204</v>
      </c>
      <c r="BG79" s="30">
        <v>4551</v>
      </c>
      <c r="BH79" s="30">
        <v>4551</v>
      </c>
      <c r="BI79" s="23">
        <f t="shared" si="787"/>
        <v>0.25</v>
      </c>
      <c r="BJ79" s="23">
        <f t="shared" si="808"/>
        <v>1</v>
      </c>
      <c r="BK79" s="30">
        <v>0</v>
      </c>
      <c r="BL79" s="30">
        <v>0</v>
      </c>
      <c r="BM79" s="30"/>
      <c r="BN79" s="23" t="str">
        <f t="shared" si="788"/>
        <v xml:space="preserve"> </v>
      </c>
      <c r="BO79" s="23" t="str">
        <f t="shared" si="789"/>
        <v xml:space="preserve"> </v>
      </c>
      <c r="BP79" s="30">
        <v>0</v>
      </c>
      <c r="BQ79" s="30">
        <v>0</v>
      </c>
      <c r="BR79" s="30"/>
      <c r="BS79" s="23" t="str">
        <f t="shared" si="790"/>
        <v xml:space="preserve"> </v>
      </c>
      <c r="BT79" s="23" t="str">
        <f t="shared" si="791"/>
        <v xml:space="preserve"> </v>
      </c>
      <c r="BU79" s="30">
        <v>0</v>
      </c>
      <c r="BV79" s="30">
        <v>0</v>
      </c>
      <c r="BW79" s="30"/>
      <c r="BX79" s="23" t="str">
        <f t="shared" si="792"/>
        <v xml:space="preserve"> </v>
      </c>
      <c r="BY79" s="23" t="str">
        <f t="shared" si="793"/>
        <v xml:space="preserve"> </v>
      </c>
      <c r="BZ79" s="30">
        <v>0</v>
      </c>
      <c r="CA79" s="30">
        <v>0</v>
      </c>
      <c r="CB79" s="30"/>
      <c r="CC79" s="23" t="str">
        <f t="shared" si="794"/>
        <v xml:space="preserve"> </v>
      </c>
      <c r="CD79" s="23" t="str">
        <f t="shared" si="795"/>
        <v xml:space="preserve"> </v>
      </c>
      <c r="CE79" s="22">
        <v>0</v>
      </c>
      <c r="CF79" s="22">
        <v>0</v>
      </c>
      <c r="CG79" s="22">
        <v>0</v>
      </c>
      <c r="CH79" s="23" t="str">
        <f t="shared" si="796"/>
        <v xml:space="preserve"> </v>
      </c>
      <c r="CI79" s="23" t="str">
        <f t="shared" si="797"/>
        <v xml:space="preserve"> </v>
      </c>
      <c r="CJ79" s="30">
        <v>0</v>
      </c>
      <c r="CK79" s="30">
        <v>0</v>
      </c>
      <c r="CL79" s="30"/>
      <c r="CM79" s="23" t="str">
        <f t="shared" si="798"/>
        <v xml:space="preserve"> </v>
      </c>
      <c r="CN79" s="23" t="str">
        <f t="shared" si="799"/>
        <v xml:space="preserve"> </v>
      </c>
      <c r="CO79" s="30">
        <v>0</v>
      </c>
      <c r="CP79" s="30">
        <v>0</v>
      </c>
      <c r="CQ79" s="30"/>
      <c r="CR79" s="23" t="str">
        <f t="shared" si="800"/>
        <v xml:space="preserve"> </v>
      </c>
      <c r="CS79" s="23" t="str">
        <f t="shared" si="801"/>
        <v xml:space="preserve"> </v>
      </c>
      <c r="CT79" s="30">
        <v>0</v>
      </c>
      <c r="CU79" s="30">
        <v>0</v>
      </c>
      <c r="CV79" s="30"/>
      <c r="CW79" s="23" t="str">
        <f t="shared" si="722"/>
        <v xml:space="preserve"> </v>
      </c>
      <c r="CX79" s="23" t="str">
        <f t="shared" si="723"/>
        <v xml:space="preserve"> </v>
      </c>
      <c r="CY79" s="30">
        <v>0</v>
      </c>
      <c r="CZ79" s="30">
        <v>0</v>
      </c>
      <c r="DA79" s="30"/>
      <c r="DB79" s="23" t="str">
        <f t="shared" si="802"/>
        <v xml:space="preserve"> </v>
      </c>
      <c r="DC79" s="23" t="str">
        <f t="shared" si="803"/>
        <v xml:space="preserve"> </v>
      </c>
      <c r="DD79" s="30">
        <v>0</v>
      </c>
      <c r="DE79" s="30">
        <v>0</v>
      </c>
      <c r="DF79" s="30"/>
      <c r="DG79" s="23" t="str">
        <f t="shared" si="804"/>
        <v xml:space="preserve"> </v>
      </c>
      <c r="DH79" s="23" t="str">
        <f t="shared" si="805"/>
        <v xml:space="preserve"> </v>
      </c>
      <c r="DI79" s="30"/>
      <c r="DJ79" s="30"/>
      <c r="DK79" s="23" t="str">
        <f t="shared" si="713"/>
        <v xml:space="preserve"> </v>
      </c>
      <c r="DL79" s="30">
        <v>0</v>
      </c>
      <c r="DM79" s="30">
        <v>0</v>
      </c>
      <c r="DN79" s="30"/>
      <c r="DO79" s="23" t="str">
        <f t="shared" si="806"/>
        <v xml:space="preserve"> </v>
      </c>
      <c r="DP79" s="23" t="str">
        <f t="shared" si="807"/>
        <v xml:space="preserve"> </v>
      </c>
      <c r="DQ79" s="30">
        <v>11916.88</v>
      </c>
      <c r="DR79" s="30">
        <v>0</v>
      </c>
      <c r="DS79" s="30"/>
      <c r="DT79" s="77" t="str">
        <f t="shared" si="714"/>
        <v xml:space="preserve"> </v>
      </c>
      <c r="DU79" s="23" t="str">
        <f t="shared" si="634"/>
        <v xml:space="preserve"> </v>
      </c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</row>
    <row r="80" spans="1:165" s="16" customFormat="1" ht="15.75" x14ac:dyDescent="0.25">
      <c r="A80" s="15"/>
      <c r="B80" s="99" t="s">
        <v>133</v>
      </c>
      <c r="C80" s="93">
        <f>C81+C82+C83+C84</f>
        <v>212625612.63999999</v>
      </c>
      <c r="D80" s="93">
        <f t="shared" ref="D80" si="809">D81+D82+D83+D84</f>
        <v>31491782.669999994</v>
      </c>
      <c r="E80" s="93">
        <f t="shared" ref="E80" si="810">E81+E82+E83+E84</f>
        <v>34684198.820000008</v>
      </c>
      <c r="F80" s="21">
        <f t="shared" si="710"/>
        <v>0.14810907434429954</v>
      </c>
      <c r="G80" s="21">
        <f t="shared" si="711"/>
        <v>0.90795762166606064</v>
      </c>
      <c r="H80" s="20">
        <f>H81+H82+H83</f>
        <v>18158490</v>
      </c>
      <c r="I80" s="51">
        <f t="shared" ref="I80:J80" si="811">I81+I82+I83</f>
        <v>3332397.8200000003</v>
      </c>
      <c r="J80" s="51">
        <f t="shared" si="811"/>
        <v>3706023.9799999995</v>
      </c>
      <c r="K80" s="21">
        <f t="shared" si="638"/>
        <v>0.18351734202568606</v>
      </c>
      <c r="L80" s="21">
        <f t="shared" si="639"/>
        <v>0.89918409540350597</v>
      </c>
      <c r="M80" s="51">
        <f>M81+M82+M83</f>
        <v>14871000</v>
      </c>
      <c r="N80" s="51">
        <f t="shared" ref="N80" si="812">N81+N82+N83</f>
        <v>2798651.6599999997</v>
      </c>
      <c r="O80" s="51">
        <f t="shared" ref="O80" si="813">O81+O82+O83</f>
        <v>3217216.16</v>
      </c>
      <c r="P80" s="21">
        <f t="shared" si="642"/>
        <v>0.18819525653957364</v>
      </c>
      <c r="Q80" s="21">
        <f t="shared" si="643"/>
        <v>0.86989854607717731</v>
      </c>
      <c r="R80" s="51">
        <f>R81+R82+R83</f>
        <v>997490</v>
      </c>
      <c r="S80" s="51">
        <f t="shared" ref="S80" si="814">S81+S82+S83</f>
        <v>268182.37</v>
      </c>
      <c r="T80" s="51">
        <f t="shared" ref="T80" si="815">T81+T82+T83</f>
        <v>242523.39</v>
      </c>
      <c r="U80" s="21">
        <f t="shared" si="646"/>
        <v>0.26885720157595566</v>
      </c>
      <c r="V80" s="21">
        <f t="shared" si="647"/>
        <v>1.1058000220102482</v>
      </c>
      <c r="W80" s="51">
        <f>W81+W82+W83</f>
        <v>0</v>
      </c>
      <c r="X80" s="51">
        <f t="shared" ref="X80" si="816">X81+X82+X83</f>
        <v>0</v>
      </c>
      <c r="Y80" s="51">
        <f t="shared" ref="Y80" si="817">Y81+Y82+Y83</f>
        <v>0</v>
      </c>
      <c r="Z80" s="21" t="str">
        <f t="shared" si="650"/>
        <v xml:space="preserve"> </v>
      </c>
      <c r="AA80" s="21" t="str">
        <f t="shared" si="651"/>
        <v xml:space="preserve"> </v>
      </c>
      <c r="AB80" s="51">
        <f>AB81+AB82+AB83</f>
        <v>385000</v>
      </c>
      <c r="AC80" s="51">
        <f t="shared" ref="AC80" si="818">AC81+AC82+AC83</f>
        <v>92481.81</v>
      </c>
      <c r="AD80" s="51">
        <f t="shared" ref="AD80" si="819">AD81+AD82+AD83</f>
        <v>25645.73</v>
      </c>
      <c r="AE80" s="21">
        <f t="shared" si="654"/>
        <v>0.24021249350649351</v>
      </c>
      <c r="AF80" s="21" t="str">
        <f t="shared" si="655"/>
        <v>св.200</v>
      </c>
      <c r="AG80" s="51">
        <f>AG81+AG82+AG83</f>
        <v>1905000</v>
      </c>
      <c r="AH80" s="51">
        <f t="shared" ref="AH80" si="820">AH81+AH82+AH83</f>
        <v>173081.97999999998</v>
      </c>
      <c r="AI80" s="51">
        <f t="shared" ref="AI80" si="821">AI81+AI82+AI83</f>
        <v>220638.7</v>
      </c>
      <c r="AJ80" s="21">
        <f t="shared" si="658"/>
        <v>9.0856682414698159E-2</v>
      </c>
      <c r="AK80" s="21">
        <f t="shared" si="659"/>
        <v>0.78445884606825533</v>
      </c>
      <c r="AL80" s="51">
        <f>AL81+AL82+AL83</f>
        <v>0</v>
      </c>
      <c r="AM80" s="51">
        <f t="shared" ref="AM80" si="822">AM81+AM82+AM83</f>
        <v>0</v>
      </c>
      <c r="AN80" s="51">
        <f t="shared" ref="AN80" si="823">AN81+AN82+AN83</f>
        <v>0</v>
      </c>
      <c r="AO80" s="21" t="str">
        <f t="shared" ref="AO80:AO84" si="824">IF(AM80&lt;=0," ",IF(AL80&lt;=0," ",IF(AM80/AL80*100&gt;200,"СВ.200",AM80/AL80)))</f>
        <v xml:space="preserve"> </v>
      </c>
      <c r="AP80" s="21" t="str">
        <f t="shared" si="662"/>
        <v xml:space="preserve"> </v>
      </c>
      <c r="AQ80" s="51">
        <f>AQ81+AQ82+AQ83</f>
        <v>1226341.75</v>
      </c>
      <c r="AR80" s="51">
        <f t="shared" ref="AR80" si="825">AR81+AR82+AR83</f>
        <v>143702.29999999999</v>
      </c>
      <c r="AS80" s="51">
        <f t="shared" ref="AS80" si="826">AS81+AS82+AS83</f>
        <v>62403.54</v>
      </c>
      <c r="AT80" s="21">
        <f t="shared" si="712"/>
        <v>0.11717965240928965</v>
      </c>
      <c r="AU80" s="21" t="str">
        <f t="shared" si="744"/>
        <v>св.200</v>
      </c>
      <c r="AV80" s="51">
        <f>AV81+AV82+AV83</f>
        <v>50000</v>
      </c>
      <c r="AW80" s="51">
        <f t="shared" ref="AW80" si="827">AW81+AW82+AW83</f>
        <v>15528.96</v>
      </c>
      <c r="AX80" s="51">
        <f t="shared" ref="AX80" si="828">AX81+AX82+AX83</f>
        <v>8250.66</v>
      </c>
      <c r="AY80" s="21">
        <f t="shared" si="667"/>
        <v>0.3105792</v>
      </c>
      <c r="AZ80" s="21">
        <f t="shared" si="668"/>
        <v>1.882147610009381</v>
      </c>
      <c r="BA80" s="51">
        <f>BA81+BA82+BA83</f>
        <v>317753</v>
      </c>
      <c r="BB80" s="51">
        <f t="shared" ref="BB80" si="829">BB81+BB82+BB83</f>
        <v>0</v>
      </c>
      <c r="BC80" s="51">
        <f t="shared" ref="BC80" si="830">BC81+BC82+BC83</f>
        <v>5013.93</v>
      </c>
      <c r="BD80" s="21" t="str">
        <f t="shared" si="671"/>
        <v xml:space="preserve"> </v>
      </c>
      <c r="BE80" s="21">
        <f t="shared" si="672"/>
        <v>0</v>
      </c>
      <c r="BF80" s="51">
        <f>BF81+BF82+BF83</f>
        <v>0</v>
      </c>
      <c r="BG80" s="51">
        <f t="shared" ref="BG80" si="831">BG81+BG82+BG83</f>
        <v>0</v>
      </c>
      <c r="BH80" s="51">
        <f t="shared" ref="BH80" si="832">BH81+BH82+BH83</f>
        <v>0</v>
      </c>
      <c r="BI80" s="21" t="str">
        <f t="shared" si="675"/>
        <v xml:space="preserve"> </v>
      </c>
      <c r="BJ80" s="21" t="str">
        <f t="shared" si="676"/>
        <v xml:space="preserve"> </v>
      </c>
      <c r="BK80" s="51">
        <f>BK81+BK82+BK83</f>
        <v>0</v>
      </c>
      <c r="BL80" s="51">
        <f t="shared" ref="BL80" si="833">BL81+BL82+BL83</f>
        <v>0</v>
      </c>
      <c r="BM80" s="51">
        <f t="shared" ref="BM80" si="834">BM81+BM82+BM83</f>
        <v>0</v>
      </c>
      <c r="BN80" s="21" t="str">
        <f t="shared" si="679"/>
        <v xml:space="preserve"> </v>
      </c>
      <c r="BO80" s="21" t="str">
        <f t="shared" si="680"/>
        <v xml:space="preserve"> </v>
      </c>
      <c r="BP80" s="51">
        <f>BP81+BP82+BP83</f>
        <v>0</v>
      </c>
      <c r="BQ80" s="51">
        <f t="shared" ref="BQ80" si="835">BQ81+BQ82+BQ83</f>
        <v>0</v>
      </c>
      <c r="BR80" s="51">
        <f t="shared" ref="BR80" si="836">BR81+BR82+BR83</f>
        <v>0</v>
      </c>
      <c r="BS80" s="21" t="str">
        <f t="shared" si="683"/>
        <v xml:space="preserve"> </v>
      </c>
      <c r="BT80" s="21" t="str">
        <f t="shared" si="684"/>
        <v xml:space="preserve"> </v>
      </c>
      <c r="BU80" s="51">
        <f>BU81+BU82+BU83</f>
        <v>613257.75</v>
      </c>
      <c r="BV80" s="51">
        <f t="shared" ref="BV80:BW80" si="837">BV81+BV82+BV83</f>
        <v>122270.37</v>
      </c>
      <c r="BW80" s="51">
        <f t="shared" si="837"/>
        <v>43026.81</v>
      </c>
      <c r="BX80" s="21">
        <f t="shared" si="686"/>
        <v>0.19937843427172341</v>
      </c>
      <c r="BY80" s="21" t="str">
        <f t="shared" si="687"/>
        <v>св.200</v>
      </c>
      <c r="BZ80" s="51">
        <f>BZ81+BZ82+BZ83</f>
        <v>0</v>
      </c>
      <c r="CA80" s="51">
        <f t="shared" ref="CA80:CB80" si="838">CA81+CA82+CA83</f>
        <v>0</v>
      </c>
      <c r="CB80" s="51">
        <f t="shared" si="838"/>
        <v>0</v>
      </c>
      <c r="CC80" s="21" t="str">
        <f t="shared" ref="CC80:CC106" si="839">IF(CA80&lt;=0," ",IF(BZ80&lt;=0," ",IF(CA80/BZ80*100&gt;200,"СВ.200",CA80/BZ80)))</f>
        <v xml:space="preserve"> </v>
      </c>
      <c r="CD80" s="21" t="str">
        <f t="shared" si="689"/>
        <v xml:space="preserve"> </v>
      </c>
      <c r="CE80" s="51">
        <f>CE81+CE82+CE83</f>
        <v>50000</v>
      </c>
      <c r="CF80" s="51">
        <f t="shared" ref="CF80:CG80" si="840">CF81+CF82+CF83</f>
        <v>5902.97</v>
      </c>
      <c r="CG80" s="51">
        <f t="shared" si="840"/>
        <v>4904.8999999999996</v>
      </c>
      <c r="CH80" s="21">
        <f t="shared" si="691"/>
        <v>0.11805940000000001</v>
      </c>
      <c r="CI80" s="21">
        <f t="shared" si="720"/>
        <v>1.2034842708312097</v>
      </c>
      <c r="CJ80" s="51">
        <f>CJ81+CJ82+CJ83</f>
        <v>50000</v>
      </c>
      <c r="CK80" s="51">
        <f t="shared" ref="CK80:CL80" si="841">CK81+CK82+CK83</f>
        <v>5902.97</v>
      </c>
      <c r="CL80" s="51">
        <f t="shared" si="841"/>
        <v>4904.8999999999996</v>
      </c>
      <c r="CM80" s="21">
        <f t="shared" si="693"/>
        <v>0.11805940000000001</v>
      </c>
      <c r="CN80" s="21">
        <f t="shared" si="721"/>
        <v>1.2034842708312097</v>
      </c>
      <c r="CO80" s="51">
        <f>CO81+CO82+CO83</f>
        <v>0</v>
      </c>
      <c r="CP80" s="51">
        <f t="shared" ref="CP80:CQ80" si="842">CP81+CP82+CP83</f>
        <v>0</v>
      </c>
      <c r="CQ80" s="51">
        <f t="shared" si="842"/>
        <v>0</v>
      </c>
      <c r="CR80" s="21" t="str">
        <f t="shared" si="695"/>
        <v xml:space="preserve"> </v>
      </c>
      <c r="CS80" s="21" t="str">
        <f t="shared" si="696"/>
        <v xml:space="preserve"> </v>
      </c>
      <c r="CT80" s="51">
        <f>CT81+CT82+CT83</f>
        <v>0</v>
      </c>
      <c r="CU80" s="51">
        <f t="shared" ref="CU80:CV80" si="843">CU81+CU82+CU83</f>
        <v>0</v>
      </c>
      <c r="CV80" s="51">
        <f t="shared" si="843"/>
        <v>0</v>
      </c>
      <c r="CW80" s="40" t="str">
        <f t="shared" si="722"/>
        <v xml:space="preserve"> </v>
      </c>
      <c r="CX80" s="40" t="str">
        <f t="shared" si="723"/>
        <v xml:space="preserve"> </v>
      </c>
      <c r="CY80" s="51">
        <f>CY81+CY82+CY83</f>
        <v>0</v>
      </c>
      <c r="CZ80" s="51">
        <f t="shared" ref="CZ80:DA80" si="844">CZ81+CZ82+CZ83</f>
        <v>0</v>
      </c>
      <c r="DA80" s="51">
        <f t="shared" si="844"/>
        <v>0</v>
      </c>
      <c r="DB80" s="21" t="str">
        <f t="shared" si="699"/>
        <v xml:space="preserve"> </v>
      </c>
      <c r="DC80" s="21" t="str">
        <f t="shared" si="700"/>
        <v xml:space="preserve"> </v>
      </c>
      <c r="DD80" s="51">
        <f>DD81+DD82+DD83</f>
        <v>0</v>
      </c>
      <c r="DE80" s="51">
        <f t="shared" ref="DE80:DF80" si="845">DE81+DE82+DE83</f>
        <v>0</v>
      </c>
      <c r="DF80" s="51">
        <f t="shared" si="845"/>
        <v>0</v>
      </c>
      <c r="DG80" s="21" t="str">
        <f t="shared" si="702"/>
        <v xml:space="preserve"> </v>
      </c>
      <c r="DH80" s="21" t="str">
        <f t="shared" si="703"/>
        <v xml:space="preserve"> </v>
      </c>
      <c r="DI80" s="51">
        <f t="shared" ref="DI80:DJ80" si="846">DI81+DI82+DI83</f>
        <v>0</v>
      </c>
      <c r="DJ80" s="51">
        <f t="shared" si="846"/>
        <v>0</v>
      </c>
      <c r="DK80" s="51" t="e">
        <f t="shared" ref="DJ80:DK80" si="847">DK81+DK82+DK83</f>
        <v>#VALUE!</v>
      </c>
      <c r="DL80" s="51">
        <f>DL81+DL82+DL83</f>
        <v>100000</v>
      </c>
      <c r="DM80" s="51">
        <f t="shared" ref="DM80:DN80" si="848">DM81+DM82+DM83</f>
        <v>0</v>
      </c>
      <c r="DN80" s="51">
        <f t="shared" si="848"/>
        <v>1207.24</v>
      </c>
      <c r="DO80" s="21" t="str">
        <f t="shared" si="707"/>
        <v xml:space="preserve"> </v>
      </c>
      <c r="DP80" s="21">
        <f t="shared" si="708"/>
        <v>0</v>
      </c>
      <c r="DQ80" s="51">
        <f>DQ81+DQ82+DQ83</f>
        <v>95331</v>
      </c>
      <c r="DR80" s="51">
        <f t="shared" ref="DR80:DS80" si="849">DR81+DR82+DR83</f>
        <v>0</v>
      </c>
      <c r="DS80" s="51">
        <f t="shared" si="849"/>
        <v>0</v>
      </c>
      <c r="DT80" s="76" t="str">
        <f t="shared" si="714"/>
        <v xml:space="preserve"> </v>
      </c>
      <c r="DU80" s="21" t="str">
        <f t="shared" si="634"/>
        <v xml:space="preserve"> </v>
      </c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</row>
    <row r="81" spans="1:165" s="14" customFormat="1" ht="15.75" customHeight="1" outlineLevel="1" x14ac:dyDescent="0.25">
      <c r="A81" s="13">
        <v>64</v>
      </c>
      <c r="B81" s="100" t="s">
        <v>52</v>
      </c>
      <c r="C81" s="94">
        <v>17878598.75</v>
      </c>
      <c r="D81" s="22">
        <v>3347758.37</v>
      </c>
      <c r="E81" s="22">
        <v>3577532.4899999998</v>
      </c>
      <c r="F81" s="23">
        <f t="shared" si="710"/>
        <v>0.18724948284887261</v>
      </c>
      <c r="G81" s="23">
        <f t="shared" si="711"/>
        <v>0.93577301655756595</v>
      </c>
      <c r="H81" s="12">
        <v>17037490</v>
      </c>
      <c r="I81" s="19">
        <v>3205926.0700000003</v>
      </c>
      <c r="J81" s="12">
        <v>3520142.88</v>
      </c>
      <c r="K81" s="23">
        <f t="shared" si="638"/>
        <v>0.18816891866114083</v>
      </c>
      <c r="L81" s="23">
        <f t="shared" si="639"/>
        <v>0.91073748404212518</v>
      </c>
      <c r="M81" s="30">
        <v>14690000</v>
      </c>
      <c r="N81" s="7">
        <v>2770078.21</v>
      </c>
      <c r="O81" s="48">
        <v>3167364.81</v>
      </c>
      <c r="P81" s="23">
        <f t="shared" si="642"/>
        <v>0.18856897277059223</v>
      </c>
      <c r="Q81" s="23">
        <f t="shared" si="643"/>
        <v>0.87456872705484145</v>
      </c>
      <c r="R81" s="30">
        <v>997490</v>
      </c>
      <c r="S81" s="48">
        <v>268182.37</v>
      </c>
      <c r="T81" s="48">
        <v>242523.39</v>
      </c>
      <c r="U81" s="23">
        <f t="shared" si="646"/>
        <v>0.26885720157595566</v>
      </c>
      <c r="V81" s="23">
        <f t="shared" si="647"/>
        <v>1.1058000220102482</v>
      </c>
      <c r="W81" s="30">
        <v>0</v>
      </c>
      <c r="X81" s="48">
        <v>0</v>
      </c>
      <c r="Y81" s="48"/>
      <c r="Z81" s="23" t="str">
        <f t="shared" si="650"/>
        <v xml:space="preserve"> </v>
      </c>
      <c r="AA81" s="23" t="str">
        <f t="shared" si="651"/>
        <v xml:space="preserve"> </v>
      </c>
      <c r="AB81" s="30">
        <v>310000</v>
      </c>
      <c r="AC81" s="48">
        <v>57513.2</v>
      </c>
      <c r="AD81" s="48">
        <v>6556.07</v>
      </c>
      <c r="AE81" s="23">
        <f t="shared" si="654"/>
        <v>0.18552645161290321</v>
      </c>
      <c r="AF81" s="23" t="str">
        <f t="shared" si="655"/>
        <v>св.200</v>
      </c>
      <c r="AG81" s="30">
        <v>1040000</v>
      </c>
      <c r="AH81" s="48">
        <v>110152.29</v>
      </c>
      <c r="AI81" s="48">
        <v>103698.61</v>
      </c>
      <c r="AJ81" s="23">
        <f t="shared" si="658"/>
        <v>0.10591566346153845</v>
      </c>
      <c r="AK81" s="23">
        <f t="shared" si="659"/>
        <v>1.0622349711341357</v>
      </c>
      <c r="AL81" s="30">
        <v>0</v>
      </c>
      <c r="AM81" s="48">
        <v>0</v>
      </c>
      <c r="AN81" s="48"/>
      <c r="AO81" s="23" t="str">
        <f t="shared" si="824"/>
        <v xml:space="preserve"> </v>
      </c>
      <c r="AP81" s="23" t="str">
        <f t="shared" si="662"/>
        <v xml:space="preserve"> </v>
      </c>
      <c r="AQ81" s="48">
        <v>841108.75</v>
      </c>
      <c r="AR81" s="48">
        <v>141832.29999999999</v>
      </c>
      <c r="AS81" s="48">
        <v>57389.61</v>
      </c>
      <c r="AT81" s="23">
        <f t="shared" si="712"/>
        <v>0.16862540069878001</v>
      </c>
      <c r="AU81" s="23" t="str">
        <f t="shared" si="744"/>
        <v>св.200</v>
      </c>
      <c r="AV81" s="30">
        <v>50000</v>
      </c>
      <c r="AW81" s="48">
        <v>15528.96</v>
      </c>
      <c r="AX81" s="48">
        <v>8250.66</v>
      </c>
      <c r="AY81" s="23">
        <f t="shared" si="667"/>
        <v>0.3105792</v>
      </c>
      <c r="AZ81" s="23">
        <f t="shared" si="668"/>
        <v>1.882147610009381</v>
      </c>
      <c r="BA81" s="30">
        <v>0</v>
      </c>
      <c r="BB81" s="48">
        <v>0</v>
      </c>
      <c r="BC81" s="48"/>
      <c r="BD81" s="23" t="str">
        <f t="shared" si="671"/>
        <v xml:space="preserve"> </v>
      </c>
      <c r="BE81" s="23" t="str">
        <f t="shared" si="672"/>
        <v xml:space="preserve"> </v>
      </c>
      <c r="BF81" s="30">
        <v>0</v>
      </c>
      <c r="BG81" s="48">
        <v>0</v>
      </c>
      <c r="BH81" s="48"/>
      <c r="BI81" s="23" t="str">
        <f t="shared" si="675"/>
        <v xml:space="preserve"> </v>
      </c>
      <c r="BJ81" s="23" t="str">
        <f t="shared" si="676"/>
        <v xml:space="preserve"> </v>
      </c>
      <c r="BK81" s="30">
        <v>0</v>
      </c>
      <c r="BL81" s="48">
        <v>0</v>
      </c>
      <c r="BM81" s="48"/>
      <c r="BN81" s="23"/>
      <c r="BO81" s="23" t="str">
        <f t="shared" si="680"/>
        <v xml:space="preserve"> </v>
      </c>
      <c r="BP81" s="30">
        <v>0</v>
      </c>
      <c r="BQ81" s="48">
        <v>0</v>
      </c>
      <c r="BR81" s="48"/>
      <c r="BS81" s="23" t="str">
        <f t="shared" si="683"/>
        <v xml:space="preserve"> </v>
      </c>
      <c r="BT81" s="23" t="str">
        <f t="shared" si="684"/>
        <v xml:space="preserve"> </v>
      </c>
      <c r="BU81" s="30">
        <v>609257.75</v>
      </c>
      <c r="BV81" s="48">
        <v>120400.37</v>
      </c>
      <c r="BW81" s="48">
        <v>43026.81</v>
      </c>
      <c r="BX81" s="23">
        <f t="shared" si="686"/>
        <v>0.19761811811175153</v>
      </c>
      <c r="BY81" s="23" t="str">
        <f t="shared" si="687"/>
        <v>св.200</v>
      </c>
      <c r="BZ81" s="30">
        <v>0</v>
      </c>
      <c r="CA81" s="48">
        <v>0</v>
      </c>
      <c r="CB81" s="48"/>
      <c r="CC81" s="23" t="str">
        <f t="shared" si="839"/>
        <v xml:space="preserve"> </v>
      </c>
      <c r="CD81" s="23" t="str">
        <f t="shared" si="689"/>
        <v xml:space="preserve"> </v>
      </c>
      <c r="CE81" s="22">
        <v>50000</v>
      </c>
      <c r="CF81" s="22">
        <v>5902.97</v>
      </c>
      <c r="CG81" s="22">
        <v>4904.8999999999996</v>
      </c>
      <c r="CH81" s="23">
        <f t="shared" si="691"/>
        <v>0.11805940000000001</v>
      </c>
      <c r="CI81" s="23">
        <f t="shared" si="720"/>
        <v>1.2034842708312097</v>
      </c>
      <c r="CJ81" s="30">
        <v>50000</v>
      </c>
      <c r="CK81" s="48">
        <v>5902.97</v>
      </c>
      <c r="CL81" s="48">
        <v>4904.8999999999996</v>
      </c>
      <c r="CM81" s="23">
        <f t="shared" si="693"/>
        <v>0.11805940000000001</v>
      </c>
      <c r="CN81" s="23">
        <f t="shared" si="721"/>
        <v>1.2034842708312097</v>
      </c>
      <c r="CO81" s="30">
        <v>0</v>
      </c>
      <c r="CP81" s="48">
        <v>0</v>
      </c>
      <c r="CQ81" s="48"/>
      <c r="CR81" s="23" t="str">
        <f t="shared" si="695"/>
        <v xml:space="preserve"> </v>
      </c>
      <c r="CS81" s="23" t="str">
        <f t="shared" si="696"/>
        <v xml:space="preserve"> </v>
      </c>
      <c r="CT81" s="30">
        <v>0</v>
      </c>
      <c r="CU81" s="48">
        <v>0</v>
      </c>
      <c r="CV81" s="48"/>
      <c r="CW81" s="23" t="str">
        <f t="shared" si="722"/>
        <v xml:space="preserve"> </v>
      </c>
      <c r="CX81" s="23" t="str">
        <f t="shared" si="723"/>
        <v xml:space="preserve"> </v>
      </c>
      <c r="CY81" s="30">
        <v>0</v>
      </c>
      <c r="CZ81" s="48">
        <v>0</v>
      </c>
      <c r="DA81" s="48"/>
      <c r="DB81" s="23" t="str">
        <f t="shared" si="699"/>
        <v xml:space="preserve"> </v>
      </c>
      <c r="DC81" s="23" t="str">
        <f t="shared" si="700"/>
        <v xml:space="preserve"> </v>
      </c>
      <c r="DD81" s="30">
        <v>0</v>
      </c>
      <c r="DE81" s="48">
        <v>0</v>
      </c>
      <c r="DF81" s="48"/>
      <c r="DG81" s="23" t="str">
        <f t="shared" si="702"/>
        <v xml:space="preserve"> </v>
      </c>
      <c r="DH81" s="23" t="str">
        <f t="shared" si="703"/>
        <v xml:space="preserve"> </v>
      </c>
      <c r="DI81" s="48"/>
      <c r="DJ81" s="48"/>
      <c r="DK81" s="23" t="str">
        <f t="shared" ref="DK80:DK82" si="850">IF(DI81=0," ",IF(DI81/DJ81*100&gt;200,"св.200",DI81/DJ81))</f>
        <v xml:space="preserve"> </v>
      </c>
      <c r="DL81" s="30">
        <v>100000</v>
      </c>
      <c r="DM81" s="48">
        <v>0</v>
      </c>
      <c r="DN81" s="48">
        <v>1207.24</v>
      </c>
      <c r="DO81" s="23" t="str">
        <f t="shared" si="707"/>
        <v xml:space="preserve"> </v>
      </c>
      <c r="DP81" s="23">
        <f t="shared" si="708"/>
        <v>0</v>
      </c>
      <c r="DQ81" s="30">
        <v>31851</v>
      </c>
      <c r="DR81" s="48">
        <v>0</v>
      </c>
      <c r="DS81" s="48"/>
      <c r="DT81" s="77" t="str">
        <f t="shared" si="714"/>
        <v xml:space="preserve"> </v>
      </c>
      <c r="DU81" s="23" t="str">
        <f t="shared" si="634"/>
        <v xml:space="preserve"> </v>
      </c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</row>
    <row r="82" spans="1:165" s="14" customFormat="1" ht="17.25" customHeight="1" outlineLevel="1" x14ac:dyDescent="0.25">
      <c r="A82" s="13">
        <v>65</v>
      </c>
      <c r="B82" s="100" t="s">
        <v>42</v>
      </c>
      <c r="C82" s="94">
        <v>531753</v>
      </c>
      <c r="D82" s="22">
        <v>16493.759999999998</v>
      </c>
      <c r="E82" s="22">
        <v>50589.11</v>
      </c>
      <c r="F82" s="23">
        <f t="shared" si="710"/>
        <v>3.1017709350017769E-2</v>
      </c>
      <c r="G82" s="23">
        <f t="shared" si="711"/>
        <v>0.32603380450851971</v>
      </c>
      <c r="H82" s="12">
        <v>210000</v>
      </c>
      <c r="I82" s="19">
        <v>14623.759999999998</v>
      </c>
      <c r="J82" s="12">
        <v>50589.11</v>
      </c>
      <c r="K82" s="23">
        <f>IF(I82&lt;=0," ",IF(I82/H82*100&gt;200,"СВ.200",I82/H82))</f>
        <v>6.9636952380952369E-2</v>
      </c>
      <c r="L82" s="23">
        <f>IF(J82=0," ",IF(I82/J82*100&gt;200,"св.200",I82/J82))</f>
        <v>0.28906932737104879</v>
      </c>
      <c r="M82" s="30">
        <v>70000</v>
      </c>
      <c r="N82" s="30">
        <v>2204.5500000000002</v>
      </c>
      <c r="O82" s="30">
        <v>14183.74</v>
      </c>
      <c r="P82" s="23">
        <f>IF(N82&lt;=0," ",IF(M82&lt;=0," ",IF(N82/M82*100&gt;200,"СВ.200",N82/M82)))</f>
        <v>3.1493571428571433E-2</v>
      </c>
      <c r="Q82" s="23">
        <f>IF(O82=0," ",IF(N82/O82*100&gt;200,"св.200",N82/O82))</f>
        <v>0.15542797597812708</v>
      </c>
      <c r="R82" s="30">
        <v>0</v>
      </c>
      <c r="S82" s="30">
        <v>0</v>
      </c>
      <c r="T82" s="30"/>
      <c r="U82" s="23" t="str">
        <f>IF(S82&lt;=0," ",IF(R82&lt;=0," ",IF(S82/R82*100&gt;200,"СВ.200",S82/R82)))</f>
        <v xml:space="preserve"> </v>
      </c>
      <c r="V82" s="23" t="str">
        <f t="shared" ref="V82:V83" si="851">IF(S82=0," ",IF(S82/T82*100&gt;200,"св.200",S82/T82))</f>
        <v xml:space="preserve"> </v>
      </c>
      <c r="W82" s="30">
        <v>0</v>
      </c>
      <c r="X82" s="30">
        <v>0</v>
      </c>
      <c r="Y82" s="30"/>
      <c r="Z82" s="23" t="str">
        <f>IF(X82&lt;=0," ",IF(W82&lt;=0," ",IF(X82/W82*100&gt;200,"СВ.200",X82/W82)))</f>
        <v xml:space="preserve"> </v>
      </c>
      <c r="AA82" s="23" t="str">
        <f>IF(X82=0," ",IF(X82/Y82*100&gt;200,"св.200",X82/Y82))</f>
        <v xml:space="preserve"> </v>
      </c>
      <c r="AB82" s="30">
        <v>25000</v>
      </c>
      <c r="AC82" s="30">
        <v>1499.94</v>
      </c>
      <c r="AD82" s="30">
        <v>148.75</v>
      </c>
      <c r="AE82" s="23">
        <f>IF(AC82&lt;=0," ",IF(AB82&lt;=0," ",IF(AC82/AB82*100&gt;200,"СВ.200",AC82/AB82)))</f>
        <v>5.9997600000000005E-2</v>
      </c>
      <c r="AF82" s="23" t="str">
        <f>IF(AD82=0," ",IF(AC82/AD82*100&gt;200,"св.200",AC82/AD82))</f>
        <v>св.200</v>
      </c>
      <c r="AG82" s="30">
        <v>115000</v>
      </c>
      <c r="AH82" s="30">
        <v>10919.27</v>
      </c>
      <c r="AI82" s="30">
        <v>36256.620000000003</v>
      </c>
      <c r="AJ82" s="23">
        <f>IF(AH82&lt;=0," ",IF(AG82&lt;=0," ",IF(AH82/AG82*100&gt;200,"СВ.200",AH82/AG82)))</f>
        <v>9.4950173913043487E-2</v>
      </c>
      <c r="AK82" s="23">
        <f>IF(AI82=0," ",IF(AH82/AI82*100&gt;200,"св.200",AH82/AI82))</f>
        <v>0.3011662421924603</v>
      </c>
      <c r="AL82" s="30">
        <v>0</v>
      </c>
      <c r="AM82" s="30">
        <v>0</v>
      </c>
      <c r="AN82" s="30"/>
      <c r="AO82" s="23" t="str">
        <f>IF(AM82&lt;=0," ",IF(AL82&lt;=0," ",IF(AM82/AL82*100&gt;200,"СВ.200",AM82/AL82)))</f>
        <v xml:space="preserve"> </v>
      </c>
      <c r="AP82" s="23" t="str">
        <f>IF(AN82=0," ",IF(AM82/AN82*100&gt;200,"св.200",AM82/AN82))</f>
        <v xml:space="preserve"> </v>
      </c>
      <c r="AQ82" s="48">
        <v>321753</v>
      </c>
      <c r="AR82" s="48">
        <v>1870</v>
      </c>
      <c r="AS82" s="48">
        <v>0</v>
      </c>
      <c r="AT82" s="23">
        <f t="shared" ref="AT82:AT83" si="852">IF(AR82&lt;=0," ",IF(AQ82&lt;=0," ",IF(AR82/AQ82*100&gt;200,"СВ.200",AR82/AQ82)))</f>
        <v>5.8119116216476616E-3</v>
      </c>
      <c r="AU82" s="23" t="str">
        <f t="shared" ref="AU82:AU83" si="853">IF(AS82=0," ",IF(AR82/AS82*100&gt;200,"св.200",AR82/AS82))</f>
        <v xml:space="preserve"> </v>
      </c>
      <c r="AV82" s="30">
        <v>0</v>
      </c>
      <c r="AW82" s="30">
        <v>0</v>
      </c>
      <c r="AX82" s="30"/>
      <c r="AY82" s="23" t="str">
        <f>IF(AW82&lt;=0," ",IF(AV82&lt;=0," ",IF(AW82/AV82*100&gt;200,"СВ.200",AW82/AV82)))</f>
        <v xml:space="preserve"> </v>
      </c>
      <c r="AZ82" s="23" t="str">
        <f>IF(AX82=0," ",IF(AW82/AX82*100&gt;200,"св.200",AW82/AX82))</f>
        <v xml:space="preserve"> </v>
      </c>
      <c r="BA82" s="30">
        <v>317753</v>
      </c>
      <c r="BB82" s="30">
        <v>0</v>
      </c>
      <c r="BC82" s="30"/>
      <c r="BD82" s="23" t="str">
        <f>IF(BB82&lt;=0," ",IF(BA82&lt;=0," ",IF(BB82/BA82*100&gt;200,"СВ.200",BB82/BA82)))</f>
        <v xml:space="preserve"> </v>
      </c>
      <c r="BE82" s="23" t="str">
        <f>IF(BC82=0," ",IF(BB82/BC82*100&gt;200,"св.200",BB82/BC82))</f>
        <v xml:space="preserve"> </v>
      </c>
      <c r="BF82" s="30">
        <v>0</v>
      </c>
      <c r="BG82" s="30">
        <v>0</v>
      </c>
      <c r="BH82" s="30"/>
      <c r="BI82" s="23" t="str">
        <f>IF(BG82&lt;=0," ",IF(BF82&lt;=0," ",IF(BG82/BF82*100&gt;200,"СВ.200",BG82/BF82)))</f>
        <v xml:space="preserve"> </v>
      </c>
      <c r="BJ82" s="23" t="str">
        <f>IF(BH82=0," ",IF(BG82/BH82*100&gt;200,"св.200",BG82/BH82))</f>
        <v xml:space="preserve"> </v>
      </c>
      <c r="BK82" s="30">
        <v>0</v>
      </c>
      <c r="BL82" s="30">
        <v>0</v>
      </c>
      <c r="BM82" s="30"/>
      <c r="BN82" s="23"/>
      <c r="BO82" s="23" t="str">
        <f>IF(BM82=0," ",IF(BL82/BM82*100&gt;200,"св.200",BL82/BM82))</f>
        <v xml:space="preserve"> </v>
      </c>
      <c r="BP82" s="30">
        <v>0</v>
      </c>
      <c r="BQ82" s="30">
        <v>0</v>
      </c>
      <c r="BR82" s="30"/>
      <c r="BS82" s="23" t="str">
        <f>IF(BQ82&lt;=0," ",IF(BP82&lt;=0," ",IF(BQ82/BP82*100&gt;200,"СВ.200",BQ82/BP82)))</f>
        <v xml:space="preserve"> </v>
      </c>
      <c r="BT82" s="23" t="str">
        <f>IF(BR82=0," ",IF(BQ82/BR82*100&gt;200,"св.200",BQ82/BR82))</f>
        <v xml:space="preserve"> </v>
      </c>
      <c r="BU82" s="30">
        <v>4000</v>
      </c>
      <c r="BV82" s="30">
        <v>1870</v>
      </c>
      <c r="BW82" s="30"/>
      <c r="BX82" s="23">
        <f>IF(BV82&lt;=0," ",IF(BU82&lt;=0," ",IF(BV82/BU82*100&gt;200,"СВ.200",BV82/BU82)))</f>
        <v>0.46750000000000003</v>
      </c>
      <c r="BY82" s="23" t="str">
        <f>IF(BW82=0," ",IF(BV82/BW82*100&gt;200,"св.200",BV82/BW82))</f>
        <v xml:space="preserve"> </v>
      </c>
      <c r="BZ82" s="30">
        <v>0</v>
      </c>
      <c r="CA82" s="30">
        <v>0</v>
      </c>
      <c r="CB82" s="30"/>
      <c r="CC82" s="23" t="str">
        <f>IF(CA82&lt;=0," ",IF(BZ82&lt;=0," ",IF(CA82/BZ82*100&gt;200,"СВ.200",CA82/BZ82)))</f>
        <v xml:space="preserve"> </v>
      </c>
      <c r="CD82" s="23" t="str">
        <f>IF(CB82=0," ",IF(CA82/CB82*100&gt;200,"св.200",CA82/CB82))</f>
        <v xml:space="preserve"> </v>
      </c>
      <c r="CE82" s="22">
        <v>0</v>
      </c>
      <c r="CF82" s="22">
        <v>0</v>
      </c>
      <c r="CG82" s="22">
        <v>0</v>
      </c>
      <c r="CH82" s="23" t="str">
        <f>IF(CF82&lt;=0," ",IF(CE82&lt;=0," ",IF(CF82/CE82*100&gt;200,"СВ.200",CF82/CE82)))</f>
        <v xml:space="preserve"> </v>
      </c>
      <c r="CI82" s="23" t="str">
        <f>IF(CG82=0," ",IF(CF82/CG82*100&gt;200,"св.200",CF82/CG82))</f>
        <v xml:space="preserve"> </v>
      </c>
      <c r="CJ82" s="30">
        <v>0</v>
      </c>
      <c r="CK82" s="30">
        <v>0</v>
      </c>
      <c r="CL82" s="30"/>
      <c r="CM82" s="23" t="str">
        <f>IF(CK82&lt;=0," ",IF(CJ82&lt;=0," ",IF(CK82/CJ82*100&gt;200,"СВ.200",CK82/CJ82)))</f>
        <v xml:space="preserve"> </v>
      </c>
      <c r="CN82" s="23" t="str">
        <f>IF(CL82=0," ",IF(CK82/CL82*100&gt;200,"св.200",CK82/CL82))</f>
        <v xml:space="preserve"> </v>
      </c>
      <c r="CO82" s="30">
        <v>0</v>
      </c>
      <c r="CP82" s="30">
        <v>0</v>
      </c>
      <c r="CQ82" s="30"/>
      <c r="CR82" s="23" t="str">
        <f>IF(CP82&lt;=0," ",IF(CO82&lt;=0," ",IF(CP82/CO82*100&gt;200,"СВ.200",CP82/CO82)))</f>
        <v xml:space="preserve"> </v>
      </c>
      <c r="CS82" s="23" t="str">
        <f>IF(CQ82=0," ",IF(CP82/CQ82*100&gt;200,"св.200",CP82/CQ82))</f>
        <v xml:space="preserve"> </v>
      </c>
      <c r="CT82" s="30">
        <v>0</v>
      </c>
      <c r="CU82" s="30">
        <v>0</v>
      </c>
      <c r="CV82" s="30"/>
      <c r="CW82" s="23" t="str">
        <f t="shared" si="722"/>
        <v xml:space="preserve"> </v>
      </c>
      <c r="CX82" s="23" t="str">
        <f t="shared" si="723"/>
        <v xml:space="preserve"> </v>
      </c>
      <c r="CY82" s="30">
        <v>0</v>
      </c>
      <c r="CZ82" s="30">
        <v>0</v>
      </c>
      <c r="DA82" s="30"/>
      <c r="DB82" s="23" t="str">
        <f>IF(CZ82&lt;=0," ",IF(CY82&lt;=0," ",IF(CZ82/CY82*100&gt;200,"СВ.200",CZ82/CY82)))</f>
        <v xml:space="preserve"> </v>
      </c>
      <c r="DC82" s="23" t="str">
        <f>IF(DA82=0," ",IF(CZ82/DA82*100&gt;200,"св.200",CZ82/DA82))</f>
        <v xml:space="preserve"> </v>
      </c>
      <c r="DD82" s="30">
        <v>0</v>
      </c>
      <c r="DE82" s="30">
        <v>0</v>
      </c>
      <c r="DF82" s="30"/>
      <c r="DG82" s="23" t="str">
        <f>IF(DE82&lt;=0," ",IF(DD82&lt;=0," ",IF(DE82/DD82*100&gt;200,"СВ.200",DE82/DD82)))</f>
        <v xml:space="preserve"> </v>
      </c>
      <c r="DH82" s="23" t="str">
        <f>IF(DF82=0," ",IF(DE82/DF82*100&gt;200,"св.200",DE82/DF82))</f>
        <v xml:space="preserve"> </v>
      </c>
      <c r="DI82" s="30"/>
      <c r="DJ82" s="30"/>
      <c r="DK82" s="23" t="str">
        <f t="shared" si="850"/>
        <v xml:space="preserve"> </v>
      </c>
      <c r="DL82" s="30">
        <v>0</v>
      </c>
      <c r="DM82" s="30">
        <v>0</v>
      </c>
      <c r="DN82" s="30"/>
      <c r="DO82" s="23" t="str">
        <f>IF(DM82&lt;=0," ",IF(DL82&lt;=0," ",IF(DM82/DL82*100&gt;200,"СВ.200",DM82/DL82)))</f>
        <v xml:space="preserve"> </v>
      </c>
      <c r="DP82" s="23" t="str">
        <f>IF(DN82=0," ",IF(DM82/DN82*100&gt;200,"св.200",DM82/DN82))</f>
        <v xml:space="preserve"> </v>
      </c>
      <c r="DQ82" s="30">
        <v>0</v>
      </c>
      <c r="DR82" s="30">
        <v>0</v>
      </c>
      <c r="DS82" s="30"/>
      <c r="DT82" s="77" t="str">
        <f>IF(DR82&lt;=0," ",IF(DQ82&lt;=0," ",IF(DR82/DQ82*100&gt;200,"СВ.200",DR82/DQ82)))</f>
        <v xml:space="preserve"> </v>
      </c>
      <c r="DU82" s="23" t="str">
        <f>IF(DS82=0," ",IF(DR82/DS82*100&gt;200,"св.200",DR82/DS82))</f>
        <v xml:space="preserve"> </v>
      </c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</row>
    <row r="83" spans="1:165" s="14" customFormat="1" ht="15.75" customHeight="1" outlineLevel="1" x14ac:dyDescent="0.25">
      <c r="A83" s="13">
        <v>66</v>
      </c>
      <c r="B83" s="100" t="s">
        <v>49</v>
      </c>
      <c r="C83" s="94">
        <v>974480</v>
      </c>
      <c r="D83" s="22">
        <v>111847.99</v>
      </c>
      <c r="E83" s="22">
        <v>140305.91999999998</v>
      </c>
      <c r="F83" s="23">
        <f t="shared" si="710"/>
        <v>0.11477710163369181</v>
      </c>
      <c r="G83" s="23">
        <f t="shared" si="711"/>
        <v>0.79717227897440124</v>
      </c>
      <c r="H83" s="12">
        <v>911000</v>
      </c>
      <c r="I83" s="19">
        <v>111847.98999999999</v>
      </c>
      <c r="J83" s="12">
        <v>135291.99</v>
      </c>
      <c r="K83" s="23">
        <f t="shared" ref="K83" si="854">IF(I83&lt;=0," ",IF(I83/H83*100&gt;200,"СВ.200",I83/H83))</f>
        <v>0.12277496158068056</v>
      </c>
      <c r="L83" s="23">
        <f t="shared" ref="L83" si="855">IF(J83=0," ",IF(I83/J83*100&gt;200,"св.200",I83/J83))</f>
        <v>0.82671553578301271</v>
      </c>
      <c r="M83" s="30">
        <v>111000</v>
      </c>
      <c r="N83" s="30">
        <v>26368.9</v>
      </c>
      <c r="O83" s="30">
        <v>35667.61</v>
      </c>
      <c r="P83" s="23">
        <f t="shared" ref="P83" si="856">IF(N83&lt;=0," ",IF(M83&lt;=0," ",IF(N83/M83*100&gt;200,"СВ.200",N83/M83)))</f>
        <v>0.23755765765765768</v>
      </c>
      <c r="Q83" s="23">
        <f t="shared" ref="Q83" si="857">IF(O83=0," ",IF(N83/O83*100&gt;200,"св.200",N83/O83))</f>
        <v>0.73929539994409499</v>
      </c>
      <c r="R83" s="30">
        <v>0</v>
      </c>
      <c r="S83" s="30">
        <v>0</v>
      </c>
      <c r="T83" s="30"/>
      <c r="U83" s="23" t="str">
        <f t="shared" ref="U83" si="858">IF(S83&lt;=0," ",IF(R83&lt;=0," ",IF(S83/R83*100&gt;200,"СВ.200",S83/R83)))</f>
        <v xml:space="preserve"> </v>
      </c>
      <c r="V83" s="23" t="str">
        <f t="shared" si="851"/>
        <v xml:space="preserve"> </v>
      </c>
      <c r="W83" s="30">
        <v>0</v>
      </c>
      <c r="X83" s="30">
        <v>0</v>
      </c>
      <c r="Y83" s="30"/>
      <c r="Z83" s="23" t="str">
        <f t="shared" ref="Z83" si="859">IF(X83&lt;=0," ",IF(W83&lt;=0," ",IF(X83/W83*100&gt;200,"СВ.200",X83/W83)))</f>
        <v xml:space="preserve"> </v>
      </c>
      <c r="AA83" s="23" t="str">
        <f t="shared" ref="AA83" si="860">IF(Y83=0," ",IF(X83/Y83*100&gt;200,"св.200",X83/Y83))</f>
        <v xml:space="preserve"> </v>
      </c>
      <c r="AB83" s="30">
        <v>50000</v>
      </c>
      <c r="AC83" s="30">
        <v>33468.67</v>
      </c>
      <c r="AD83" s="30">
        <v>18940.91</v>
      </c>
      <c r="AE83" s="23">
        <f t="shared" ref="AE83" si="861">IF(AC83&lt;=0," ",IF(AB83&lt;=0," ",IF(AC83/AB83*100&gt;200,"СВ.200",AC83/AB83)))</f>
        <v>0.66937340000000001</v>
      </c>
      <c r="AF83" s="23">
        <f t="shared" ref="AF83" si="862">IF(AD83=0," ",IF(AC83/AD83*100&gt;200,"св.200",AC83/AD83))</f>
        <v>1.7670043308373251</v>
      </c>
      <c r="AG83" s="30">
        <v>750000</v>
      </c>
      <c r="AH83" s="30">
        <v>52010.42</v>
      </c>
      <c r="AI83" s="30">
        <v>80683.47</v>
      </c>
      <c r="AJ83" s="23">
        <f t="shared" ref="AJ83" si="863">IF(AH83&lt;=0," ",IF(AG83&lt;=0," ",IF(AH83/AG83*100&gt;200,"СВ.200",AH83/AG83)))</f>
        <v>6.9347226666666664E-2</v>
      </c>
      <c r="AK83" s="23">
        <f t="shared" ref="AK83" si="864">IF(AI83=0," ",IF(AH83/AI83*100&gt;200,"св.200",AH83/AI83))</f>
        <v>0.64462299402839263</v>
      </c>
      <c r="AL83" s="30">
        <v>0</v>
      </c>
      <c r="AM83" s="30">
        <v>0</v>
      </c>
      <c r="AN83" s="30"/>
      <c r="AO83" s="23" t="str">
        <f t="shared" ref="AO83" si="865">IF(AM83&lt;=0," ",IF(AL83&lt;=0," ",IF(AM83/AL83*100&gt;200,"СВ.200",AM83/AL83)))</f>
        <v xml:space="preserve"> </v>
      </c>
      <c r="AP83" s="23" t="str">
        <f t="shared" ref="AP83" si="866">IF(AN83=0," ",IF(AM83/AN83*100&gt;200,"св.200",AM83/AN83))</f>
        <v xml:space="preserve"> </v>
      </c>
      <c r="AQ83" s="48">
        <v>63480</v>
      </c>
      <c r="AR83" s="48">
        <v>0</v>
      </c>
      <c r="AS83" s="48">
        <v>5013.93</v>
      </c>
      <c r="AT83" s="23" t="str">
        <f t="shared" si="852"/>
        <v xml:space="preserve"> </v>
      </c>
      <c r="AU83" s="23">
        <f t="shared" si="853"/>
        <v>0</v>
      </c>
      <c r="AV83" s="30">
        <v>0</v>
      </c>
      <c r="AW83" s="30">
        <v>0</v>
      </c>
      <c r="AX83" s="30"/>
      <c r="AY83" s="23" t="str">
        <f t="shared" ref="AY83" si="867">IF(AW83&lt;=0," ",IF(AV83&lt;=0," ",IF(AW83/AV83*100&gt;200,"СВ.200",AW83/AV83)))</f>
        <v xml:space="preserve"> </v>
      </c>
      <c r="AZ83" s="23" t="str">
        <f t="shared" ref="AZ83" si="868">IF(AX83=0," ",IF(AW83/AX83*100&gt;200,"св.200",AW83/AX83))</f>
        <v xml:space="preserve"> </v>
      </c>
      <c r="BA83" s="30">
        <v>0</v>
      </c>
      <c r="BB83" s="30">
        <v>0</v>
      </c>
      <c r="BC83" s="30">
        <v>5013.93</v>
      </c>
      <c r="BD83" s="23" t="str">
        <f t="shared" ref="BD83" si="869">IF(BB83&lt;=0," ",IF(BA83&lt;=0," ",IF(BB83/BA83*100&gt;200,"СВ.200",BB83/BA83)))</f>
        <v xml:space="preserve"> </v>
      </c>
      <c r="BE83" s="23">
        <f t="shared" ref="BE83" si="870">IF(BC83=0," ",IF(BB83/BC83*100&gt;200,"св.200",BB83/BC83))</f>
        <v>0</v>
      </c>
      <c r="BF83" s="30">
        <v>0</v>
      </c>
      <c r="BG83" s="30">
        <v>0</v>
      </c>
      <c r="BH83" s="30"/>
      <c r="BI83" s="23" t="str">
        <f t="shared" ref="BI83" si="871">IF(BG83&lt;=0," ",IF(BF83&lt;=0," ",IF(BG83/BF83*100&gt;200,"СВ.200",BG83/BF83)))</f>
        <v xml:space="preserve"> </v>
      </c>
      <c r="BJ83" s="23" t="str">
        <f t="shared" ref="BJ83" si="872">IF(BH83=0," ",IF(BG83/BH83*100&gt;200,"св.200",BG83/BH83))</f>
        <v xml:space="preserve"> </v>
      </c>
      <c r="BK83" s="30">
        <v>0</v>
      </c>
      <c r="BL83" s="30">
        <v>0</v>
      </c>
      <c r="BM83" s="30"/>
      <c r="BN83" s="23"/>
      <c r="BO83" s="23" t="str">
        <f t="shared" ref="BO83" si="873">IF(BM83=0," ",IF(BL83/BM83*100&gt;200,"св.200",BL83/BM83))</f>
        <v xml:space="preserve"> </v>
      </c>
      <c r="BP83" s="30">
        <v>0</v>
      </c>
      <c r="BQ83" s="30">
        <v>0</v>
      </c>
      <c r="BR83" s="30"/>
      <c r="BS83" s="23" t="str">
        <f t="shared" ref="BS83" si="874">IF(BQ83&lt;=0," ",IF(BP83&lt;=0," ",IF(BQ83/BP83*100&gt;200,"СВ.200",BQ83/BP83)))</f>
        <v xml:space="preserve"> </v>
      </c>
      <c r="BT83" s="23" t="str">
        <f t="shared" ref="BT83" si="875">IF(BR83=0," ",IF(BQ83/BR83*100&gt;200,"св.200",BQ83/BR83))</f>
        <v xml:space="preserve"> </v>
      </c>
      <c r="BU83" s="30">
        <v>0</v>
      </c>
      <c r="BV83" s="30">
        <v>0</v>
      </c>
      <c r="BW83" s="30"/>
      <c r="BX83" s="23" t="str">
        <f t="shared" ref="BX83" si="876">IF(BV83&lt;=0," ",IF(BU83&lt;=0," ",IF(BV83/BU83*100&gt;200,"СВ.200",BV83/BU83)))</f>
        <v xml:space="preserve"> </v>
      </c>
      <c r="BY83" s="23" t="str">
        <f t="shared" ref="BY83" si="877">IF(BW83=0," ",IF(BV83/BW83*100&gt;200,"св.200",BV83/BW83))</f>
        <v xml:space="preserve"> </v>
      </c>
      <c r="BZ83" s="30">
        <v>0</v>
      </c>
      <c r="CA83" s="30">
        <v>0</v>
      </c>
      <c r="CB83" s="30"/>
      <c r="CC83" s="23" t="str">
        <f t="shared" ref="CC83" si="878">IF(CA83&lt;=0," ",IF(BZ83&lt;=0," ",IF(CA83/BZ83*100&gt;200,"СВ.200",CA83/BZ83)))</f>
        <v xml:space="preserve"> </v>
      </c>
      <c r="CD83" s="23" t="str">
        <f t="shared" ref="CD83" si="879">IF(CB83=0," ",IF(CA83/CB83*100&gt;200,"св.200",CA83/CB83))</f>
        <v xml:space="preserve"> </v>
      </c>
      <c r="CE83" s="22">
        <v>0</v>
      </c>
      <c r="CF83" s="22">
        <v>0</v>
      </c>
      <c r="CG83" s="22">
        <v>0</v>
      </c>
      <c r="CH83" s="23" t="str">
        <f t="shared" ref="CH83" si="880">IF(CF83&lt;=0," ",IF(CE83&lt;=0," ",IF(CF83/CE83*100&gt;200,"СВ.200",CF83/CE83)))</f>
        <v xml:space="preserve"> </v>
      </c>
      <c r="CI83" s="23" t="str">
        <f t="shared" ref="CI83" si="881">IF(CG83=0," ",IF(CF83/CG83*100&gt;200,"св.200",CF83/CG83))</f>
        <v xml:space="preserve"> </v>
      </c>
      <c r="CJ83" s="30">
        <v>0</v>
      </c>
      <c r="CK83" s="30">
        <v>0</v>
      </c>
      <c r="CL83" s="30"/>
      <c r="CM83" s="23" t="str">
        <f t="shared" ref="CM83" si="882">IF(CK83&lt;=0," ",IF(CJ83&lt;=0," ",IF(CK83/CJ83*100&gt;200,"СВ.200",CK83/CJ83)))</f>
        <v xml:space="preserve"> </v>
      </c>
      <c r="CN83" s="23" t="str">
        <f t="shared" ref="CN83" si="883">IF(CL83=0," ",IF(CK83/CL83*100&gt;200,"св.200",CK83/CL83))</f>
        <v xml:space="preserve"> </v>
      </c>
      <c r="CO83" s="30">
        <v>0</v>
      </c>
      <c r="CP83" s="30">
        <v>0</v>
      </c>
      <c r="CQ83" s="30"/>
      <c r="CR83" s="23" t="str">
        <f t="shared" ref="CR83" si="884">IF(CP83&lt;=0," ",IF(CO83&lt;=0," ",IF(CP83/CO83*100&gt;200,"СВ.200",CP83/CO83)))</f>
        <v xml:space="preserve"> </v>
      </c>
      <c r="CS83" s="23" t="str">
        <f t="shared" ref="CS83" si="885">IF(CQ83=0," ",IF(CP83/CQ83*100&gt;200,"св.200",CP83/CQ83))</f>
        <v xml:space="preserve"> </v>
      </c>
      <c r="CT83" s="30">
        <v>0</v>
      </c>
      <c r="CU83" s="30">
        <v>0</v>
      </c>
      <c r="CV83" s="30"/>
      <c r="CW83" s="23" t="str">
        <f t="shared" si="722"/>
        <v xml:space="preserve"> </v>
      </c>
      <c r="CX83" s="23" t="str">
        <f t="shared" si="723"/>
        <v xml:space="preserve"> </v>
      </c>
      <c r="CY83" s="30">
        <v>0</v>
      </c>
      <c r="CZ83" s="30">
        <v>0</v>
      </c>
      <c r="DA83" s="30"/>
      <c r="DB83" s="23" t="str">
        <f t="shared" ref="DB83" si="886">IF(CZ83&lt;=0," ",IF(CY83&lt;=0," ",IF(CZ83/CY83*100&gt;200,"СВ.200",CZ83/CY83)))</f>
        <v xml:space="preserve"> </v>
      </c>
      <c r="DC83" s="23" t="str">
        <f t="shared" ref="DC83" si="887">IF(DA83=0," ",IF(CZ83/DA83*100&gt;200,"св.200",CZ83/DA83))</f>
        <v xml:space="preserve"> </v>
      </c>
      <c r="DD83" s="30">
        <v>0</v>
      </c>
      <c r="DE83" s="30">
        <v>0</v>
      </c>
      <c r="DF83" s="30"/>
      <c r="DG83" s="23" t="str">
        <f t="shared" ref="DG83:DG84" si="888">IF(DE83&lt;=0," ",IF(DD83&lt;=0," ",IF(DE83/DD83*100&gt;200,"СВ.200",DE83/DD83)))</f>
        <v xml:space="preserve"> </v>
      </c>
      <c r="DH83" s="23" t="str">
        <f t="shared" ref="DH83:DH84" si="889">IF(DF83=0," ",IF(DE83/DF83*100&gt;200,"св.200",DE83/DF83))</f>
        <v xml:space="preserve"> </v>
      </c>
      <c r="DI83" s="30"/>
      <c r="DJ83" s="30"/>
      <c r="DK83" s="23" t="str">
        <f t="shared" si="713"/>
        <v xml:space="preserve"> </v>
      </c>
      <c r="DL83" s="30">
        <v>0</v>
      </c>
      <c r="DM83" s="30">
        <v>0</v>
      </c>
      <c r="DN83" s="30"/>
      <c r="DO83" s="23" t="str">
        <f t="shared" ref="DO83" si="890">IF(DM83&lt;=0," ",IF(DL83&lt;=0," ",IF(DM83/DL83*100&gt;200,"СВ.200",DM83/DL83)))</f>
        <v xml:space="preserve"> </v>
      </c>
      <c r="DP83" s="23" t="str">
        <f t="shared" ref="DP83" si="891">IF(DN83=0," ",IF(DM83/DN83*100&gt;200,"св.200",DM83/DN83))</f>
        <v xml:space="preserve"> </v>
      </c>
      <c r="DQ83" s="30">
        <v>63480</v>
      </c>
      <c r="DR83" s="30">
        <v>0</v>
      </c>
      <c r="DS83" s="30"/>
      <c r="DT83" s="77" t="str">
        <f t="shared" ref="DT83:DT143" si="892">IF(DR83&lt;=0," ",IF(DQ83&lt;=0," ",IF(DR83/DQ83*100&gt;200,"СВ.200",DR83/DQ83)))</f>
        <v xml:space="preserve"> </v>
      </c>
      <c r="DU83" s="23" t="str">
        <f t="shared" ref="DU83:DU87" si="893">IF(DS83=0," ",IF(DR83/DS83*100&gt;200,"св.200",DR83/DS83))</f>
        <v xml:space="preserve"> </v>
      </c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</row>
    <row r="84" spans="1:165" s="16" customFormat="1" ht="15.75" x14ac:dyDescent="0.25">
      <c r="A84" s="15"/>
      <c r="B84" s="99" t="s">
        <v>134</v>
      </c>
      <c r="C84" s="93">
        <f>C85+C86+C87+C88</f>
        <v>193240780.88999999</v>
      </c>
      <c r="D84" s="93">
        <f t="shared" ref="D84" si="894">D85+D86+D87+D88</f>
        <v>28015682.549999993</v>
      </c>
      <c r="E84" s="93">
        <f t="shared" ref="E84" si="895">E85+E86+E87+E88</f>
        <v>30915771.300000004</v>
      </c>
      <c r="F84" s="21">
        <f t="shared" si="710"/>
        <v>0.14497810669657554</v>
      </c>
      <c r="G84" s="21">
        <f t="shared" si="711"/>
        <v>0.90619387361039216</v>
      </c>
      <c r="H84" s="20">
        <f>H85+H86+H87+H88+H89</f>
        <v>159807620.81999999</v>
      </c>
      <c r="I84" s="51">
        <f t="shared" ref="I84:J84" si="896">I85+I86+I87+I88+I89</f>
        <v>24936084.540000003</v>
      </c>
      <c r="J84" s="51">
        <f t="shared" si="896"/>
        <v>28946966.970000003</v>
      </c>
      <c r="K84" s="21">
        <f t="shared" si="638"/>
        <v>0.15603814393862273</v>
      </c>
      <c r="L84" s="21">
        <f t="shared" si="639"/>
        <v>0.86144032173882712</v>
      </c>
      <c r="M84" s="51">
        <f>M85+M86+M87+M88+M89</f>
        <v>133660299.81999999</v>
      </c>
      <c r="N84" s="51">
        <f t="shared" ref="N84" si="897">N85+N86+N87+N88+N89</f>
        <v>22037821.43</v>
      </c>
      <c r="O84" s="51">
        <f t="shared" ref="O84" si="898">O85+O86+O87+O88+O89</f>
        <v>24682570.449999999</v>
      </c>
      <c r="P84" s="21">
        <f t="shared" si="642"/>
        <v>0.16487933559686968</v>
      </c>
      <c r="Q84" s="21">
        <f t="shared" si="643"/>
        <v>0.89284953018335256</v>
      </c>
      <c r="R84" s="51">
        <f>R85+R86+R87+R88+R89</f>
        <v>3207760</v>
      </c>
      <c r="S84" s="51">
        <f t="shared" ref="S84" si="899">S85+S86+S87+S88+S89</f>
        <v>884092.66</v>
      </c>
      <c r="T84" s="51">
        <f t="shared" ref="T84" si="900">T85+T86+T87+T88+T89</f>
        <v>792891.6</v>
      </c>
      <c r="U84" s="21">
        <f t="shared" si="646"/>
        <v>0.27561060054368158</v>
      </c>
      <c r="V84" s="21">
        <f t="shared" si="647"/>
        <v>1.1150233651106911</v>
      </c>
      <c r="W84" s="51">
        <f>W85+W86+W87+W88+W89</f>
        <v>27000</v>
      </c>
      <c r="X84" s="51">
        <f t="shared" ref="X84" si="901">X85+X86+X87+X88+X89</f>
        <v>16529.620000000003</v>
      </c>
      <c r="Y84" s="51">
        <f t="shared" ref="Y84" si="902">Y85+Y86+Y87+Y88+Y89</f>
        <v>223</v>
      </c>
      <c r="Z84" s="21">
        <f t="shared" si="650"/>
        <v>0.61220814814814828</v>
      </c>
      <c r="AA84" s="21" t="str">
        <f t="shared" si="651"/>
        <v>св.200</v>
      </c>
      <c r="AB84" s="51">
        <f>AB85+AB86+AB87+AB88+AB89</f>
        <v>5360000</v>
      </c>
      <c r="AC84" s="51">
        <f t="shared" ref="AC84" si="903">AC85+AC86+AC87+AC88+AC89</f>
        <v>159936.85</v>
      </c>
      <c r="AD84" s="51">
        <f t="shared" ref="AD84" si="904">AD85+AD86+AD87+AD88+AD89</f>
        <v>689695.92</v>
      </c>
      <c r="AE84" s="21">
        <f t="shared" si="654"/>
        <v>2.9838964552238806E-2</v>
      </c>
      <c r="AF84" s="21">
        <f t="shared" si="655"/>
        <v>0.2318947312316999</v>
      </c>
      <c r="AG84" s="51">
        <f>AG85+AG86+AG87+AG88+AG89</f>
        <v>17542561</v>
      </c>
      <c r="AH84" s="51">
        <f t="shared" ref="AH84" si="905">AH85+AH86+AH87+AH88+AH89</f>
        <v>1836341.8800000001</v>
      </c>
      <c r="AI84" s="51">
        <f t="shared" ref="AI84" si="906">AI85+AI86+AI87+AI88+AI89</f>
        <v>2781585.9999999995</v>
      </c>
      <c r="AJ84" s="21">
        <f t="shared" si="658"/>
        <v>0.10467923583107393</v>
      </c>
      <c r="AK84" s="21">
        <f t="shared" si="659"/>
        <v>0.66017799917025766</v>
      </c>
      <c r="AL84" s="51">
        <f>AL85+AL86+AL87+AL88+AL89</f>
        <v>10000</v>
      </c>
      <c r="AM84" s="51">
        <f t="shared" ref="AM84" si="907">AM85+AM86+AM87+AM88+AM89</f>
        <v>1362.1</v>
      </c>
      <c r="AN84" s="51">
        <f t="shared" ref="AN84" si="908">AN85+AN86+AN87+AN88+AN89</f>
        <v>0</v>
      </c>
      <c r="AO84" s="21">
        <f t="shared" si="824"/>
        <v>0.13621</v>
      </c>
      <c r="AP84" s="21" t="str">
        <f t="shared" si="662"/>
        <v xml:space="preserve"> </v>
      </c>
      <c r="AQ84" s="51">
        <f>AQ85+AQ86+AQ87+AQ88+AQ89</f>
        <v>34388643.07</v>
      </c>
      <c r="AR84" s="51">
        <f t="shared" ref="AR84" si="909">AR85+AR86+AR87+AR88+AR89</f>
        <v>3294746.54</v>
      </c>
      <c r="AS84" s="51">
        <f t="shared" ref="AS84" si="910">AS85+AS86+AS87+AS88+AS89</f>
        <v>2150795.2800000003</v>
      </c>
      <c r="AT84" s="21">
        <f t="shared" si="712"/>
        <v>9.5809146446789423E-2</v>
      </c>
      <c r="AU84" s="21">
        <f t="shared" si="744"/>
        <v>1.531873614675219</v>
      </c>
      <c r="AV84" s="51">
        <f>AV85+AV86+AV87+AV88+AV89</f>
        <v>1870000</v>
      </c>
      <c r="AW84" s="51">
        <f t="shared" ref="AW84" si="911">AW85+AW86+AW87+AW88+AW89</f>
        <v>852859.11</v>
      </c>
      <c r="AX84" s="51">
        <f t="shared" ref="AX84" si="912">AX85+AX86+AX87+AX88+AX89</f>
        <v>551701.79</v>
      </c>
      <c r="AY84" s="21">
        <f t="shared" si="667"/>
        <v>0.45607439037433156</v>
      </c>
      <c r="AZ84" s="21">
        <f t="shared" si="668"/>
        <v>1.5458697532955257</v>
      </c>
      <c r="BA84" s="51">
        <f>BA85+BA86+BA87+BA88+BA89</f>
        <v>740620.48</v>
      </c>
      <c r="BB84" s="51">
        <f t="shared" ref="BB84" si="913">BB85+BB86+BB87+BB88+BB89</f>
        <v>265482.71000000008</v>
      </c>
      <c r="BC84" s="51">
        <f t="shared" ref="BC84" si="914">BC85+BC86+BC87+BC88+BC89</f>
        <v>253312.41</v>
      </c>
      <c r="BD84" s="21">
        <f t="shared" si="671"/>
        <v>0.35845985517440737</v>
      </c>
      <c r="BE84" s="21">
        <f t="shared" si="672"/>
        <v>1.0480446260015452</v>
      </c>
      <c r="BF84" s="51">
        <f>BF85+BF86+BF87+BF88+BF89</f>
        <v>682836</v>
      </c>
      <c r="BG84" s="51">
        <f t="shared" ref="BG84" si="915">BG85+BG86+BG87+BG88+BG89</f>
        <v>335684.41000000003</v>
      </c>
      <c r="BH84" s="51">
        <f t="shared" ref="BH84" si="916">BH85+BH86+BH87+BH88+BH89</f>
        <v>180137.74</v>
      </c>
      <c r="BI84" s="21">
        <f t="shared" si="675"/>
        <v>0.49160326930624637</v>
      </c>
      <c r="BJ84" s="21">
        <f t="shared" si="676"/>
        <v>1.863487406914287</v>
      </c>
      <c r="BK84" s="51">
        <f>BK85+BK86+BK87+BK88+BK89</f>
        <v>0</v>
      </c>
      <c r="BL84" s="51">
        <f t="shared" ref="BL84" si="917">BL85+BL86+BL87+BL88+BL89</f>
        <v>0</v>
      </c>
      <c r="BM84" s="51">
        <f t="shared" ref="BM84" si="918">BM85+BM86+BM87+BM88+BM89</f>
        <v>11100</v>
      </c>
      <c r="BN84" s="21" t="str">
        <f t="shared" ref="BN84:BN108" si="919">IF(BL84&lt;=0," ",IF(BK84&lt;=0," ",IF(BL84/BK84*100&gt;200,"СВ.200",BL84/BK84)))</f>
        <v xml:space="preserve"> </v>
      </c>
      <c r="BO84" s="21">
        <f t="shared" si="680"/>
        <v>0</v>
      </c>
      <c r="BP84" s="51">
        <f>BP85+BP86+BP87+BP88+BP89</f>
        <v>960000</v>
      </c>
      <c r="BQ84" s="51">
        <f t="shared" ref="BQ84" si="920">BQ85+BQ86+BQ87+BQ88+BQ89</f>
        <v>353490.64</v>
      </c>
      <c r="BR84" s="51">
        <f t="shared" ref="BR84" si="921">BR85+BR86+BR87+BR88+BR89</f>
        <v>265920.67</v>
      </c>
      <c r="BS84" s="21">
        <f t="shared" si="683"/>
        <v>0.36821941666666669</v>
      </c>
      <c r="BT84" s="21">
        <f t="shared" si="684"/>
        <v>1.3293086242600096</v>
      </c>
      <c r="BU84" s="51">
        <f>BU85+BU86+BU87+BU88+BU89</f>
        <v>8005349.7299999995</v>
      </c>
      <c r="BV84" s="51">
        <f t="shared" ref="BV84:BW84" si="922">BV85+BV86+BV87+BV88+BV89</f>
        <v>948920.01</v>
      </c>
      <c r="BW84" s="51">
        <f t="shared" si="922"/>
        <v>332933.21000000002</v>
      </c>
      <c r="BX84" s="21">
        <f t="shared" si="686"/>
        <v>0.11853573447814879</v>
      </c>
      <c r="BY84" s="21" t="str">
        <f t="shared" si="687"/>
        <v>св.200</v>
      </c>
      <c r="BZ84" s="51">
        <f>BZ85+BZ86+BZ87+BZ88+BZ89</f>
        <v>21096051.68</v>
      </c>
      <c r="CA84" s="51">
        <f t="shared" ref="CA84:CB84" si="923">CA85+CA86+CA87+CA88+CA89</f>
        <v>52420.08</v>
      </c>
      <c r="CB84" s="51">
        <f t="shared" si="923"/>
        <v>0</v>
      </c>
      <c r="CC84" s="21">
        <f t="shared" si="839"/>
        <v>2.4848289525995324E-3</v>
      </c>
      <c r="CD84" s="21" t="str">
        <f t="shared" si="689"/>
        <v xml:space="preserve"> </v>
      </c>
      <c r="CE84" s="51">
        <f>CE85+CE86+CE87+CE88+CE89</f>
        <v>1003785.18</v>
      </c>
      <c r="CF84" s="51">
        <f t="shared" ref="CF84:CG84" si="924">CF85+CF86+CF87+CF88+CF89</f>
        <v>419489.58</v>
      </c>
      <c r="CG84" s="51">
        <f t="shared" si="924"/>
        <v>550947.83999999997</v>
      </c>
      <c r="CH84" s="21">
        <f t="shared" si="691"/>
        <v>0.41790772404111404</v>
      </c>
      <c r="CI84" s="21">
        <f t="shared" si="720"/>
        <v>0.76139617862917852</v>
      </c>
      <c r="CJ84" s="51">
        <f>CJ85+CJ86+CJ87+CJ88+CJ89</f>
        <v>1000000</v>
      </c>
      <c r="CK84" s="51">
        <f t="shared" ref="CK84:CL84" si="925">CK85+CK86+CK87+CK88+CK89</f>
        <v>415704.4</v>
      </c>
      <c r="CL84" s="51">
        <f t="shared" si="925"/>
        <v>162938.87</v>
      </c>
      <c r="CM84" s="21">
        <f t="shared" si="693"/>
        <v>0.41570440000000003</v>
      </c>
      <c r="CN84" s="21" t="str">
        <f t="shared" si="721"/>
        <v>св.200</v>
      </c>
      <c r="CO84" s="51">
        <f>CO85+CO86+CO87+CO88+CO89</f>
        <v>3785.18</v>
      </c>
      <c r="CP84" s="51">
        <f t="shared" ref="CP84:CQ84" si="926">CP85+CP86+CP87+CP88+CP89</f>
        <v>3785.18</v>
      </c>
      <c r="CQ84" s="51">
        <f t="shared" si="926"/>
        <v>388008.97</v>
      </c>
      <c r="CR84" s="21">
        <f t="shared" si="695"/>
        <v>1</v>
      </c>
      <c r="CS84" s="21">
        <f t="shared" si="696"/>
        <v>9.7553930260942164E-3</v>
      </c>
      <c r="CT84" s="51">
        <f>CT85+CT86+CT87+CT88+CT89</f>
        <v>0</v>
      </c>
      <c r="CU84" s="51">
        <f t="shared" ref="CU84:CV84" si="927">CU85+CU86+CU87+CU88+CU89</f>
        <v>0</v>
      </c>
      <c r="CV84" s="51">
        <f t="shared" si="927"/>
        <v>0</v>
      </c>
      <c r="CW84" s="40" t="str">
        <f t="shared" si="722"/>
        <v xml:space="preserve"> </v>
      </c>
      <c r="CX84" s="40" t="str">
        <f t="shared" si="723"/>
        <v xml:space="preserve"> </v>
      </c>
      <c r="CY84" s="51">
        <f>CY85+CY86+CY87+CY88+CY89</f>
        <v>0</v>
      </c>
      <c r="CZ84" s="51">
        <f t="shared" ref="CZ84:DA84" si="928">CZ85+CZ86+CZ87+CZ88+CZ89</f>
        <v>0</v>
      </c>
      <c r="DA84" s="51">
        <f t="shared" si="928"/>
        <v>0</v>
      </c>
      <c r="DB84" s="21" t="str">
        <f t="shared" si="699"/>
        <v xml:space="preserve"> </v>
      </c>
      <c r="DC84" s="21" t="str">
        <f t="shared" si="700"/>
        <v xml:space="preserve"> </v>
      </c>
      <c r="DD84" s="51">
        <f>DD85+DD86+DD87+DD88+DD89</f>
        <v>25200</v>
      </c>
      <c r="DE84" s="51">
        <f t="shared" ref="DE84:DF84" si="929">DE85+DE86+DE87+DE88+DE89</f>
        <v>25200</v>
      </c>
      <c r="DF84" s="51">
        <f t="shared" si="929"/>
        <v>341.62</v>
      </c>
      <c r="DG84" s="21">
        <f t="shared" si="888"/>
        <v>1</v>
      </c>
      <c r="DH84" s="21" t="str">
        <f t="shared" si="889"/>
        <v>св.200</v>
      </c>
      <c r="DI84" s="51">
        <f t="shared" ref="DI84:DJ84" si="930">DI85+DI86+DI87+DI88+DI89</f>
        <v>0</v>
      </c>
      <c r="DJ84" s="51">
        <f t="shared" si="930"/>
        <v>0</v>
      </c>
      <c r="DK84" s="51" t="e">
        <f t="shared" ref="DJ84:DK84" si="931">DK85+DK86+DK87+DK88+DK89</f>
        <v>#VALUE!</v>
      </c>
      <c r="DL84" s="51">
        <f>DL85+DL86+DL87+DL88+DL89</f>
        <v>4800</v>
      </c>
      <c r="DM84" s="51">
        <f t="shared" ref="DM84:DN84" si="932">DM85+DM86+DM87+DM88+DM89</f>
        <v>41200</v>
      </c>
      <c r="DN84" s="51">
        <f t="shared" si="932"/>
        <v>4400</v>
      </c>
      <c r="DO84" s="21" t="str">
        <f t="shared" si="707"/>
        <v>СВ.200</v>
      </c>
      <c r="DP84" s="21" t="str">
        <f t="shared" si="708"/>
        <v>св.200</v>
      </c>
      <c r="DQ84" s="51">
        <f>DQ85+DQ86+DQ87+DQ88+DQ89</f>
        <v>0</v>
      </c>
      <c r="DR84" s="51">
        <f t="shared" ref="DR84:DS84" si="933">DR85+DR86+DR87+DR88+DR89</f>
        <v>0</v>
      </c>
      <c r="DS84" s="51">
        <f t="shared" si="933"/>
        <v>0</v>
      </c>
      <c r="DT84" s="76" t="str">
        <f t="shared" si="892"/>
        <v xml:space="preserve"> </v>
      </c>
      <c r="DU84" s="21" t="str">
        <f t="shared" si="893"/>
        <v xml:space="preserve"> </v>
      </c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85"/>
      <c r="FI84" s="85"/>
    </row>
    <row r="85" spans="1:165" s="14" customFormat="1" ht="14.25" customHeight="1" outlineLevel="1" x14ac:dyDescent="0.25">
      <c r="A85" s="13">
        <v>67</v>
      </c>
      <c r="B85" s="100" t="s">
        <v>37</v>
      </c>
      <c r="C85" s="94">
        <v>81874694.5</v>
      </c>
      <c r="D85" s="22">
        <v>9458317.0999999996</v>
      </c>
      <c r="E85" s="22">
        <v>10252846.82</v>
      </c>
      <c r="F85" s="23">
        <f t="shared" si="710"/>
        <v>0.11552186127546406</v>
      </c>
      <c r="G85" s="23">
        <f t="shared" si="711"/>
        <v>0.92250642831704754</v>
      </c>
      <c r="H85" s="12">
        <v>58414853.82</v>
      </c>
      <c r="I85" s="19">
        <v>8613757.9399999995</v>
      </c>
      <c r="J85" s="12">
        <v>9870735.7100000009</v>
      </c>
      <c r="K85" s="23">
        <f t="shared" si="638"/>
        <v>0.14745834966124374</v>
      </c>
      <c r="L85" s="23">
        <f t="shared" si="639"/>
        <v>0.8726561213946229</v>
      </c>
      <c r="M85" s="30">
        <v>44322592.82</v>
      </c>
      <c r="N85" s="30">
        <v>7049083.2199999997</v>
      </c>
      <c r="O85" s="30">
        <v>7236311.2000000002</v>
      </c>
      <c r="P85" s="23">
        <f t="shared" si="642"/>
        <v>0.15904040741991951</v>
      </c>
      <c r="Q85" s="23">
        <f t="shared" si="643"/>
        <v>0.97412659919877398</v>
      </c>
      <c r="R85" s="30">
        <v>1136700</v>
      </c>
      <c r="S85" s="30">
        <v>327273.34999999998</v>
      </c>
      <c r="T85" s="30">
        <v>303675.40999999997</v>
      </c>
      <c r="U85" s="23">
        <f t="shared" si="646"/>
        <v>0.28791532506378109</v>
      </c>
      <c r="V85" s="23">
        <f t="shared" si="647"/>
        <v>1.0777077735731055</v>
      </c>
      <c r="W85" s="30">
        <v>13000</v>
      </c>
      <c r="X85" s="30">
        <v>3804.49</v>
      </c>
      <c r="Y85" s="30"/>
      <c r="Z85" s="23">
        <f t="shared" si="650"/>
        <v>0.2926530769230769</v>
      </c>
      <c r="AA85" s="23" t="str">
        <f t="shared" si="651"/>
        <v xml:space="preserve"> </v>
      </c>
      <c r="AB85" s="30">
        <v>1000000</v>
      </c>
      <c r="AC85" s="30">
        <v>51043.89</v>
      </c>
      <c r="AD85" s="30">
        <v>327391.18</v>
      </c>
      <c r="AE85" s="23">
        <f t="shared" si="654"/>
        <v>5.1043890000000001E-2</v>
      </c>
      <c r="AF85" s="23">
        <f t="shared" si="655"/>
        <v>0.15591101140843197</v>
      </c>
      <c r="AG85" s="30">
        <v>11942561</v>
      </c>
      <c r="AH85" s="30">
        <v>1182552.99</v>
      </c>
      <c r="AI85" s="30">
        <v>2003357.92</v>
      </c>
      <c r="AJ85" s="23">
        <f t="shared" si="658"/>
        <v>9.9020050222058731E-2</v>
      </c>
      <c r="AK85" s="23">
        <f t="shared" si="659"/>
        <v>0.59028542937549577</v>
      </c>
      <c r="AL85" s="30">
        <v>0</v>
      </c>
      <c r="AM85" s="30">
        <v>0</v>
      </c>
      <c r="AN85" s="30"/>
      <c r="AO85" s="23" t="str">
        <f t="shared" ref="AO85:AO118" si="934">IF(AM85&lt;=0," ",IF(AL85&lt;=0," ",IF(AM85/AL85*100&gt;200,"СВ.200",AM85/AL85)))</f>
        <v xml:space="preserve"> </v>
      </c>
      <c r="AP85" s="23" t="str">
        <f t="shared" si="662"/>
        <v xml:space="preserve"> </v>
      </c>
      <c r="AQ85" s="48">
        <v>23459840.68</v>
      </c>
      <c r="AR85" s="48">
        <v>844559.16</v>
      </c>
      <c r="AS85" s="48">
        <v>382111.11</v>
      </c>
      <c r="AT85" s="23">
        <f t="shared" si="712"/>
        <v>3.6000208676608969E-2</v>
      </c>
      <c r="AU85" s="23" t="str">
        <f t="shared" si="744"/>
        <v>св.200</v>
      </c>
      <c r="AV85" s="30">
        <v>870000</v>
      </c>
      <c r="AW85" s="30">
        <v>362014.82</v>
      </c>
      <c r="AX85" s="30">
        <v>216172.84</v>
      </c>
      <c r="AY85" s="23">
        <f t="shared" si="667"/>
        <v>0.41610898850574712</v>
      </c>
      <c r="AZ85" s="23">
        <f>IF(AW85&lt;=0," ",IF(AW85/AX85*100&gt;200,"св.200",AW85/AX85))</f>
        <v>1.6746545033131823</v>
      </c>
      <c r="BA85" s="30">
        <v>250000</v>
      </c>
      <c r="BB85" s="30">
        <v>59750</v>
      </c>
      <c r="BC85" s="30">
        <v>59750</v>
      </c>
      <c r="BD85" s="23">
        <f t="shared" ref="BD85:BD86" si="935">IF(BB85&lt;=0," ",IF(BA85&lt;=0," ",IF(BB85/BA85*100&gt;200,"СВ.200",BB85/BA85)))</f>
        <v>0.23899999999999999</v>
      </c>
      <c r="BE85" s="23">
        <f t="shared" ref="BE85:BE86" si="936">IF(BC85=0," ",IF(BB85/BC85*100&gt;200,"св.200",BB85/BC85))</f>
        <v>1</v>
      </c>
      <c r="BF85" s="30">
        <v>120000</v>
      </c>
      <c r="BG85" s="30">
        <v>17256.27</v>
      </c>
      <c r="BH85" s="30">
        <v>30560.959999999999</v>
      </c>
      <c r="BI85" s="23">
        <f t="shared" si="675"/>
        <v>0.14380224999999999</v>
      </c>
      <c r="BJ85" s="23">
        <f t="shared" si="676"/>
        <v>0.56465078322146955</v>
      </c>
      <c r="BK85" s="30">
        <v>0</v>
      </c>
      <c r="BL85" s="30">
        <v>0</v>
      </c>
      <c r="BM85" s="30"/>
      <c r="BN85" s="23" t="str">
        <f t="shared" si="919"/>
        <v xml:space="preserve"> </v>
      </c>
      <c r="BO85" s="23" t="str">
        <f t="shared" si="680"/>
        <v xml:space="preserve"> </v>
      </c>
      <c r="BP85" s="30">
        <v>0</v>
      </c>
      <c r="BQ85" s="30">
        <v>0</v>
      </c>
      <c r="BR85" s="30"/>
      <c r="BS85" s="23" t="str">
        <f t="shared" si="683"/>
        <v xml:space="preserve"> </v>
      </c>
      <c r="BT85" s="23" t="str">
        <f t="shared" si="684"/>
        <v xml:space="preserve"> </v>
      </c>
      <c r="BU85" s="30">
        <v>350000</v>
      </c>
      <c r="BV85" s="30">
        <v>33400</v>
      </c>
      <c r="BW85" s="30">
        <v>35040</v>
      </c>
      <c r="BX85" s="23">
        <f t="shared" si="686"/>
        <v>9.5428571428571432E-2</v>
      </c>
      <c r="BY85" s="23">
        <f t="shared" si="687"/>
        <v>0.95319634703196343</v>
      </c>
      <c r="BZ85" s="30">
        <v>21069840.68</v>
      </c>
      <c r="CA85" s="30">
        <v>0</v>
      </c>
      <c r="CB85" s="30"/>
      <c r="CC85" s="23" t="str">
        <f t="shared" si="839"/>
        <v xml:space="preserve"> </v>
      </c>
      <c r="CD85" s="23" t="str">
        <f t="shared" si="689"/>
        <v xml:space="preserve"> </v>
      </c>
      <c r="CE85" s="22">
        <v>800000</v>
      </c>
      <c r="CF85" s="22">
        <v>372138.07</v>
      </c>
      <c r="CG85" s="22">
        <v>37387.31</v>
      </c>
      <c r="CH85" s="23">
        <f t="shared" si="691"/>
        <v>0.46517258750000001</v>
      </c>
      <c r="CI85" s="23" t="str">
        <f t="shared" si="720"/>
        <v>св.200</v>
      </c>
      <c r="CJ85" s="30">
        <v>800000</v>
      </c>
      <c r="CK85" s="30">
        <v>372138.07</v>
      </c>
      <c r="CL85" s="30">
        <v>37387.31</v>
      </c>
      <c r="CM85" s="23">
        <f t="shared" si="693"/>
        <v>0.46517258750000001</v>
      </c>
      <c r="CN85" s="23" t="str">
        <f t="shared" si="721"/>
        <v>св.200</v>
      </c>
      <c r="CO85" s="30">
        <v>0</v>
      </c>
      <c r="CP85" s="30">
        <v>0</v>
      </c>
      <c r="CQ85" s="30"/>
      <c r="CR85" s="23" t="str">
        <f t="shared" si="695"/>
        <v xml:space="preserve"> </v>
      </c>
      <c r="CS85" s="23" t="str">
        <f t="shared" si="696"/>
        <v xml:space="preserve"> </v>
      </c>
      <c r="CT85" s="30">
        <v>0</v>
      </c>
      <c r="CU85" s="30">
        <v>0</v>
      </c>
      <c r="CV85" s="30"/>
      <c r="CW85" s="23" t="str">
        <f t="shared" si="722"/>
        <v xml:space="preserve"> </v>
      </c>
      <c r="CX85" s="23" t="str">
        <f t="shared" si="723"/>
        <v xml:space="preserve"> </v>
      </c>
      <c r="CY85" s="30">
        <v>0</v>
      </c>
      <c r="CZ85" s="30">
        <v>0</v>
      </c>
      <c r="DA85" s="30"/>
      <c r="DB85" s="23" t="str">
        <f t="shared" si="699"/>
        <v xml:space="preserve"> </v>
      </c>
      <c r="DC85" s="23" t="str">
        <f t="shared" si="700"/>
        <v xml:space="preserve"> </v>
      </c>
      <c r="DD85" s="30">
        <v>0</v>
      </c>
      <c r="DE85" s="30">
        <v>0</v>
      </c>
      <c r="DF85" s="30"/>
      <c r="DG85" s="23" t="str">
        <f>IF(DE85&lt;=0," ",IF(DF85&lt;=0," ",IF(DE85/DF85*100&gt;200,"СВ.200",DE85/DF85)))</f>
        <v xml:space="preserve"> </v>
      </c>
      <c r="DH85" s="23" t="str">
        <f t="shared" si="703"/>
        <v xml:space="preserve"> </v>
      </c>
      <c r="DI85" s="30"/>
      <c r="DJ85" s="30"/>
      <c r="DK85" s="23" t="str">
        <f t="shared" si="713"/>
        <v xml:space="preserve"> </v>
      </c>
      <c r="DL85" s="30">
        <v>0</v>
      </c>
      <c r="DM85" s="30">
        <v>0</v>
      </c>
      <c r="DN85" s="30">
        <v>3200</v>
      </c>
      <c r="DO85" s="23" t="str">
        <f t="shared" si="707"/>
        <v xml:space="preserve"> </v>
      </c>
      <c r="DP85" s="23">
        <f t="shared" si="708"/>
        <v>0</v>
      </c>
      <c r="DQ85" s="30">
        <v>0</v>
      </c>
      <c r="DR85" s="30">
        <v>0</v>
      </c>
      <c r="DS85" s="30"/>
      <c r="DT85" s="77" t="str">
        <f t="shared" si="892"/>
        <v xml:space="preserve"> </v>
      </c>
      <c r="DU85" s="23" t="str">
        <f t="shared" si="893"/>
        <v xml:space="preserve"> </v>
      </c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</row>
    <row r="86" spans="1:165" s="14" customFormat="1" ht="15.75" customHeight="1" outlineLevel="1" x14ac:dyDescent="0.25">
      <c r="A86" s="13">
        <f>A85+1</f>
        <v>68</v>
      </c>
      <c r="B86" s="100" t="s">
        <v>74</v>
      </c>
      <c r="C86" s="94">
        <v>108094960</v>
      </c>
      <c r="D86" s="22">
        <v>18178132.989999998</v>
      </c>
      <c r="E86" s="22">
        <v>19947858.920000002</v>
      </c>
      <c r="F86" s="23">
        <f t="shared" si="710"/>
        <v>0.16816818277188869</v>
      </c>
      <c r="G86" s="23">
        <f t="shared" si="711"/>
        <v>0.91128241195722259</v>
      </c>
      <c r="H86" s="12">
        <v>98134267</v>
      </c>
      <c r="I86" s="19">
        <v>16027634.620000001</v>
      </c>
      <c r="J86" s="12">
        <v>18419243.330000002</v>
      </c>
      <c r="K86" s="23">
        <f t="shared" si="638"/>
        <v>0.16332352714266465</v>
      </c>
      <c r="L86" s="23">
        <f t="shared" si="639"/>
        <v>0.87015705981229352</v>
      </c>
      <c r="M86" s="30">
        <v>88913207</v>
      </c>
      <c r="N86" s="30">
        <v>14930920.359999999</v>
      </c>
      <c r="O86" s="30">
        <v>17373616.370000001</v>
      </c>
      <c r="P86" s="23">
        <f t="shared" si="642"/>
        <v>0.16792691281510069</v>
      </c>
      <c r="Q86" s="23">
        <f t="shared" si="643"/>
        <v>0.8594019829850772</v>
      </c>
      <c r="R86" s="30">
        <v>2071060</v>
      </c>
      <c r="S86" s="30">
        <v>556819.31000000006</v>
      </c>
      <c r="T86" s="30">
        <v>489216.19</v>
      </c>
      <c r="U86" s="23">
        <f t="shared" si="646"/>
        <v>0.2688571601015905</v>
      </c>
      <c r="V86" s="23">
        <f t="shared" si="647"/>
        <v>1.138186595991437</v>
      </c>
      <c r="W86" s="30">
        <v>0</v>
      </c>
      <c r="X86" s="30">
        <v>7020.55</v>
      </c>
      <c r="Y86" s="30">
        <v>223</v>
      </c>
      <c r="Z86" s="23" t="str">
        <f t="shared" si="650"/>
        <v xml:space="preserve"> </v>
      </c>
      <c r="AA86" s="23" t="str">
        <f t="shared" si="651"/>
        <v>св.200</v>
      </c>
      <c r="AB86" s="30">
        <v>3400000</v>
      </c>
      <c r="AC86" s="30">
        <v>66689.320000000007</v>
      </c>
      <c r="AD86" s="30">
        <v>66033.45</v>
      </c>
      <c r="AE86" s="23">
        <f t="shared" si="654"/>
        <v>1.9614505882352942E-2</v>
      </c>
      <c r="AF86" s="23">
        <f>IF(AD86&lt;=0," ",IF(AC86/AD86*100&gt;200,"св.200",AC86/AD86))</f>
        <v>1.0099323903264181</v>
      </c>
      <c r="AG86" s="30">
        <v>3750000</v>
      </c>
      <c r="AH86" s="30">
        <v>466185.08</v>
      </c>
      <c r="AI86" s="30">
        <v>490154.32</v>
      </c>
      <c r="AJ86" s="23">
        <f t="shared" si="658"/>
        <v>0.12431602133333333</v>
      </c>
      <c r="AK86" s="23">
        <f>IF(AH86&lt;=0," ",IF(AH86/AI86*100&gt;200,"св.200",AH86/AI86))</f>
        <v>0.95109858462534824</v>
      </c>
      <c r="AL86" s="30">
        <v>0</v>
      </c>
      <c r="AM86" s="30">
        <v>0</v>
      </c>
      <c r="AN86" s="30"/>
      <c r="AO86" s="23" t="str">
        <f t="shared" si="934"/>
        <v xml:space="preserve"> </v>
      </c>
      <c r="AP86" s="23" t="str">
        <f t="shared" si="662"/>
        <v xml:space="preserve"> </v>
      </c>
      <c r="AQ86" s="48">
        <v>9960693</v>
      </c>
      <c r="AR86" s="48">
        <v>2150498.37</v>
      </c>
      <c r="AS86" s="48">
        <v>1528615.59</v>
      </c>
      <c r="AT86" s="23">
        <f t="shared" si="712"/>
        <v>0.21589846911254068</v>
      </c>
      <c r="AU86" s="23">
        <f t="shared" si="744"/>
        <v>1.406827448358027</v>
      </c>
      <c r="AV86" s="30">
        <v>1000000</v>
      </c>
      <c r="AW86" s="30">
        <v>490844.29</v>
      </c>
      <c r="AX86" s="30">
        <v>335528.95</v>
      </c>
      <c r="AY86" s="23">
        <f t="shared" si="667"/>
        <v>0.49084428999999996</v>
      </c>
      <c r="AZ86" s="23">
        <f t="shared" si="668"/>
        <v>1.462896986981302</v>
      </c>
      <c r="BA86" s="30">
        <v>190000</v>
      </c>
      <c r="BB86" s="30">
        <v>103780.46</v>
      </c>
      <c r="BC86" s="30">
        <v>96918.7</v>
      </c>
      <c r="BD86" s="23">
        <f t="shared" si="935"/>
        <v>0.54621294736842108</v>
      </c>
      <c r="BE86" s="23">
        <f t="shared" si="936"/>
        <v>1.0707991337069112</v>
      </c>
      <c r="BF86" s="30">
        <v>490000</v>
      </c>
      <c r="BG86" s="30">
        <v>308249.14</v>
      </c>
      <c r="BH86" s="30">
        <v>144128.25</v>
      </c>
      <c r="BI86" s="23">
        <f t="shared" si="675"/>
        <v>0.62907987755102046</v>
      </c>
      <c r="BJ86" s="23" t="str">
        <f t="shared" si="676"/>
        <v>св.200</v>
      </c>
      <c r="BK86" s="30">
        <v>0</v>
      </c>
      <c r="BL86" s="30">
        <v>0</v>
      </c>
      <c r="BM86" s="30"/>
      <c r="BN86" s="23" t="str">
        <f t="shared" si="919"/>
        <v xml:space="preserve"> </v>
      </c>
      <c r="BO86" s="23" t="str">
        <f t="shared" si="680"/>
        <v xml:space="preserve"> </v>
      </c>
      <c r="BP86" s="30">
        <v>960000</v>
      </c>
      <c r="BQ86" s="30">
        <v>353490.64</v>
      </c>
      <c r="BR86" s="30">
        <v>265920.67</v>
      </c>
      <c r="BS86" s="23">
        <f t="shared" si="683"/>
        <v>0.36821941666666669</v>
      </c>
      <c r="BT86" s="23">
        <f t="shared" si="684"/>
        <v>1.3293086242600096</v>
      </c>
      <c r="BU86" s="30">
        <v>7094482</v>
      </c>
      <c r="BV86" s="30">
        <v>798147.43</v>
      </c>
      <c r="BW86" s="30">
        <v>172216.87</v>
      </c>
      <c r="BX86" s="23">
        <f t="shared" si="686"/>
        <v>0.11250256607882014</v>
      </c>
      <c r="BY86" s="23" t="str">
        <f t="shared" si="687"/>
        <v>св.200</v>
      </c>
      <c r="BZ86" s="30">
        <v>26211</v>
      </c>
      <c r="CA86" s="30">
        <v>52420.08</v>
      </c>
      <c r="CB86" s="30"/>
      <c r="CC86" s="23">
        <f t="shared" si="839"/>
        <v>1.9999267483117775</v>
      </c>
      <c r="CD86" s="23" t="str">
        <f t="shared" si="689"/>
        <v xml:space="preserve"> </v>
      </c>
      <c r="CE86" s="22">
        <v>200000</v>
      </c>
      <c r="CF86" s="22">
        <v>43566.33</v>
      </c>
      <c r="CG86" s="22">
        <v>513560.52999999997</v>
      </c>
      <c r="CH86" s="23">
        <f t="shared" si="691"/>
        <v>0.21783165000000002</v>
      </c>
      <c r="CI86" s="23">
        <f t="shared" si="720"/>
        <v>8.4831928185758368E-2</v>
      </c>
      <c r="CJ86" s="30">
        <v>200000</v>
      </c>
      <c r="CK86" s="30">
        <v>43566.33</v>
      </c>
      <c r="CL86" s="30">
        <v>125551.56</v>
      </c>
      <c r="CM86" s="23">
        <f t="shared" si="693"/>
        <v>0.21783165000000002</v>
      </c>
      <c r="CN86" s="23">
        <f t="shared" si="721"/>
        <v>0.34699951159507697</v>
      </c>
      <c r="CO86" s="30">
        <v>0</v>
      </c>
      <c r="CP86" s="30">
        <v>0</v>
      </c>
      <c r="CQ86" s="30">
        <v>388008.97</v>
      </c>
      <c r="CR86" s="23" t="str">
        <f t="shared" si="695"/>
        <v xml:space="preserve"> </v>
      </c>
      <c r="CS86" s="23">
        <f t="shared" si="696"/>
        <v>0</v>
      </c>
      <c r="CT86" s="30">
        <v>0</v>
      </c>
      <c r="CU86" s="30">
        <v>0</v>
      </c>
      <c r="CV86" s="30"/>
      <c r="CW86" s="23" t="str">
        <f t="shared" si="722"/>
        <v xml:space="preserve"> </v>
      </c>
      <c r="CX86" s="23" t="str">
        <f t="shared" si="723"/>
        <v xml:space="preserve"> </v>
      </c>
      <c r="CY86" s="30">
        <v>0</v>
      </c>
      <c r="CZ86" s="30">
        <v>0</v>
      </c>
      <c r="DA86" s="30"/>
      <c r="DB86" s="23" t="str">
        <f t="shared" si="699"/>
        <v xml:space="preserve"> </v>
      </c>
      <c r="DC86" s="23" t="str">
        <f t="shared" si="700"/>
        <v xml:space="preserve"> </v>
      </c>
      <c r="DD86" s="30">
        <v>0</v>
      </c>
      <c r="DE86" s="30">
        <v>0</v>
      </c>
      <c r="DF86" s="30">
        <v>341.62</v>
      </c>
      <c r="DG86" s="23" t="str">
        <f t="shared" si="702"/>
        <v xml:space="preserve"> </v>
      </c>
      <c r="DH86" s="23">
        <f t="shared" si="703"/>
        <v>0</v>
      </c>
      <c r="DI86" s="30"/>
      <c r="DJ86" s="30"/>
      <c r="DK86" s="23" t="str">
        <f t="shared" si="713"/>
        <v xml:space="preserve"> </v>
      </c>
      <c r="DL86" s="30">
        <v>0</v>
      </c>
      <c r="DM86" s="30">
        <v>0</v>
      </c>
      <c r="DN86" s="30"/>
      <c r="DO86" s="23" t="str">
        <f t="shared" si="707"/>
        <v xml:space="preserve"> </v>
      </c>
      <c r="DP86" s="23" t="str">
        <f t="shared" si="708"/>
        <v xml:space="preserve"> </v>
      </c>
      <c r="DQ86" s="30">
        <v>0</v>
      </c>
      <c r="DR86" s="30">
        <v>0</v>
      </c>
      <c r="DS86" s="30"/>
      <c r="DT86" s="77" t="str">
        <f t="shared" si="892"/>
        <v xml:space="preserve"> </v>
      </c>
      <c r="DU86" s="23" t="str">
        <f t="shared" si="893"/>
        <v xml:space="preserve"> </v>
      </c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</row>
    <row r="87" spans="1:165" s="14" customFormat="1" ht="15.75" customHeight="1" outlineLevel="1" x14ac:dyDescent="0.25">
      <c r="A87" s="13">
        <f t="shared" ref="A87:A89" si="937">A86+1</f>
        <v>69</v>
      </c>
      <c r="B87" s="100" t="s">
        <v>95</v>
      </c>
      <c r="C87" s="94">
        <v>2434546.17</v>
      </c>
      <c r="D87" s="22">
        <v>218182.63</v>
      </c>
      <c r="E87" s="22">
        <v>669083.37</v>
      </c>
      <c r="F87" s="23">
        <f t="shared" si="710"/>
        <v>8.9619425866135874E-2</v>
      </c>
      <c r="G87" s="23">
        <f t="shared" si="711"/>
        <v>0.32609184412997744</v>
      </c>
      <c r="H87" s="12">
        <v>2129500</v>
      </c>
      <c r="I87" s="19">
        <v>148500.27000000002</v>
      </c>
      <c r="J87" s="12">
        <v>589703.69999999995</v>
      </c>
      <c r="K87" s="23">
        <f t="shared" si="638"/>
        <v>6.9734806292556947E-2</v>
      </c>
      <c r="L87" s="23">
        <f t="shared" si="639"/>
        <v>0.25182183866236557</v>
      </c>
      <c r="M87" s="30">
        <v>280500</v>
      </c>
      <c r="N87" s="30">
        <v>38318.03</v>
      </c>
      <c r="O87" s="30">
        <v>52178.19</v>
      </c>
      <c r="P87" s="23">
        <f t="shared" si="642"/>
        <v>0.13660616755793226</v>
      </c>
      <c r="Q87" s="23">
        <f t="shared" si="643"/>
        <v>0.73436870845845736</v>
      </c>
      <c r="R87" s="30">
        <v>0</v>
      </c>
      <c r="S87" s="30">
        <v>0</v>
      </c>
      <c r="T87" s="30"/>
      <c r="U87" s="23" t="str">
        <f t="shared" si="646"/>
        <v xml:space="preserve"> </v>
      </c>
      <c r="V87" s="23" t="str">
        <f t="shared" ref="V87:V89" si="938">IF(S87=0," ",IF(S87/T87*100&gt;200,"св.200",S87/T87))</f>
        <v xml:space="preserve"> </v>
      </c>
      <c r="W87" s="30">
        <v>9000</v>
      </c>
      <c r="X87" s="30">
        <v>0</v>
      </c>
      <c r="Y87" s="30"/>
      <c r="Z87" s="23" t="str">
        <f t="shared" ref="Z87:Z88" si="939">IF(X87&lt;=0," ",IF(W87&lt;=0," ",IF(X87/W87*100&gt;200,"СВ.200",X87/W87)))</f>
        <v xml:space="preserve"> </v>
      </c>
      <c r="AA87" s="23" t="str">
        <f t="shared" ref="AA87:AA88" si="940">IF(Y87=0," ",IF(X87/Y87*100&gt;200,"св.200",X87/Y87))</f>
        <v xml:space="preserve"> </v>
      </c>
      <c r="AB87" s="30">
        <v>770000</v>
      </c>
      <c r="AC87" s="30">
        <v>13367.17</v>
      </c>
      <c r="AD87" s="30">
        <v>292677.19</v>
      </c>
      <c r="AE87" s="23">
        <f t="shared" si="654"/>
        <v>1.7359961038961039E-2</v>
      </c>
      <c r="AF87" s="23">
        <f t="shared" ref="AF87:AF88" si="941">IF(AC87&lt;=0," ",IF(AC87/AD87*100&gt;200,"св.200",AC87/AD87))</f>
        <v>4.5672059377090506E-2</v>
      </c>
      <c r="AG87" s="30">
        <v>1070000</v>
      </c>
      <c r="AH87" s="30">
        <v>96815.07</v>
      </c>
      <c r="AI87" s="30">
        <v>244848.32</v>
      </c>
      <c r="AJ87" s="23">
        <f t="shared" si="658"/>
        <v>9.0481373831775708E-2</v>
      </c>
      <c r="AK87" s="23">
        <f t="shared" si="659"/>
        <v>0.39540834913631429</v>
      </c>
      <c r="AL87" s="30">
        <v>0</v>
      </c>
      <c r="AM87" s="30">
        <v>0</v>
      </c>
      <c r="AN87" s="30"/>
      <c r="AO87" s="23" t="str">
        <f t="shared" si="934"/>
        <v xml:space="preserve"> </v>
      </c>
      <c r="AP87" s="23" t="str">
        <f t="shared" si="662"/>
        <v xml:space="preserve"> </v>
      </c>
      <c r="AQ87" s="48">
        <v>305046.17</v>
      </c>
      <c r="AR87" s="48">
        <v>69682.36</v>
      </c>
      <c r="AS87" s="48">
        <v>79379.67</v>
      </c>
      <c r="AT87" s="23">
        <f t="shared" si="712"/>
        <v>0.22843217470981525</v>
      </c>
      <c r="AU87" s="23">
        <f t="shared" si="744"/>
        <v>0.87783635280922689</v>
      </c>
      <c r="AV87" s="30">
        <v>0</v>
      </c>
      <c r="AW87" s="30">
        <v>0</v>
      </c>
      <c r="AX87" s="30"/>
      <c r="AY87" s="23" t="str">
        <f t="shared" si="667"/>
        <v xml:space="preserve"> </v>
      </c>
      <c r="AZ87" s="23" t="str">
        <f t="shared" si="668"/>
        <v xml:space="preserve"> </v>
      </c>
      <c r="BA87" s="30">
        <v>5600.48</v>
      </c>
      <c r="BB87" s="30">
        <v>1028.2</v>
      </c>
      <c r="BC87" s="30">
        <v>503.27</v>
      </c>
      <c r="BD87" s="23">
        <f t="shared" si="671"/>
        <v>0.18359140645087565</v>
      </c>
      <c r="BE87" s="23" t="str">
        <f t="shared" si="672"/>
        <v>св.200</v>
      </c>
      <c r="BF87" s="30">
        <v>0</v>
      </c>
      <c r="BG87" s="30">
        <v>0</v>
      </c>
      <c r="BH87" s="30"/>
      <c r="BI87" s="23" t="str">
        <f t="shared" si="675"/>
        <v xml:space="preserve"> </v>
      </c>
      <c r="BJ87" s="23" t="str">
        <f t="shared" si="676"/>
        <v xml:space="preserve"> </v>
      </c>
      <c r="BK87" s="30">
        <v>0</v>
      </c>
      <c r="BL87" s="30">
        <v>0</v>
      </c>
      <c r="BM87" s="30">
        <v>11100</v>
      </c>
      <c r="BN87" s="23" t="str">
        <f t="shared" si="919"/>
        <v xml:space="preserve"> </v>
      </c>
      <c r="BO87" s="23">
        <f t="shared" si="680"/>
        <v>0</v>
      </c>
      <c r="BP87" s="30">
        <v>0</v>
      </c>
      <c r="BQ87" s="30">
        <v>0</v>
      </c>
      <c r="BR87" s="30"/>
      <c r="BS87" s="23" t="str">
        <f t="shared" si="683"/>
        <v xml:space="preserve"> </v>
      </c>
      <c r="BT87" s="23" t="str">
        <f t="shared" si="684"/>
        <v xml:space="preserve"> </v>
      </c>
      <c r="BU87" s="30">
        <v>265660.51</v>
      </c>
      <c r="BV87" s="30">
        <v>38468.980000000003</v>
      </c>
      <c r="BW87" s="30">
        <v>66576.399999999994</v>
      </c>
      <c r="BX87" s="23">
        <f t="shared" si="686"/>
        <v>0.14480503707532597</v>
      </c>
      <c r="BY87" s="23">
        <f t="shared" si="687"/>
        <v>0.57781706430506918</v>
      </c>
      <c r="BZ87" s="30">
        <v>0</v>
      </c>
      <c r="CA87" s="30">
        <v>0</v>
      </c>
      <c r="CB87" s="30"/>
      <c r="CC87" s="23" t="str">
        <f t="shared" si="839"/>
        <v xml:space="preserve"> </v>
      </c>
      <c r="CD87" s="23" t="str">
        <f t="shared" si="689"/>
        <v xml:space="preserve"> </v>
      </c>
      <c r="CE87" s="22">
        <v>3785.18</v>
      </c>
      <c r="CF87" s="22">
        <v>3785.18</v>
      </c>
      <c r="CG87" s="22">
        <v>0</v>
      </c>
      <c r="CH87" s="23">
        <f t="shared" si="691"/>
        <v>1</v>
      </c>
      <c r="CI87" s="23" t="str">
        <f t="shared" si="720"/>
        <v xml:space="preserve"> </v>
      </c>
      <c r="CJ87" s="30">
        <v>0</v>
      </c>
      <c r="CK87" s="30">
        <v>0</v>
      </c>
      <c r="CL87" s="30"/>
      <c r="CM87" s="23" t="str">
        <f t="shared" si="693"/>
        <v xml:space="preserve"> </v>
      </c>
      <c r="CN87" s="23" t="str">
        <f t="shared" si="721"/>
        <v xml:space="preserve"> </v>
      </c>
      <c r="CO87" s="30">
        <v>3785.18</v>
      </c>
      <c r="CP87" s="30">
        <v>3785.18</v>
      </c>
      <c r="CQ87" s="30"/>
      <c r="CR87" s="23">
        <f t="shared" si="695"/>
        <v>1</v>
      </c>
      <c r="CS87" s="23" t="str">
        <f t="shared" si="696"/>
        <v xml:space="preserve"> </v>
      </c>
      <c r="CT87" s="30">
        <v>0</v>
      </c>
      <c r="CU87" s="30">
        <v>0</v>
      </c>
      <c r="CV87" s="30"/>
      <c r="CW87" s="23" t="str">
        <f t="shared" si="722"/>
        <v xml:space="preserve"> </v>
      </c>
      <c r="CX87" s="23" t="str">
        <f t="shared" si="723"/>
        <v xml:space="preserve"> </v>
      </c>
      <c r="CY87" s="30">
        <v>0</v>
      </c>
      <c r="CZ87" s="30">
        <v>0</v>
      </c>
      <c r="DA87" s="30"/>
      <c r="DB87" s="23" t="str">
        <f t="shared" si="699"/>
        <v xml:space="preserve"> </v>
      </c>
      <c r="DC87" s="23" t="str">
        <f t="shared" si="700"/>
        <v xml:space="preserve"> </v>
      </c>
      <c r="DD87" s="30">
        <v>25200</v>
      </c>
      <c r="DE87" s="30">
        <v>25200</v>
      </c>
      <c r="DF87" s="30"/>
      <c r="DG87" s="23">
        <f t="shared" si="702"/>
        <v>1</v>
      </c>
      <c r="DH87" s="23" t="str">
        <f t="shared" si="703"/>
        <v xml:space="preserve"> </v>
      </c>
      <c r="DI87" s="30"/>
      <c r="DJ87" s="30"/>
      <c r="DK87" s="23" t="str">
        <f t="shared" si="713"/>
        <v xml:space="preserve"> </v>
      </c>
      <c r="DL87" s="30">
        <v>4800</v>
      </c>
      <c r="DM87" s="30">
        <v>1200</v>
      </c>
      <c r="DN87" s="30">
        <v>1200</v>
      </c>
      <c r="DO87" s="23">
        <f t="shared" si="707"/>
        <v>0.25</v>
      </c>
      <c r="DP87" s="23">
        <f t="shared" si="708"/>
        <v>1</v>
      </c>
      <c r="DQ87" s="30">
        <v>0</v>
      </c>
      <c r="DR87" s="30">
        <v>0</v>
      </c>
      <c r="DS87" s="30"/>
      <c r="DT87" s="77" t="str">
        <f t="shared" si="892"/>
        <v xml:space="preserve"> </v>
      </c>
      <c r="DU87" s="23" t="str">
        <f t="shared" si="893"/>
        <v xml:space="preserve"> </v>
      </c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</row>
    <row r="88" spans="1:165" s="14" customFormat="1" ht="15.75" customHeight="1" outlineLevel="1" x14ac:dyDescent="0.25">
      <c r="A88" s="13">
        <f t="shared" si="937"/>
        <v>70</v>
      </c>
      <c r="B88" s="100" t="s">
        <v>29</v>
      </c>
      <c r="C88" s="94">
        <v>836580.22</v>
      </c>
      <c r="D88" s="22">
        <v>161049.82999999999</v>
      </c>
      <c r="E88" s="22">
        <v>45982.19</v>
      </c>
      <c r="F88" s="23">
        <f t="shared" si="710"/>
        <v>0.19250972727994931</v>
      </c>
      <c r="G88" s="23" t="str">
        <f t="shared" si="711"/>
        <v>св.200</v>
      </c>
      <c r="H88" s="12">
        <v>684500</v>
      </c>
      <c r="I88" s="19">
        <v>86865.62000000001</v>
      </c>
      <c r="J88" s="12">
        <v>43926.030000000006</v>
      </c>
      <c r="K88" s="23">
        <f t="shared" si="638"/>
        <v>0.1269037545653762</v>
      </c>
      <c r="L88" s="23">
        <f t="shared" si="639"/>
        <v>1.9775431560739725</v>
      </c>
      <c r="M88" s="30">
        <v>61500</v>
      </c>
      <c r="N88" s="30">
        <v>7285.47</v>
      </c>
      <c r="O88" s="30">
        <v>8400.9699999999993</v>
      </c>
      <c r="P88" s="23">
        <f t="shared" si="642"/>
        <v>0.1184629268292683</v>
      </c>
      <c r="Q88" s="23">
        <f t="shared" si="643"/>
        <v>0.86721771414491433</v>
      </c>
      <c r="R88" s="30">
        <v>0</v>
      </c>
      <c r="S88" s="30">
        <v>0</v>
      </c>
      <c r="T88" s="30"/>
      <c r="U88" s="23" t="str">
        <f t="shared" si="646"/>
        <v xml:space="preserve"> </v>
      </c>
      <c r="V88" s="23" t="str">
        <f t="shared" si="938"/>
        <v xml:space="preserve"> </v>
      </c>
      <c r="W88" s="30">
        <v>3000</v>
      </c>
      <c r="X88" s="30">
        <v>5704.58</v>
      </c>
      <c r="Y88" s="30"/>
      <c r="Z88" s="23">
        <f t="shared" si="939"/>
        <v>1.9015266666666666</v>
      </c>
      <c r="AA88" s="23" t="str">
        <f t="shared" si="940"/>
        <v xml:space="preserve"> </v>
      </c>
      <c r="AB88" s="30">
        <v>120000</v>
      </c>
      <c r="AC88" s="30">
        <v>101.66</v>
      </c>
      <c r="AD88" s="30">
        <v>3349.48</v>
      </c>
      <c r="AE88" s="23">
        <f t="shared" si="654"/>
        <v>8.4716666666666664E-4</v>
      </c>
      <c r="AF88" s="23">
        <f t="shared" si="941"/>
        <v>3.0350979853589213E-2</v>
      </c>
      <c r="AG88" s="30">
        <v>500000</v>
      </c>
      <c r="AH88" s="30">
        <v>73773.91</v>
      </c>
      <c r="AI88" s="30">
        <v>32175.58</v>
      </c>
      <c r="AJ88" s="23">
        <f t="shared" si="658"/>
        <v>0.14754782</v>
      </c>
      <c r="AK88" s="23" t="str">
        <f t="shared" si="659"/>
        <v>св.200</v>
      </c>
      <c r="AL88" s="30">
        <v>0</v>
      </c>
      <c r="AM88" s="30">
        <v>0</v>
      </c>
      <c r="AN88" s="30"/>
      <c r="AO88" s="23" t="str">
        <f t="shared" si="934"/>
        <v xml:space="preserve"> </v>
      </c>
      <c r="AP88" s="23" t="str">
        <f t="shared" si="662"/>
        <v xml:space="preserve"> </v>
      </c>
      <c r="AQ88" s="48">
        <v>152080.22</v>
      </c>
      <c r="AR88" s="48">
        <v>74184.210000000006</v>
      </c>
      <c r="AS88" s="48">
        <v>2056.16</v>
      </c>
      <c r="AT88" s="23">
        <f t="shared" si="712"/>
        <v>0.48779657209859378</v>
      </c>
      <c r="AU88" s="23" t="str">
        <f t="shared" si="744"/>
        <v>св.200</v>
      </c>
      <c r="AV88" s="30">
        <v>0</v>
      </c>
      <c r="AW88" s="30">
        <v>0</v>
      </c>
      <c r="AX88" s="30"/>
      <c r="AY88" s="23" t="str">
        <f t="shared" si="667"/>
        <v xml:space="preserve"> </v>
      </c>
      <c r="AZ88" s="23" t="str">
        <f t="shared" si="668"/>
        <v xml:space="preserve"> </v>
      </c>
      <c r="BA88" s="30">
        <v>7782</v>
      </c>
      <c r="BB88" s="30">
        <v>1951.17</v>
      </c>
      <c r="BC88" s="30">
        <v>2056.16</v>
      </c>
      <c r="BD88" s="23">
        <f t="shared" ref="BD88:BD89" si="942">IF(BB88&lt;=0," ",IF(BA88&lt;=0," ",IF(BB88/BA88*100&gt;200,"СВ.200",BB88/BA88)))</f>
        <v>0.25072860447185813</v>
      </c>
      <c r="BE88" s="23">
        <f t="shared" ref="BE88:BE89" si="943">IF(BC88=0," ",IF(BB88/BC88*100&gt;200,"св.200",BB88/BC88))</f>
        <v>0.94893879853707896</v>
      </c>
      <c r="BF88" s="30">
        <v>23400</v>
      </c>
      <c r="BG88" s="30">
        <v>0</v>
      </c>
      <c r="BH88" s="30"/>
      <c r="BI88" s="23" t="str">
        <f t="shared" si="675"/>
        <v xml:space="preserve"> </v>
      </c>
      <c r="BJ88" s="23" t="str">
        <f t="shared" si="676"/>
        <v xml:space="preserve"> </v>
      </c>
      <c r="BK88" s="30">
        <v>0</v>
      </c>
      <c r="BL88" s="30">
        <v>0</v>
      </c>
      <c r="BM88" s="30"/>
      <c r="BN88" s="23" t="str">
        <f t="shared" si="919"/>
        <v xml:space="preserve"> </v>
      </c>
      <c r="BO88" s="23" t="str">
        <f t="shared" si="680"/>
        <v xml:space="preserve"> </v>
      </c>
      <c r="BP88" s="30">
        <v>0</v>
      </c>
      <c r="BQ88" s="30">
        <v>0</v>
      </c>
      <c r="BR88" s="30"/>
      <c r="BS88" s="23" t="str">
        <f t="shared" si="683"/>
        <v xml:space="preserve"> </v>
      </c>
      <c r="BT88" s="23" t="str">
        <f t="shared" si="684"/>
        <v xml:space="preserve"> </v>
      </c>
      <c r="BU88" s="30">
        <v>120898.22</v>
      </c>
      <c r="BV88" s="30">
        <v>32233.040000000001</v>
      </c>
      <c r="BW88" s="30"/>
      <c r="BX88" s="23">
        <f t="shared" ref="BX88:BX89" si="944">IF(BV88&lt;=0," ",IF(BU88&lt;=0," ",IF(BV88/BU88*100&gt;200,"СВ.200",BV88/BU88)))</f>
        <v>0.2666130237484059</v>
      </c>
      <c r="BY88" s="23" t="str">
        <f t="shared" ref="BY88:BY89" si="945">IF(BW88=0," ",IF(BV88/BW88*100&gt;200,"св.200",BV88/BW88))</f>
        <v xml:space="preserve"> </v>
      </c>
      <c r="BZ88" s="30">
        <v>0</v>
      </c>
      <c r="CA88" s="30">
        <v>0</v>
      </c>
      <c r="CB88" s="30"/>
      <c r="CC88" s="23" t="str">
        <f t="shared" si="839"/>
        <v xml:space="preserve"> </v>
      </c>
      <c r="CD88" s="23" t="str">
        <f t="shared" si="689"/>
        <v xml:space="preserve"> </v>
      </c>
      <c r="CE88" s="22">
        <v>0</v>
      </c>
      <c r="CF88" s="22">
        <v>0</v>
      </c>
      <c r="CG88" s="22">
        <v>0</v>
      </c>
      <c r="CH88" s="23" t="str">
        <f t="shared" si="691"/>
        <v xml:space="preserve"> </v>
      </c>
      <c r="CI88" s="23" t="str">
        <f t="shared" si="720"/>
        <v xml:space="preserve"> </v>
      </c>
      <c r="CJ88" s="30">
        <v>0</v>
      </c>
      <c r="CK88" s="30">
        <v>0</v>
      </c>
      <c r="CL88" s="30"/>
      <c r="CM88" s="23" t="str">
        <f t="shared" si="693"/>
        <v xml:space="preserve"> </v>
      </c>
      <c r="CN88" s="23" t="str">
        <f t="shared" si="721"/>
        <v xml:space="preserve"> </v>
      </c>
      <c r="CO88" s="30">
        <v>0</v>
      </c>
      <c r="CP88" s="30">
        <v>0</v>
      </c>
      <c r="CQ88" s="30"/>
      <c r="CR88" s="23" t="str">
        <f t="shared" si="695"/>
        <v xml:space="preserve"> </v>
      </c>
      <c r="CS88" s="23" t="str">
        <f t="shared" si="696"/>
        <v xml:space="preserve"> </v>
      </c>
      <c r="CT88" s="30">
        <v>0</v>
      </c>
      <c r="CU88" s="30">
        <v>0</v>
      </c>
      <c r="CV88" s="30"/>
      <c r="CW88" s="23" t="str">
        <f t="shared" si="722"/>
        <v xml:space="preserve"> </v>
      </c>
      <c r="CX88" s="23" t="str">
        <f t="shared" si="723"/>
        <v xml:space="preserve"> </v>
      </c>
      <c r="CY88" s="30">
        <v>0</v>
      </c>
      <c r="CZ88" s="30">
        <v>0</v>
      </c>
      <c r="DA88" s="30"/>
      <c r="DB88" s="23" t="str">
        <f t="shared" si="699"/>
        <v xml:space="preserve"> </v>
      </c>
      <c r="DC88" s="23" t="str">
        <f t="shared" si="700"/>
        <v xml:space="preserve"> </v>
      </c>
      <c r="DD88" s="30">
        <v>0</v>
      </c>
      <c r="DE88" s="30">
        <v>0</v>
      </c>
      <c r="DF88" s="30"/>
      <c r="DG88" s="23" t="str">
        <f t="shared" si="702"/>
        <v xml:space="preserve"> </v>
      </c>
      <c r="DH88" s="23" t="str">
        <f t="shared" si="703"/>
        <v xml:space="preserve"> </v>
      </c>
      <c r="DI88" s="30"/>
      <c r="DJ88" s="30"/>
      <c r="DK88" s="23" t="str">
        <f t="shared" si="713"/>
        <v xml:space="preserve"> </v>
      </c>
      <c r="DL88" s="30">
        <v>0</v>
      </c>
      <c r="DM88" s="30">
        <v>40000</v>
      </c>
      <c r="DN88" s="30"/>
      <c r="DO88" s="23" t="str">
        <f t="shared" si="707"/>
        <v xml:space="preserve"> </v>
      </c>
      <c r="DP88" s="23" t="e">
        <f>IF(DM88=0," ",IF(DM88/DN88*100&gt;200,"св.200",DM88/DN88))</f>
        <v>#DIV/0!</v>
      </c>
      <c r="DQ88" s="30">
        <v>0</v>
      </c>
      <c r="DR88" s="30">
        <v>0</v>
      </c>
      <c r="DS88" s="30"/>
      <c r="DT88" s="77" t="str">
        <f t="shared" si="892"/>
        <v xml:space="preserve"> </v>
      </c>
      <c r="DU88" s="23" t="str">
        <f>IF(DR88=0," ",IF(DR88/DS88*100&gt;200,"св.200",DR88/DS88))</f>
        <v xml:space="preserve"> </v>
      </c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</row>
    <row r="89" spans="1:165" s="14" customFormat="1" ht="16.5" customHeight="1" outlineLevel="1" x14ac:dyDescent="0.25">
      <c r="A89" s="13">
        <f t="shared" si="937"/>
        <v>71</v>
      </c>
      <c r="B89" s="100" t="s">
        <v>89</v>
      </c>
      <c r="C89" s="94">
        <v>955483</v>
      </c>
      <c r="D89" s="22">
        <v>215148.53</v>
      </c>
      <c r="E89" s="22">
        <v>181990.95</v>
      </c>
      <c r="F89" s="23">
        <f t="shared" si="710"/>
        <v>0.22517253577510013</v>
      </c>
      <c r="G89" s="23">
        <f t="shared" si="711"/>
        <v>1.1821935651195841</v>
      </c>
      <c r="H89" s="12">
        <v>444500</v>
      </c>
      <c r="I89" s="19">
        <v>59326.09</v>
      </c>
      <c r="J89" s="12">
        <v>23358.2</v>
      </c>
      <c r="K89" s="23">
        <f t="shared" si="638"/>
        <v>0.13346701912260966</v>
      </c>
      <c r="L89" s="23" t="str">
        <f t="shared" si="639"/>
        <v>св.200</v>
      </c>
      <c r="M89" s="30">
        <v>82500</v>
      </c>
      <c r="N89" s="30">
        <v>12214.35</v>
      </c>
      <c r="O89" s="30">
        <v>12063.72</v>
      </c>
      <c r="P89" s="23">
        <f t="shared" si="642"/>
        <v>0.14805272727272728</v>
      </c>
      <c r="Q89" s="23">
        <f t="shared" si="643"/>
        <v>1.0124861982870956</v>
      </c>
      <c r="R89" s="30">
        <v>0</v>
      </c>
      <c r="S89" s="30">
        <v>0</v>
      </c>
      <c r="T89" s="30"/>
      <c r="U89" s="23" t="str">
        <f t="shared" si="646"/>
        <v xml:space="preserve"> </v>
      </c>
      <c r="V89" s="23" t="str">
        <f t="shared" si="938"/>
        <v xml:space="preserve"> </v>
      </c>
      <c r="W89" s="30">
        <v>2000</v>
      </c>
      <c r="X89" s="30">
        <v>0</v>
      </c>
      <c r="Y89" s="30"/>
      <c r="Z89" s="23" t="str">
        <f t="shared" si="650"/>
        <v xml:space="preserve"> </v>
      </c>
      <c r="AA89" s="23" t="str">
        <f t="shared" si="651"/>
        <v xml:space="preserve"> </v>
      </c>
      <c r="AB89" s="30">
        <v>70000</v>
      </c>
      <c r="AC89" s="30">
        <v>28734.81</v>
      </c>
      <c r="AD89" s="30">
        <v>244.62</v>
      </c>
      <c r="AE89" s="23">
        <f t="shared" si="654"/>
        <v>0.41049728571428573</v>
      </c>
      <c r="AF89" s="23" t="str">
        <f t="shared" si="655"/>
        <v>св.200</v>
      </c>
      <c r="AG89" s="30">
        <v>280000</v>
      </c>
      <c r="AH89" s="30">
        <v>17014.830000000002</v>
      </c>
      <c r="AI89" s="30">
        <v>11049.86</v>
      </c>
      <c r="AJ89" s="23">
        <f t="shared" si="658"/>
        <v>6.0767250000000009E-2</v>
      </c>
      <c r="AK89" s="23">
        <f t="shared" si="659"/>
        <v>1.5398231289808197</v>
      </c>
      <c r="AL89" s="30">
        <v>10000</v>
      </c>
      <c r="AM89" s="30">
        <v>1362.1</v>
      </c>
      <c r="AN89" s="30"/>
      <c r="AO89" s="23">
        <f t="shared" si="934"/>
        <v>0.13621</v>
      </c>
      <c r="AP89" s="23" t="str">
        <f t="shared" si="662"/>
        <v xml:space="preserve"> </v>
      </c>
      <c r="AQ89" s="48">
        <v>510983</v>
      </c>
      <c r="AR89" s="48">
        <v>155822.44</v>
      </c>
      <c r="AS89" s="48">
        <v>158632.75</v>
      </c>
      <c r="AT89" s="23">
        <f>IF(AR89&lt;=0," ",IF(AQ89&lt;=0," ",IF(AR89/AQ89*100&gt;200,"СВ.200",AR89/AQ89)))</f>
        <v>0.30494642678914957</v>
      </c>
      <c r="AU89" s="23">
        <f t="shared" si="744"/>
        <v>0.98228417524124123</v>
      </c>
      <c r="AV89" s="30">
        <v>0</v>
      </c>
      <c r="AW89" s="30">
        <v>0</v>
      </c>
      <c r="AX89" s="30"/>
      <c r="AY89" s="23" t="str">
        <f t="shared" si="667"/>
        <v xml:space="preserve"> </v>
      </c>
      <c r="AZ89" s="23" t="str">
        <f t="shared" si="668"/>
        <v xml:space="preserve"> </v>
      </c>
      <c r="BA89" s="30">
        <v>287238</v>
      </c>
      <c r="BB89" s="30">
        <v>98972.88</v>
      </c>
      <c r="BC89" s="30">
        <v>94084.28</v>
      </c>
      <c r="BD89" s="23">
        <f t="shared" si="942"/>
        <v>0.34456750151442361</v>
      </c>
      <c r="BE89" s="23">
        <f t="shared" si="943"/>
        <v>1.0519597960466935</v>
      </c>
      <c r="BF89" s="30">
        <v>49436</v>
      </c>
      <c r="BG89" s="30">
        <v>10179</v>
      </c>
      <c r="BH89" s="30">
        <v>5448.53</v>
      </c>
      <c r="BI89" s="23">
        <f t="shared" si="675"/>
        <v>0.20590258111497695</v>
      </c>
      <c r="BJ89" s="23">
        <f t="shared" si="676"/>
        <v>1.8682103246196682</v>
      </c>
      <c r="BK89" s="30">
        <v>0</v>
      </c>
      <c r="BL89" s="30">
        <v>0</v>
      </c>
      <c r="BM89" s="30"/>
      <c r="BN89" s="23" t="str">
        <f t="shared" si="919"/>
        <v xml:space="preserve"> </v>
      </c>
      <c r="BO89" s="23" t="str">
        <f t="shared" si="680"/>
        <v xml:space="preserve"> </v>
      </c>
      <c r="BP89" s="30">
        <v>0</v>
      </c>
      <c r="BQ89" s="30">
        <v>0</v>
      </c>
      <c r="BR89" s="30"/>
      <c r="BS89" s="23" t="str">
        <f t="shared" si="683"/>
        <v xml:space="preserve"> </v>
      </c>
      <c r="BT89" s="23" t="str">
        <f t="shared" si="684"/>
        <v xml:space="preserve"> </v>
      </c>
      <c r="BU89" s="30">
        <v>174309</v>
      </c>
      <c r="BV89" s="30">
        <v>46670.559999999998</v>
      </c>
      <c r="BW89" s="30">
        <v>59099.94</v>
      </c>
      <c r="BX89" s="23">
        <f t="shared" si="944"/>
        <v>0.26774612900079742</v>
      </c>
      <c r="BY89" s="23">
        <f t="shared" si="945"/>
        <v>0.78968878817812671</v>
      </c>
      <c r="BZ89" s="30">
        <v>0</v>
      </c>
      <c r="CA89" s="30">
        <v>0</v>
      </c>
      <c r="CB89" s="30"/>
      <c r="CC89" s="23" t="str">
        <f t="shared" si="839"/>
        <v xml:space="preserve"> </v>
      </c>
      <c r="CD89" s="23" t="str">
        <f>IF(CA89=0," ",IF(CA89/CB89*100&gt;200,"св.200",CA89/CB89))</f>
        <v xml:space="preserve"> </v>
      </c>
      <c r="CE89" s="22">
        <v>0</v>
      </c>
      <c r="CF89" s="22">
        <v>0</v>
      </c>
      <c r="CG89" s="22">
        <v>0</v>
      </c>
      <c r="CH89" s="23" t="str">
        <f t="shared" si="691"/>
        <v xml:space="preserve"> </v>
      </c>
      <c r="CI89" s="23" t="str">
        <f t="shared" si="720"/>
        <v xml:space="preserve"> </v>
      </c>
      <c r="CJ89" s="30">
        <v>0</v>
      </c>
      <c r="CK89" s="30">
        <v>0</v>
      </c>
      <c r="CL89" s="30"/>
      <c r="CM89" s="23" t="str">
        <f t="shared" si="693"/>
        <v xml:space="preserve"> </v>
      </c>
      <c r="CN89" s="23" t="str">
        <f t="shared" si="721"/>
        <v xml:space="preserve"> </v>
      </c>
      <c r="CO89" s="30">
        <v>0</v>
      </c>
      <c r="CP89" s="30">
        <v>0</v>
      </c>
      <c r="CQ89" s="30"/>
      <c r="CR89" s="23" t="str">
        <f t="shared" si="695"/>
        <v xml:space="preserve"> </v>
      </c>
      <c r="CS89" s="23" t="str">
        <f t="shared" si="696"/>
        <v xml:space="preserve"> </v>
      </c>
      <c r="CT89" s="30">
        <v>0</v>
      </c>
      <c r="CU89" s="30">
        <v>0</v>
      </c>
      <c r="CV89" s="30"/>
      <c r="CW89" s="23" t="str">
        <f t="shared" si="722"/>
        <v xml:space="preserve"> </v>
      </c>
      <c r="CX89" s="23" t="str">
        <f t="shared" si="723"/>
        <v xml:space="preserve"> </v>
      </c>
      <c r="CY89" s="30">
        <v>0</v>
      </c>
      <c r="CZ89" s="30">
        <v>0</v>
      </c>
      <c r="DA89" s="30"/>
      <c r="DB89" s="23" t="str">
        <f t="shared" si="699"/>
        <v xml:space="preserve"> </v>
      </c>
      <c r="DC89" s="23" t="str">
        <f t="shared" si="700"/>
        <v xml:space="preserve"> </v>
      </c>
      <c r="DD89" s="30">
        <v>0</v>
      </c>
      <c r="DE89" s="30">
        <v>0</v>
      </c>
      <c r="DF89" s="30"/>
      <c r="DG89" s="23" t="str">
        <f t="shared" si="702"/>
        <v xml:space="preserve"> </v>
      </c>
      <c r="DH89" s="23" t="str">
        <f t="shared" si="703"/>
        <v xml:space="preserve"> </v>
      </c>
      <c r="DI89" s="30"/>
      <c r="DJ89" s="30"/>
      <c r="DK89" s="23" t="str">
        <f t="shared" si="713"/>
        <v xml:space="preserve"> </v>
      </c>
      <c r="DL89" s="30">
        <v>0</v>
      </c>
      <c r="DM89" s="30">
        <v>0</v>
      </c>
      <c r="DN89" s="30"/>
      <c r="DO89" s="23" t="str">
        <f t="shared" si="707"/>
        <v xml:space="preserve"> </v>
      </c>
      <c r="DP89" s="23" t="str">
        <f t="shared" si="708"/>
        <v xml:space="preserve"> </v>
      </c>
      <c r="DQ89" s="30">
        <v>0</v>
      </c>
      <c r="DR89" s="30">
        <v>0</v>
      </c>
      <c r="DS89" s="30"/>
      <c r="DT89" s="77" t="str">
        <f t="shared" si="892"/>
        <v xml:space="preserve"> </v>
      </c>
      <c r="DU89" s="23" t="str">
        <f t="shared" ref="DU89:DU100" si="946">IF(DS89=0," ",IF(DR89/DS89*100&gt;200,"св.200",DR89/DS89))</f>
        <v xml:space="preserve"> </v>
      </c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</row>
    <row r="90" spans="1:165" s="16" customFormat="1" ht="15.75" x14ac:dyDescent="0.25">
      <c r="A90" s="15"/>
      <c r="B90" s="99" t="s">
        <v>135</v>
      </c>
      <c r="C90" s="93">
        <f>C91+C92+C93+C94</f>
        <v>47344620</v>
      </c>
      <c r="D90" s="93">
        <f t="shared" ref="D90" si="947">D91+D92+D93+D94</f>
        <v>9149066.120000001</v>
      </c>
      <c r="E90" s="93">
        <f t="shared" ref="E90" si="948">E91+E92+E93+E94</f>
        <v>9249786.7100000009</v>
      </c>
      <c r="F90" s="21">
        <f t="shared" si="710"/>
        <v>0.19324405011593718</v>
      </c>
      <c r="G90" s="21">
        <f t="shared" si="711"/>
        <v>0.98911103648572674</v>
      </c>
      <c r="H90" s="20">
        <f>H91+H92+H93+H94+H95</f>
        <v>47405320</v>
      </c>
      <c r="I90" s="51">
        <f t="shared" ref="I90:J90" si="949">I91+I92+I93+I94+I95</f>
        <v>9495924.6900000013</v>
      </c>
      <c r="J90" s="51">
        <f t="shared" si="949"/>
        <v>9166885.8199999984</v>
      </c>
      <c r="K90" s="21">
        <f t="shared" si="638"/>
        <v>0.20031348148266906</v>
      </c>
      <c r="L90" s="21">
        <f t="shared" si="639"/>
        <v>1.0358942913068816</v>
      </c>
      <c r="M90" s="51">
        <f>M91+M92+M93+M94+M95</f>
        <v>39907000</v>
      </c>
      <c r="N90" s="51">
        <f t="shared" ref="N90" si="950">N91+N92+N93+N94+N95</f>
        <v>7876648.3500000006</v>
      </c>
      <c r="O90" s="51">
        <f t="shared" ref="O90" si="951">O91+O92+O93+O94+O95</f>
        <v>8003091.6500000004</v>
      </c>
      <c r="P90" s="21">
        <f t="shared" si="642"/>
        <v>0.19737510587115045</v>
      </c>
      <c r="Q90" s="21">
        <f t="shared" si="643"/>
        <v>0.98420069324084281</v>
      </c>
      <c r="R90" s="51">
        <f>R91+R92+R93+R94+R95</f>
        <v>1969620</v>
      </c>
      <c r="S90" s="51">
        <f t="shared" ref="S90" si="952">S91+S92+S93+S94+S95</f>
        <v>529546.49</v>
      </c>
      <c r="T90" s="51">
        <f t="shared" ref="T90" si="953">T91+T92+T93+T94+T95</f>
        <v>490606.05</v>
      </c>
      <c r="U90" s="21">
        <f t="shared" si="646"/>
        <v>0.26885718565002387</v>
      </c>
      <c r="V90" s="21">
        <f t="shared" si="647"/>
        <v>1.0793721153662903</v>
      </c>
      <c r="W90" s="51">
        <f>W91+W92+W93+W94+W95</f>
        <v>111600</v>
      </c>
      <c r="X90" s="51">
        <f t="shared" ref="X90" si="954">X91+X92+X93+X94+X95</f>
        <v>83908.549999999988</v>
      </c>
      <c r="Y90" s="51">
        <f t="shared" ref="Y90" si="955">Y91+Y92+Y93+Y94+Y95</f>
        <v>24240.7</v>
      </c>
      <c r="Z90" s="21">
        <f t="shared" si="650"/>
        <v>0.75186872759856616</v>
      </c>
      <c r="AA90" s="21" t="str">
        <f t="shared" si="651"/>
        <v>св.200</v>
      </c>
      <c r="AB90" s="51">
        <f>AB91+AB92+AB93+AB94+AB95</f>
        <v>1228000</v>
      </c>
      <c r="AC90" s="51">
        <f t="shared" ref="AC90" si="956">AC91+AC92+AC93+AC94+AC95</f>
        <v>122963.92</v>
      </c>
      <c r="AD90" s="51">
        <f t="shared" ref="AD90" si="957">AD91+AD92+AD93+AD94+AD95</f>
        <v>94103.709999999992</v>
      </c>
      <c r="AE90" s="21">
        <f t="shared" si="654"/>
        <v>0.10013348534201955</v>
      </c>
      <c r="AF90" s="21">
        <f t="shared" si="655"/>
        <v>1.3066851455697124</v>
      </c>
      <c r="AG90" s="51">
        <f>AG91+AG92+AG93+AG94+AG95</f>
        <v>4189100</v>
      </c>
      <c r="AH90" s="51">
        <f t="shared" ref="AH90" si="958">AH91+AH92+AH93+AH94+AH95</f>
        <v>882857.37999999989</v>
      </c>
      <c r="AI90" s="51">
        <f t="shared" ref="AI90" si="959">AI91+AI92+AI93+AI94+AI95</f>
        <v>554843.71000000008</v>
      </c>
      <c r="AJ90" s="21">
        <f t="shared" si="658"/>
        <v>0.21075108734573056</v>
      </c>
      <c r="AK90" s="21">
        <f>IF(AI90=0," ",IF(AH90/AI90*100&gt;200,"св.200",AH90/AI90))</f>
        <v>1.591182100631545</v>
      </c>
      <c r="AL90" s="51">
        <f>AL91+AL92+AL93+AL94+AL95</f>
        <v>0</v>
      </c>
      <c r="AM90" s="51">
        <f t="shared" ref="AM90" si="960">AM91+AM92+AM93+AM94+AM95</f>
        <v>0</v>
      </c>
      <c r="AN90" s="51">
        <f t="shared" ref="AN90" si="961">AN91+AN92+AN93+AN94+AN95</f>
        <v>0</v>
      </c>
      <c r="AO90" s="21" t="str">
        <f t="shared" si="934"/>
        <v xml:space="preserve"> </v>
      </c>
      <c r="AP90" s="21" t="str">
        <f t="shared" si="662"/>
        <v xml:space="preserve"> </v>
      </c>
      <c r="AQ90" s="51">
        <f>AQ91+AQ92+AQ93+AQ94+AQ95</f>
        <v>1454461.3399999999</v>
      </c>
      <c r="AR90" s="51">
        <f t="shared" ref="AR90" si="962">AR91+AR92+AR93+AR94+AR95</f>
        <v>243422.70000000004</v>
      </c>
      <c r="AS90" s="51">
        <f t="shared" ref="AS90" si="963">AS91+AS92+AS93+AS94+AS95</f>
        <v>244096.87000000002</v>
      </c>
      <c r="AT90" s="21">
        <f t="shared" si="712"/>
        <v>0.16736278463063176</v>
      </c>
      <c r="AU90" s="21">
        <f t="shared" si="744"/>
        <v>0.99723810469179719</v>
      </c>
      <c r="AV90" s="51">
        <f>AV91+AV92+AV93+AV94+AV95</f>
        <v>400000</v>
      </c>
      <c r="AW90" s="51">
        <f t="shared" ref="AW90" si="964">AW91+AW92+AW93+AW94+AW95</f>
        <v>42503.67</v>
      </c>
      <c r="AX90" s="51">
        <f t="shared" ref="AX90" si="965">AX91+AX92+AX93+AX94+AX95</f>
        <v>39200.269999999997</v>
      </c>
      <c r="AY90" s="21">
        <f t="shared" si="667"/>
        <v>0.106259175</v>
      </c>
      <c r="AZ90" s="21">
        <f t="shared" si="668"/>
        <v>1.0842698277333294</v>
      </c>
      <c r="BA90" s="51">
        <f>BA91+BA92+BA93+BA94+BA95</f>
        <v>320465</v>
      </c>
      <c r="BB90" s="51">
        <f t="shared" ref="BB90" si="966">BB91+BB92+BB93+BB94+BB95</f>
        <v>51829.23</v>
      </c>
      <c r="BC90" s="51">
        <f t="shared" ref="BC90" si="967">BC91+BC92+BC93+BC94+BC95</f>
        <v>13600</v>
      </c>
      <c r="BD90" s="21">
        <f t="shared" si="671"/>
        <v>0.16173132791412478</v>
      </c>
      <c r="BE90" s="21" t="str">
        <f t="shared" si="672"/>
        <v>св.200</v>
      </c>
      <c r="BF90" s="51">
        <f>BF91+BF92+BF93+BF94+BF95</f>
        <v>95000</v>
      </c>
      <c r="BG90" s="51">
        <f t="shared" ref="BG90" si="968">BG91+BG92+BG93+BG94+BG95</f>
        <v>0</v>
      </c>
      <c r="BH90" s="51">
        <f t="shared" ref="BH90" si="969">BH91+BH92+BH93+BH94+BH95</f>
        <v>12618</v>
      </c>
      <c r="BI90" s="21" t="str">
        <f t="shared" si="675"/>
        <v xml:space="preserve"> </v>
      </c>
      <c r="BJ90" s="21">
        <f t="shared" si="676"/>
        <v>0</v>
      </c>
      <c r="BK90" s="51">
        <f>BK91+BK92+BK93+BK94+BK95</f>
        <v>0</v>
      </c>
      <c r="BL90" s="51">
        <f t="shared" ref="BL90" si="970">BL91+BL92+BL93+BL94+BL95</f>
        <v>0</v>
      </c>
      <c r="BM90" s="51">
        <f t="shared" ref="BM90" si="971">BM91+BM92+BM93+BM94+BM95</f>
        <v>57051.6</v>
      </c>
      <c r="BN90" s="21" t="str">
        <f t="shared" si="919"/>
        <v xml:space="preserve"> </v>
      </c>
      <c r="BO90" s="21" t="str">
        <f>IF(BL90=0," ",IF(BL90/BM90*100&gt;200,"св.200",BL90/BM90))</f>
        <v xml:space="preserve"> </v>
      </c>
      <c r="BP90" s="51">
        <f>BP91+BP92+BP93+BP94+BP95</f>
        <v>150000</v>
      </c>
      <c r="BQ90" s="51">
        <f t="shared" ref="BQ90" si="972">BQ91+BQ92+BQ93+BQ94+BQ95</f>
        <v>35228.269999999997</v>
      </c>
      <c r="BR90" s="51">
        <f t="shared" ref="BR90" si="973">BR91+BR92+BR93+BR94+BR95</f>
        <v>5779.16</v>
      </c>
      <c r="BS90" s="21">
        <f t="shared" si="683"/>
        <v>0.2348551333333333</v>
      </c>
      <c r="BT90" s="21" t="str">
        <f>IF(BQ90=0," ",IF(BQ90/BR90*100&gt;200,"св.200",BQ90/BR90))</f>
        <v>св.200</v>
      </c>
      <c r="BU90" s="51">
        <f>BU91+BU92+BU93+BU94+BU95</f>
        <v>104716</v>
      </c>
      <c r="BV90" s="51">
        <f t="shared" ref="BV90:BW90" si="974">BV91+BV92+BV93+BV94+BV95</f>
        <v>23625.03</v>
      </c>
      <c r="BW90" s="51">
        <f t="shared" si="974"/>
        <v>10754.79</v>
      </c>
      <c r="BX90" s="21">
        <f t="shared" ref="BX90:BX121" si="975">IF(BV90&lt;=0," ",IF(BU90&lt;=0," ",IF(BV90/BU90*100&gt;200,"СВ.200",BV90/BU90)))</f>
        <v>0.2256105084227816</v>
      </c>
      <c r="BY90" s="21" t="str">
        <f t="shared" si="687"/>
        <v>св.200</v>
      </c>
      <c r="BZ90" s="51">
        <f>BZ91+BZ92+BZ93+BZ94+BZ95</f>
        <v>0</v>
      </c>
      <c r="CA90" s="51">
        <f t="shared" ref="CA90:CB90" si="976">CA91+CA92+CA93+CA94+CA95</f>
        <v>0</v>
      </c>
      <c r="CB90" s="51">
        <f t="shared" si="976"/>
        <v>0</v>
      </c>
      <c r="CC90" s="21" t="str">
        <f t="shared" si="839"/>
        <v xml:space="preserve"> </v>
      </c>
      <c r="CD90" s="21" t="str">
        <f t="shared" si="689"/>
        <v xml:space="preserve"> </v>
      </c>
      <c r="CE90" s="51">
        <f>CE91+CE92+CE93+CE94+CE95</f>
        <v>25000</v>
      </c>
      <c r="CF90" s="51">
        <f t="shared" ref="CF90:CG90" si="977">CF91+CF92+CF93+CF94+CF95</f>
        <v>18801.5</v>
      </c>
      <c r="CG90" s="51">
        <f t="shared" si="977"/>
        <v>77341</v>
      </c>
      <c r="CH90" s="21">
        <f t="shared" si="691"/>
        <v>0.75205999999999995</v>
      </c>
      <c r="CI90" s="21">
        <f t="shared" si="720"/>
        <v>0.24309874452101732</v>
      </c>
      <c r="CJ90" s="51">
        <f>CJ91+CJ92+CJ93+CJ94+CJ95</f>
        <v>25000</v>
      </c>
      <c r="CK90" s="51">
        <f t="shared" ref="CK90:CL90" si="978">CK91+CK92+CK93+CK94+CK95</f>
        <v>18801.5</v>
      </c>
      <c r="CL90" s="51">
        <f t="shared" si="978"/>
        <v>17621.22</v>
      </c>
      <c r="CM90" s="21">
        <f t="shared" si="693"/>
        <v>0.75205999999999995</v>
      </c>
      <c r="CN90" s="21">
        <f>IF(CK90=0," ",IF(CK90/CL90*100&gt;200,"св.200",CK90/CL90))</f>
        <v>1.0669806063371321</v>
      </c>
      <c r="CO90" s="51">
        <f>CO91+CO92+CO93+CO94+CO95</f>
        <v>0</v>
      </c>
      <c r="CP90" s="51">
        <f t="shared" ref="CP90:CQ90" si="979">CP91+CP92+CP93+CP94+CP95</f>
        <v>0</v>
      </c>
      <c r="CQ90" s="51">
        <f t="shared" si="979"/>
        <v>59719.78</v>
      </c>
      <c r="CR90" s="21" t="str">
        <f t="shared" si="695"/>
        <v xml:space="preserve"> </v>
      </c>
      <c r="CS90" s="21">
        <f t="shared" si="696"/>
        <v>0</v>
      </c>
      <c r="CT90" s="51">
        <f>CT91+CT92+CT93+CT94+CT95</f>
        <v>0</v>
      </c>
      <c r="CU90" s="51">
        <f t="shared" ref="CU90:CV90" si="980">CU91+CU92+CU93+CU94+CU95</f>
        <v>0</v>
      </c>
      <c r="CV90" s="51">
        <f t="shared" si="980"/>
        <v>0</v>
      </c>
      <c r="CW90" s="40" t="str">
        <f t="shared" si="722"/>
        <v xml:space="preserve"> </v>
      </c>
      <c r="CX90" s="40" t="str">
        <f t="shared" si="723"/>
        <v xml:space="preserve"> </v>
      </c>
      <c r="CY90" s="51">
        <f>CY91+CY92+CY93+CY94+CY95</f>
        <v>0</v>
      </c>
      <c r="CZ90" s="51">
        <f t="shared" ref="CZ90:DA90" si="981">CZ91+CZ92+CZ93+CZ94+CZ95</f>
        <v>0</v>
      </c>
      <c r="DA90" s="51">
        <f t="shared" si="981"/>
        <v>0</v>
      </c>
      <c r="DB90" s="21" t="str">
        <f t="shared" si="699"/>
        <v xml:space="preserve"> </v>
      </c>
      <c r="DC90" s="21" t="str">
        <f t="shared" si="700"/>
        <v xml:space="preserve"> </v>
      </c>
      <c r="DD90" s="51">
        <f>DD91+DD92+DD93+DD94+DD95</f>
        <v>0</v>
      </c>
      <c r="DE90" s="51">
        <f t="shared" ref="DE90:DF90" si="982">DE91+DE92+DE93+DE94+DE95</f>
        <v>0</v>
      </c>
      <c r="DF90" s="51">
        <f t="shared" si="982"/>
        <v>17150</v>
      </c>
      <c r="DG90" s="21" t="str">
        <f t="shared" si="702"/>
        <v xml:space="preserve"> </v>
      </c>
      <c r="DH90" s="21">
        <f t="shared" si="703"/>
        <v>0</v>
      </c>
      <c r="DI90" s="51">
        <f t="shared" ref="DI90:DJ90" si="983">DI91+DI92+DI93+DI94+DI95</f>
        <v>10602.05</v>
      </c>
      <c r="DJ90" s="51">
        <f t="shared" si="983"/>
        <v>10602.05</v>
      </c>
      <c r="DK90" s="51" t="e">
        <f t="shared" ref="DJ90:DK90" si="984">DK91+DK92+DK93+DK94+DK95</f>
        <v>#VALUE!</v>
      </c>
      <c r="DL90" s="51">
        <f>DL91+DL92+DL93+DL94+DL95</f>
        <v>0</v>
      </c>
      <c r="DM90" s="51">
        <f t="shared" ref="DM90:DN90" si="985">DM91+DM92+DM93+DM94+DM95</f>
        <v>0</v>
      </c>
      <c r="DN90" s="51">
        <f t="shared" si="985"/>
        <v>0</v>
      </c>
      <c r="DO90" s="21" t="str">
        <f t="shared" si="707"/>
        <v xml:space="preserve"> </v>
      </c>
      <c r="DP90" s="21" t="str">
        <f t="shared" si="708"/>
        <v xml:space="preserve"> </v>
      </c>
      <c r="DQ90" s="51">
        <f>DQ91+DQ92+DQ93+DQ94+DQ95</f>
        <v>359280.33999999997</v>
      </c>
      <c r="DR90" s="51">
        <f t="shared" ref="DR90:DS90" si="986">DR91+DR92+DR93+DR94+DR95</f>
        <v>58100</v>
      </c>
      <c r="DS90" s="51">
        <f t="shared" si="986"/>
        <v>0</v>
      </c>
      <c r="DT90" s="76">
        <f t="shared" si="892"/>
        <v>0.16171216048170073</v>
      </c>
      <c r="DU90" s="21" t="str">
        <f t="shared" si="946"/>
        <v xml:space="preserve"> </v>
      </c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</row>
    <row r="91" spans="1:165" s="14" customFormat="1" ht="15.75" customHeight="1" outlineLevel="1" x14ac:dyDescent="0.25">
      <c r="A91" s="13">
        <v>72</v>
      </c>
      <c r="B91" s="100" t="s">
        <v>64</v>
      </c>
      <c r="C91" s="94">
        <v>45228020</v>
      </c>
      <c r="D91" s="22">
        <v>8907025.5700000003</v>
      </c>
      <c r="E91" s="22">
        <v>9002034.7400000002</v>
      </c>
      <c r="F91" s="23">
        <f t="shared" si="710"/>
        <v>0.19693600493676267</v>
      </c>
      <c r="G91" s="23">
        <f t="shared" si="711"/>
        <v>0.98944581166990697</v>
      </c>
      <c r="H91" s="12">
        <v>44569620</v>
      </c>
      <c r="I91" s="19">
        <v>8752392.1300000008</v>
      </c>
      <c r="J91" s="12">
        <v>8871780.4399999995</v>
      </c>
      <c r="K91" s="23">
        <f t="shared" si="638"/>
        <v>0.19637574047075118</v>
      </c>
      <c r="L91" s="23">
        <f t="shared" si="639"/>
        <v>0.98654291426535812</v>
      </c>
      <c r="M91" s="30">
        <v>39000000</v>
      </c>
      <c r="N91" s="30">
        <v>7724959.0800000001</v>
      </c>
      <c r="O91" s="30">
        <v>7819537.4299999997</v>
      </c>
      <c r="P91" s="23">
        <f t="shared" si="642"/>
        <v>0.19807587384615385</v>
      </c>
      <c r="Q91" s="23">
        <f t="shared" si="643"/>
        <v>0.98790486638798536</v>
      </c>
      <c r="R91" s="30">
        <v>1969620</v>
      </c>
      <c r="S91" s="30">
        <v>529546.49</v>
      </c>
      <c r="T91" s="30">
        <v>490606.05</v>
      </c>
      <c r="U91" s="23">
        <f t="shared" si="646"/>
        <v>0.26885718565002387</v>
      </c>
      <c r="V91" s="23">
        <f t="shared" si="647"/>
        <v>1.0793721153662903</v>
      </c>
      <c r="W91" s="30">
        <v>0</v>
      </c>
      <c r="X91" s="30">
        <v>7294</v>
      </c>
      <c r="Y91" s="30">
        <v>556</v>
      </c>
      <c r="Z91" s="23" t="str">
        <f t="shared" si="650"/>
        <v xml:space="preserve"> </v>
      </c>
      <c r="AA91" s="23" t="str">
        <f t="shared" ref="AA91:AA92" si="987">IF(Y91=0," ",IF(X91/Y91*100&gt;200,"св.200",X91/Y91))</f>
        <v>св.200</v>
      </c>
      <c r="AB91" s="30">
        <v>920000</v>
      </c>
      <c r="AC91" s="30">
        <v>80558.3</v>
      </c>
      <c r="AD91" s="30">
        <v>67731.47</v>
      </c>
      <c r="AE91" s="23">
        <f t="shared" si="654"/>
        <v>8.7563369565217389E-2</v>
      </c>
      <c r="AF91" s="23">
        <f>IF(AC91&lt;=0," ",IF(AC91/AD91*100&gt;200,"св.200",AC91/AD91))</f>
        <v>1.1893776999081815</v>
      </c>
      <c r="AG91" s="30">
        <v>2680000</v>
      </c>
      <c r="AH91" s="30">
        <v>410034.26</v>
      </c>
      <c r="AI91" s="30">
        <v>493349.49</v>
      </c>
      <c r="AJ91" s="23">
        <f>IF(AH91&lt;=0," ",IF(AG91&lt;=0," ",IF(AH91/AG91*100&gt;200,"СВ.200",AH91/AG91)))</f>
        <v>0.15299785820895523</v>
      </c>
      <c r="AK91" s="23">
        <f t="shared" si="659"/>
        <v>0.83112330773869858</v>
      </c>
      <c r="AL91" s="30">
        <v>0</v>
      </c>
      <c r="AM91" s="30">
        <v>0</v>
      </c>
      <c r="AN91" s="30"/>
      <c r="AO91" s="23" t="str">
        <f t="shared" si="934"/>
        <v xml:space="preserve"> </v>
      </c>
      <c r="AP91" s="23" t="str">
        <f>IF(AN91=0," ",IF(AM91/AN91*100&gt;200,"св.200",AM91/AN91))</f>
        <v xml:space="preserve"> </v>
      </c>
      <c r="AQ91" s="48">
        <v>658400</v>
      </c>
      <c r="AR91" s="48">
        <v>154633.44</v>
      </c>
      <c r="AS91" s="48">
        <v>130254.3</v>
      </c>
      <c r="AT91" s="23">
        <f t="shared" si="712"/>
        <v>0.23486245443499393</v>
      </c>
      <c r="AU91" s="23">
        <f t="shared" si="744"/>
        <v>1.1871657212084361</v>
      </c>
      <c r="AV91" s="30">
        <v>400000</v>
      </c>
      <c r="AW91" s="30">
        <v>42503.67</v>
      </c>
      <c r="AX91" s="30">
        <v>39200.269999999997</v>
      </c>
      <c r="AY91" s="23">
        <f t="shared" si="667"/>
        <v>0.106259175</v>
      </c>
      <c r="AZ91" s="23">
        <f t="shared" si="668"/>
        <v>1.0842698277333294</v>
      </c>
      <c r="BA91" s="30">
        <v>0</v>
      </c>
      <c r="BB91" s="30">
        <v>0</v>
      </c>
      <c r="BC91" s="30"/>
      <c r="BD91" s="23" t="str">
        <f t="shared" si="671"/>
        <v xml:space="preserve"> </v>
      </c>
      <c r="BE91" s="23" t="str">
        <f t="shared" si="672"/>
        <v xml:space="preserve"> </v>
      </c>
      <c r="BF91" s="30">
        <v>0</v>
      </c>
      <c r="BG91" s="30">
        <v>0</v>
      </c>
      <c r="BH91" s="30"/>
      <c r="BI91" s="23" t="str">
        <f t="shared" si="675"/>
        <v xml:space="preserve"> </v>
      </c>
      <c r="BJ91" s="23" t="str">
        <f>IF(BG91=0," ",IF(BG91/BH91*100&gt;200,"св.200",BG91/BH91))</f>
        <v xml:space="preserve"> </v>
      </c>
      <c r="BK91" s="30">
        <v>0</v>
      </c>
      <c r="BL91" s="30">
        <v>0</v>
      </c>
      <c r="BM91" s="30">
        <v>57051.6</v>
      </c>
      <c r="BN91" s="23" t="str">
        <f t="shared" si="919"/>
        <v xml:space="preserve"> </v>
      </c>
      <c r="BO91" s="23" t="str">
        <f>IF(BL91=0," ",IF(BL91/BM91*100&gt;200,"св.200",BL91/BM91))</f>
        <v xml:space="preserve"> </v>
      </c>
      <c r="BP91" s="30">
        <v>150000</v>
      </c>
      <c r="BQ91" s="30">
        <v>35228.269999999997</v>
      </c>
      <c r="BR91" s="30">
        <v>5779.16</v>
      </c>
      <c r="BS91" s="23">
        <f t="shared" si="683"/>
        <v>0.2348551333333333</v>
      </c>
      <c r="BT91" s="23" t="str">
        <f>IF(BQ91=0," ",IF(BQ91/BR91*100&gt;200,"св.200",BQ91/BR91))</f>
        <v>св.200</v>
      </c>
      <c r="BU91" s="30">
        <v>0</v>
      </c>
      <c r="BV91" s="30">
        <v>0</v>
      </c>
      <c r="BW91" s="30"/>
      <c r="BX91" s="23" t="str">
        <f t="shared" si="975"/>
        <v xml:space="preserve"> </v>
      </c>
      <c r="BY91" s="23" t="str">
        <f t="shared" si="687"/>
        <v xml:space="preserve"> </v>
      </c>
      <c r="BZ91" s="30">
        <v>0</v>
      </c>
      <c r="CA91" s="30">
        <v>0</v>
      </c>
      <c r="CB91" s="30"/>
      <c r="CC91" s="23" t="str">
        <f t="shared" si="839"/>
        <v xml:space="preserve"> </v>
      </c>
      <c r="CD91" s="23" t="str">
        <f>IF(CA91=0," ",IF(CA91/CB91*100&gt;200,"св.200",CA91/CB91))</f>
        <v xml:space="preserve"> </v>
      </c>
      <c r="CE91" s="22">
        <v>25000</v>
      </c>
      <c r="CF91" s="22">
        <v>18801.5</v>
      </c>
      <c r="CG91" s="22">
        <v>17621.22</v>
      </c>
      <c r="CH91" s="32">
        <f t="shared" si="691"/>
        <v>0.75205999999999995</v>
      </c>
      <c r="CI91" s="23">
        <f t="shared" ref="CI91:CI94" si="988">IF(CF91=0," ",IF(CF91/CG91*100&gt;200,"св.200",CF91/CG91))</f>
        <v>1.0669806063371321</v>
      </c>
      <c r="CJ91" s="30">
        <v>25000</v>
      </c>
      <c r="CK91" s="30">
        <v>18801.5</v>
      </c>
      <c r="CL91" s="30">
        <v>17621.22</v>
      </c>
      <c r="CM91" s="23">
        <f t="shared" si="693"/>
        <v>0.75205999999999995</v>
      </c>
      <c r="CN91" s="23">
        <f>IF(CK91=0," ",IF(CK91/CL91*100&gt;200,"св.200",CK91/CL91))</f>
        <v>1.0669806063371321</v>
      </c>
      <c r="CO91" s="30">
        <v>0</v>
      </c>
      <c r="CP91" s="30">
        <v>0</v>
      </c>
      <c r="CQ91" s="30"/>
      <c r="CR91" s="23" t="str">
        <f t="shared" si="695"/>
        <v xml:space="preserve"> </v>
      </c>
      <c r="CS91" s="23" t="str">
        <f t="shared" si="696"/>
        <v xml:space="preserve"> </v>
      </c>
      <c r="CT91" s="30">
        <v>0</v>
      </c>
      <c r="CU91" s="30">
        <v>0</v>
      </c>
      <c r="CV91" s="30"/>
      <c r="CW91" s="23" t="str">
        <f t="shared" si="722"/>
        <v xml:space="preserve"> </v>
      </c>
      <c r="CX91" s="23" t="str">
        <f t="shared" si="723"/>
        <v xml:space="preserve"> </v>
      </c>
      <c r="CY91" s="30">
        <v>0</v>
      </c>
      <c r="CZ91" s="30">
        <v>0</v>
      </c>
      <c r="DA91" s="30"/>
      <c r="DB91" s="23" t="str">
        <f t="shared" si="699"/>
        <v xml:space="preserve"> </v>
      </c>
      <c r="DC91" s="23" t="str">
        <f t="shared" si="700"/>
        <v xml:space="preserve"> </v>
      </c>
      <c r="DD91" s="30">
        <v>0</v>
      </c>
      <c r="DE91" s="30">
        <v>0</v>
      </c>
      <c r="DF91" s="30"/>
      <c r="DG91" s="23" t="str">
        <f t="shared" si="702"/>
        <v xml:space="preserve"> </v>
      </c>
      <c r="DH91" s="23" t="str">
        <f t="shared" si="703"/>
        <v xml:space="preserve"> </v>
      </c>
      <c r="DI91" s="30">
        <v>10602.05</v>
      </c>
      <c r="DJ91" s="30">
        <v>10602.05</v>
      </c>
      <c r="DK91" s="23">
        <f t="shared" si="713"/>
        <v>1</v>
      </c>
      <c r="DL91" s="30">
        <v>0</v>
      </c>
      <c r="DM91" s="30">
        <v>0</v>
      </c>
      <c r="DN91" s="30"/>
      <c r="DO91" s="23" t="str">
        <f t="shared" si="707"/>
        <v xml:space="preserve"> </v>
      </c>
      <c r="DP91" s="23" t="str">
        <f t="shared" si="708"/>
        <v xml:space="preserve"> </v>
      </c>
      <c r="DQ91" s="30">
        <v>83400</v>
      </c>
      <c r="DR91" s="30">
        <v>58100</v>
      </c>
      <c r="DS91" s="30"/>
      <c r="DT91" s="77">
        <f t="shared" si="892"/>
        <v>0.69664268585131894</v>
      </c>
      <c r="DU91" s="23" t="str">
        <f t="shared" si="946"/>
        <v xml:space="preserve"> </v>
      </c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</row>
    <row r="92" spans="1:165" s="14" customFormat="1" ht="15.75" customHeight="1" outlineLevel="1" x14ac:dyDescent="0.25">
      <c r="A92" s="13">
        <f>A91+1</f>
        <v>73</v>
      </c>
      <c r="B92" s="100" t="s">
        <v>98</v>
      </c>
      <c r="C92" s="94">
        <v>339000</v>
      </c>
      <c r="D92" s="22">
        <v>46555.38</v>
      </c>
      <c r="E92" s="22">
        <v>41904.129999999997</v>
      </c>
      <c r="F92" s="23">
        <f t="shared" si="710"/>
        <v>0.13733150442477876</v>
      </c>
      <c r="G92" s="23">
        <f t="shared" si="711"/>
        <v>1.1109974124268898</v>
      </c>
      <c r="H92" s="12">
        <v>293000</v>
      </c>
      <c r="I92" s="19">
        <v>29466.43</v>
      </c>
      <c r="J92" s="12">
        <v>40872.85</v>
      </c>
      <c r="K92" s="23">
        <f t="shared" si="638"/>
        <v>0.1005680204778157</v>
      </c>
      <c r="L92" s="23">
        <f t="shared" si="639"/>
        <v>0.72092917425626057</v>
      </c>
      <c r="M92" s="30">
        <v>122000</v>
      </c>
      <c r="N92" s="30">
        <v>27531.82</v>
      </c>
      <c r="O92" s="30">
        <v>24751.73</v>
      </c>
      <c r="P92" s="23">
        <f t="shared" si="642"/>
        <v>0.22567065573770492</v>
      </c>
      <c r="Q92" s="23">
        <f t="shared" si="643"/>
        <v>1.112319017700985</v>
      </c>
      <c r="R92" s="30">
        <v>0</v>
      </c>
      <c r="S92" s="30">
        <v>0</v>
      </c>
      <c r="T92" s="30"/>
      <c r="U92" s="23" t="str">
        <f t="shared" si="646"/>
        <v xml:space="preserve"> </v>
      </c>
      <c r="V92" s="23" t="str">
        <f t="shared" ref="V92:V95" si="989">IF(S92=0," ",IF(S92/T92*100&gt;200,"св.200",S92/T92))</f>
        <v xml:space="preserve"> </v>
      </c>
      <c r="W92" s="30">
        <v>0</v>
      </c>
      <c r="X92" s="30">
        <v>0</v>
      </c>
      <c r="Y92" s="30"/>
      <c r="Z92" s="23" t="str">
        <f t="shared" si="650"/>
        <v xml:space="preserve"> </v>
      </c>
      <c r="AA92" s="23" t="str">
        <f t="shared" si="987"/>
        <v xml:space="preserve"> </v>
      </c>
      <c r="AB92" s="30">
        <v>28000</v>
      </c>
      <c r="AC92" s="30">
        <v>1477.7</v>
      </c>
      <c r="AD92" s="30">
        <v>7130.67</v>
      </c>
      <c r="AE92" s="23">
        <f t="shared" si="654"/>
        <v>5.2775000000000002E-2</v>
      </c>
      <c r="AF92" s="23">
        <f t="shared" ref="AF92" si="990">IF(AD92&lt;=0," ",IF(AC92/AD92*100&gt;200,"св.200",AC92/AD92))</f>
        <v>0.20723157851926957</v>
      </c>
      <c r="AG92" s="30">
        <v>143000</v>
      </c>
      <c r="AH92" s="30">
        <v>456.91</v>
      </c>
      <c r="AI92" s="30">
        <v>8990.4500000000007</v>
      </c>
      <c r="AJ92" s="23">
        <f t="shared" si="658"/>
        <v>3.1951748251748254E-3</v>
      </c>
      <c r="AK92" s="23">
        <f t="shared" si="659"/>
        <v>5.0821705253908313E-2</v>
      </c>
      <c r="AL92" s="30">
        <v>0</v>
      </c>
      <c r="AM92" s="30">
        <v>0</v>
      </c>
      <c r="AN92" s="30"/>
      <c r="AO92" s="23" t="str">
        <f t="shared" si="934"/>
        <v xml:space="preserve"> </v>
      </c>
      <c r="AP92" s="23" t="str">
        <f>IF(AN92=0," ",IF(AM92/AN92*100&gt;200,"св.200",AM92/AN92))</f>
        <v xml:space="preserve"> </v>
      </c>
      <c r="AQ92" s="48">
        <v>46000</v>
      </c>
      <c r="AR92" s="48">
        <v>17088.95</v>
      </c>
      <c r="AS92" s="48">
        <v>1031.28</v>
      </c>
      <c r="AT92" s="23">
        <f t="shared" si="712"/>
        <v>0.37149891304347826</v>
      </c>
      <c r="AU92" s="23" t="str">
        <f t="shared" si="744"/>
        <v>св.200</v>
      </c>
      <c r="AV92" s="30">
        <v>0</v>
      </c>
      <c r="AW92" s="30">
        <v>0</v>
      </c>
      <c r="AX92" s="30"/>
      <c r="AY92" s="23" t="str">
        <f t="shared" si="667"/>
        <v xml:space="preserve"> </v>
      </c>
      <c r="AZ92" s="23" t="str">
        <f t="shared" si="668"/>
        <v xml:space="preserve"> </v>
      </c>
      <c r="BA92" s="30">
        <v>0</v>
      </c>
      <c r="BB92" s="30">
        <v>0</v>
      </c>
      <c r="BC92" s="30"/>
      <c r="BD92" s="23" t="str">
        <f t="shared" si="671"/>
        <v xml:space="preserve"> </v>
      </c>
      <c r="BE92" s="23" t="str">
        <f t="shared" si="672"/>
        <v xml:space="preserve"> </v>
      </c>
      <c r="BF92" s="30">
        <v>0</v>
      </c>
      <c r="BG92" s="30">
        <v>0</v>
      </c>
      <c r="BH92" s="30"/>
      <c r="BI92" s="23" t="str">
        <f t="shared" si="675"/>
        <v xml:space="preserve"> </v>
      </c>
      <c r="BJ92" s="23" t="str">
        <f t="shared" si="676"/>
        <v xml:space="preserve"> </v>
      </c>
      <c r="BK92" s="30">
        <v>0</v>
      </c>
      <c r="BL92" s="30">
        <v>0</v>
      </c>
      <c r="BM92" s="30"/>
      <c r="BN92" s="23" t="str">
        <f t="shared" si="919"/>
        <v xml:space="preserve"> </v>
      </c>
      <c r="BO92" s="23" t="str">
        <f t="shared" si="680"/>
        <v xml:space="preserve"> </v>
      </c>
      <c r="BP92" s="30">
        <v>0</v>
      </c>
      <c r="BQ92" s="30">
        <v>0</v>
      </c>
      <c r="BR92" s="30"/>
      <c r="BS92" s="23" t="str">
        <f t="shared" si="683"/>
        <v xml:space="preserve"> </v>
      </c>
      <c r="BT92" s="23" t="str">
        <f t="shared" si="684"/>
        <v xml:space="preserve"> </v>
      </c>
      <c r="BU92" s="30">
        <v>9000</v>
      </c>
      <c r="BV92" s="30">
        <v>17088.95</v>
      </c>
      <c r="BW92" s="30">
        <v>1031.28</v>
      </c>
      <c r="BX92" s="23">
        <f t="shared" si="975"/>
        <v>1.8987722222222223</v>
      </c>
      <c r="BY92" s="23" t="str">
        <f t="shared" si="687"/>
        <v>св.200</v>
      </c>
      <c r="BZ92" s="30">
        <v>0</v>
      </c>
      <c r="CA92" s="30">
        <v>0</v>
      </c>
      <c r="CB92" s="30"/>
      <c r="CC92" s="23" t="str">
        <f t="shared" si="839"/>
        <v xml:space="preserve"> </v>
      </c>
      <c r="CD92" s="23" t="str">
        <f t="shared" si="689"/>
        <v xml:space="preserve"> </v>
      </c>
      <c r="CE92" s="22">
        <v>0</v>
      </c>
      <c r="CF92" s="22">
        <v>0</v>
      </c>
      <c r="CG92" s="22">
        <v>0</v>
      </c>
      <c r="CH92" s="32" t="str">
        <f t="shared" si="691"/>
        <v xml:space="preserve"> </v>
      </c>
      <c r="CI92" s="23" t="str">
        <f t="shared" si="988"/>
        <v xml:space="preserve"> </v>
      </c>
      <c r="CJ92" s="30">
        <v>0</v>
      </c>
      <c r="CK92" s="30">
        <v>0</v>
      </c>
      <c r="CL92" s="30"/>
      <c r="CM92" s="23" t="str">
        <f t="shared" si="693"/>
        <v xml:space="preserve"> </v>
      </c>
      <c r="CN92" s="23" t="str">
        <f t="shared" si="721"/>
        <v xml:space="preserve"> </v>
      </c>
      <c r="CO92" s="30">
        <v>0</v>
      </c>
      <c r="CP92" s="30">
        <v>0</v>
      </c>
      <c r="CQ92" s="30"/>
      <c r="CR92" s="23" t="str">
        <f>IF(CP92&lt;=0," ",IF(CO92&lt;=0," ",IF(CP92/CO92*100&gt;200,"СВ.200",CP92/CO92)))</f>
        <v xml:space="preserve"> </v>
      </c>
      <c r="CS92" s="23" t="str">
        <f>IF(CQ92=0," ",IF(CP92/CQ92*100&gt;200,"св.200",CP92/CQ92))</f>
        <v xml:space="preserve"> </v>
      </c>
      <c r="CT92" s="30">
        <v>0</v>
      </c>
      <c r="CU92" s="30">
        <v>0</v>
      </c>
      <c r="CV92" s="30"/>
      <c r="CW92" s="23" t="str">
        <f t="shared" si="722"/>
        <v xml:space="preserve"> </v>
      </c>
      <c r="CX92" s="23" t="str">
        <f t="shared" si="723"/>
        <v xml:space="preserve"> </v>
      </c>
      <c r="CY92" s="30">
        <v>0</v>
      </c>
      <c r="CZ92" s="30">
        <v>0</v>
      </c>
      <c r="DA92" s="30"/>
      <c r="DB92" s="23" t="str">
        <f t="shared" si="699"/>
        <v xml:space="preserve"> </v>
      </c>
      <c r="DC92" s="23" t="str">
        <f t="shared" si="700"/>
        <v xml:space="preserve"> </v>
      </c>
      <c r="DD92" s="30">
        <v>0</v>
      </c>
      <c r="DE92" s="30">
        <v>0</v>
      </c>
      <c r="DF92" s="30"/>
      <c r="DG92" s="23" t="str">
        <f t="shared" si="702"/>
        <v xml:space="preserve"> </v>
      </c>
      <c r="DH92" s="23" t="str">
        <f t="shared" si="703"/>
        <v xml:space="preserve"> </v>
      </c>
      <c r="DI92" s="30"/>
      <c r="DJ92" s="30"/>
      <c r="DK92" s="23" t="str">
        <f t="shared" si="713"/>
        <v xml:space="preserve"> </v>
      </c>
      <c r="DL92" s="30">
        <v>0</v>
      </c>
      <c r="DM92" s="30">
        <v>0</v>
      </c>
      <c r="DN92" s="30"/>
      <c r="DO92" s="23" t="str">
        <f t="shared" si="707"/>
        <v xml:space="preserve"> </v>
      </c>
      <c r="DP92" s="23" t="str">
        <f t="shared" si="708"/>
        <v xml:space="preserve"> </v>
      </c>
      <c r="DQ92" s="30">
        <v>37000</v>
      </c>
      <c r="DR92" s="30">
        <v>0</v>
      </c>
      <c r="DS92" s="30"/>
      <c r="DT92" s="77" t="str">
        <f t="shared" si="892"/>
        <v xml:space="preserve"> </v>
      </c>
      <c r="DU92" s="23" t="str">
        <f t="shared" si="946"/>
        <v xml:space="preserve"> </v>
      </c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</row>
    <row r="93" spans="1:165" s="14" customFormat="1" ht="16.5" customHeight="1" outlineLevel="1" x14ac:dyDescent="0.25">
      <c r="A93" s="13">
        <f t="shared" ref="A93:A95" si="991">A92+1</f>
        <v>74</v>
      </c>
      <c r="B93" s="100" t="s">
        <v>106</v>
      </c>
      <c r="C93" s="94">
        <v>1072000</v>
      </c>
      <c r="D93" s="22">
        <v>138795.04999999999</v>
      </c>
      <c r="E93" s="22">
        <v>127565.99</v>
      </c>
      <c r="F93" s="23">
        <f t="shared" si="710"/>
        <v>0.12947299440298507</v>
      </c>
      <c r="G93" s="23">
        <f t="shared" si="711"/>
        <v>1.0880254995865275</v>
      </c>
      <c r="H93" s="12">
        <v>940000</v>
      </c>
      <c r="I93" s="19">
        <v>136821.82</v>
      </c>
      <c r="J93" s="12">
        <v>64417.860000000008</v>
      </c>
      <c r="K93" s="23">
        <f t="shared" si="638"/>
        <v>0.14555512765957448</v>
      </c>
      <c r="L93" s="23" t="str">
        <f t="shared" si="639"/>
        <v>св.200</v>
      </c>
      <c r="M93" s="30">
        <v>180000</v>
      </c>
      <c r="N93" s="30">
        <v>53995.57</v>
      </c>
      <c r="O93" s="30">
        <v>30858.400000000001</v>
      </c>
      <c r="P93" s="23">
        <f t="shared" si="642"/>
        <v>0.29997538888888886</v>
      </c>
      <c r="Q93" s="23">
        <f t="shared" si="643"/>
        <v>1.7497851476421331</v>
      </c>
      <c r="R93" s="30">
        <v>0</v>
      </c>
      <c r="S93" s="30">
        <v>0</v>
      </c>
      <c r="T93" s="30"/>
      <c r="U93" s="23" t="str">
        <f t="shared" si="646"/>
        <v xml:space="preserve"> </v>
      </c>
      <c r="V93" s="23" t="str">
        <f t="shared" si="989"/>
        <v xml:space="preserve"> </v>
      </c>
      <c r="W93" s="30">
        <v>60000</v>
      </c>
      <c r="X93" s="30">
        <v>38283.519999999997</v>
      </c>
      <c r="Y93" s="30">
        <v>2148.9</v>
      </c>
      <c r="Z93" s="23">
        <f>IF(X93&lt;=0," ",IF(W93&lt;=0," ",IF(X93/W93*100&gt;200,"СВ.200",X93/W93)))</f>
        <v>0.63805866666666666</v>
      </c>
      <c r="AA93" s="23" t="str">
        <f t="shared" si="651"/>
        <v>св.200</v>
      </c>
      <c r="AB93" s="30">
        <v>200000</v>
      </c>
      <c r="AC93" s="30">
        <v>33929.74</v>
      </c>
      <c r="AD93" s="30">
        <v>10162.290000000001</v>
      </c>
      <c r="AE93" s="23">
        <f t="shared" si="654"/>
        <v>0.16964869999999999</v>
      </c>
      <c r="AF93" s="23" t="str">
        <f t="shared" si="655"/>
        <v>св.200</v>
      </c>
      <c r="AG93" s="30">
        <v>500000</v>
      </c>
      <c r="AH93" s="30">
        <v>10612.99</v>
      </c>
      <c r="AI93" s="30">
        <v>21248.27</v>
      </c>
      <c r="AJ93" s="23">
        <f t="shared" si="658"/>
        <v>2.1225979999999998E-2</v>
      </c>
      <c r="AK93" s="23">
        <f t="shared" si="659"/>
        <v>0.49947548671021214</v>
      </c>
      <c r="AL93" s="30">
        <v>0</v>
      </c>
      <c r="AM93" s="30">
        <v>0</v>
      </c>
      <c r="AN93" s="30"/>
      <c r="AO93" s="23" t="str">
        <f t="shared" si="934"/>
        <v xml:space="preserve"> </v>
      </c>
      <c r="AP93" s="23" t="str">
        <f t="shared" si="662"/>
        <v xml:space="preserve"> </v>
      </c>
      <c r="AQ93" s="48">
        <v>132000</v>
      </c>
      <c r="AR93" s="48">
        <v>1973.23</v>
      </c>
      <c r="AS93" s="48">
        <v>63148.13</v>
      </c>
      <c r="AT93" s="23">
        <f t="shared" si="712"/>
        <v>1.4948712121212121E-2</v>
      </c>
      <c r="AU93" s="23">
        <f t="shared" si="744"/>
        <v>3.1247639478793752E-2</v>
      </c>
      <c r="AV93" s="30">
        <v>0</v>
      </c>
      <c r="AW93" s="30">
        <v>0</v>
      </c>
      <c r="AX93" s="30"/>
      <c r="AY93" s="23" t="str">
        <f t="shared" si="667"/>
        <v xml:space="preserve"> </v>
      </c>
      <c r="AZ93" s="23" t="str">
        <f t="shared" si="668"/>
        <v xml:space="preserve"> </v>
      </c>
      <c r="BA93" s="30">
        <v>75000</v>
      </c>
      <c r="BB93" s="30">
        <v>0</v>
      </c>
      <c r="BC93" s="30"/>
      <c r="BD93" s="23" t="str">
        <f t="shared" si="671"/>
        <v xml:space="preserve"> </v>
      </c>
      <c r="BE93" s="23" t="str">
        <f t="shared" si="672"/>
        <v xml:space="preserve"> </v>
      </c>
      <c r="BF93" s="30">
        <v>45000</v>
      </c>
      <c r="BG93" s="30">
        <v>0</v>
      </c>
      <c r="BH93" s="30"/>
      <c r="BI93" s="23" t="str">
        <f t="shared" si="675"/>
        <v xml:space="preserve"> </v>
      </c>
      <c r="BJ93" s="23" t="str">
        <f>IF(BG93=0," ",IF(BG93/BH93*100&gt;200,"св.200",BG93/BH93))</f>
        <v xml:space="preserve"> </v>
      </c>
      <c r="BK93" s="30">
        <v>0</v>
      </c>
      <c r="BL93" s="30">
        <v>0</v>
      </c>
      <c r="BM93" s="30"/>
      <c r="BN93" s="23" t="str">
        <f t="shared" si="919"/>
        <v xml:space="preserve"> </v>
      </c>
      <c r="BO93" s="23" t="str">
        <f t="shared" si="680"/>
        <v xml:space="preserve"> </v>
      </c>
      <c r="BP93" s="30">
        <v>0</v>
      </c>
      <c r="BQ93" s="30">
        <v>0</v>
      </c>
      <c r="BR93" s="30"/>
      <c r="BS93" s="23" t="str">
        <f t="shared" si="683"/>
        <v xml:space="preserve"> </v>
      </c>
      <c r="BT93" s="23" t="str">
        <f t="shared" si="684"/>
        <v xml:space="preserve"> </v>
      </c>
      <c r="BU93" s="30">
        <v>12000</v>
      </c>
      <c r="BV93" s="30">
        <v>1973.23</v>
      </c>
      <c r="BW93" s="30">
        <v>3428.35</v>
      </c>
      <c r="BX93" s="23">
        <f t="shared" si="975"/>
        <v>0.16443583333333334</v>
      </c>
      <c r="BY93" s="23">
        <f t="shared" si="687"/>
        <v>0.57556258841716867</v>
      </c>
      <c r="BZ93" s="30">
        <v>0</v>
      </c>
      <c r="CA93" s="30">
        <v>0</v>
      </c>
      <c r="CB93" s="30"/>
      <c r="CC93" s="23" t="str">
        <f t="shared" si="839"/>
        <v xml:space="preserve"> </v>
      </c>
      <c r="CD93" s="23" t="str">
        <f t="shared" si="689"/>
        <v xml:space="preserve"> </v>
      </c>
      <c r="CE93" s="22">
        <v>0</v>
      </c>
      <c r="CF93" s="22">
        <v>0</v>
      </c>
      <c r="CG93" s="22">
        <v>59719.78</v>
      </c>
      <c r="CH93" s="23" t="str">
        <f>IF(CF93&lt;=0," ",IF(CE93&lt;=0," ",IF(CF93/CE93*100&gt;200,"СВ.200",CF93/CE93)))</f>
        <v xml:space="preserve"> </v>
      </c>
      <c r="CI93" s="23"/>
      <c r="CJ93" s="30">
        <v>0</v>
      </c>
      <c r="CK93" s="30">
        <v>0</v>
      </c>
      <c r="CL93" s="30"/>
      <c r="CM93" s="23" t="str">
        <f t="shared" si="693"/>
        <v xml:space="preserve"> </v>
      </c>
      <c r="CN93" s="23" t="str">
        <f t="shared" si="721"/>
        <v xml:space="preserve"> </v>
      </c>
      <c r="CO93" s="30">
        <v>0</v>
      </c>
      <c r="CP93" s="30">
        <v>0</v>
      </c>
      <c r="CQ93" s="30">
        <v>59719.78</v>
      </c>
      <c r="CR93" s="23" t="str">
        <f>IF(CP93&lt;=0," ",IF(CO93&lt;=0," ",IF(CP93/CO93*100&gt;200,"СВ.200",CP93/CO93)))</f>
        <v xml:space="preserve"> </v>
      </c>
      <c r="CS93" s="23">
        <f>IF(CQ93=0," ",IF(CP93/CQ93*100&gt;200,"св.200",CP93/CQ93))</f>
        <v>0</v>
      </c>
      <c r="CT93" s="30">
        <v>0</v>
      </c>
      <c r="CU93" s="30">
        <v>0</v>
      </c>
      <c r="CV93" s="30"/>
      <c r="CW93" s="23" t="str">
        <f t="shared" si="722"/>
        <v xml:space="preserve"> </v>
      </c>
      <c r="CX93" s="23" t="str">
        <f t="shared" si="723"/>
        <v xml:space="preserve"> </v>
      </c>
      <c r="CY93" s="30">
        <v>0</v>
      </c>
      <c r="CZ93" s="30">
        <v>0</v>
      </c>
      <c r="DA93" s="30"/>
      <c r="DB93" s="23" t="str">
        <f t="shared" si="699"/>
        <v xml:space="preserve"> </v>
      </c>
      <c r="DC93" s="23" t="str">
        <f t="shared" si="700"/>
        <v xml:space="preserve"> </v>
      </c>
      <c r="DD93" s="30">
        <v>0</v>
      </c>
      <c r="DE93" s="30">
        <v>0</v>
      </c>
      <c r="DF93" s="30"/>
      <c r="DG93" s="23" t="str">
        <f t="shared" si="702"/>
        <v xml:space="preserve"> </v>
      </c>
      <c r="DH93" s="23" t="str">
        <f t="shared" si="703"/>
        <v xml:space="preserve"> </v>
      </c>
      <c r="DI93" s="30"/>
      <c r="DJ93" s="30"/>
      <c r="DK93" s="23" t="str">
        <f>IF(DI93=0," ",IF(DI93/DJ93*100&gt;200,"св.200",DI93/DJ93))</f>
        <v xml:space="preserve"> </v>
      </c>
      <c r="DL93" s="30">
        <v>0</v>
      </c>
      <c r="DM93" s="30">
        <v>0</v>
      </c>
      <c r="DN93" s="30"/>
      <c r="DO93" s="23" t="str">
        <f t="shared" si="707"/>
        <v xml:space="preserve"> </v>
      </c>
      <c r="DP93" s="23" t="str">
        <f t="shared" si="708"/>
        <v xml:space="preserve"> </v>
      </c>
      <c r="DQ93" s="30">
        <v>0</v>
      </c>
      <c r="DR93" s="30">
        <v>0</v>
      </c>
      <c r="DS93" s="30"/>
      <c r="DT93" s="77" t="str">
        <f t="shared" si="892"/>
        <v xml:space="preserve"> </v>
      </c>
      <c r="DU93" s="23" t="str">
        <f t="shared" si="946"/>
        <v xml:space="preserve"> </v>
      </c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</row>
    <row r="94" spans="1:165" s="14" customFormat="1" ht="15.75" customHeight="1" outlineLevel="1" x14ac:dyDescent="0.25">
      <c r="A94" s="13">
        <f t="shared" si="991"/>
        <v>75</v>
      </c>
      <c r="B94" s="100" t="s">
        <v>32</v>
      </c>
      <c r="C94" s="94">
        <v>705600</v>
      </c>
      <c r="D94" s="22">
        <v>56690.12</v>
      </c>
      <c r="E94" s="22">
        <v>78281.850000000006</v>
      </c>
      <c r="F94" s="23">
        <f t="shared" si="710"/>
        <v>8.0343140589569165E-2</v>
      </c>
      <c r="G94" s="23">
        <f t="shared" si="711"/>
        <v>0.72417961507041539</v>
      </c>
      <c r="H94" s="12">
        <v>515600</v>
      </c>
      <c r="I94" s="19">
        <v>40736.550000000003</v>
      </c>
      <c r="J94" s="12">
        <v>44748.450000000004</v>
      </c>
      <c r="K94" s="23">
        <f t="shared" si="638"/>
        <v>7.9008048875096978E-2</v>
      </c>
      <c r="L94" s="23">
        <f t="shared" si="639"/>
        <v>0.91034549800048936</v>
      </c>
      <c r="M94" s="30">
        <v>85000</v>
      </c>
      <c r="N94" s="30">
        <v>18578.259999999998</v>
      </c>
      <c r="O94" s="30">
        <v>22053.040000000001</v>
      </c>
      <c r="P94" s="23">
        <f t="shared" si="642"/>
        <v>0.21856776470588232</v>
      </c>
      <c r="Q94" s="23">
        <f t="shared" si="643"/>
        <v>0.8424353286440327</v>
      </c>
      <c r="R94" s="30">
        <v>0</v>
      </c>
      <c r="S94" s="30">
        <v>0</v>
      </c>
      <c r="T94" s="30"/>
      <c r="U94" s="23" t="str">
        <f t="shared" si="646"/>
        <v xml:space="preserve"> </v>
      </c>
      <c r="V94" s="23" t="str">
        <f t="shared" si="989"/>
        <v xml:space="preserve"> </v>
      </c>
      <c r="W94" s="30">
        <v>1600</v>
      </c>
      <c r="X94" s="30">
        <v>306.33</v>
      </c>
      <c r="Y94" s="30"/>
      <c r="Z94" s="23">
        <f t="shared" ref="Z94:Z95" si="992">IF(X94&lt;=0," ",IF(W94&lt;=0," ",IF(X94/W94*100&gt;200,"СВ.200",X94/W94)))</f>
        <v>0.19145624999999999</v>
      </c>
      <c r="AA94" s="23" t="str">
        <f t="shared" ref="AA94:AA95" si="993">IF(Y94=0," ",IF(X94/Y94*100&gt;200,"св.200",X94/Y94))</f>
        <v xml:space="preserve"> </v>
      </c>
      <c r="AB94" s="30">
        <v>60000</v>
      </c>
      <c r="AC94" s="30">
        <v>615.66</v>
      </c>
      <c r="AD94" s="30">
        <v>8510.9699999999993</v>
      </c>
      <c r="AE94" s="23">
        <f t="shared" si="654"/>
        <v>1.0260999999999999E-2</v>
      </c>
      <c r="AF94" s="23">
        <f t="shared" si="655"/>
        <v>7.2337230656435172E-2</v>
      </c>
      <c r="AG94" s="30">
        <v>369000</v>
      </c>
      <c r="AH94" s="30">
        <v>21236.3</v>
      </c>
      <c r="AI94" s="30">
        <v>14184.44</v>
      </c>
      <c r="AJ94" s="23">
        <f t="shared" si="658"/>
        <v>5.7550948509485091E-2</v>
      </c>
      <c r="AK94" s="23">
        <f t="shared" si="659"/>
        <v>1.4971546285930215</v>
      </c>
      <c r="AL94" s="30">
        <v>0</v>
      </c>
      <c r="AM94" s="30">
        <v>0</v>
      </c>
      <c r="AN94" s="30"/>
      <c r="AO94" s="23" t="str">
        <f t="shared" si="934"/>
        <v xml:space="preserve"> </v>
      </c>
      <c r="AP94" s="23" t="str">
        <f t="shared" si="662"/>
        <v xml:space="preserve"> </v>
      </c>
      <c r="AQ94" s="48">
        <v>190000</v>
      </c>
      <c r="AR94" s="48">
        <v>15953.57</v>
      </c>
      <c r="AS94" s="48">
        <v>33533.4</v>
      </c>
      <c r="AT94" s="23">
        <f t="shared" si="712"/>
        <v>8.396615789473684E-2</v>
      </c>
      <c r="AU94" s="23">
        <f t="shared" si="744"/>
        <v>0.47575163866473424</v>
      </c>
      <c r="AV94" s="30">
        <v>0</v>
      </c>
      <c r="AW94" s="30">
        <v>0</v>
      </c>
      <c r="AX94" s="30"/>
      <c r="AY94" s="23" t="str">
        <f t="shared" si="667"/>
        <v xml:space="preserve"> </v>
      </c>
      <c r="AZ94" s="23" t="str">
        <f t="shared" si="668"/>
        <v xml:space="preserve"> </v>
      </c>
      <c r="BA94" s="30">
        <v>65000</v>
      </c>
      <c r="BB94" s="30">
        <v>0</v>
      </c>
      <c r="BC94" s="30"/>
      <c r="BD94" s="23" t="str">
        <f t="shared" si="671"/>
        <v xml:space="preserve"> </v>
      </c>
      <c r="BE94" s="23" t="str">
        <f t="shared" si="672"/>
        <v xml:space="preserve"> </v>
      </c>
      <c r="BF94" s="30">
        <v>50000</v>
      </c>
      <c r="BG94" s="30">
        <v>0</v>
      </c>
      <c r="BH94" s="30">
        <v>12618</v>
      </c>
      <c r="BI94" s="23" t="str">
        <f t="shared" si="675"/>
        <v xml:space="preserve"> </v>
      </c>
      <c r="BJ94" s="23">
        <f t="shared" si="676"/>
        <v>0</v>
      </c>
      <c r="BK94" s="30">
        <v>0</v>
      </c>
      <c r="BL94" s="30">
        <v>0</v>
      </c>
      <c r="BM94" s="30"/>
      <c r="BN94" s="23" t="str">
        <f t="shared" si="919"/>
        <v xml:space="preserve"> </v>
      </c>
      <c r="BO94" s="23" t="str">
        <f t="shared" si="680"/>
        <v xml:space="preserve"> </v>
      </c>
      <c r="BP94" s="30">
        <v>0</v>
      </c>
      <c r="BQ94" s="30">
        <v>0</v>
      </c>
      <c r="BR94" s="30"/>
      <c r="BS94" s="23" t="str">
        <f t="shared" si="683"/>
        <v xml:space="preserve"> </v>
      </c>
      <c r="BT94" s="23" t="str">
        <f t="shared" si="684"/>
        <v xml:space="preserve"> </v>
      </c>
      <c r="BU94" s="30">
        <v>75000</v>
      </c>
      <c r="BV94" s="30">
        <v>2618.5700000000002</v>
      </c>
      <c r="BW94" s="30">
        <v>3765.4</v>
      </c>
      <c r="BX94" s="23">
        <f t="shared" si="975"/>
        <v>3.4914266666666666E-2</v>
      </c>
      <c r="BY94" s="23">
        <f t="shared" si="687"/>
        <v>0.69542943644765498</v>
      </c>
      <c r="BZ94" s="30">
        <v>0</v>
      </c>
      <c r="CA94" s="30">
        <v>0</v>
      </c>
      <c r="CB94" s="30"/>
      <c r="CC94" s="23" t="str">
        <f t="shared" si="839"/>
        <v xml:space="preserve"> </v>
      </c>
      <c r="CD94" s="23" t="str">
        <f t="shared" si="689"/>
        <v xml:space="preserve"> </v>
      </c>
      <c r="CE94" s="22">
        <v>0</v>
      </c>
      <c r="CF94" s="22">
        <v>0</v>
      </c>
      <c r="CG94" s="22">
        <v>0</v>
      </c>
      <c r="CH94" s="32" t="str">
        <f>IF(CF94&lt;=0," ",IF(CE94&lt;=0," ",IF(CF94/CE94*100&gt;200,"СВ.200",CF94/CE94)))</f>
        <v xml:space="preserve"> </v>
      </c>
      <c r="CI94" s="23" t="str">
        <f t="shared" si="988"/>
        <v xml:space="preserve"> </v>
      </c>
      <c r="CJ94" s="30">
        <v>0</v>
      </c>
      <c r="CK94" s="30">
        <v>0</v>
      </c>
      <c r="CL94" s="30"/>
      <c r="CM94" s="23" t="str">
        <f t="shared" si="693"/>
        <v xml:space="preserve"> </v>
      </c>
      <c r="CN94" s="23" t="str">
        <f t="shared" si="721"/>
        <v xml:space="preserve"> </v>
      </c>
      <c r="CO94" s="30">
        <v>0</v>
      </c>
      <c r="CP94" s="30">
        <v>0</v>
      </c>
      <c r="CQ94" s="30"/>
      <c r="CR94" s="23" t="str">
        <f t="shared" si="695"/>
        <v xml:space="preserve"> </v>
      </c>
      <c r="CS94" s="23" t="str">
        <f>IF(CP94=0," ",IF(CP94/CQ94*100&gt;200,"св.200",CP94/CQ94))</f>
        <v xml:space="preserve"> </v>
      </c>
      <c r="CT94" s="30">
        <v>0</v>
      </c>
      <c r="CU94" s="30">
        <v>0</v>
      </c>
      <c r="CV94" s="30"/>
      <c r="CW94" s="23" t="str">
        <f t="shared" si="722"/>
        <v xml:space="preserve"> </v>
      </c>
      <c r="CX94" s="23" t="str">
        <f t="shared" si="723"/>
        <v xml:space="preserve"> </v>
      </c>
      <c r="CY94" s="30">
        <v>0</v>
      </c>
      <c r="CZ94" s="30">
        <v>0</v>
      </c>
      <c r="DA94" s="30"/>
      <c r="DB94" s="23" t="str">
        <f t="shared" si="699"/>
        <v xml:space="preserve"> </v>
      </c>
      <c r="DC94" s="23" t="str">
        <f t="shared" si="700"/>
        <v xml:space="preserve"> </v>
      </c>
      <c r="DD94" s="30">
        <v>0</v>
      </c>
      <c r="DE94" s="30">
        <v>0</v>
      </c>
      <c r="DF94" s="30">
        <v>17150</v>
      </c>
      <c r="DG94" s="23" t="str">
        <f t="shared" si="702"/>
        <v xml:space="preserve"> </v>
      </c>
      <c r="DH94" s="23">
        <f t="shared" si="703"/>
        <v>0</v>
      </c>
      <c r="DI94" s="30"/>
      <c r="DJ94" s="30"/>
      <c r="DK94" s="23" t="str">
        <f t="shared" si="713"/>
        <v xml:space="preserve"> </v>
      </c>
      <c r="DL94" s="30">
        <v>0</v>
      </c>
      <c r="DM94" s="30">
        <v>0</v>
      </c>
      <c r="DN94" s="30"/>
      <c r="DO94" s="23" t="str">
        <f t="shared" si="707"/>
        <v xml:space="preserve"> </v>
      </c>
      <c r="DP94" s="23" t="str">
        <f t="shared" si="708"/>
        <v xml:space="preserve"> </v>
      </c>
      <c r="DQ94" s="30">
        <v>0</v>
      </c>
      <c r="DR94" s="30">
        <v>0</v>
      </c>
      <c r="DS94" s="30"/>
      <c r="DT94" s="77" t="str">
        <f t="shared" si="892"/>
        <v xml:space="preserve"> </v>
      </c>
      <c r="DU94" s="23" t="str">
        <f t="shared" si="946"/>
        <v xml:space="preserve"> </v>
      </c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</row>
    <row r="95" spans="1:165" s="14" customFormat="1" ht="15.75" customHeight="1" outlineLevel="1" x14ac:dyDescent="0.25">
      <c r="A95" s="13">
        <f t="shared" si="991"/>
        <v>76</v>
      </c>
      <c r="B95" s="100" t="s">
        <v>16</v>
      </c>
      <c r="C95" s="94">
        <v>1515161.34</v>
      </c>
      <c r="D95" s="22">
        <v>590281.27</v>
      </c>
      <c r="E95" s="22">
        <v>161195.98000000001</v>
      </c>
      <c r="F95" s="23">
        <f t="shared" si="710"/>
        <v>0.38958311198726864</v>
      </c>
      <c r="G95" s="23" t="str">
        <f t="shared" si="711"/>
        <v>св.200</v>
      </c>
      <c r="H95" s="12">
        <v>1087100</v>
      </c>
      <c r="I95" s="19">
        <v>536507.76</v>
      </c>
      <c r="J95" s="12">
        <v>145066.22</v>
      </c>
      <c r="K95" s="23">
        <f t="shared" ref="K95:K126" si="994">IF(I95&lt;=0," ",IF(I95/H95*100&gt;200,"СВ.200",I95/H95))</f>
        <v>0.49352199429675286</v>
      </c>
      <c r="L95" s="23" t="str">
        <f t="shared" si="639"/>
        <v>св.200</v>
      </c>
      <c r="M95" s="30">
        <v>520000</v>
      </c>
      <c r="N95" s="30">
        <v>51583.62</v>
      </c>
      <c r="O95" s="30">
        <v>105891.05</v>
      </c>
      <c r="P95" s="23">
        <f t="shared" ref="P95:P126" si="995">IF(N95&lt;=0," ",IF(M95&lt;=0," ",IF(N95/M95*100&gt;200,"СВ.200",N95/M95)))</f>
        <v>9.919926923076923E-2</v>
      </c>
      <c r="Q95" s="23">
        <f t="shared" si="643"/>
        <v>0.48713862030832633</v>
      </c>
      <c r="R95" s="30">
        <v>0</v>
      </c>
      <c r="S95" s="30">
        <v>0</v>
      </c>
      <c r="T95" s="30"/>
      <c r="U95" s="23" t="str">
        <f t="shared" ref="U95:U126" si="996">IF(S95&lt;=0," ",IF(R95&lt;=0," ",IF(S95/R95*100&gt;200,"СВ.200",S95/R95)))</f>
        <v xml:space="preserve"> </v>
      </c>
      <c r="V95" s="23" t="str">
        <f t="shared" si="989"/>
        <v xml:space="preserve"> </v>
      </c>
      <c r="W95" s="30">
        <v>50000</v>
      </c>
      <c r="X95" s="30">
        <v>38024.699999999997</v>
      </c>
      <c r="Y95" s="30">
        <v>21535.8</v>
      </c>
      <c r="Z95" s="23">
        <f t="shared" si="992"/>
        <v>0.76049399999999989</v>
      </c>
      <c r="AA95" s="23">
        <f t="shared" si="993"/>
        <v>1.7656506839773771</v>
      </c>
      <c r="AB95" s="30">
        <v>20000</v>
      </c>
      <c r="AC95" s="30">
        <v>6382.52</v>
      </c>
      <c r="AD95" s="30">
        <v>568.30999999999995</v>
      </c>
      <c r="AE95" s="23">
        <f t="shared" ref="AE95:AE126" si="997">IF(AC95&lt;=0," ",IF(AB95&lt;=0," ",IF(AC95/AB95*100&gt;200,"СВ.200",AC95/AB95)))</f>
        <v>0.31912600000000002</v>
      </c>
      <c r="AF95" s="23" t="str">
        <f t="shared" si="655"/>
        <v>св.200</v>
      </c>
      <c r="AG95" s="30">
        <v>497100</v>
      </c>
      <c r="AH95" s="30">
        <v>440516.92</v>
      </c>
      <c r="AI95" s="30">
        <v>17071.060000000001</v>
      </c>
      <c r="AJ95" s="23">
        <f t="shared" ref="AJ95:AJ126" si="998">IF(AH95&lt;=0," ",IF(AG95&lt;=0," ",IF(AH95/AG95*100&gt;200,"СВ.200",AH95/AG95)))</f>
        <v>0.88617364715349023</v>
      </c>
      <c r="AK95" s="23" t="str">
        <f t="shared" si="659"/>
        <v>св.200</v>
      </c>
      <c r="AL95" s="30">
        <v>0</v>
      </c>
      <c r="AM95" s="30">
        <v>0</v>
      </c>
      <c r="AN95" s="30"/>
      <c r="AO95" s="23" t="str">
        <f t="shared" si="934"/>
        <v xml:space="preserve"> </v>
      </c>
      <c r="AP95" s="23" t="str">
        <f t="shared" si="662"/>
        <v xml:space="preserve"> </v>
      </c>
      <c r="AQ95" s="48">
        <v>428061.33999999997</v>
      </c>
      <c r="AR95" s="48">
        <v>53773.51</v>
      </c>
      <c r="AS95" s="48">
        <v>16129.76</v>
      </c>
      <c r="AT95" s="23">
        <f t="shared" si="712"/>
        <v>0.12562103833062804</v>
      </c>
      <c r="AU95" s="23" t="str">
        <f t="shared" si="744"/>
        <v>св.200</v>
      </c>
      <c r="AV95" s="30">
        <v>0</v>
      </c>
      <c r="AW95" s="30">
        <v>0</v>
      </c>
      <c r="AX95" s="30"/>
      <c r="AY95" s="23" t="str">
        <f t="shared" ref="AY95:AY126" si="999">IF(AW95&lt;=0," ",IF(AV95&lt;=0," ",IF(AW95/AV95*100&gt;200,"СВ.200",AW95/AV95)))</f>
        <v xml:space="preserve"> </v>
      </c>
      <c r="AZ95" s="23" t="str">
        <f t="shared" si="668"/>
        <v xml:space="preserve"> </v>
      </c>
      <c r="BA95" s="30">
        <v>180465</v>
      </c>
      <c r="BB95" s="30">
        <v>51829.23</v>
      </c>
      <c r="BC95" s="30">
        <v>13600</v>
      </c>
      <c r="BD95" s="23">
        <f t="shared" si="671"/>
        <v>0.28719823788546256</v>
      </c>
      <c r="BE95" s="23" t="str">
        <f t="shared" si="672"/>
        <v>св.200</v>
      </c>
      <c r="BF95" s="30">
        <v>0</v>
      </c>
      <c r="BG95" s="30">
        <v>0</v>
      </c>
      <c r="BH95" s="30"/>
      <c r="BI95" s="23" t="str">
        <f t="shared" ref="BI95:BI126" si="1000">IF(BG95&lt;=0," ",IF(BF95&lt;=0," ",IF(BG95/BF95*100&gt;200,"СВ.200",BG95/BF95)))</f>
        <v xml:space="preserve"> </v>
      </c>
      <c r="BJ95" s="23" t="str">
        <f t="shared" si="676"/>
        <v xml:space="preserve"> </v>
      </c>
      <c r="BK95" s="30">
        <v>0</v>
      </c>
      <c r="BL95" s="30">
        <v>0</v>
      </c>
      <c r="BM95" s="30"/>
      <c r="BN95" s="23" t="str">
        <f t="shared" si="919"/>
        <v xml:space="preserve"> </v>
      </c>
      <c r="BO95" s="23" t="str">
        <f t="shared" si="680"/>
        <v xml:space="preserve"> </v>
      </c>
      <c r="BP95" s="30">
        <v>0</v>
      </c>
      <c r="BQ95" s="30">
        <v>0</v>
      </c>
      <c r="BR95" s="30"/>
      <c r="BS95" s="23" t="str">
        <f t="shared" ref="BS95:BS123" si="1001">IF(BQ95&lt;=0," ",IF(BP95&lt;=0," ",IF(BQ95/BP95*100&gt;200,"СВ.200",BQ95/BP95)))</f>
        <v xml:space="preserve"> </v>
      </c>
      <c r="BT95" s="23" t="str">
        <f t="shared" si="684"/>
        <v xml:space="preserve"> </v>
      </c>
      <c r="BU95" s="30">
        <v>8716</v>
      </c>
      <c r="BV95" s="30">
        <v>1944.28</v>
      </c>
      <c r="BW95" s="30">
        <v>2529.7600000000002</v>
      </c>
      <c r="BX95" s="23">
        <f t="shared" si="975"/>
        <v>0.22307021569527305</v>
      </c>
      <c r="BY95" s="23">
        <f t="shared" si="687"/>
        <v>0.7685630257415722</v>
      </c>
      <c r="BZ95" s="30">
        <v>0</v>
      </c>
      <c r="CA95" s="30">
        <v>0</v>
      </c>
      <c r="CB95" s="30"/>
      <c r="CC95" s="23" t="str">
        <f t="shared" si="839"/>
        <v xml:space="preserve"> </v>
      </c>
      <c r="CD95" s="23" t="str">
        <f t="shared" si="689"/>
        <v xml:space="preserve"> </v>
      </c>
      <c r="CE95" s="22">
        <v>0</v>
      </c>
      <c r="CF95" s="22">
        <v>0</v>
      </c>
      <c r="CG95" s="22">
        <v>0</v>
      </c>
      <c r="CH95" s="32" t="str">
        <f>IF(CF95&lt;=0," ",IF(CE95&lt;=0," ",IF(CF95/CE95*100&gt;200,"СВ.200",CF95/CE95)))</f>
        <v xml:space="preserve"> </v>
      </c>
      <c r="CI95" s="23" t="str">
        <f t="shared" si="720"/>
        <v xml:space="preserve"> </v>
      </c>
      <c r="CJ95" s="30">
        <v>0</v>
      </c>
      <c r="CK95" s="30">
        <v>0</v>
      </c>
      <c r="CL95" s="30"/>
      <c r="CM95" s="23" t="str">
        <f t="shared" si="693"/>
        <v xml:space="preserve"> </v>
      </c>
      <c r="CN95" s="23" t="str">
        <f t="shared" si="721"/>
        <v xml:space="preserve"> </v>
      </c>
      <c r="CO95" s="30">
        <v>0</v>
      </c>
      <c r="CP95" s="30">
        <v>0</v>
      </c>
      <c r="CQ95" s="30"/>
      <c r="CR95" s="23" t="str">
        <f t="shared" si="695"/>
        <v xml:space="preserve"> </v>
      </c>
      <c r="CS95" s="23" t="str">
        <f t="shared" si="696"/>
        <v xml:space="preserve"> </v>
      </c>
      <c r="CT95" s="30">
        <v>0</v>
      </c>
      <c r="CU95" s="30">
        <v>0</v>
      </c>
      <c r="CV95" s="30"/>
      <c r="CW95" s="23" t="str">
        <f t="shared" si="722"/>
        <v xml:space="preserve"> </v>
      </c>
      <c r="CX95" s="23" t="str">
        <f t="shared" si="723"/>
        <v xml:space="preserve"> </v>
      </c>
      <c r="CY95" s="30">
        <v>0</v>
      </c>
      <c r="CZ95" s="30">
        <v>0</v>
      </c>
      <c r="DA95" s="30"/>
      <c r="DB95" s="23" t="str">
        <f t="shared" ref="DB95:DB126" si="1002">IF(CZ95&lt;=0," ",IF(CY95&lt;=0," ",IF(CZ95/CY95*100&gt;200,"СВ.200",CZ95/CY95)))</f>
        <v xml:space="preserve"> </v>
      </c>
      <c r="DC95" s="23" t="str">
        <f t="shared" si="700"/>
        <v xml:space="preserve"> </v>
      </c>
      <c r="DD95" s="30">
        <v>0</v>
      </c>
      <c r="DE95" s="30">
        <v>0</v>
      </c>
      <c r="DF95" s="30"/>
      <c r="DG95" s="23" t="str">
        <f t="shared" ref="DG95:DG126" si="1003">IF(DE95&lt;=0," ",IF(DD95&lt;=0," ",IF(DE95/DD95*100&gt;200,"СВ.200",DE95/DD95)))</f>
        <v xml:space="preserve"> </v>
      </c>
      <c r="DH95" s="23" t="str">
        <f t="shared" si="703"/>
        <v xml:space="preserve"> </v>
      </c>
      <c r="DI95" s="30"/>
      <c r="DJ95" s="30"/>
      <c r="DK95" s="23" t="str">
        <f t="shared" si="713"/>
        <v xml:space="preserve"> </v>
      </c>
      <c r="DL95" s="30">
        <v>0</v>
      </c>
      <c r="DM95" s="30">
        <v>0</v>
      </c>
      <c r="DN95" s="30"/>
      <c r="DO95" s="23" t="str">
        <f t="shared" ref="DO95:DO126" si="1004">IF(DM95&lt;=0," ",IF(DL95&lt;=0," ",IF(DM95/DL95*100&gt;200,"СВ.200",DM95/DL95)))</f>
        <v xml:space="preserve"> </v>
      </c>
      <c r="DP95" s="23" t="str">
        <f t="shared" si="708"/>
        <v xml:space="preserve"> </v>
      </c>
      <c r="DQ95" s="30">
        <v>238880.34</v>
      </c>
      <c r="DR95" s="30">
        <v>0</v>
      </c>
      <c r="DS95" s="30"/>
      <c r="DT95" s="77" t="str">
        <f t="shared" si="892"/>
        <v xml:space="preserve"> </v>
      </c>
      <c r="DU95" s="23" t="str">
        <f t="shared" si="946"/>
        <v xml:space="preserve"> </v>
      </c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</row>
    <row r="96" spans="1:165" s="16" customFormat="1" ht="15.75" x14ac:dyDescent="0.25">
      <c r="A96" s="15"/>
      <c r="B96" s="99" t="s">
        <v>136</v>
      </c>
      <c r="C96" s="93">
        <f>C97+C98+C99+C100</f>
        <v>162067321.24000001</v>
      </c>
      <c r="D96" s="93">
        <f t="shared" ref="D96" si="1005">D97+D98+D99+D100</f>
        <v>30647761.23</v>
      </c>
      <c r="E96" s="93">
        <f t="shared" ref="E96" si="1006">E97+E98+E99+E100</f>
        <v>48528088.779999994</v>
      </c>
      <c r="F96" s="21">
        <f t="shared" si="710"/>
        <v>0.18910512616306385</v>
      </c>
      <c r="G96" s="21">
        <f t="shared" si="711"/>
        <v>0.63154684226160873</v>
      </c>
      <c r="H96" s="20">
        <f>H97+H98+H99+H100</f>
        <v>151067620</v>
      </c>
      <c r="I96" s="51">
        <f t="shared" ref="I96:J96" si="1007">I97+I98+I99+I100</f>
        <v>27412232.800000001</v>
      </c>
      <c r="J96" s="51">
        <f t="shared" si="1007"/>
        <v>28762414.77</v>
      </c>
      <c r="K96" s="21">
        <f t="shared" si="994"/>
        <v>0.18145670660595567</v>
      </c>
      <c r="L96" s="21">
        <f t="shared" si="639"/>
        <v>0.95305741952486278</v>
      </c>
      <c r="M96" s="51">
        <f>M97+M98+M99+M100</f>
        <v>125518450</v>
      </c>
      <c r="N96" s="51">
        <f t="shared" ref="N96" si="1008">N97+N98+N99+N100</f>
        <v>23702550.400000002</v>
      </c>
      <c r="O96" s="51">
        <f t="shared" ref="O96" si="1009">O97+O98+O99+O100</f>
        <v>24747892.98</v>
      </c>
      <c r="P96" s="21">
        <f t="shared" si="995"/>
        <v>0.1888371821035075</v>
      </c>
      <c r="Q96" s="21">
        <f t="shared" si="643"/>
        <v>0.95776034020977896</v>
      </c>
      <c r="R96" s="51">
        <f>R97+R98+R99+R100</f>
        <v>4277370</v>
      </c>
      <c r="S96" s="51">
        <f t="shared" ref="S96" si="1010">S97+S98+S99+S100</f>
        <v>1150002.29</v>
      </c>
      <c r="T96" s="51">
        <f t="shared" ref="T96" si="1011">T97+T98+T99+T100</f>
        <v>1005533.94</v>
      </c>
      <c r="U96" s="21">
        <f t="shared" si="996"/>
        <v>0.26885733289381092</v>
      </c>
      <c r="V96" s="21">
        <f t="shared" si="647"/>
        <v>1.1436732707401205</v>
      </c>
      <c r="W96" s="51">
        <f>W97+W98+W99+W100</f>
        <v>518000</v>
      </c>
      <c r="X96" s="51">
        <f t="shared" ref="X96" si="1012">X97+X98+X99+X100</f>
        <v>298001.12000000005</v>
      </c>
      <c r="Y96" s="51">
        <f t="shared" ref="Y96" si="1013">Y97+Y98+Y99+Y100</f>
        <v>253757.44</v>
      </c>
      <c r="Z96" s="21">
        <f t="shared" ref="Z96:Z122" si="1014">IF(X96&lt;=0," ",IF(W96&lt;=0," ",IF(X96/W96*100&gt;200,"СВ.200",X96/W96)))</f>
        <v>0.57529173745173756</v>
      </c>
      <c r="AA96" s="21">
        <f t="shared" si="651"/>
        <v>1.1743542179492354</v>
      </c>
      <c r="AB96" s="51">
        <f>AB97+AB98+AB99+AB100</f>
        <v>4975000</v>
      </c>
      <c r="AC96" s="51">
        <f t="shared" ref="AC96" si="1015">AC97+AC98+AC99+AC100</f>
        <v>242433.5</v>
      </c>
      <c r="AD96" s="51">
        <f t="shared" ref="AD96" si="1016">AD97+AD98+AD99+AD100</f>
        <v>255898.66</v>
      </c>
      <c r="AE96" s="21">
        <f t="shared" si="997"/>
        <v>4.873035175879397E-2</v>
      </c>
      <c r="AF96" s="21">
        <f t="shared" si="655"/>
        <v>0.94738088898159922</v>
      </c>
      <c r="AG96" s="51">
        <f>AG97+AG98+AG99+AG100</f>
        <v>15755000</v>
      </c>
      <c r="AH96" s="51">
        <f t="shared" ref="AH96" si="1017">AH97+AH98+AH99+AH100</f>
        <v>2012305.49</v>
      </c>
      <c r="AI96" s="51">
        <f t="shared" ref="AI96" si="1018">AI97+AI98+AI99+AI100</f>
        <v>2492521.75</v>
      </c>
      <c r="AJ96" s="21">
        <f t="shared" si="998"/>
        <v>0.12772488035544272</v>
      </c>
      <c r="AK96" s="21">
        <f t="shared" si="659"/>
        <v>0.80733718371765462</v>
      </c>
      <c r="AL96" s="51">
        <f>AL97+AL98+AL99+AL100</f>
        <v>23800</v>
      </c>
      <c r="AM96" s="51">
        <f t="shared" ref="AM96" si="1019">AM97+AM98+AM99+AM100</f>
        <v>6940</v>
      </c>
      <c r="AN96" s="51">
        <f t="shared" ref="AN96" si="1020">AN97+AN98+AN99+AN100</f>
        <v>6810</v>
      </c>
      <c r="AO96" s="21">
        <f t="shared" si="934"/>
        <v>0.2915966386554622</v>
      </c>
      <c r="AP96" s="21">
        <f t="shared" si="662"/>
        <v>1.0190895741556534</v>
      </c>
      <c r="AQ96" s="51">
        <f>AQ97+AQ98+AQ99+AQ100</f>
        <v>10999701.239999998</v>
      </c>
      <c r="AR96" s="51">
        <f t="shared" ref="AR96" si="1021">AR97+AR98+AR99+AR100</f>
        <v>3235528.43</v>
      </c>
      <c r="AS96" s="51">
        <f t="shared" ref="AS96" si="1022">AS97+AS98+AS99+AS100</f>
        <v>19765674.010000002</v>
      </c>
      <c r="AT96" s="21">
        <f t="shared" si="712"/>
        <v>0.29414693721263291</v>
      </c>
      <c r="AU96" s="21">
        <f t="shared" si="744"/>
        <v>0.16369431309871127</v>
      </c>
      <c r="AV96" s="51">
        <f>AV97+AV98+AV99+AV100</f>
        <v>6537500</v>
      </c>
      <c r="AW96" s="51">
        <f t="shared" ref="AW96" si="1023">AW97+AW98+AW99+AW100</f>
        <v>2753256.5700000003</v>
      </c>
      <c r="AX96" s="51">
        <f t="shared" ref="AX96" si="1024">AX97+AX98+AX99+AX100</f>
        <v>1028487.18</v>
      </c>
      <c r="AY96" s="21">
        <f t="shared" si="999"/>
        <v>0.42114823250478017</v>
      </c>
      <c r="AZ96" s="21" t="str">
        <f t="shared" si="668"/>
        <v>св.200</v>
      </c>
      <c r="BA96" s="51">
        <f>BA97+BA98+BA99+BA100</f>
        <v>15600</v>
      </c>
      <c r="BB96" s="51">
        <f t="shared" ref="BB96" si="1025">BB97+BB98+BB99+BB100</f>
        <v>0</v>
      </c>
      <c r="BC96" s="51">
        <f t="shared" ref="BC96" si="1026">BC97+BC98+BC99+BC100</f>
        <v>0</v>
      </c>
      <c r="BD96" s="21" t="str">
        <f t="shared" si="671"/>
        <v xml:space="preserve"> </v>
      </c>
      <c r="BE96" s="21" t="str">
        <f t="shared" si="672"/>
        <v xml:space="preserve"> </v>
      </c>
      <c r="BF96" s="51">
        <f>BF97+BF98+BF99+BF100</f>
        <v>257684</v>
      </c>
      <c r="BG96" s="51">
        <f t="shared" ref="BG96" si="1027">BG97+BG98+BG99+BG100</f>
        <v>12564</v>
      </c>
      <c r="BH96" s="51">
        <f t="shared" ref="BH96" si="1028">BH97+BH98+BH99+BH100</f>
        <v>35947.83</v>
      </c>
      <c r="BI96" s="21">
        <f t="shared" si="1000"/>
        <v>4.8757392775647695E-2</v>
      </c>
      <c r="BJ96" s="21">
        <f t="shared" si="676"/>
        <v>0.34950649315967053</v>
      </c>
      <c r="BK96" s="51">
        <f>BK97+BK98+BK99+BK100</f>
        <v>0</v>
      </c>
      <c r="BL96" s="51">
        <f t="shared" ref="BL96" si="1029">BL97+BL98+BL99+BL100</f>
        <v>0</v>
      </c>
      <c r="BM96" s="51">
        <f t="shared" ref="BM96" si="1030">BM97+BM98+BM99+BM100</f>
        <v>0</v>
      </c>
      <c r="BN96" s="21" t="str">
        <f t="shared" si="919"/>
        <v xml:space="preserve"> </v>
      </c>
      <c r="BO96" s="21" t="str">
        <f t="shared" si="680"/>
        <v xml:space="preserve"> </v>
      </c>
      <c r="BP96" s="51">
        <f>BP97+BP98+BP99+BP100</f>
        <v>1800000</v>
      </c>
      <c r="BQ96" s="51">
        <f t="shared" ref="BQ96" si="1031">BQ97+BQ98+BQ99+BQ100</f>
        <v>430400.13</v>
      </c>
      <c r="BR96" s="51">
        <f t="shared" ref="BR96" si="1032">BR97+BR98+BR99+BR100</f>
        <v>468536.1</v>
      </c>
      <c r="BS96" s="21">
        <f t="shared" si="1001"/>
        <v>0.23911118333333334</v>
      </c>
      <c r="BT96" s="21">
        <f t="shared" si="684"/>
        <v>0.9186061223457489</v>
      </c>
      <c r="BU96" s="51">
        <f>BU97+BU98+BU99+BU100</f>
        <v>0</v>
      </c>
      <c r="BV96" s="51">
        <f t="shared" ref="BV96:BW96" si="1033">BV97+BV98+BV99+BV100</f>
        <v>0</v>
      </c>
      <c r="BW96" s="51">
        <f t="shared" si="1033"/>
        <v>1878.22</v>
      </c>
      <c r="BX96" s="21" t="str">
        <f t="shared" ref="BX96" si="1034">IF(BV96&lt;=0," ",IF(BU96&lt;=0," ",IF(BV96/BU96*100&gt;200,"СВ.200",BV96/BU96)))</f>
        <v xml:space="preserve"> </v>
      </c>
      <c r="BY96" s="21">
        <f t="shared" ref="BY96" si="1035">IF(BW96=0," ",IF(BV96/BW96*100&gt;200,"св.200",BV96/BW96))</f>
        <v>0</v>
      </c>
      <c r="BZ96" s="51">
        <f>BZ97+BZ98+BZ99+BZ100</f>
        <v>0</v>
      </c>
      <c r="CA96" s="51">
        <f t="shared" ref="CA96:CB96" si="1036">CA97+CA98+CA99+CA100</f>
        <v>0</v>
      </c>
      <c r="CB96" s="51">
        <f t="shared" si="1036"/>
        <v>0</v>
      </c>
      <c r="CC96" s="21" t="str">
        <f t="shared" si="839"/>
        <v xml:space="preserve"> </v>
      </c>
      <c r="CD96" s="21" t="str">
        <f t="shared" si="689"/>
        <v xml:space="preserve"> </v>
      </c>
      <c r="CE96" s="51">
        <f>CE97+CE98+CE99+CE100</f>
        <v>450000</v>
      </c>
      <c r="CF96" s="51">
        <f t="shared" ref="CF96:CG96" si="1037">CF97+CF98+CF99+CF100</f>
        <v>4292.21</v>
      </c>
      <c r="CG96" s="51">
        <f t="shared" si="1037"/>
        <v>197633.14</v>
      </c>
      <c r="CH96" s="21">
        <f t="shared" si="691"/>
        <v>9.5382444444444443E-3</v>
      </c>
      <c r="CI96" s="21">
        <f t="shared" si="720"/>
        <v>2.1718068133714821E-2</v>
      </c>
      <c r="CJ96" s="51">
        <f>CJ97+CJ98+CJ99+CJ100</f>
        <v>450000</v>
      </c>
      <c r="CK96" s="51">
        <f t="shared" ref="CK96:CL96" si="1038">CK97+CK98+CK99+CK100</f>
        <v>4292.21</v>
      </c>
      <c r="CL96" s="51">
        <f t="shared" si="1038"/>
        <v>73564.66</v>
      </c>
      <c r="CM96" s="21">
        <f t="shared" si="693"/>
        <v>9.5382444444444443E-3</v>
      </c>
      <c r="CN96" s="21">
        <f t="shared" si="721"/>
        <v>5.8346086286540304E-2</v>
      </c>
      <c r="CO96" s="51">
        <f>CO97+CO98+CO99+CO100</f>
        <v>0</v>
      </c>
      <c r="CP96" s="51">
        <f t="shared" ref="CP96:CQ96" si="1039">CP97+CP98+CP99+CP100</f>
        <v>0</v>
      </c>
      <c r="CQ96" s="51">
        <f t="shared" si="1039"/>
        <v>124068.48</v>
      </c>
      <c r="CR96" s="21" t="str">
        <f t="shared" si="695"/>
        <v xml:space="preserve"> </v>
      </c>
      <c r="CS96" s="21">
        <f t="shared" si="696"/>
        <v>0</v>
      </c>
      <c r="CT96" s="51">
        <f>CT97+CT98+CT99+CT100</f>
        <v>105000</v>
      </c>
      <c r="CU96" s="51">
        <f t="shared" ref="CU96:CV96" si="1040">CU97+CU98+CU99+CU100</f>
        <v>12295.6</v>
      </c>
      <c r="CV96" s="51">
        <f t="shared" si="1040"/>
        <v>0</v>
      </c>
      <c r="CW96" s="40">
        <f t="shared" si="722"/>
        <v>0.11710095238095239</v>
      </c>
      <c r="CX96" s="40" t="str">
        <f t="shared" si="723"/>
        <v xml:space="preserve"> </v>
      </c>
      <c r="CY96" s="51">
        <f>CY97+CY98+CY99+CY100</f>
        <v>0</v>
      </c>
      <c r="CZ96" s="51">
        <f t="shared" ref="CZ96:DA96" si="1041">CZ97+CZ98+CZ99+CZ100</f>
        <v>0</v>
      </c>
      <c r="DA96" s="51">
        <f t="shared" si="1041"/>
        <v>0</v>
      </c>
      <c r="DB96" s="21" t="str">
        <f t="shared" si="1002"/>
        <v xml:space="preserve"> </v>
      </c>
      <c r="DC96" s="21" t="str">
        <f t="shared" si="700"/>
        <v xml:space="preserve"> </v>
      </c>
      <c r="DD96" s="51">
        <f>DD97+DD98+DD99+DD100</f>
        <v>101654</v>
      </c>
      <c r="DE96" s="51">
        <f t="shared" ref="DE96:DF96" si="1042">DE97+DE98+DE99+DE100</f>
        <v>0</v>
      </c>
      <c r="DF96" s="51">
        <f t="shared" si="1042"/>
        <v>18033191.539999999</v>
      </c>
      <c r="DG96" s="21" t="str">
        <f t="shared" si="1003"/>
        <v xml:space="preserve"> </v>
      </c>
      <c r="DH96" s="21">
        <f t="shared" si="703"/>
        <v>0</v>
      </c>
      <c r="DI96" s="51">
        <f t="shared" ref="DI96:DJ96" si="1043">DI97+DI98+DI99+DI100</f>
        <v>0</v>
      </c>
      <c r="DJ96" s="51">
        <f t="shared" si="1043"/>
        <v>0</v>
      </c>
      <c r="DK96" s="51" t="e">
        <f t="shared" ref="DJ96:DK96" si="1044">DK97+DK98+DK99+DK100</f>
        <v>#VALUE!</v>
      </c>
      <c r="DL96" s="51">
        <f>DL97+DL98+DL99+DL100</f>
        <v>0</v>
      </c>
      <c r="DM96" s="51">
        <f t="shared" ref="DM96:DN96" si="1045">DM97+DM98+DM99+DM100</f>
        <v>0</v>
      </c>
      <c r="DN96" s="51">
        <f t="shared" si="1045"/>
        <v>0</v>
      </c>
      <c r="DO96" s="21" t="str">
        <f t="shared" si="1004"/>
        <v xml:space="preserve"> </v>
      </c>
      <c r="DP96" s="21" t="str">
        <f t="shared" si="708"/>
        <v xml:space="preserve"> </v>
      </c>
      <c r="DQ96" s="51">
        <f>DQ97+DQ98+DQ99+DQ100</f>
        <v>1732263.24</v>
      </c>
      <c r="DR96" s="51">
        <f t="shared" ref="DR96:DS96" si="1046">DR97+DR98+DR99+DR100</f>
        <v>22719.919999999998</v>
      </c>
      <c r="DS96" s="51">
        <f t="shared" si="1046"/>
        <v>0</v>
      </c>
      <c r="DT96" s="76">
        <f t="shared" si="892"/>
        <v>1.3115743309313657E-2</v>
      </c>
      <c r="DU96" s="21" t="str">
        <f t="shared" si="946"/>
        <v xml:space="preserve"> </v>
      </c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</row>
    <row r="97" spans="1:165" s="14" customFormat="1" ht="15.75" customHeight="1" outlineLevel="1" x14ac:dyDescent="0.25">
      <c r="A97" s="13">
        <v>77</v>
      </c>
      <c r="B97" s="100" t="s">
        <v>54</v>
      </c>
      <c r="C97" s="94">
        <v>152009485.38</v>
      </c>
      <c r="D97" s="22">
        <v>29064849.620000001</v>
      </c>
      <c r="E97" s="22">
        <v>47059063.549999997</v>
      </c>
      <c r="F97" s="23">
        <f t="shared" si="710"/>
        <v>0.19120418405037298</v>
      </c>
      <c r="G97" s="23">
        <f t="shared" si="711"/>
        <v>0.61762490426777739</v>
      </c>
      <c r="H97" s="12">
        <v>142162870</v>
      </c>
      <c r="I97" s="19">
        <v>25929794.359999999</v>
      </c>
      <c r="J97" s="12">
        <v>27455284.07</v>
      </c>
      <c r="K97" s="23">
        <f t="shared" si="994"/>
        <v>0.1823949837253567</v>
      </c>
      <c r="L97" s="23">
        <f t="shared" si="639"/>
        <v>0.94443730007999149</v>
      </c>
      <c r="M97" s="30">
        <v>123631500</v>
      </c>
      <c r="N97" s="30">
        <v>23376387.98</v>
      </c>
      <c r="O97" s="30">
        <v>24380433.84</v>
      </c>
      <c r="P97" s="23">
        <f t="shared" si="995"/>
        <v>0.1890811644281595</v>
      </c>
      <c r="Q97" s="23">
        <f t="shared" si="643"/>
        <v>0.95881755564362836</v>
      </c>
      <c r="R97" s="30">
        <v>4277370</v>
      </c>
      <c r="S97" s="30">
        <v>1150002.29</v>
      </c>
      <c r="T97" s="30">
        <v>1005533.94</v>
      </c>
      <c r="U97" s="23">
        <f t="shared" si="996"/>
        <v>0.26885733289381092</v>
      </c>
      <c r="V97" s="23">
        <f t="shared" si="647"/>
        <v>1.1436732707401205</v>
      </c>
      <c r="W97" s="30">
        <v>254000</v>
      </c>
      <c r="X97" s="30">
        <v>941.5</v>
      </c>
      <c r="Y97" s="30">
        <v>253835.46</v>
      </c>
      <c r="Z97" s="23">
        <f t="shared" si="1014"/>
        <v>3.7066929133858268E-3</v>
      </c>
      <c r="AA97" s="23">
        <f t="shared" si="651"/>
        <v>3.7090956480233298E-3</v>
      </c>
      <c r="AB97" s="30">
        <v>4300000</v>
      </c>
      <c r="AC97" s="30">
        <v>222091.35</v>
      </c>
      <c r="AD97" s="30">
        <v>212114.34</v>
      </c>
      <c r="AE97" s="23">
        <f t="shared" si="997"/>
        <v>5.1649151162790702E-2</v>
      </c>
      <c r="AF97" s="23">
        <f t="shared" si="655"/>
        <v>1.0470359995462826</v>
      </c>
      <c r="AG97" s="30">
        <v>9700000</v>
      </c>
      <c r="AH97" s="30">
        <v>1180371.24</v>
      </c>
      <c r="AI97" s="30">
        <v>1603366.49</v>
      </c>
      <c r="AJ97" s="23">
        <f t="shared" si="998"/>
        <v>0.12168775670103092</v>
      </c>
      <c r="AK97" s="23">
        <f t="shared" si="659"/>
        <v>0.73618305444315479</v>
      </c>
      <c r="AL97" s="30">
        <v>0</v>
      </c>
      <c r="AM97" s="30">
        <v>0</v>
      </c>
      <c r="AN97" s="30"/>
      <c r="AO97" s="23" t="str">
        <f t="shared" si="934"/>
        <v xml:space="preserve"> </v>
      </c>
      <c r="AP97" s="23" t="str">
        <f t="shared" si="662"/>
        <v xml:space="preserve"> </v>
      </c>
      <c r="AQ97" s="48">
        <v>9846615.379999999</v>
      </c>
      <c r="AR97" s="48">
        <v>3135055.26</v>
      </c>
      <c r="AS97" s="48">
        <v>19603779.48</v>
      </c>
      <c r="AT97" s="23">
        <f t="shared" si="712"/>
        <v>0.31838912550273696</v>
      </c>
      <c r="AU97" s="23">
        <f t="shared" si="744"/>
        <v>0.15992096132270917</v>
      </c>
      <c r="AV97" s="30">
        <v>6050000</v>
      </c>
      <c r="AW97" s="30">
        <v>2665347.4</v>
      </c>
      <c r="AX97" s="30">
        <v>1028487.18</v>
      </c>
      <c r="AY97" s="23">
        <f t="shared" si="999"/>
        <v>0.44055328925619835</v>
      </c>
      <c r="AZ97" s="23" t="str">
        <f t="shared" si="668"/>
        <v>св.200</v>
      </c>
      <c r="BA97" s="30">
        <v>0</v>
      </c>
      <c r="BB97" s="30">
        <v>0</v>
      </c>
      <c r="BC97" s="30"/>
      <c r="BD97" s="23" t="str">
        <f t="shared" si="671"/>
        <v xml:space="preserve"> </v>
      </c>
      <c r="BE97" s="23" t="str">
        <f t="shared" si="672"/>
        <v xml:space="preserve"> </v>
      </c>
      <c r="BF97" s="30">
        <v>163000</v>
      </c>
      <c r="BG97" s="30">
        <v>0</v>
      </c>
      <c r="BH97" s="30"/>
      <c r="BI97" s="23" t="str">
        <f t="shared" si="1000"/>
        <v xml:space="preserve"> </v>
      </c>
      <c r="BJ97" s="23" t="str">
        <f t="shared" si="676"/>
        <v xml:space="preserve"> </v>
      </c>
      <c r="BK97" s="30">
        <v>0</v>
      </c>
      <c r="BL97" s="30">
        <v>0</v>
      </c>
      <c r="BM97" s="30"/>
      <c r="BN97" s="23" t="str">
        <f t="shared" si="919"/>
        <v xml:space="preserve"> </v>
      </c>
      <c r="BO97" s="23" t="str">
        <f t="shared" si="680"/>
        <v xml:space="preserve"> </v>
      </c>
      <c r="BP97" s="30">
        <v>1800000</v>
      </c>
      <c r="BQ97" s="30">
        <v>430400.13</v>
      </c>
      <c r="BR97" s="30">
        <v>468536.1</v>
      </c>
      <c r="BS97" s="23">
        <f t="shared" si="1001"/>
        <v>0.23911118333333334</v>
      </c>
      <c r="BT97" s="23">
        <f t="shared" si="684"/>
        <v>0.9186061223457489</v>
      </c>
      <c r="BU97" s="30">
        <v>0</v>
      </c>
      <c r="BV97" s="30">
        <v>0</v>
      </c>
      <c r="BW97" s="30"/>
      <c r="BX97" s="23" t="str">
        <f t="shared" si="975"/>
        <v xml:space="preserve"> </v>
      </c>
      <c r="BY97" s="23" t="str">
        <f t="shared" si="687"/>
        <v xml:space="preserve"> </v>
      </c>
      <c r="BZ97" s="30">
        <v>0</v>
      </c>
      <c r="CA97" s="30">
        <v>0</v>
      </c>
      <c r="CB97" s="30"/>
      <c r="CC97" s="23" t="str">
        <f t="shared" si="839"/>
        <v xml:space="preserve"> </v>
      </c>
      <c r="CD97" s="23" t="str">
        <f>IF(CA97=0," ",IF(CA97/CB97*100&gt;200,"св.200",CA97/CB97))</f>
        <v xml:space="preserve"> </v>
      </c>
      <c r="CE97" s="22">
        <v>450000</v>
      </c>
      <c r="CF97" s="22">
        <v>4292.21</v>
      </c>
      <c r="CG97" s="22">
        <v>73564.66</v>
      </c>
      <c r="CH97" s="23">
        <f t="shared" si="691"/>
        <v>9.5382444444444443E-3</v>
      </c>
      <c r="CI97" s="23">
        <f t="shared" si="720"/>
        <v>5.8346086286540304E-2</v>
      </c>
      <c r="CJ97" s="30">
        <v>450000</v>
      </c>
      <c r="CK97" s="30">
        <v>4292.21</v>
      </c>
      <c r="CL97" s="30">
        <v>73564.66</v>
      </c>
      <c r="CM97" s="23">
        <f t="shared" si="693"/>
        <v>9.5382444444444443E-3</v>
      </c>
      <c r="CN97" s="23">
        <f t="shared" si="721"/>
        <v>5.8346086286540304E-2</v>
      </c>
      <c r="CO97" s="30">
        <v>0</v>
      </c>
      <c r="CP97" s="30">
        <v>0</v>
      </c>
      <c r="CQ97" s="30"/>
      <c r="CR97" s="23" t="str">
        <f t="shared" si="695"/>
        <v xml:space="preserve"> </v>
      </c>
      <c r="CS97" s="23" t="str">
        <f t="shared" si="696"/>
        <v xml:space="preserve"> </v>
      </c>
      <c r="CT97" s="30">
        <v>105000</v>
      </c>
      <c r="CU97" s="30">
        <v>12295.6</v>
      </c>
      <c r="CV97" s="30"/>
      <c r="CW97" s="23">
        <f t="shared" si="722"/>
        <v>0.11710095238095239</v>
      </c>
      <c r="CX97" s="23" t="str">
        <f t="shared" si="723"/>
        <v xml:space="preserve"> </v>
      </c>
      <c r="CY97" s="30">
        <v>0</v>
      </c>
      <c r="CZ97" s="30">
        <v>0</v>
      </c>
      <c r="DA97" s="30"/>
      <c r="DB97" s="23" t="str">
        <f t="shared" si="1002"/>
        <v xml:space="preserve"> </v>
      </c>
      <c r="DC97" s="23" t="str">
        <f t="shared" si="700"/>
        <v xml:space="preserve"> </v>
      </c>
      <c r="DD97" s="30">
        <v>101654</v>
      </c>
      <c r="DE97" s="30">
        <v>0</v>
      </c>
      <c r="DF97" s="30">
        <v>18033191.539999999</v>
      </c>
      <c r="DG97" s="23" t="str">
        <f>IF(DE97&lt;=0," ",IF(DF97&lt;=0," ",IF(DE97/DF97*100&gt;200,"СВ.200",DE97/DF97)))</f>
        <v xml:space="preserve"> </v>
      </c>
      <c r="DH97" s="23">
        <f t="shared" si="703"/>
        <v>0</v>
      </c>
      <c r="DI97" s="30"/>
      <c r="DJ97" s="30"/>
      <c r="DK97" s="23" t="str">
        <f t="shared" si="713"/>
        <v xml:space="preserve"> </v>
      </c>
      <c r="DL97" s="30">
        <v>0</v>
      </c>
      <c r="DM97" s="30">
        <v>0</v>
      </c>
      <c r="DN97" s="30"/>
      <c r="DO97" s="23" t="str">
        <f t="shared" si="1004"/>
        <v xml:space="preserve"> </v>
      </c>
      <c r="DP97" s="23" t="str">
        <f t="shared" si="708"/>
        <v xml:space="preserve"> </v>
      </c>
      <c r="DQ97" s="30">
        <v>1176961.3799999999</v>
      </c>
      <c r="DR97" s="30">
        <v>22719.919999999998</v>
      </c>
      <c r="DS97" s="30"/>
      <c r="DT97" s="77">
        <f t="shared" si="892"/>
        <v>1.930387894290975E-2</v>
      </c>
      <c r="DU97" s="23" t="str">
        <f t="shared" si="946"/>
        <v xml:space="preserve"> </v>
      </c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</row>
    <row r="98" spans="1:165" s="14" customFormat="1" ht="15.75" customHeight="1" outlineLevel="1" x14ac:dyDescent="0.25">
      <c r="A98" s="13">
        <f>A97+1</f>
        <v>78</v>
      </c>
      <c r="B98" s="100" t="s">
        <v>30</v>
      </c>
      <c r="C98" s="94">
        <v>4032521.78</v>
      </c>
      <c r="D98" s="22">
        <v>633757.48</v>
      </c>
      <c r="E98" s="22">
        <v>661927.98</v>
      </c>
      <c r="F98" s="23">
        <f t="shared" si="710"/>
        <v>0.15716157644658774</v>
      </c>
      <c r="G98" s="23">
        <f t="shared" si="711"/>
        <v>0.95744174464418319</v>
      </c>
      <c r="H98" s="12">
        <v>3678750</v>
      </c>
      <c r="I98" s="19">
        <v>599760.55000000005</v>
      </c>
      <c r="J98" s="12">
        <v>519013.5</v>
      </c>
      <c r="K98" s="23">
        <f t="shared" si="994"/>
        <v>0.16303378865103638</v>
      </c>
      <c r="L98" s="23">
        <f t="shared" si="639"/>
        <v>1.1555779377607713</v>
      </c>
      <c r="M98" s="30">
        <v>738750</v>
      </c>
      <c r="N98" s="30">
        <v>145383.85</v>
      </c>
      <c r="O98" s="30">
        <v>153305.29999999999</v>
      </c>
      <c r="P98" s="23">
        <f t="shared" si="995"/>
        <v>0.19679708967851101</v>
      </c>
      <c r="Q98" s="23">
        <f t="shared" si="643"/>
        <v>0.94832892274435399</v>
      </c>
      <c r="R98" s="30">
        <v>0</v>
      </c>
      <c r="S98" s="30">
        <v>0</v>
      </c>
      <c r="T98" s="30"/>
      <c r="U98" s="23" t="str">
        <f t="shared" si="996"/>
        <v xml:space="preserve"> </v>
      </c>
      <c r="V98" s="23" t="str">
        <f t="shared" ref="V98:V100" si="1047">IF(S98=0," ",IF(S98/T98*100&gt;200,"св.200",S98/T98))</f>
        <v xml:space="preserve"> </v>
      </c>
      <c r="W98" s="30">
        <v>0</v>
      </c>
      <c r="X98" s="30">
        <v>99858.3</v>
      </c>
      <c r="Y98" s="30">
        <v>-78</v>
      </c>
      <c r="Z98" s="23" t="str">
        <f t="shared" ref="Z98:Z100" si="1048">IF(X98&lt;=0," ",IF(W98&lt;=0," ",IF(X98/W98*100&gt;200,"СВ.200",X98/W98)))</f>
        <v xml:space="preserve"> </v>
      </c>
      <c r="AA98" s="23">
        <f t="shared" ref="AA98:AA100" si="1049">IF(Y98=0," ",IF(X98/Y98*100&gt;200,"св.200",X98/Y98))</f>
        <v>-1280.2346153846154</v>
      </c>
      <c r="AB98" s="30">
        <v>380000</v>
      </c>
      <c r="AC98" s="30">
        <v>25525.14</v>
      </c>
      <c r="AD98" s="30">
        <v>23052.3</v>
      </c>
      <c r="AE98" s="23">
        <f t="shared" si="997"/>
        <v>6.7171421052631575E-2</v>
      </c>
      <c r="AF98" s="23">
        <f t="shared" si="655"/>
        <v>1.107270858005492</v>
      </c>
      <c r="AG98" s="30">
        <v>2550000</v>
      </c>
      <c r="AH98" s="30">
        <v>323753.26</v>
      </c>
      <c r="AI98" s="30">
        <v>340533.9</v>
      </c>
      <c r="AJ98" s="23">
        <f t="shared" si="998"/>
        <v>0.12696206274509805</v>
      </c>
      <c r="AK98" s="23">
        <f t="shared" si="659"/>
        <v>0.95072255655017013</v>
      </c>
      <c r="AL98" s="30">
        <v>10000</v>
      </c>
      <c r="AM98" s="30">
        <v>5240</v>
      </c>
      <c r="AN98" s="30">
        <v>2200</v>
      </c>
      <c r="AO98" s="23">
        <f t="shared" si="934"/>
        <v>0.52400000000000002</v>
      </c>
      <c r="AP98" s="23" t="str">
        <f t="shared" si="662"/>
        <v>св.200</v>
      </c>
      <c r="AQ98" s="48">
        <v>353771.78</v>
      </c>
      <c r="AR98" s="48">
        <v>33996.93</v>
      </c>
      <c r="AS98" s="48">
        <v>142914.47999999998</v>
      </c>
      <c r="AT98" s="23">
        <f t="shared" si="712"/>
        <v>9.6098479081627136E-2</v>
      </c>
      <c r="AU98" s="23">
        <f t="shared" si="744"/>
        <v>0.23788303326576848</v>
      </c>
      <c r="AV98" s="30">
        <v>175000</v>
      </c>
      <c r="AW98" s="30">
        <v>21432.93</v>
      </c>
      <c r="AX98" s="30"/>
      <c r="AY98" s="23">
        <f t="shared" si="999"/>
        <v>0.12247388571428572</v>
      </c>
      <c r="AZ98" s="23" t="str">
        <f t="shared" si="668"/>
        <v xml:space="preserve"> </v>
      </c>
      <c r="BA98" s="30">
        <v>0</v>
      </c>
      <c r="BB98" s="30">
        <v>0</v>
      </c>
      <c r="BC98" s="30"/>
      <c r="BD98" s="23" t="str">
        <f t="shared" si="671"/>
        <v xml:space="preserve"> </v>
      </c>
      <c r="BE98" s="23" t="str">
        <f t="shared" si="672"/>
        <v xml:space="preserve"> </v>
      </c>
      <c r="BF98" s="30">
        <v>75384</v>
      </c>
      <c r="BG98" s="30">
        <v>12564</v>
      </c>
      <c r="BH98" s="30">
        <v>18846</v>
      </c>
      <c r="BI98" s="23">
        <f t="shared" si="1000"/>
        <v>0.16666666666666666</v>
      </c>
      <c r="BJ98" s="23">
        <f t="shared" si="676"/>
        <v>0.66666666666666663</v>
      </c>
      <c r="BK98" s="30">
        <v>0</v>
      </c>
      <c r="BL98" s="30">
        <v>0</v>
      </c>
      <c r="BM98" s="30"/>
      <c r="BN98" s="23" t="str">
        <f t="shared" si="919"/>
        <v xml:space="preserve"> </v>
      </c>
      <c r="BO98" s="23" t="str">
        <f t="shared" si="680"/>
        <v xml:space="preserve"> </v>
      </c>
      <c r="BP98" s="30">
        <v>0</v>
      </c>
      <c r="BQ98" s="30">
        <v>0</v>
      </c>
      <c r="BR98" s="30"/>
      <c r="BS98" s="23" t="str">
        <f t="shared" si="1001"/>
        <v xml:space="preserve"> </v>
      </c>
      <c r="BT98" s="23" t="str">
        <f t="shared" si="684"/>
        <v xml:space="preserve"> </v>
      </c>
      <c r="BU98" s="30">
        <v>0</v>
      </c>
      <c r="BV98" s="30">
        <v>0</v>
      </c>
      <c r="BW98" s="30"/>
      <c r="BX98" s="23" t="str">
        <f t="shared" si="975"/>
        <v xml:space="preserve"> </v>
      </c>
      <c r="BY98" s="23" t="str">
        <f t="shared" si="687"/>
        <v xml:space="preserve"> </v>
      </c>
      <c r="BZ98" s="30">
        <v>0</v>
      </c>
      <c r="CA98" s="30">
        <v>0</v>
      </c>
      <c r="CB98" s="30"/>
      <c r="CC98" s="23" t="str">
        <f t="shared" si="839"/>
        <v xml:space="preserve"> </v>
      </c>
      <c r="CD98" s="23" t="str">
        <f t="shared" si="689"/>
        <v xml:space="preserve"> </v>
      </c>
      <c r="CE98" s="22">
        <v>0</v>
      </c>
      <c r="CF98" s="22">
        <v>0</v>
      </c>
      <c r="CG98" s="22">
        <v>124068.48</v>
      </c>
      <c r="CH98" s="23" t="str">
        <f t="shared" si="691"/>
        <v xml:space="preserve"> </v>
      </c>
      <c r="CI98" s="23">
        <f t="shared" si="720"/>
        <v>0</v>
      </c>
      <c r="CJ98" s="30">
        <v>0</v>
      </c>
      <c r="CK98" s="30">
        <v>0</v>
      </c>
      <c r="CL98" s="30"/>
      <c r="CM98" s="23" t="str">
        <f t="shared" si="693"/>
        <v xml:space="preserve"> </v>
      </c>
      <c r="CN98" s="23" t="str">
        <f t="shared" si="721"/>
        <v xml:space="preserve"> </v>
      </c>
      <c r="CO98" s="30">
        <v>0</v>
      </c>
      <c r="CP98" s="30">
        <v>0</v>
      </c>
      <c r="CQ98" s="30">
        <v>124068.48</v>
      </c>
      <c r="CR98" s="23" t="str">
        <f t="shared" si="695"/>
        <v xml:space="preserve"> </v>
      </c>
      <c r="CS98" s="23">
        <f t="shared" si="696"/>
        <v>0</v>
      </c>
      <c r="CT98" s="30">
        <v>0</v>
      </c>
      <c r="CU98" s="30">
        <v>0</v>
      </c>
      <c r="CV98" s="30"/>
      <c r="CW98" s="23" t="str">
        <f t="shared" si="722"/>
        <v xml:space="preserve"> </v>
      </c>
      <c r="CX98" s="23" t="str">
        <f t="shared" si="723"/>
        <v xml:space="preserve"> </v>
      </c>
      <c r="CY98" s="30">
        <v>0</v>
      </c>
      <c r="CZ98" s="30">
        <v>0</v>
      </c>
      <c r="DA98" s="30"/>
      <c r="DB98" s="23" t="str">
        <f t="shared" si="1002"/>
        <v xml:space="preserve"> </v>
      </c>
      <c r="DC98" s="23" t="str">
        <f t="shared" si="700"/>
        <v xml:space="preserve"> </v>
      </c>
      <c r="DD98" s="30">
        <v>0</v>
      </c>
      <c r="DE98" s="30">
        <v>0</v>
      </c>
      <c r="DF98" s="30"/>
      <c r="DG98" s="23" t="str">
        <f t="shared" si="1003"/>
        <v xml:space="preserve"> </v>
      </c>
      <c r="DH98" s="23" t="str">
        <f t="shared" si="703"/>
        <v xml:space="preserve"> </v>
      </c>
      <c r="DI98" s="30"/>
      <c r="DJ98" s="30"/>
      <c r="DK98" s="23" t="str">
        <f t="shared" si="713"/>
        <v xml:space="preserve"> </v>
      </c>
      <c r="DL98" s="30">
        <v>0</v>
      </c>
      <c r="DM98" s="30">
        <v>0</v>
      </c>
      <c r="DN98" s="30"/>
      <c r="DO98" s="23" t="str">
        <f t="shared" si="1004"/>
        <v xml:space="preserve"> </v>
      </c>
      <c r="DP98" s="23" t="str">
        <f t="shared" si="708"/>
        <v xml:space="preserve"> </v>
      </c>
      <c r="DQ98" s="30">
        <v>103387.78</v>
      </c>
      <c r="DR98" s="30">
        <v>0</v>
      </c>
      <c r="DS98" s="30"/>
      <c r="DT98" s="77" t="str">
        <f t="shared" si="892"/>
        <v xml:space="preserve"> </v>
      </c>
      <c r="DU98" s="23" t="str">
        <f t="shared" si="946"/>
        <v xml:space="preserve"> </v>
      </c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</row>
    <row r="99" spans="1:165" s="14" customFormat="1" ht="15.75" customHeight="1" outlineLevel="1" x14ac:dyDescent="0.25">
      <c r="A99" s="13">
        <f t="shared" ref="A99:A100" si="1050">A98+1</f>
        <v>79</v>
      </c>
      <c r="B99" s="100" t="s">
        <v>44</v>
      </c>
      <c r="C99" s="94">
        <v>4120950</v>
      </c>
      <c r="D99" s="22">
        <v>759881.29</v>
      </c>
      <c r="E99" s="22">
        <v>618589.75000000012</v>
      </c>
      <c r="F99" s="23">
        <f t="shared" si="710"/>
        <v>0.18439468811803106</v>
      </c>
      <c r="G99" s="23">
        <f t="shared" si="711"/>
        <v>1.2284091192910971</v>
      </c>
      <c r="H99" s="12">
        <v>3669050</v>
      </c>
      <c r="I99" s="19">
        <v>729257.21</v>
      </c>
      <c r="J99" s="12">
        <v>599609.70000000007</v>
      </c>
      <c r="K99" s="23">
        <f t="shared" si="994"/>
        <v>0.1987591365612352</v>
      </c>
      <c r="L99" s="23">
        <f t="shared" si="639"/>
        <v>1.2162198343355684</v>
      </c>
      <c r="M99" s="30">
        <v>961250</v>
      </c>
      <c r="N99" s="30">
        <v>168899.87</v>
      </c>
      <c r="O99" s="30">
        <v>182476.07</v>
      </c>
      <c r="P99" s="23">
        <f t="shared" si="995"/>
        <v>0.17570857737321197</v>
      </c>
      <c r="Q99" s="23">
        <f t="shared" si="643"/>
        <v>0.92560010745518573</v>
      </c>
      <c r="R99" s="30">
        <v>0</v>
      </c>
      <c r="S99" s="30">
        <v>0</v>
      </c>
      <c r="T99" s="30"/>
      <c r="U99" s="23" t="str">
        <f t="shared" si="996"/>
        <v xml:space="preserve"> </v>
      </c>
      <c r="V99" s="23" t="str">
        <f t="shared" si="1047"/>
        <v xml:space="preserve"> </v>
      </c>
      <c r="W99" s="30">
        <v>264000</v>
      </c>
      <c r="X99" s="30">
        <v>196703.92</v>
      </c>
      <c r="Y99" s="30">
        <v>-0.03</v>
      </c>
      <c r="Z99" s="23">
        <f t="shared" si="1048"/>
        <v>0.74509060606060606</v>
      </c>
      <c r="AA99" s="23">
        <f t="shared" si="1049"/>
        <v>-6556797.333333334</v>
      </c>
      <c r="AB99" s="30">
        <v>155000</v>
      </c>
      <c r="AC99" s="30">
        <v>-15276</v>
      </c>
      <c r="AD99" s="30">
        <v>13146.67</v>
      </c>
      <c r="AE99" s="23" t="str">
        <f t="shared" si="997"/>
        <v xml:space="preserve"> </v>
      </c>
      <c r="AF99" s="23">
        <f t="shared" si="655"/>
        <v>-1.1619672510225023</v>
      </c>
      <c r="AG99" s="30">
        <v>2280000</v>
      </c>
      <c r="AH99" s="30">
        <v>377929.42</v>
      </c>
      <c r="AI99" s="30">
        <v>403376.99</v>
      </c>
      <c r="AJ99" s="23">
        <f t="shared" si="998"/>
        <v>0.16575851754385965</v>
      </c>
      <c r="AK99" s="23">
        <f t="shared" si="659"/>
        <v>0.93691367968212558</v>
      </c>
      <c r="AL99" s="30">
        <v>8800</v>
      </c>
      <c r="AM99" s="30">
        <v>1000</v>
      </c>
      <c r="AN99" s="30">
        <v>610</v>
      </c>
      <c r="AO99" s="23">
        <f t="shared" si="934"/>
        <v>0.11363636363636363</v>
      </c>
      <c r="AP99" s="23">
        <f t="shared" si="662"/>
        <v>1.639344262295082</v>
      </c>
      <c r="AQ99" s="48">
        <v>451900</v>
      </c>
      <c r="AR99" s="48">
        <v>30624.080000000002</v>
      </c>
      <c r="AS99" s="48">
        <v>18980.050000000003</v>
      </c>
      <c r="AT99" s="23">
        <f t="shared" si="712"/>
        <v>6.7767382164195616E-2</v>
      </c>
      <c r="AU99" s="23">
        <f t="shared" si="744"/>
        <v>1.6134878464492979</v>
      </c>
      <c r="AV99" s="30">
        <v>175000</v>
      </c>
      <c r="AW99" s="30">
        <v>30624.080000000002</v>
      </c>
      <c r="AX99" s="30"/>
      <c r="AY99" s="23">
        <f t="shared" si="999"/>
        <v>0.17499474285714287</v>
      </c>
      <c r="AZ99" s="23" t="str">
        <f t="shared" si="668"/>
        <v xml:space="preserve"> </v>
      </c>
      <c r="BA99" s="30">
        <v>15600</v>
      </c>
      <c r="BB99" s="30">
        <v>0</v>
      </c>
      <c r="BC99" s="30"/>
      <c r="BD99" s="23" t="str">
        <f t="shared" si="671"/>
        <v xml:space="preserve"> </v>
      </c>
      <c r="BE99" s="23" t="str">
        <f t="shared" si="672"/>
        <v xml:space="preserve"> </v>
      </c>
      <c r="BF99" s="30">
        <v>19300</v>
      </c>
      <c r="BG99" s="30">
        <v>0</v>
      </c>
      <c r="BH99" s="30">
        <v>17101.830000000002</v>
      </c>
      <c r="BI99" s="23" t="str">
        <f t="shared" si="1000"/>
        <v xml:space="preserve"> </v>
      </c>
      <c r="BJ99" s="23">
        <f t="shared" si="676"/>
        <v>0</v>
      </c>
      <c r="BK99" s="30">
        <v>0</v>
      </c>
      <c r="BL99" s="30">
        <v>0</v>
      </c>
      <c r="BM99" s="30"/>
      <c r="BN99" s="23" t="str">
        <f t="shared" si="919"/>
        <v xml:space="preserve"> </v>
      </c>
      <c r="BO99" s="23" t="str">
        <f t="shared" si="680"/>
        <v xml:space="preserve"> </v>
      </c>
      <c r="BP99" s="30">
        <v>0</v>
      </c>
      <c r="BQ99" s="30">
        <v>0</v>
      </c>
      <c r="BR99" s="30"/>
      <c r="BS99" s="23" t="str">
        <f t="shared" si="1001"/>
        <v xml:space="preserve"> </v>
      </c>
      <c r="BT99" s="23" t="str">
        <f>IF(BQ99&lt;=0," ",IF(BQ99/BR99*100&gt;200,"св.200",BQ99/BR99))</f>
        <v xml:space="preserve"> </v>
      </c>
      <c r="BU99" s="30">
        <v>0</v>
      </c>
      <c r="BV99" s="30">
        <v>0</v>
      </c>
      <c r="BW99" s="30">
        <v>1878.22</v>
      </c>
      <c r="BX99" s="23" t="str">
        <f t="shared" si="975"/>
        <v xml:space="preserve"> </v>
      </c>
      <c r="BY99" s="23">
        <f t="shared" si="687"/>
        <v>0</v>
      </c>
      <c r="BZ99" s="30">
        <v>0</v>
      </c>
      <c r="CA99" s="30">
        <v>0</v>
      </c>
      <c r="CB99" s="30"/>
      <c r="CC99" s="23" t="str">
        <f t="shared" si="839"/>
        <v xml:space="preserve"> </v>
      </c>
      <c r="CD99" s="23" t="str">
        <f t="shared" si="689"/>
        <v xml:space="preserve"> </v>
      </c>
      <c r="CE99" s="22">
        <v>0</v>
      </c>
      <c r="CF99" s="22">
        <v>0</v>
      </c>
      <c r="CG99" s="22">
        <v>0</v>
      </c>
      <c r="CH99" s="23" t="str">
        <f t="shared" si="691"/>
        <v xml:space="preserve"> </v>
      </c>
      <c r="CI99" s="23" t="str">
        <f t="shared" si="720"/>
        <v xml:space="preserve"> </v>
      </c>
      <c r="CJ99" s="30">
        <v>0</v>
      </c>
      <c r="CK99" s="30">
        <v>0</v>
      </c>
      <c r="CL99" s="30"/>
      <c r="CM99" s="23" t="str">
        <f t="shared" si="693"/>
        <v xml:space="preserve"> </v>
      </c>
      <c r="CN99" s="23" t="str">
        <f t="shared" si="721"/>
        <v xml:space="preserve"> </v>
      </c>
      <c r="CO99" s="30">
        <v>0</v>
      </c>
      <c r="CP99" s="30">
        <v>0</v>
      </c>
      <c r="CQ99" s="30"/>
      <c r="CR99" s="23" t="str">
        <f t="shared" si="695"/>
        <v xml:space="preserve"> </v>
      </c>
      <c r="CS99" s="23" t="str">
        <f t="shared" si="696"/>
        <v xml:space="preserve"> </v>
      </c>
      <c r="CT99" s="30">
        <v>0</v>
      </c>
      <c r="CU99" s="30">
        <v>0</v>
      </c>
      <c r="CV99" s="30"/>
      <c r="CW99" s="23" t="str">
        <f t="shared" si="722"/>
        <v xml:space="preserve"> </v>
      </c>
      <c r="CX99" s="23" t="str">
        <f t="shared" si="723"/>
        <v xml:space="preserve"> </v>
      </c>
      <c r="CY99" s="30">
        <v>0</v>
      </c>
      <c r="CZ99" s="30">
        <v>0</v>
      </c>
      <c r="DA99" s="30"/>
      <c r="DB99" s="23" t="str">
        <f t="shared" si="1002"/>
        <v xml:space="preserve"> </v>
      </c>
      <c r="DC99" s="23" t="str">
        <f t="shared" si="700"/>
        <v xml:space="preserve"> </v>
      </c>
      <c r="DD99" s="30">
        <v>0</v>
      </c>
      <c r="DE99" s="30">
        <v>0</v>
      </c>
      <c r="DF99" s="30"/>
      <c r="DG99" s="23" t="str">
        <f t="shared" si="1003"/>
        <v xml:space="preserve"> </v>
      </c>
      <c r="DH99" s="23" t="str">
        <f t="shared" si="703"/>
        <v xml:space="preserve"> </v>
      </c>
      <c r="DI99" s="30"/>
      <c r="DJ99" s="30"/>
      <c r="DK99" s="23" t="str">
        <f>IF(DI99=0," ",IF(DI99/DJ99*100&gt;200,"св.200",DI99/DJ99))</f>
        <v xml:space="preserve"> </v>
      </c>
      <c r="DL99" s="30">
        <v>0</v>
      </c>
      <c r="DM99" s="30">
        <v>0</v>
      </c>
      <c r="DN99" s="30"/>
      <c r="DO99" s="23" t="str">
        <f t="shared" si="1004"/>
        <v xml:space="preserve"> </v>
      </c>
      <c r="DP99" s="23" t="str">
        <f t="shared" si="708"/>
        <v xml:space="preserve"> </v>
      </c>
      <c r="DQ99" s="30">
        <v>242000</v>
      </c>
      <c r="DR99" s="30">
        <v>0</v>
      </c>
      <c r="DS99" s="30"/>
      <c r="DT99" s="77" t="str">
        <f t="shared" si="892"/>
        <v xml:space="preserve"> </v>
      </c>
      <c r="DU99" s="23" t="str">
        <f t="shared" si="946"/>
        <v xml:space="preserve"> </v>
      </c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</row>
    <row r="100" spans="1:165" s="14" customFormat="1" ht="15.75" customHeight="1" outlineLevel="1" x14ac:dyDescent="0.25">
      <c r="A100" s="13">
        <f t="shared" si="1050"/>
        <v>80</v>
      </c>
      <c r="B100" s="100" t="s">
        <v>103</v>
      </c>
      <c r="C100" s="94">
        <v>1904364.08</v>
      </c>
      <c r="D100" s="22">
        <v>189272.84</v>
      </c>
      <c r="E100" s="22">
        <v>188507.5</v>
      </c>
      <c r="F100" s="23">
        <f t="shared" si="710"/>
        <v>9.9388999187592322E-2</v>
      </c>
      <c r="G100" s="23">
        <f t="shared" si="711"/>
        <v>1.004059997612827</v>
      </c>
      <c r="H100" s="12">
        <v>1556950</v>
      </c>
      <c r="I100" s="19">
        <v>153420.68</v>
      </c>
      <c r="J100" s="12">
        <v>188507.5</v>
      </c>
      <c r="K100" s="23">
        <f t="shared" si="994"/>
        <v>9.8539246603937175E-2</v>
      </c>
      <c r="L100" s="23">
        <f t="shared" si="639"/>
        <v>0.81387042955850564</v>
      </c>
      <c r="M100" s="30">
        <v>186950</v>
      </c>
      <c r="N100" s="30">
        <v>11878.7</v>
      </c>
      <c r="O100" s="30">
        <v>31677.77</v>
      </c>
      <c r="P100" s="23">
        <f t="shared" si="995"/>
        <v>6.3539449050548286E-2</v>
      </c>
      <c r="Q100" s="23">
        <f t="shared" si="643"/>
        <v>0.37498536039626529</v>
      </c>
      <c r="R100" s="30">
        <v>0</v>
      </c>
      <c r="S100" s="30">
        <v>0</v>
      </c>
      <c r="T100" s="30"/>
      <c r="U100" s="23" t="str">
        <f t="shared" si="996"/>
        <v xml:space="preserve"> </v>
      </c>
      <c r="V100" s="23" t="str">
        <f t="shared" si="1047"/>
        <v xml:space="preserve"> </v>
      </c>
      <c r="W100" s="30">
        <v>0</v>
      </c>
      <c r="X100" s="30">
        <v>497.4</v>
      </c>
      <c r="Y100" s="30">
        <v>0.01</v>
      </c>
      <c r="Z100" s="23" t="str">
        <f t="shared" si="1048"/>
        <v xml:space="preserve"> </v>
      </c>
      <c r="AA100" s="23" t="str">
        <f t="shared" si="1049"/>
        <v>св.200</v>
      </c>
      <c r="AB100" s="30">
        <v>140000</v>
      </c>
      <c r="AC100" s="30">
        <v>10093.01</v>
      </c>
      <c r="AD100" s="30">
        <v>7585.35</v>
      </c>
      <c r="AE100" s="23">
        <f t="shared" si="997"/>
        <v>7.2092928571428572E-2</v>
      </c>
      <c r="AF100" s="23">
        <f t="shared" si="655"/>
        <v>1.3305925237464322</v>
      </c>
      <c r="AG100" s="30">
        <v>1225000</v>
      </c>
      <c r="AH100" s="30">
        <v>130251.57</v>
      </c>
      <c r="AI100" s="30">
        <v>145244.37</v>
      </c>
      <c r="AJ100" s="23">
        <f t="shared" si="998"/>
        <v>0.10632781224489797</v>
      </c>
      <c r="AK100" s="23">
        <f t="shared" si="659"/>
        <v>0.89677534488944399</v>
      </c>
      <c r="AL100" s="30">
        <v>5000</v>
      </c>
      <c r="AM100" s="30">
        <v>700</v>
      </c>
      <c r="AN100" s="30">
        <v>4000</v>
      </c>
      <c r="AO100" s="23">
        <f t="shared" si="934"/>
        <v>0.14000000000000001</v>
      </c>
      <c r="AP100" s="23">
        <f t="shared" si="662"/>
        <v>0.17499999999999999</v>
      </c>
      <c r="AQ100" s="48">
        <v>347414.07999999996</v>
      </c>
      <c r="AR100" s="48">
        <v>35852.160000000003</v>
      </c>
      <c r="AS100" s="48">
        <v>0</v>
      </c>
      <c r="AT100" s="23">
        <f t="shared" ref="AT100" si="1051">IF(AR100&lt;=0," ",IF(AQ100&lt;=0," ",IF(AR100/AQ100*100&gt;200,"СВ.200",AR100/AQ100)))</f>
        <v>0.10319719914633284</v>
      </c>
      <c r="AU100" s="23" t="str">
        <f t="shared" ref="AU100" si="1052">IF(AS100=0," ",IF(AR100/AS100*100&gt;200,"св.200",AR100/AS100))</f>
        <v xml:space="preserve"> </v>
      </c>
      <c r="AV100" s="30">
        <v>137500</v>
      </c>
      <c r="AW100" s="30">
        <v>35852.160000000003</v>
      </c>
      <c r="AX100" s="30"/>
      <c r="AY100" s="23">
        <f t="shared" si="999"/>
        <v>0.26074298181818184</v>
      </c>
      <c r="AZ100" s="23" t="str">
        <f t="shared" si="668"/>
        <v xml:space="preserve"> </v>
      </c>
      <c r="BA100" s="30">
        <v>0</v>
      </c>
      <c r="BB100" s="30">
        <v>0</v>
      </c>
      <c r="BC100" s="30"/>
      <c r="BD100" s="23" t="str">
        <f t="shared" si="671"/>
        <v xml:space="preserve"> </v>
      </c>
      <c r="BE100" s="23" t="str">
        <f t="shared" si="672"/>
        <v xml:space="preserve"> </v>
      </c>
      <c r="BF100" s="30">
        <v>0</v>
      </c>
      <c r="BG100" s="30">
        <v>0</v>
      </c>
      <c r="BH100" s="30"/>
      <c r="BI100" s="23" t="str">
        <f t="shared" si="1000"/>
        <v xml:space="preserve"> </v>
      </c>
      <c r="BJ100" s="23" t="str">
        <f>IF(BG100=0," ",IF(BG100/BH100*100&gt;200,"св.200",BG100/BH100))</f>
        <v xml:space="preserve"> </v>
      </c>
      <c r="BK100" s="30">
        <v>0</v>
      </c>
      <c r="BL100" s="30">
        <v>0</v>
      </c>
      <c r="BM100" s="30"/>
      <c r="BN100" s="23" t="str">
        <f t="shared" si="919"/>
        <v xml:space="preserve"> </v>
      </c>
      <c r="BO100" s="23" t="str">
        <f t="shared" si="680"/>
        <v xml:space="preserve"> </v>
      </c>
      <c r="BP100" s="30">
        <v>0</v>
      </c>
      <c r="BQ100" s="30">
        <v>0</v>
      </c>
      <c r="BR100" s="30"/>
      <c r="BS100" s="23" t="str">
        <f t="shared" si="1001"/>
        <v xml:space="preserve"> </v>
      </c>
      <c r="BT100" s="23" t="str">
        <f t="shared" si="684"/>
        <v xml:space="preserve"> </v>
      </c>
      <c r="BU100" s="30">
        <v>0</v>
      </c>
      <c r="BV100" s="30">
        <v>0</v>
      </c>
      <c r="BW100" s="30"/>
      <c r="BX100" s="23" t="str">
        <f t="shared" si="975"/>
        <v xml:space="preserve"> </v>
      </c>
      <c r="BY100" s="23" t="str">
        <f t="shared" si="687"/>
        <v xml:space="preserve"> </v>
      </c>
      <c r="BZ100" s="30">
        <v>0</v>
      </c>
      <c r="CA100" s="30">
        <v>0</v>
      </c>
      <c r="CB100" s="30"/>
      <c r="CC100" s="23" t="str">
        <f t="shared" si="839"/>
        <v xml:space="preserve"> </v>
      </c>
      <c r="CD100" s="23" t="str">
        <f t="shared" si="689"/>
        <v xml:space="preserve"> </v>
      </c>
      <c r="CE100" s="22">
        <v>0</v>
      </c>
      <c r="CF100" s="22">
        <v>0</v>
      </c>
      <c r="CG100" s="22">
        <v>0</v>
      </c>
      <c r="CH100" s="23" t="str">
        <f t="shared" si="691"/>
        <v xml:space="preserve"> </v>
      </c>
      <c r="CI100" s="23" t="str">
        <f t="shared" si="720"/>
        <v xml:space="preserve"> </v>
      </c>
      <c r="CJ100" s="30">
        <v>0</v>
      </c>
      <c r="CK100" s="30">
        <v>0</v>
      </c>
      <c r="CL100" s="30"/>
      <c r="CM100" s="23" t="str">
        <f t="shared" si="693"/>
        <v xml:space="preserve"> </v>
      </c>
      <c r="CN100" s="23" t="str">
        <f t="shared" si="721"/>
        <v xml:space="preserve"> </v>
      </c>
      <c r="CO100" s="30">
        <v>0</v>
      </c>
      <c r="CP100" s="30">
        <v>0</v>
      </c>
      <c r="CQ100" s="30"/>
      <c r="CR100" s="23" t="str">
        <f t="shared" si="695"/>
        <v xml:space="preserve"> </v>
      </c>
      <c r="CS100" s="23" t="str">
        <f t="shared" si="696"/>
        <v xml:space="preserve"> </v>
      </c>
      <c r="CT100" s="30">
        <v>0</v>
      </c>
      <c r="CU100" s="30">
        <v>0</v>
      </c>
      <c r="CV100" s="30"/>
      <c r="CW100" s="23" t="str">
        <f t="shared" si="722"/>
        <v xml:space="preserve"> </v>
      </c>
      <c r="CX100" s="23" t="str">
        <f t="shared" si="723"/>
        <v xml:space="preserve"> </v>
      </c>
      <c r="CY100" s="30">
        <v>0</v>
      </c>
      <c r="CZ100" s="30">
        <v>0</v>
      </c>
      <c r="DA100" s="30"/>
      <c r="DB100" s="23" t="str">
        <f t="shared" si="1002"/>
        <v xml:space="preserve"> </v>
      </c>
      <c r="DC100" s="23" t="str">
        <f t="shared" si="700"/>
        <v xml:space="preserve"> </v>
      </c>
      <c r="DD100" s="30">
        <v>0</v>
      </c>
      <c r="DE100" s="30">
        <v>0</v>
      </c>
      <c r="DF100" s="30"/>
      <c r="DG100" s="23" t="str">
        <f t="shared" si="1003"/>
        <v xml:space="preserve"> </v>
      </c>
      <c r="DH100" s="23" t="str">
        <f t="shared" si="703"/>
        <v xml:space="preserve"> </v>
      </c>
      <c r="DI100" s="30"/>
      <c r="DJ100" s="30"/>
      <c r="DK100" s="23" t="str">
        <f t="shared" ref="DK100:DK103" si="1053">IF(DI100=0," ",IF(DI100/DJ100*100&gt;200,"св.200",DI100/DJ100))</f>
        <v xml:space="preserve"> </v>
      </c>
      <c r="DL100" s="30">
        <v>0</v>
      </c>
      <c r="DM100" s="30">
        <v>0</v>
      </c>
      <c r="DN100" s="30"/>
      <c r="DO100" s="23" t="str">
        <f t="shared" si="1004"/>
        <v xml:space="preserve"> </v>
      </c>
      <c r="DP100" s="23" t="str">
        <f t="shared" si="708"/>
        <v xml:space="preserve"> </v>
      </c>
      <c r="DQ100" s="30">
        <v>209914.08</v>
      </c>
      <c r="DR100" s="30">
        <v>0</v>
      </c>
      <c r="DS100" s="30"/>
      <c r="DT100" s="77" t="str">
        <f t="shared" si="892"/>
        <v xml:space="preserve"> </v>
      </c>
      <c r="DU100" s="23" t="str">
        <f t="shared" si="946"/>
        <v xml:space="preserve"> </v>
      </c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</row>
    <row r="101" spans="1:165" s="16" customFormat="1" ht="15.75" x14ac:dyDescent="0.25">
      <c r="A101" s="15"/>
      <c r="B101" s="99" t="s">
        <v>137</v>
      </c>
      <c r="C101" s="93">
        <f>C102+C103+C104+C105</f>
        <v>34199435.670000002</v>
      </c>
      <c r="D101" s="93">
        <f t="shared" ref="D101" si="1054">D102+D103+D104+D105</f>
        <v>6661145.9700000007</v>
      </c>
      <c r="E101" s="93">
        <f t="shared" ref="E101" si="1055">E102+E103+E104+E105</f>
        <v>6556840.4100000001</v>
      </c>
      <c r="F101" s="21">
        <f t="shared" si="710"/>
        <v>0.19477356393465894</v>
      </c>
      <c r="G101" s="21">
        <f t="shared" si="711"/>
        <v>1.0159078997623492</v>
      </c>
      <c r="H101" s="20">
        <f>H102+H103+H104+H105+H106+H107</f>
        <v>33893918.359999999</v>
      </c>
      <c r="I101" s="51">
        <f t="shared" ref="I101:J101" si="1056">I102+I103+I104+I105+I106+I107</f>
        <v>6402243.9899999993</v>
      </c>
      <c r="J101" s="51">
        <f t="shared" si="1056"/>
        <v>6528195.3500000006</v>
      </c>
      <c r="K101" s="21">
        <f t="shared" si="994"/>
        <v>0.18889064173694431</v>
      </c>
      <c r="L101" s="21">
        <f t="shared" si="639"/>
        <v>0.98070655774723392</v>
      </c>
      <c r="M101" s="51">
        <f>M102+M103+M104+M105+M106+M107</f>
        <v>26446458.359999999</v>
      </c>
      <c r="N101" s="51">
        <f t="shared" ref="N101" si="1057">N102+N103+N104+N105+N106+N107</f>
        <v>5391641.6900000004</v>
      </c>
      <c r="O101" s="51">
        <f t="shared" ref="O101" si="1058">O102+O103+O104+O105+O106+O107</f>
        <v>5403720.3099999987</v>
      </c>
      <c r="P101" s="21">
        <f t="shared" si="995"/>
        <v>0.20387008409998686</v>
      </c>
      <c r="Q101" s="21">
        <f t="shared" si="643"/>
        <v>0.99776475847988544</v>
      </c>
      <c r="R101" s="51">
        <f>R102+R103+R104+R105+R106+R107</f>
        <v>1389160</v>
      </c>
      <c r="S101" s="51">
        <f t="shared" ref="S101" si="1059">S102+S103+S104+S105+S106+S107</f>
        <v>373485.58</v>
      </c>
      <c r="T101" s="51">
        <f t="shared" ref="T101" si="1060">T102+T103+T104+T105+T106+T107</f>
        <v>342590.32</v>
      </c>
      <c r="U101" s="21">
        <f t="shared" si="996"/>
        <v>0.26885713668691874</v>
      </c>
      <c r="V101" s="21">
        <f t="shared" si="647"/>
        <v>1.0901813571381702</v>
      </c>
      <c r="W101" s="51">
        <f>W102+W103+W104+W105+W106+W107</f>
        <v>159300</v>
      </c>
      <c r="X101" s="51">
        <f t="shared" ref="X101" si="1061">X102+X103+X104+X105+X106+X107</f>
        <v>62080.959999999992</v>
      </c>
      <c r="Y101" s="51">
        <f t="shared" ref="Y101" si="1062">Y102+Y103+Y104+Y105+Y106+Y107</f>
        <v>0</v>
      </c>
      <c r="Z101" s="21">
        <f t="shared" si="1014"/>
        <v>0.38971098556183298</v>
      </c>
      <c r="AA101" s="21" t="str">
        <f t="shared" si="651"/>
        <v xml:space="preserve"> </v>
      </c>
      <c r="AB101" s="51">
        <f>AB102+AB103+AB104+AB105+AB106+AB107</f>
        <v>679000</v>
      </c>
      <c r="AC101" s="51">
        <f t="shared" ref="AC101" si="1063">AC102+AC103+AC104+AC105+AC106+AC107</f>
        <v>45727.789999999994</v>
      </c>
      <c r="AD101" s="51">
        <f t="shared" ref="AD101" si="1064">AD102+AD103+AD104+AD105+AD106+AD107</f>
        <v>53737.26</v>
      </c>
      <c r="AE101" s="21">
        <f t="shared" si="997"/>
        <v>6.7345787923416778E-2</v>
      </c>
      <c r="AF101" s="21">
        <f t="shared" si="655"/>
        <v>0.85095127663747638</v>
      </c>
      <c r="AG101" s="51">
        <f>AG102+AG103+AG104+AG105+AG106+AG107</f>
        <v>5220000</v>
      </c>
      <c r="AH101" s="51">
        <f t="shared" ref="AH101" si="1065">AH102+AH103+AH104+AH105+AH106+AH107</f>
        <v>529307.97</v>
      </c>
      <c r="AI101" s="51">
        <f t="shared" ref="AI101" si="1066">AI102+AI103+AI104+AI105+AI106+AI107</f>
        <v>728147.46</v>
      </c>
      <c r="AJ101" s="21">
        <f t="shared" si="998"/>
        <v>0.10139999425287356</v>
      </c>
      <c r="AK101" s="21">
        <f t="shared" si="659"/>
        <v>0.72692414528233062</v>
      </c>
      <c r="AL101" s="51">
        <f>AL102+AL103+AL104+AL105+AL106+AL107</f>
        <v>0</v>
      </c>
      <c r="AM101" s="51">
        <f t="shared" ref="AM101" si="1067">AM102+AM103+AM104+AM105+AM106+AM107</f>
        <v>0</v>
      </c>
      <c r="AN101" s="51">
        <f t="shared" ref="AN101" si="1068">AN102+AN103+AN104+AN105+AN106+AN107</f>
        <v>0</v>
      </c>
      <c r="AO101" s="21" t="str">
        <f t="shared" si="934"/>
        <v xml:space="preserve"> </v>
      </c>
      <c r="AP101" s="21" t="str">
        <f t="shared" si="662"/>
        <v xml:space="preserve"> </v>
      </c>
      <c r="AQ101" s="51">
        <f>AQ102+AQ103+AQ104+AQ105+AQ106+AQ107</f>
        <v>2550625.67</v>
      </c>
      <c r="AR101" s="51">
        <f t="shared" ref="AR101" si="1069">AR102+AR103+AR104+AR105+AR106+AR107</f>
        <v>602804.53</v>
      </c>
      <c r="AS101" s="51">
        <f t="shared" ref="AS101" si="1070">AS102+AS103+AS104+AS105+AS106+AS107</f>
        <v>303537.13</v>
      </c>
      <c r="AT101" s="21">
        <f t="shared" si="712"/>
        <v>0.23633594576032008</v>
      </c>
      <c r="AU101" s="21">
        <f t="shared" si="744"/>
        <v>1.9859334177667161</v>
      </c>
      <c r="AV101" s="51">
        <f>AV102+AV103+AV104+AV105+AV106+AV107</f>
        <v>300000</v>
      </c>
      <c r="AW101" s="51">
        <f t="shared" ref="AW101" si="1071">AW102+AW103+AW104+AW105+AW106+AW107</f>
        <v>61825.39</v>
      </c>
      <c r="AX101" s="51">
        <f t="shared" ref="AX101" si="1072">AX102+AX103+AX104+AX105+AX106+AX107</f>
        <v>4050.99</v>
      </c>
      <c r="AY101" s="21">
        <f t="shared" si="999"/>
        <v>0.20608463333333332</v>
      </c>
      <c r="AZ101" s="21" t="str">
        <f t="shared" si="668"/>
        <v>св.200</v>
      </c>
      <c r="BA101" s="51">
        <f>BA102+BA103+BA104+BA105+BA106+BA107</f>
        <v>153846.04</v>
      </c>
      <c r="BB101" s="51">
        <f t="shared" ref="BB101" si="1073">BB102+BB103+BB104+BB105+BB106+BB107</f>
        <v>31698.52</v>
      </c>
      <c r="BC101" s="51">
        <f t="shared" ref="BC101" si="1074">BC102+BC103+BC104+BC105+BC106+BC107</f>
        <v>16008.9</v>
      </c>
      <c r="BD101" s="21">
        <f t="shared" si="671"/>
        <v>0.20604053246999401</v>
      </c>
      <c r="BE101" s="21">
        <f t="shared" si="672"/>
        <v>1.9800560937978251</v>
      </c>
      <c r="BF101" s="51">
        <f>BF102+BF103+BF104+BF105+BF106+BF107</f>
        <v>595000</v>
      </c>
      <c r="BG101" s="51">
        <f t="shared" ref="BG101" si="1075">BG102+BG103+BG104+BG105+BG106+BG107</f>
        <v>138238.69</v>
      </c>
      <c r="BH101" s="51">
        <f t="shared" ref="BH101" si="1076">BH102+BH103+BH104+BH105+BH106+BH107</f>
        <v>97370.36</v>
      </c>
      <c r="BI101" s="21">
        <f t="shared" si="1000"/>
        <v>0.23233393277310924</v>
      </c>
      <c r="BJ101" s="21">
        <f t="shared" si="676"/>
        <v>1.4197204364860108</v>
      </c>
      <c r="BK101" s="51">
        <f>BK102+BK103+BK104+BK105+BK106+BK107</f>
        <v>540000</v>
      </c>
      <c r="BL101" s="51">
        <f t="shared" ref="BL101" si="1077">BL102+BL103+BL104+BL105+BL106+BL107</f>
        <v>89835.46</v>
      </c>
      <c r="BM101" s="51">
        <f t="shared" ref="BM101" si="1078">BM102+BM103+BM104+BM105+BM106+BM107</f>
        <v>89835.46</v>
      </c>
      <c r="BN101" s="21">
        <f t="shared" si="919"/>
        <v>0.16636196296296296</v>
      </c>
      <c r="BO101" s="21">
        <f t="shared" si="680"/>
        <v>1</v>
      </c>
      <c r="BP101" s="51">
        <f>BP102+BP103+BP104+BP105+BP106+BP107</f>
        <v>250000</v>
      </c>
      <c r="BQ101" s="51">
        <f t="shared" ref="BQ101" si="1079">BQ102+BQ103+BQ104+BQ105+BQ106+BQ107</f>
        <v>53517.67</v>
      </c>
      <c r="BR101" s="51">
        <f t="shared" ref="BR101" si="1080">BR102+BR103+BR104+BR105+BR106+BR107</f>
        <v>50568.06</v>
      </c>
      <c r="BS101" s="21">
        <f t="shared" si="1001"/>
        <v>0.21407067999999999</v>
      </c>
      <c r="BT101" s="21">
        <f t="shared" si="684"/>
        <v>1.0583295068072613</v>
      </c>
      <c r="BU101" s="51">
        <f>BU102+BU103+BU104+BU105+BU106+BU107</f>
        <v>651779.63</v>
      </c>
      <c r="BV101" s="51">
        <f t="shared" ref="BV101:BW101" si="1081">BV102+BV103+BV104+BV105+BV106+BV107</f>
        <v>172350.2</v>
      </c>
      <c r="BW101" s="51">
        <f t="shared" si="1081"/>
        <v>38028.71</v>
      </c>
      <c r="BX101" s="21">
        <f t="shared" ref="BX101:BX102" si="1082">IF(BV101&lt;=0," ",IF(BU101&lt;=0," ",IF(BV101/BU101*100&gt;200,"СВ.200",BV101/BU101)))</f>
        <v>0.2644301725109145</v>
      </c>
      <c r="BY101" s="21" t="str">
        <f t="shared" ref="BY101:BY102" si="1083">IF(BW101=0," ",IF(BV101/BW101*100&gt;200,"св.200",BV101/BW101))</f>
        <v>св.200</v>
      </c>
      <c r="BZ101" s="51">
        <f>BZ102+BZ103+BZ104+BZ105+BZ106+BZ107</f>
        <v>0</v>
      </c>
      <c r="CA101" s="51">
        <f t="shared" ref="CA101:CB101" si="1084">CA102+CA103+CA104+CA105+CA106+CA107</f>
        <v>0</v>
      </c>
      <c r="CB101" s="51">
        <f t="shared" si="1084"/>
        <v>0</v>
      </c>
      <c r="CC101" s="21" t="str">
        <f t="shared" si="839"/>
        <v xml:space="preserve"> </v>
      </c>
      <c r="CD101" s="21" t="str">
        <f t="shared" si="689"/>
        <v xml:space="preserve"> </v>
      </c>
      <c r="CE101" s="51">
        <f>CE102+CE103+CE104+CE105+CE106+CE107</f>
        <v>50000</v>
      </c>
      <c r="CF101" s="51">
        <f t="shared" ref="CF101:CG101" si="1085">CF102+CF103+CF104+CF105+CF106+CF107</f>
        <v>0</v>
      </c>
      <c r="CG101" s="51">
        <f t="shared" si="1085"/>
        <v>3798.16</v>
      </c>
      <c r="CH101" s="21" t="str">
        <f t="shared" si="691"/>
        <v xml:space="preserve"> </v>
      </c>
      <c r="CI101" s="21">
        <f t="shared" si="720"/>
        <v>0</v>
      </c>
      <c r="CJ101" s="51">
        <f>CJ102+CJ103+CJ104+CJ105+CJ106+CJ107</f>
        <v>50000</v>
      </c>
      <c r="CK101" s="51">
        <f t="shared" ref="CK101:CL101" si="1086">CK102+CK103+CK104+CK105+CK106+CK107</f>
        <v>0</v>
      </c>
      <c r="CL101" s="51">
        <f t="shared" si="1086"/>
        <v>3798.16</v>
      </c>
      <c r="CM101" s="21" t="str">
        <f t="shared" si="693"/>
        <v xml:space="preserve"> </v>
      </c>
      <c r="CN101" s="21">
        <f t="shared" si="721"/>
        <v>0</v>
      </c>
      <c r="CO101" s="51">
        <f>CO102+CO103+CO104+CO105+CO106+CO107</f>
        <v>0</v>
      </c>
      <c r="CP101" s="51">
        <f t="shared" ref="CP101:CQ101" si="1087">CP102+CP103+CP104+CP105+CP106+CP107</f>
        <v>0</v>
      </c>
      <c r="CQ101" s="51">
        <f t="shared" si="1087"/>
        <v>0</v>
      </c>
      <c r="CR101" s="21" t="str">
        <f t="shared" si="695"/>
        <v xml:space="preserve"> </v>
      </c>
      <c r="CS101" s="21" t="str">
        <f t="shared" si="696"/>
        <v xml:space="preserve"> </v>
      </c>
      <c r="CT101" s="51">
        <f>CT102+CT103+CT104+CT105+CT106+CT107</f>
        <v>10000</v>
      </c>
      <c r="CU101" s="51">
        <f t="shared" ref="CU101:CV101" si="1088">CU102+CU103+CU104+CU105+CU106+CU107</f>
        <v>0</v>
      </c>
      <c r="CV101" s="51">
        <f t="shared" si="1088"/>
        <v>2718.54</v>
      </c>
      <c r="CW101" s="40" t="str">
        <f t="shared" si="722"/>
        <v xml:space="preserve"> </v>
      </c>
      <c r="CX101" s="40">
        <f t="shared" si="723"/>
        <v>0</v>
      </c>
      <c r="CY101" s="51">
        <f>CY102+CY103+CY104+CY105+CY106+CY107</f>
        <v>0</v>
      </c>
      <c r="CZ101" s="51">
        <f t="shared" ref="CZ101:DA101" si="1089">CZ102+CZ103+CZ104+CZ105+CZ106+CZ107</f>
        <v>0</v>
      </c>
      <c r="DA101" s="51">
        <f t="shared" si="1089"/>
        <v>0</v>
      </c>
      <c r="DB101" s="21" t="str">
        <f t="shared" si="1002"/>
        <v xml:space="preserve"> </v>
      </c>
      <c r="DC101" s="21" t="str">
        <f t="shared" si="700"/>
        <v xml:space="preserve"> </v>
      </c>
      <c r="DD101" s="51">
        <f>DD102+DD103+DD104+DD105+DD106+DD107</f>
        <v>0</v>
      </c>
      <c r="DE101" s="51">
        <f t="shared" ref="DE101:DF101" si="1090">DE102+DE103+DE104+DE105+DE106+DE107</f>
        <v>18.59</v>
      </c>
      <c r="DF101" s="51">
        <f t="shared" si="1090"/>
        <v>0</v>
      </c>
      <c r="DG101" s="21" t="str">
        <f t="shared" si="1003"/>
        <v xml:space="preserve"> </v>
      </c>
      <c r="DH101" s="21" t="str">
        <f t="shared" si="703"/>
        <v xml:space="preserve"> </v>
      </c>
      <c r="DI101" s="51">
        <f t="shared" ref="DI101:DJ101" si="1091">DI102+DI103+DI104+DI105+DI106+DI107</f>
        <v>0</v>
      </c>
      <c r="DJ101" s="51">
        <f t="shared" si="1091"/>
        <v>0</v>
      </c>
      <c r="DK101" s="51" t="e">
        <f t="shared" ref="DJ101:DK101" si="1092">DK102+DK103+DK104+DK105+DK106+DK107</f>
        <v>#VALUE!</v>
      </c>
      <c r="DL101" s="51">
        <f>DL102+DL103+DL104+DL105+DL106+DL107</f>
        <v>0</v>
      </c>
      <c r="DM101" s="51">
        <f t="shared" ref="DM101:DN101" si="1093">DM102+DM103+DM104+DM105+DM106+DM107</f>
        <v>54830.01</v>
      </c>
      <c r="DN101" s="51">
        <f t="shared" si="1093"/>
        <v>1157.95</v>
      </c>
      <c r="DO101" s="21" t="str">
        <f t="shared" si="1004"/>
        <v xml:space="preserve"> </v>
      </c>
      <c r="DP101" s="21" t="str">
        <f t="shared" ref="DP101:DP103" si="1094">IF(DM101=0," ",IF(DM101/DN101*100&gt;200,"св.200",DM101/DN101))</f>
        <v>св.200</v>
      </c>
      <c r="DQ101" s="51">
        <f>DQ102+DQ103+DQ104+DQ105+DQ106+DQ107</f>
        <v>0</v>
      </c>
      <c r="DR101" s="51">
        <f t="shared" ref="DR101:DS101" si="1095">DR102+DR103+DR104+DR105+DR106+DR107</f>
        <v>0</v>
      </c>
      <c r="DS101" s="51">
        <f t="shared" si="1095"/>
        <v>0</v>
      </c>
      <c r="DT101" s="76" t="str">
        <f t="shared" si="892"/>
        <v xml:space="preserve"> </v>
      </c>
      <c r="DU101" s="21" t="str">
        <f t="shared" ref="DU101:DU103" si="1096">IF(DR101=0," ",IF(DR101/DS101*100&gt;200,"св.200",DR101/DS101))</f>
        <v xml:space="preserve"> </v>
      </c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</row>
    <row r="102" spans="1:165" s="14" customFormat="1" ht="15.75" customHeight="1" outlineLevel="1" x14ac:dyDescent="0.25">
      <c r="A102" s="13">
        <v>81</v>
      </c>
      <c r="B102" s="100" t="s">
        <v>6</v>
      </c>
      <c r="C102" s="95">
        <v>29609160</v>
      </c>
      <c r="D102" s="55">
        <v>6087761.2300000004</v>
      </c>
      <c r="E102" s="22">
        <v>5839808.5100000007</v>
      </c>
      <c r="F102" s="23">
        <f t="shared" ref="F102:F133" si="1097">IF(D102&lt;=0," ",IF(D102/C102*100&gt;200,"СВ.200",D102/C102))</f>
        <v>0.20560398302417227</v>
      </c>
      <c r="G102" s="23">
        <f t="shared" ref="G102:G133" si="1098">IF(E102=0," ",IF(D102/E102*100&gt;200,"св.200",D102/E102))</f>
        <v>1.0424590497403141</v>
      </c>
      <c r="H102" s="12">
        <v>28159160</v>
      </c>
      <c r="I102" s="19">
        <v>5741325.6399999997</v>
      </c>
      <c r="J102" s="12">
        <v>5677859.8500000006</v>
      </c>
      <c r="K102" s="23">
        <f t="shared" si="994"/>
        <v>0.20388838445464991</v>
      </c>
      <c r="L102" s="23">
        <f t="shared" si="639"/>
        <v>1.0111777662141483</v>
      </c>
      <c r="M102" s="30">
        <v>25128000</v>
      </c>
      <c r="N102" s="30">
        <v>5167853.5</v>
      </c>
      <c r="O102" s="30">
        <v>5099181.13</v>
      </c>
      <c r="P102" s="23">
        <f t="shared" si="995"/>
        <v>0.20566115488697867</v>
      </c>
      <c r="Q102" s="23">
        <f t="shared" si="643"/>
        <v>1.0134673329401813</v>
      </c>
      <c r="R102" s="30">
        <v>1389160</v>
      </c>
      <c r="S102" s="30">
        <v>373485.58</v>
      </c>
      <c r="T102" s="30">
        <v>342590.32</v>
      </c>
      <c r="U102" s="23">
        <f t="shared" si="996"/>
        <v>0.26885713668691874</v>
      </c>
      <c r="V102" s="23">
        <f t="shared" si="647"/>
        <v>1.0901813571381702</v>
      </c>
      <c r="W102" s="30">
        <v>0</v>
      </c>
      <c r="X102" s="30">
        <v>0</v>
      </c>
      <c r="Y102" s="30"/>
      <c r="Z102" s="23" t="str">
        <f t="shared" ref="Z102" si="1099">IF(X102&lt;=0," ",IF(W102&lt;=0," ",IF(X102/W102*100&gt;200,"СВ.200",X102/W102)))</f>
        <v xml:space="preserve"> </v>
      </c>
      <c r="AA102" s="23" t="str">
        <f t="shared" ref="AA102" si="1100">IF(Y102=0," ",IF(X102/Y102*100&gt;200,"св.200",X102/Y102))</f>
        <v xml:space="preserve"> </v>
      </c>
      <c r="AB102" s="30">
        <v>450000</v>
      </c>
      <c r="AC102" s="30">
        <v>23768.639999999999</v>
      </c>
      <c r="AD102" s="30">
        <v>41203.040000000001</v>
      </c>
      <c r="AE102" s="23">
        <f t="shared" si="997"/>
        <v>5.2819199999999997E-2</v>
      </c>
      <c r="AF102" s="23">
        <f t="shared" si="655"/>
        <v>0.57686617298141107</v>
      </c>
      <c r="AG102" s="30">
        <v>1192000</v>
      </c>
      <c r="AH102" s="30">
        <v>176217.92</v>
      </c>
      <c r="AI102" s="30">
        <v>194885.36</v>
      </c>
      <c r="AJ102" s="23">
        <f t="shared" si="998"/>
        <v>0.14783382550335572</v>
      </c>
      <c r="AK102" s="23">
        <f t="shared" si="659"/>
        <v>0.90421322566251272</v>
      </c>
      <c r="AL102" s="30">
        <v>0</v>
      </c>
      <c r="AM102" s="30">
        <v>0</v>
      </c>
      <c r="AN102" s="30"/>
      <c r="AO102" s="23" t="str">
        <f t="shared" si="934"/>
        <v xml:space="preserve"> </v>
      </c>
      <c r="AP102" s="23" t="str">
        <f t="shared" si="662"/>
        <v xml:space="preserve"> </v>
      </c>
      <c r="AQ102" s="48">
        <v>1450000</v>
      </c>
      <c r="AR102" s="48">
        <v>346435.58999999997</v>
      </c>
      <c r="AS102" s="48">
        <v>161948.66000000003</v>
      </c>
      <c r="AT102" s="23">
        <f t="shared" si="712"/>
        <v>0.23892109655172411</v>
      </c>
      <c r="AU102" s="23" t="str">
        <f t="shared" si="744"/>
        <v>св.200</v>
      </c>
      <c r="AV102" s="30">
        <v>300000</v>
      </c>
      <c r="AW102" s="30">
        <v>61825.39</v>
      </c>
      <c r="AX102" s="30">
        <v>4050.99</v>
      </c>
      <c r="AY102" s="23">
        <f t="shared" si="999"/>
        <v>0.20608463333333332</v>
      </c>
      <c r="AZ102" s="23" t="str">
        <f t="shared" si="668"/>
        <v>св.200</v>
      </c>
      <c r="BA102" s="30">
        <v>0</v>
      </c>
      <c r="BB102" s="30">
        <v>0</v>
      </c>
      <c r="BC102" s="30"/>
      <c r="BD102" s="23" t="str">
        <f t="shared" si="671"/>
        <v xml:space="preserve"> </v>
      </c>
      <c r="BE102" s="23" t="str">
        <f t="shared" si="672"/>
        <v xml:space="preserve"> </v>
      </c>
      <c r="BF102" s="30">
        <v>0</v>
      </c>
      <c r="BG102" s="30">
        <v>0</v>
      </c>
      <c r="BH102" s="30"/>
      <c r="BI102" s="23" t="str">
        <f t="shared" si="1000"/>
        <v xml:space="preserve"> </v>
      </c>
      <c r="BJ102" s="23" t="str">
        <f t="shared" si="676"/>
        <v xml:space="preserve"> </v>
      </c>
      <c r="BK102" s="30">
        <v>540000</v>
      </c>
      <c r="BL102" s="30">
        <v>89835.46</v>
      </c>
      <c r="BM102" s="30">
        <v>89835.46</v>
      </c>
      <c r="BN102" s="23">
        <f t="shared" si="919"/>
        <v>0.16636196296296296</v>
      </c>
      <c r="BO102" s="23">
        <f t="shared" si="680"/>
        <v>1</v>
      </c>
      <c r="BP102" s="30">
        <v>250000</v>
      </c>
      <c r="BQ102" s="30">
        <v>53517.67</v>
      </c>
      <c r="BR102" s="30">
        <v>50568.06</v>
      </c>
      <c r="BS102" s="23">
        <f t="shared" si="1001"/>
        <v>0.21407067999999999</v>
      </c>
      <c r="BT102" s="23">
        <f t="shared" si="684"/>
        <v>1.0583295068072613</v>
      </c>
      <c r="BU102" s="30">
        <v>300000</v>
      </c>
      <c r="BV102" s="30">
        <v>88665</v>
      </c>
      <c r="BW102" s="30">
        <v>9820</v>
      </c>
      <c r="BX102" s="23">
        <f t="shared" si="1082"/>
        <v>0.29554999999999998</v>
      </c>
      <c r="BY102" s="23" t="str">
        <f t="shared" si="1083"/>
        <v>св.200</v>
      </c>
      <c r="BZ102" s="30">
        <v>0</v>
      </c>
      <c r="CA102" s="30">
        <v>0</v>
      </c>
      <c r="CB102" s="30"/>
      <c r="CC102" s="23" t="str">
        <f t="shared" si="839"/>
        <v xml:space="preserve"> </v>
      </c>
      <c r="CD102" s="23" t="str">
        <f t="shared" si="689"/>
        <v xml:space="preserve"> </v>
      </c>
      <c r="CE102" s="22">
        <v>50000</v>
      </c>
      <c r="CF102" s="22">
        <v>0</v>
      </c>
      <c r="CG102" s="22">
        <v>3798.16</v>
      </c>
      <c r="CH102" s="23" t="str">
        <f t="shared" si="691"/>
        <v xml:space="preserve"> </v>
      </c>
      <c r="CI102" s="23">
        <f t="shared" si="720"/>
        <v>0</v>
      </c>
      <c r="CJ102" s="30">
        <v>50000</v>
      </c>
      <c r="CK102" s="30">
        <v>0</v>
      </c>
      <c r="CL102" s="30">
        <v>3798.16</v>
      </c>
      <c r="CM102" s="23" t="str">
        <f t="shared" si="693"/>
        <v xml:space="preserve"> </v>
      </c>
      <c r="CN102" s="23">
        <f t="shared" si="721"/>
        <v>0</v>
      </c>
      <c r="CO102" s="30">
        <v>0</v>
      </c>
      <c r="CP102" s="30">
        <v>0</v>
      </c>
      <c r="CQ102" s="30"/>
      <c r="CR102" s="23" t="str">
        <f t="shared" si="695"/>
        <v xml:space="preserve"> </v>
      </c>
      <c r="CS102" s="23" t="str">
        <f t="shared" si="696"/>
        <v xml:space="preserve"> </v>
      </c>
      <c r="CT102" s="30">
        <v>10000</v>
      </c>
      <c r="CU102" s="30">
        <v>0</v>
      </c>
      <c r="CV102" s="30">
        <v>2718.54</v>
      </c>
      <c r="CW102" s="23" t="str">
        <f t="shared" si="722"/>
        <v xml:space="preserve"> </v>
      </c>
      <c r="CX102" s="23">
        <f t="shared" si="723"/>
        <v>0</v>
      </c>
      <c r="CY102" s="30">
        <v>0</v>
      </c>
      <c r="CZ102" s="30">
        <v>0</v>
      </c>
      <c r="DA102" s="30"/>
      <c r="DB102" s="23" t="str">
        <f t="shared" si="1002"/>
        <v xml:space="preserve"> </v>
      </c>
      <c r="DC102" s="23" t="str">
        <f t="shared" si="700"/>
        <v xml:space="preserve"> </v>
      </c>
      <c r="DD102" s="30">
        <v>0</v>
      </c>
      <c r="DE102" s="30">
        <v>18.59</v>
      </c>
      <c r="DF102" s="30"/>
      <c r="DG102" s="23" t="str">
        <f t="shared" si="1003"/>
        <v xml:space="preserve"> </v>
      </c>
      <c r="DH102" s="23" t="str">
        <f t="shared" si="703"/>
        <v xml:space="preserve"> </v>
      </c>
      <c r="DI102" s="30"/>
      <c r="DJ102" s="30"/>
      <c r="DK102" s="23" t="str">
        <f t="shared" si="1053"/>
        <v xml:space="preserve"> </v>
      </c>
      <c r="DL102" s="30">
        <v>0</v>
      </c>
      <c r="DM102" s="30">
        <v>52083.48</v>
      </c>
      <c r="DN102" s="30">
        <v>1157.45</v>
      </c>
      <c r="DO102" s="23" t="str">
        <f t="shared" si="1004"/>
        <v xml:space="preserve"> </v>
      </c>
      <c r="DP102" s="23" t="str">
        <f t="shared" si="1094"/>
        <v>св.200</v>
      </c>
      <c r="DQ102" s="30">
        <v>0</v>
      </c>
      <c r="DR102" s="30">
        <v>0</v>
      </c>
      <c r="DS102" s="30"/>
      <c r="DT102" s="77" t="str">
        <f t="shared" si="892"/>
        <v xml:space="preserve"> </v>
      </c>
      <c r="DU102" s="23" t="str">
        <f t="shared" si="1096"/>
        <v xml:space="preserve"> </v>
      </c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</row>
    <row r="103" spans="1:165" s="14" customFormat="1" ht="15.75" customHeight="1" outlineLevel="1" x14ac:dyDescent="0.25">
      <c r="A103" s="13">
        <f>A102+1</f>
        <v>82</v>
      </c>
      <c r="B103" s="100" t="s">
        <v>11</v>
      </c>
      <c r="C103" s="94">
        <v>1565450</v>
      </c>
      <c r="D103" s="22">
        <v>278765.40000000002</v>
      </c>
      <c r="E103" s="22">
        <v>274890.55</v>
      </c>
      <c r="F103" s="23">
        <f t="shared" si="1097"/>
        <v>0.17807365294324318</v>
      </c>
      <c r="G103" s="23">
        <f t="shared" si="1098"/>
        <v>1.0140959738339497</v>
      </c>
      <c r="H103" s="12">
        <v>870450</v>
      </c>
      <c r="I103" s="19">
        <v>80532.209999999992</v>
      </c>
      <c r="J103" s="12">
        <v>152492.12</v>
      </c>
      <c r="K103" s="23">
        <f t="shared" si="994"/>
        <v>9.251790453213854E-2</v>
      </c>
      <c r="L103" s="23">
        <f t="shared" si="639"/>
        <v>0.52810735400622666</v>
      </c>
      <c r="M103" s="30">
        <v>435450</v>
      </c>
      <c r="N103" s="30">
        <v>25692.69</v>
      </c>
      <c r="O103" s="30">
        <v>82593.600000000006</v>
      </c>
      <c r="P103" s="23">
        <f t="shared" si="995"/>
        <v>5.9002617981398553E-2</v>
      </c>
      <c r="Q103" s="23">
        <f t="shared" si="643"/>
        <v>0.31107361829487995</v>
      </c>
      <c r="R103" s="30">
        <v>0</v>
      </c>
      <c r="S103" s="30">
        <v>0</v>
      </c>
      <c r="T103" s="30"/>
      <c r="U103" s="23" t="str">
        <f t="shared" si="996"/>
        <v xml:space="preserve"> </v>
      </c>
      <c r="V103" s="23" t="str">
        <f t="shared" ref="V103:V107" si="1101">IF(S103=0," ",IF(S103/T103*100&gt;200,"св.200",S103/T103))</f>
        <v xml:space="preserve"> </v>
      </c>
      <c r="W103" s="30">
        <v>0</v>
      </c>
      <c r="X103" s="30">
        <v>0</v>
      </c>
      <c r="Y103" s="30"/>
      <c r="Z103" s="23" t="str">
        <f t="shared" ref="Z103:Z107" si="1102">IF(X103&lt;=0," ",IF(W103&lt;=0," ",IF(X103/W103*100&gt;200,"СВ.200",X103/W103)))</f>
        <v xml:space="preserve"> </v>
      </c>
      <c r="AA103" s="23" t="str">
        <f t="shared" ref="AA103:AA107" si="1103">IF(Y103=0," ",IF(X103/Y103*100&gt;200,"св.200",X103/Y103))</f>
        <v xml:space="preserve"> </v>
      </c>
      <c r="AB103" s="30">
        <v>60000</v>
      </c>
      <c r="AC103" s="30">
        <v>7456.11</v>
      </c>
      <c r="AD103" s="30">
        <v>4835.05</v>
      </c>
      <c r="AE103" s="23">
        <f t="shared" si="997"/>
        <v>0.12426849999999999</v>
      </c>
      <c r="AF103" s="23">
        <f t="shared" si="655"/>
        <v>1.5420957384101508</v>
      </c>
      <c r="AG103" s="30">
        <v>375000</v>
      </c>
      <c r="AH103" s="30">
        <v>47383.41</v>
      </c>
      <c r="AI103" s="30">
        <v>65063.47</v>
      </c>
      <c r="AJ103" s="23">
        <f t="shared" si="998"/>
        <v>0.12635576000000001</v>
      </c>
      <c r="AK103" s="23">
        <f t="shared" si="659"/>
        <v>0.72826441626922145</v>
      </c>
      <c r="AL103" s="30">
        <v>0</v>
      </c>
      <c r="AM103" s="30">
        <v>0</v>
      </c>
      <c r="AN103" s="30"/>
      <c r="AO103" s="23" t="str">
        <f t="shared" si="934"/>
        <v xml:space="preserve"> </v>
      </c>
      <c r="AP103" s="23" t="str">
        <f t="shared" si="662"/>
        <v xml:space="preserve"> </v>
      </c>
      <c r="AQ103" s="48">
        <v>695000</v>
      </c>
      <c r="AR103" s="48">
        <v>198233.19</v>
      </c>
      <c r="AS103" s="48">
        <v>122398.43</v>
      </c>
      <c r="AT103" s="23">
        <f t="shared" si="712"/>
        <v>0.28522761151079135</v>
      </c>
      <c r="AU103" s="23">
        <f t="shared" si="744"/>
        <v>1.6195729798168164</v>
      </c>
      <c r="AV103" s="30">
        <v>0</v>
      </c>
      <c r="AW103" s="30">
        <v>0</v>
      </c>
      <c r="AX103" s="30"/>
      <c r="AY103" s="23" t="str">
        <f t="shared" si="999"/>
        <v xml:space="preserve"> </v>
      </c>
      <c r="AZ103" s="23" t="str">
        <f t="shared" si="668"/>
        <v xml:space="preserve"> </v>
      </c>
      <c r="BA103" s="30">
        <v>0</v>
      </c>
      <c r="BB103" s="30">
        <v>0</v>
      </c>
      <c r="BC103" s="30"/>
      <c r="BD103" s="23" t="str">
        <f t="shared" si="671"/>
        <v xml:space="preserve"> </v>
      </c>
      <c r="BE103" s="23" t="str">
        <f t="shared" si="672"/>
        <v xml:space="preserve"> </v>
      </c>
      <c r="BF103" s="30">
        <v>595000</v>
      </c>
      <c r="BG103" s="30">
        <v>138238.69</v>
      </c>
      <c r="BH103" s="30">
        <v>97370.36</v>
      </c>
      <c r="BI103" s="23">
        <f t="shared" si="1000"/>
        <v>0.23233393277310924</v>
      </c>
      <c r="BJ103" s="23">
        <f t="shared" si="676"/>
        <v>1.4197204364860108</v>
      </c>
      <c r="BK103" s="30">
        <v>0</v>
      </c>
      <c r="BL103" s="30">
        <v>0</v>
      </c>
      <c r="BM103" s="30"/>
      <c r="BN103" s="23" t="str">
        <f t="shared" si="919"/>
        <v xml:space="preserve"> </v>
      </c>
      <c r="BO103" s="23" t="str">
        <f t="shared" si="680"/>
        <v xml:space="preserve"> </v>
      </c>
      <c r="BP103" s="30">
        <v>0</v>
      </c>
      <c r="BQ103" s="30">
        <v>0</v>
      </c>
      <c r="BR103" s="30"/>
      <c r="BS103" s="23" t="str">
        <f t="shared" si="1001"/>
        <v xml:space="preserve"> </v>
      </c>
      <c r="BT103" s="23" t="str">
        <f t="shared" si="684"/>
        <v xml:space="preserve"> </v>
      </c>
      <c r="BU103" s="30">
        <v>100000</v>
      </c>
      <c r="BV103" s="30">
        <v>59994.5</v>
      </c>
      <c r="BW103" s="30">
        <v>25028.07</v>
      </c>
      <c r="BX103" s="23">
        <f t="shared" ref="BX103:BX107" si="1104">IF(BV103&lt;=0," ",IF(BU103&lt;=0," ",IF(BV103/BU103*100&gt;200,"СВ.200",BV103/BU103)))</f>
        <v>0.59994499999999995</v>
      </c>
      <c r="BY103" s="23" t="str">
        <f t="shared" ref="BY103:BY107" si="1105">IF(BW103=0," ",IF(BV103/BW103*100&gt;200,"св.200",BV103/BW103))</f>
        <v>св.200</v>
      </c>
      <c r="BZ103" s="30">
        <v>0</v>
      </c>
      <c r="CA103" s="30">
        <v>0</v>
      </c>
      <c r="CB103" s="30"/>
      <c r="CC103" s="23" t="str">
        <f t="shared" si="839"/>
        <v xml:space="preserve"> </v>
      </c>
      <c r="CD103" s="23" t="str">
        <f t="shared" si="689"/>
        <v xml:space="preserve"> </v>
      </c>
      <c r="CE103" s="22">
        <v>0</v>
      </c>
      <c r="CF103" s="22">
        <v>0</v>
      </c>
      <c r="CG103" s="22">
        <v>0</v>
      </c>
      <c r="CH103" s="23" t="str">
        <f t="shared" si="691"/>
        <v xml:space="preserve"> </v>
      </c>
      <c r="CI103" s="23" t="str">
        <f t="shared" si="720"/>
        <v xml:space="preserve"> </v>
      </c>
      <c r="CJ103" s="30">
        <v>0</v>
      </c>
      <c r="CK103" s="30">
        <v>0</v>
      </c>
      <c r="CL103" s="30"/>
      <c r="CM103" s="23" t="str">
        <f t="shared" si="693"/>
        <v xml:space="preserve"> </v>
      </c>
      <c r="CN103" s="23" t="str">
        <f t="shared" si="721"/>
        <v xml:space="preserve"> </v>
      </c>
      <c r="CO103" s="30">
        <v>0</v>
      </c>
      <c r="CP103" s="30">
        <v>0</v>
      </c>
      <c r="CQ103" s="30"/>
      <c r="CR103" s="23" t="str">
        <f t="shared" si="695"/>
        <v xml:space="preserve"> </v>
      </c>
      <c r="CS103" s="23" t="str">
        <f t="shared" si="696"/>
        <v xml:space="preserve"> </v>
      </c>
      <c r="CT103" s="30">
        <v>0</v>
      </c>
      <c r="CU103" s="30">
        <v>0</v>
      </c>
      <c r="CV103" s="30"/>
      <c r="CW103" s="23" t="str">
        <f t="shared" si="722"/>
        <v xml:space="preserve"> </v>
      </c>
      <c r="CX103" s="23" t="str">
        <f t="shared" si="723"/>
        <v xml:space="preserve"> </v>
      </c>
      <c r="CY103" s="30">
        <v>0</v>
      </c>
      <c r="CZ103" s="30">
        <v>0</v>
      </c>
      <c r="DA103" s="30"/>
      <c r="DB103" s="23" t="str">
        <f t="shared" si="1002"/>
        <v xml:space="preserve"> </v>
      </c>
      <c r="DC103" s="23" t="str">
        <f t="shared" si="700"/>
        <v xml:space="preserve"> </v>
      </c>
      <c r="DD103" s="30">
        <v>0</v>
      </c>
      <c r="DE103" s="30">
        <v>0</v>
      </c>
      <c r="DF103" s="30"/>
      <c r="DG103" s="23" t="str">
        <f t="shared" si="1003"/>
        <v xml:space="preserve"> </v>
      </c>
      <c r="DH103" s="23" t="str">
        <f t="shared" si="703"/>
        <v xml:space="preserve"> </v>
      </c>
      <c r="DI103" s="30"/>
      <c r="DJ103" s="30"/>
      <c r="DK103" s="23" t="str">
        <f t="shared" si="1053"/>
        <v xml:space="preserve"> </v>
      </c>
      <c r="DL103" s="30">
        <v>0</v>
      </c>
      <c r="DM103" s="30">
        <v>0</v>
      </c>
      <c r="DN103" s="30"/>
      <c r="DO103" s="23" t="str">
        <f t="shared" si="1004"/>
        <v xml:space="preserve"> </v>
      </c>
      <c r="DP103" s="23" t="str">
        <f t="shared" si="1094"/>
        <v xml:space="preserve"> </v>
      </c>
      <c r="DQ103" s="30">
        <v>0</v>
      </c>
      <c r="DR103" s="30">
        <v>0</v>
      </c>
      <c r="DS103" s="30"/>
      <c r="DT103" s="77" t="str">
        <f t="shared" si="892"/>
        <v xml:space="preserve"> </v>
      </c>
      <c r="DU103" s="23" t="str">
        <f t="shared" si="1096"/>
        <v xml:space="preserve"> </v>
      </c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</row>
    <row r="104" spans="1:165" s="14" customFormat="1" ht="15.75" customHeight="1" outlineLevel="1" x14ac:dyDescent="0.25">
      <c r="A104" s="13">
        <f t="shared" ref="A104:A107" si="1106">A103+1</f>
        <v>83</v>
      </c>
      <c r="B104" s="100" t="s">
        <v>69</v>
      </c>
      <c r="C104" s="94">
        <v>1789525.67</v>
      </c>
      <c r="D104" s="22">
        <v>162349.32</v>
      </c>
      <c r="E104" s="22">
        <v>265209.49999999994</v>
      </c>
      <c r="F104" s="23">
        <f t="shared" si="1097"/>
        <v>9.0721984446303028E-2</v>
      </c>
      <c r="G104" s="23">
        <f t="shared" si="1098"/>
        <v>0.61215499444778576</v>
      </c>
      <c r="H104" s="12">
        <v>1644000</v>
      </c>
      <c r="I104" s="19">
        <v>143115.19</v>
      </c>
      <c r="J104" s="12">
        <v>264290.14999999997</v>
      </c>
      <c r="K104" s="23">
        <f t="shared" si="994"/>
        <v>8.705303527980536E-2</v>
      </c>
      <c r="L104" s="23">
        <f t="shared" si="639"/>
        <v>0.54150784658452089</v>
      </c>
      <c r="M104" s="30">
        <v>356000</v>
      </c>
      <c r="N104" s="30">
        <v>47578.53</v>
      </c>
      <c r="O104" s="30">
        <v>75509.25</v>
      </c>
      <c r="P104" s="23">
        <f t="shared" si="995"/>
        <v>0.13364755617977528</v>
      </c>
      <c r="Q104" s="23">
        <f t="shared" si="643"/>
        <v>0.63010200736995792</v>
      </c>
      <c r="R104" s="30">
        <v>0</v>
      </c>
      <c r="S104" s="30">
        <v>0</v>
      </c>
      <c r="T104" s="30"/>
      <c r="U104" s="23" t="str">
        <f t="shared" si="996"/>
        <v xml:space="preserve"> </v>
      </c>
      <c r="V104" s="23" t="str">
        <f t="shared" si="1101"/>
        <v xml:space="preserve"> </v>
      </c>
      <c r="W104" s="30">
        <v>120000</v>
      </c>
      <c r="X104" s="30">
        <v>37065.57</v>
      </c>
      <c r="Y104" s="30"/>
      <c r="Z104" s="23">
        <f t="shared" si="1102"/>
        <v>0.30887975000000001</v>
      </c>
      <c r="AA104" s="23" t="str">
        <f t="shared" si="1103"/>
        <v xml:space="preserve"> </v>
      </c>
      <c r="AB104" s="30">
        <v>57000</v>
      </c>
      <c r="AC104" s="30">
        <v>2770.06</v>
      </c>
      <c r="AD104" s="30">
        <v>1517.35</v>
      </c>
      <c r="AE104" s="23">
        <f t="shared" si="997"/>
        <v>4.8597543859649123E-2</v>
      </c>
      <c r="AF104" s="23">
        <f t="shared" si="655"/>
        <v>1.825590667940818</v>
      </c>
      <c r="AG104" s="30">
        <v>1111000</v>
      </c>
      <c r="AH104" s="30">
        <v>55701.03</v>
      </c>
      <c r="AI104" s="30">
        <v>187263.55</v>
      </c>
      <c r="AJ104" s="23">
        <f t="shared" si="998"/>
        <v>5.0135940594059403E-2</v>
      </c>
      <c r="AK104" s="23">
        <f t="shared" si="659"/>
        <v>0.29744726082571865</v>
      </c>
      <c r="AL104" s="30">
        <v>0</v>
      </c>
      <c r="AM104" s="30">
        <v>0</v>
      </c>
      <c r="AN104" s="30"/>
      <c r="AO104" s="23" t="str">
        <f t="shared" si="934"/>
        <v xml:space="preserve"> </v>
      </c>
      <c r="AP104" s="23" t="str">
        <f t="shared" si="662"/>
        <v xml:space="preserve"> </v>
      </c>
      <c r="AQ104" s="48">
        <v>145525.67000000001</v>
      </c>
      <c r="AR104" s="48">
        <v>19234.13</v>
      </c>
      <c r="AS104" s="48">
        <v>919.35</v>
      </c>
      <c r="AT104" s="23">
        <f t="shared" ref="AT104:AT107" si="1107">IF(AR104&lt;=0," ",IF(AQ104&lt;=0," ",IF(AR104/AQ104*100&gt;200,"СВ.200",AR104/AQ104)))</f>
        <v>0.13217001509080836</v>
      </c>
      <c r="AU104" s="23" t="str">
        <f t="shared" ref="AU104:AU107" si="1108">IF(AS104=0," ",IF(AR104/AS104*100&gt;200,"св.200",AR104/AS104))</f>
        <v>св.200</v>
      </c>
      <c r="AV104" s="30">
        <v>0</v>
      </c>
      <c r="AW104" s="30">
        <v>0</v>
      </c>
      <c r="AX104" s="30"/>
      <c r="AY104" s="23" t="str">
        <f t="shared" si="999"/>
        <v xml:space="preserve"> </v>
      </c>
      <c r="AZ104" s="23" t="str">
        <f t="shared" si="668"/>
        <v xml:space="preserve"> </v>
      </c>
      <c r="BA104" s="30">
        <v>17746.04</v>
      </c>
      <c r="BB104" s="30">
        <v>4474.13</v>
      </c>
      <c r="BC104" s="30">
        <v>919.35</v>
      </c>
      <c r="BD104" s="23">
        <f t="shared" si="671"/>
        <v>0.25211990956855729</v>
      </c>
      <c r="BE104" s="23" t="str">
        <f t="shared" si="672"/>
        <v>св.200</v>
      </c>
      <c r="BF104" s="30">
        <v>0</v>
      </c>
      <c r="BG104" s="30">
        <v>0</v>
      </c>
      <c r="BH104" s="30"/>
      <c r="BI104" s="23" t="str">
        <f t="shared" si="1000"/>
        <v xml:space="preserve"> </v>
      </c>
      <c r="BJ104" s="23" t="str">
        <f t="shared" si="676"/>
        <v xml:space="preserve"> </v>
      </c>
      <c r="BK104" s="30">
        <v>0</v>
      </c>
      <c r="BL104" s="30">
        <v>0</v>
      </c>
      <c r="BM104" s="30"/>
      <c r="BN104" s="23" t="str">
        <f t="shared" si="919"/>
        <v xml:space="preserve"> </v>
      </c>
      <c r="BO104" s="23" t="str">
        <f t="shared" si="680"/>
        <v xml:space="preserve"> </v>
      </c>
      <c r="BP104" s="30">
        <v>0</v>
      </c>
      <c r="BQ104" s="30">
        <v>0</v>
      </c>
      <c r="BR104" s="30"/>
      <c r="BS104" s="23" t="str">
        <f t="shared" si="1001"/>
        <v xml:space="preserve"> </v>
      </c>
      <c r="BT104" s="23" t="str">
        <f t="shared" si="684"/>
        <v xml:space="preserve"> </v>
      </c>
      <c r="BU104" s="30">
        <v>127779.63</v>
      </c>
      <c r="BV104" s="30">
        <v>14760</v>
      </c>
      <c r="BW104" s="30"/>
      <c r="BX104" s="23">
        <f t="shared" si="1104"/>
        <v>0.11551136906563275</v>
      </c>
      <c r="BY104" s="23" t="str">
        <f t="shared" si="1105"/>
        <v xml:space="preserve"> </v>
      </c>
      <c r="BZ104" s="30">
        <v>0</v>
      </c>
      <c r="CA104" s="30">
        <v>0</v>
      </c>
      <c r="CB104" s="30"/>
      <c r="CC104" s="23" t="str">
        <f t="shared" si="839"/>
        <v xml:space="preserve"> </v>
      </c>
      <c r="CD104" s="23" t="str">
        <f t="shared" si="689"/>
        <v xml:space="preserve"> </v>
      </c>
      <c r="CE104" s="22">
        <v>0</v>
      </c>
      <c r="CF104" s="22">
        <v>0</v>
      </c>
      <c r="CG104" s="22">
        <v>0</v>
      </c>
      <c r="CH104" s="23" t="str">
        <f t="shared" si="691"/>
        <v xml:space="preserve"> </v>
      </c>
      <c r="CI104" s="23" t="str">
        <f t="shared" si="720"/>
        <v xml:space="preserve"> </v>
      </c>
      <c r="CJ104" s="30">
        <v>0</v>
      </c>
      <c r="CK104" s="30">
        <v>0</v>
      </c>
      <c r="CL104" s="30"/>
      <c r="CM104" s="23" t="str">
        <f t="shared" si="693"/>
        <v xml:space="preserve"> </v>
      </c>
      <c r="CN104" s="23" t="str">
        <f t="shared" si="721"/>
        <v xml:space="preserve"> </v>
      </c>
      <c r="CO104" s="30">
        <v>0</v>
      </c>
      <c r="CP104" s="30">
        <v>0</v>
      </c>
      <c r="CQ104" s="30"/>
      <c r="CR104" s="23" t="str">
        <f t="shared" si="695"/>
        <v xml:space="preserve"> </v>
      </c>
      <c r="CS104" s="23" t="str">
        <f t="shared" si="696"/>
        <v xml:space="preserve"> </v>
      </c>
      <c r="CT104" s="30">
        <v>0</v>
      </c>
      <c r="CU104" s="30">
        <v>0</v>
      </c>
      <c r="CV104" s="30"/>
      <c r="CW104" s="23" t="str">
        <f t="shared" si="722"/>
        <v xml:space="preserve"> </v>
      </c>
      <c r="CX104" s="23" t="str">
        <f t="shared" si="723"/>
        <v xml:space="preserve"> </v>
      </c>
      <c r="CY104" s="30">
        <v>0</v>
      </c>
      <c r="CZ104" s="30">
        <v>0</v>
      </c>
      <c r="DA104" s="30"/>
      <c r="DB104" s="23" t="str">
        <f t="shared" si="1002"/>
        <v xml:space="preserve"> </v>
      </c>
      <c r="DC104" s="23" t="str">
        <f t="shared" si="700"/>
        <v xml:space="preserve"> </v>
      </c>
      <c r="DD104" s="30">
        <v>0</v>
      </c>
      <c r="DE104" s="30">
        <v>0</v>
      </c>
      <c r="DF104" s="30"/>
      <c r="DG104" s="23" t="str">
        <f t="shared" si="1003"/>
        <v xml:space="preserve"> </v>
      </c>
      <c r="DH104" s="23" t="str">
        <f t="shared" si="703"/>
        <v xml:space="preserve"> </v>
      </c>
      <c r="DI104" s="30"/>
      <c r="DJ104" s="30"/>
      <c r="DK104" s="23" t="str">
        <f t="shared" si="713"/>
        <v xml:space="preserve"> </v>
      </c>
      <c r="DL104" s="30">
        <v>0</v>
      </c>
      <c r="DM104" s="30">
        <v>0</v>
      </c>
      <c r="DN104" s="30"/>
      <c r="DO104" s="23" t="str">
        <f t="shared" si="1004"/>
        <v xml:space="preserve"> </v>
      </c>
      <c r="DP104" s="23" t="str">
        <f t="shared" si="708"/>
        <v xml:space="preserve"> </v>
      </c>
      <c r="DQ104" s="30">
        <v>0</v>
      </c>
      <c r="DR104" s="30">
        <v>0</v>
      </c>
      <c r="DS104" s="30"/>
      <c r="DT104" s="77" t="str">
        <f t="shared" si="892"/>
        <v xml:space="preserve"> </v>
      </c>
      <c r="DU104" s="23" t="str">
        <f t="shared" ref="DU104:DU107" si="1109">IF(DS104=0," ",IF(DR104/DS104*100&gt;200,"св.200",DR104/DS104))</f>
        <v xml:space="preserve"> </v>
      </c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</row>
    <row r="105" spans="1:165" s="14" customFormat="1" ht="15" customHeight="1" outlineLevel="1" x14ac:dyDescent="0.25">
      <c r="A105" s="13">
        <f t="shared" si="1106"/>
        <v>84</v>
      </c>
      <c r="B105" s="100" t="s">
        <v>31</v>
      </c>
      <c r="C105" s="94">
        <v>1235300</v>
      </c>
      <c r="D105" s="22">
        <v>132270.01999999999</v>
      </c>
      <c r="E105" s="22">
        <v>176931.85</v>
      </c>
      <c r="F105" s="23">
        <f t="shared" si="1097"/>
        <v>0.10707522059418764</v>
      </c>
      <c r="G105" s="23">
        <f t="shared" si="1098"/>
        <v>0.74757608649884111</v>
      </c>
      <c r="H105" s="12">
        <v>1211300</v>
      </c>
      <c r="I105" s="19">
        <v>125327.22</v>
      </c>
      <c r="J105" s="12">
        <v>176931.35</v>
      </c>
      <c r="K105" s="23">
        <f t="shared" si="994"/>
        <v>0.10346505407413523</v>
      </c>
      <c r="L105" s="23">
        <f t="shared" si="639"/>
        <v>0.70833812097177806</v>
      </c>
      <c r="M105" s="30">
        <v>130000</v>
      </c>
      <c r="N105" s="30">
        <v>16389.79</v>
      </c>
      <c r="O105" s="30">
        <v>28304.27</v>
      </c>
      <c r="P105" s="23">
        <f t="shared" si="995"/>
        <v>0.12607530769230771</v>
      </c>
      <c r="Q105" s="23">
        <f t="shared" si="643"/>
        <v>0.57905715286068149</v>
      </c>
      <c r="R105" s="30">
        <v>0</v>
      </c>
      <c r="S105" s="30">
        <v>0</v>
      </c>
      <c r="T105" s="30"/>
      <c r="U105" s="23" t="str">
        <f t="shared" si="996"/>
        <v xml:space="preserve"> </v>
      </c>
      <c r="V105" s="23" t="str">
        <f t="shared" si="1101"/>
        <v xml:space="preserve"> </v>
      </c>
      <c r="W105" s="30">
        <v>300</v>
      </c>
      <c r="X105" s="30">
        <v>22.5</v>
      </c>
      <c r="Y105" s="30"/>
      <c r="Z105" s="23">
        <f t="shared" si="1102"/>
        <v>7.4999999999999997E-2</v>
      </c>
      <c r="AA105" s="23" t="str">
        <f t="shared" si="1103"/>
        <v xml:space="preserve"> </v>
      </c>
      <c r="AB105" s="30">
        <v>49000</v>
      </c>
      <c r="AC105" s="30">
        <v>958.74</v>
      </c>
      <c r="AD105" s="30">
        <v>1882.23</v>
      </c>
      <c r="AE105" s="23">
        <f t="shared" si="997"/>
        <v>1.9566122448979591E-2</v>
      </c>
      <c r="AF105" s="23">
        <f>IF(AC105&lt;=0," ",IF(AC105/AD105*100&gt;200,"св.200",AC105/AD105))</f>
        <v>0.50936389282925043</v>
      </c>
      <c r="AG105" s="30">
        <v>1032000</v>
      </c>
      <c r="AH105" s="30">
        <v>107956.19</v>
      </c>
      <c r="AI105" s="30">
        <v>146744.85</v>
      </c>
      <c r="AJ105" s="23">
        <f t="shared" si="998"/>
        <v>0.10460871124031008</v>
      </c>
      <c r="AK105" s="23">
        <f t="shared" si="659"/>
        <v>0.73567276807329185</v>
      </c>
      <c r="AL105" s="30">
        <v>0</v>
      </c>
      <c r="AM105" s="30">
        <v>0</v>
      </c>
      <c r="AN105" s="30"/>
      <c r="AO105" s="23" t="str">
        <f t="shared" si="934"/>
        <v xml:space="preserve"> </v>
      </c>
      <c r="AP105" s="23" t="str">
        <f t="shared" si="662"/>
        <v xml:space="preserve"> </v>
      </c>
      <c r="AQ105" s="48">
        <v>24000</v>
      </c>
      <c r="AR105" s="48">
        <v>6942.8</v>
      </c>
      <c r="AS105" s="48">
        <v>0.5</v>
      </c>
      <c r="AT105" s="23">
        <f t="shared" si="1107"/>
        <v>0.28928333333333334</v>
      </c>
      <c r="AU105" s="23" t="str">
        <f t="shared" si="1108"/>
        <v>св.200</v>
      </c>
      <c r="AV105" s="30">
        <v>0</v>
      </c>
      <c r="AW105" s="30">
        <v>0</v>
      </c>
      <c r="AX105" s="30"/>
      <c r="AY105" s="23" t="str">
        <f t="shared" si="999"/>
        <v xml:space="preserve"> </v>
      </c>
      <c r="AZ105" s="23" t="str">
        <f t="shared" si="668"/>
        <v xml:space="preserve"> </v>
      </c>
      <c r="BA105" s="30">
        <v>0</v>
      </c>
      <c r="BB105" s="30">
        <v>0</v>
      </c>
      <c r="BC105" s="30"/>
      <c r="BD105" s="23" t="str">
        <f t="shared" si="671"/>
        <v xml:space="preserve"> </v>
      </c>
      <c r="BE105" s="23" t="str">
        <f t="shared" si="672"/>
        <v xml:space="preserve"> </v>
      </c>
      <c r="BF105" s="30">
        <v>0</v>
      </c>
      <c r="BG105" s="30">
        <v>0</v>
      </c>
      <c r="BH105" s="30"/>
      <c r="BI105" s="23" t="str">
        <f t="shared" si="1000"/>
        <v xml:space="preserve"> </v>
      </c>
      <c r="BJ105" s="23" t="str">
        <f t="shared" si="676"/>
        <v xml:space="preserve"> </v>
      </c>
      <c r="BK105" s="30">
        <v>0</v>
      </c>
      <c r="BL105" s="30">
        <v>0</v>
      </c>
      <c r="BM105" s="30"/>
      <c r="BN105" s="23" t="str">
        <f t="shared" si="919"/>
        <v xml:space="preserve"> </v>
      </c>
      <c r="BO105" s="23" t="str">
        <f t="shared" si="680"/>
        <v xml:space="preserve"> </v>
      </c>
      <c r="BP105" s="30">
        <v>0</v>
      </c>
      <c r="BQ105" s="30">
        <v>0</v>
      </c>
      <c r="BR105" s="30"/>
      <c r="BS105" s="23" t="str">
        <f t="shared" si="1001"/>
        <v xml:space="preserve"> </v>
      </c>
      <c r="BT105" s="23" t="str">
        <f t="shared" si="684"/>
        <v xml:space="preserve"> </v>
      </c>
      <c r="BU105" s="30">
        <v>24000</v>
      </c>
      <c r="BV105" s="30">
        <v>6930.7</v>
      </c>
      <c r="BW105" s="30"/>
      <c r="BX105" s="23">
        <f t="shared" si="1104"/>
        <v>0.28877916666666664</v>
      </c>
      <c r="BY105" s="23" t="str">
        <f t="shared" si="1105"/>
        <v xml:space="preserve"> </v>
      </c>
      <c r="BZ105" s="30">
        <v>0</v>
      </c>
      <c r="CA105" s="30">
        <v>0</v>
      </c>
      <c r="CB105" s="30"/>
      <c r="CC105" s="23" t="str">
        <f t="shared" si="839"/>
        <v xml:space="preserve"> </v>
      </c>
      <c r="CD105" s="23" t="str">
        <f t="shared" si="689"/>
        <v xml:space="preserve"> </v>
      </c>
      <c r="CE105" s="22">
        <v>0</v>
      </c>
      <c r="CF105" s="22">
        <v>0</v>
      </c>
      <c r="CG105" s="22">
        <v>0</v>
      </c>
      <c r="CH105" s="23" t="str">
        <f t="shared" si="691"/>
        <v xml:space="preserve"> </v>
      </c>
      <c r="CI105" s="23" t="str">
        <f t="shared" si="720"/>
        <v xml:space="preserve"> </v>
      </c>
      <c r="CJ105" s="30">
        <v>0</v>
      </c>
      <c r="CK105" s="30">
        <v>0</v>
      </c>
      <c r="CL105" s="30"/>
      <c r="CM105" s="23" t="str">
        <f t="shared" si="693"/>
        <v xml:space="preserve"> </v>
      </c>
      <c r="CN105" s="23" t="str">
        <f t="shared" si="721"/>
        <v xml:space="preserve"> </v>
      </c>
      <c r="CO105" s="30">
        <v>0</v>
      </c>
      <c r="CP105" s="30">
        <v>0</v>
      </c>
      <c r="CQ105" s="30"/>
      <c r="CR105" s="23" t="str">
        <f t="shared" si="695"/>
        <v xml:space="preserve"> </v>
      </c>
      <c r="CS105" s="23" t="str">
        <f t="shared" si="696"/>
        <v xml:space="preserve"> </v>
      </c>
      <c r="CT105" s="30">
        <v>0</v>
      </c>
      <c r="CU105" s="30">
        <v>0</v>
      </c>
      <c r="CV105" s="30"/>
      <c r="CW105" s="23" t="str">
        <f t="shared" si="722"/>
        <v xml:space="preserve"> </v>
      </c>
      <c r="CX105" s="23" t="str">
        <f t="shared" si="723"/>
        <v xml:space="preserve"> </v>
      </c>
      <c r="CY105" s="30">
        <v>0</v>
      </c>
      <c r="CZ105" s="30">
        <v>0</v>
      </c>
      <c r="DA105" s="30"/>
      <c r="DB105" s="23" t="str">
        <f t="shared" si="1002"/>
        <v xml:space="preserve"> </v>
      </c>
      <c r="DC105" s="23" t="str">
        <f t="shared" si="700"/>
        <v xml:space="preserve"> </v>
      </c>
      <c r="DD105" s="30">
        <v>0</v>
      </c>
      <c r="DE105" s="30">
        <v>0</v>
      </c>
      <c r="DF105" s="30"/>
      <c r="DG105" s="23" t="str">
        <f t="shared" si="1003"/>
        <v xml:space="preserve"> </v>
      </c>
      <c r="DH105" s="23" t="str">
        <f t="shared" si="703"/>
        <v xml:space="preserve"> </v>
      </c>
      <c r="DI105" s="30"/>
      <c r="DJ105" s="30"/>
      <c r="DK105" s="23" t="str">
        <f t="shared" si="713"/>
        <v xml:space="preserve"> </v>
      </c>
      <c r="DL105" s="30">
        <v>0</v>
      </c>
      <c r="DM105" s="30">
        <v>12.1</v>
      </c>
      <c r="DN105" s="30">
        <v>0.5</v>
      </c>
      <c r="DO105" s="23" t="str">
        <f t="shared" si="1004"/>
        <v xml:space="preserve"> </v>
      </c>
      <c r="DP105" s="23" t="str">
        <f t="shared" si="708"/>
        <v>св.200</v>
      </c>
      <c r="DQ105" s="30">
        <v>0</v>
      </c>
      <c r="DR105" s="30">
        <v>0</v>
      </c>
      <c r="DS105" s="30"/>
      <c r="DT105" s="77" t="str">
        <f t="shared" si="892"/>
        <v xml:space="preserve"> </v>
      </c>
      <c r="DU105" s="23" t="str">
        <f t="shared" si="1109"/>
        <v xml:space="preserve"> </v>
      </c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</row>
    <row r="106" spans="1:165" s="14" customFormat="1" ht="15.75" customHeight="1" outlineLevel="1" x14ac:dyDescent="0.25">
      <c r="A106" s="13">
        <f t="shared" si="1106"/>
        <v>85</v>
      </c>
      <c r="B106" s="100" t="s">
        <v>102</v>
      </c>
      <c r="C106" s="94">
        <v>1199000</v>
      </c>
      <c r="D106" s="22">
        <v>332588.03000000003</v>
      </c>
      <c r="E106" s="22">
        <v>145053.92000000001</v>
      </c>
      <c r="F106" s="23">
        <f t="shared" si="1097"/>
        <v>0.27738784820683904</v>
      </c>
      <c r="G106" s="23" t="str">
        <f t="shared" si="1098"/>
        <v>св.200</v>
      </c>
      <c r="H106" s="12">
        <v>1089000</v>
      </c>
      <c r="I106" s="19">
        <v>316371.67</v>
      </c>
      <c r="J106" s="12">
        <v>143706.83000000002</v>
      </c>
      <c r="K106" s="23">
        <f t="shared" si="994"/>
        <v>0.290515766758494</v>
      </c>
      <c r="L106" s="23" t="str">
        <f t="shared" si="639"/>
        <v>св.200</v>
      </c>
      <c r="M106" s="30">
        <v>310000</v>
      </c>
      <c r="N106" s="30">
        <v>97924.42</v>
      </c>
      <c r="O106" s="30">
        <v>71858.47</v>
      </c>
      <c r="P106" s="23">
        <f t="shared" si="995"/>
        <v>0.31588522580645162</v>
      </c>
      <c r="Q106" s="23">
        <f t="shared" si="643"/>
        <v>1.3627401195711515</v>
      </c>
      <c r="R106" s="30">
        <v>0</v>
      </c>
      <c r="S106" s="30">
        <v>0</v>
      </c>
      <c r="T106" s="30"/>
      <c r="U106" s="23" t="str">
        <f t="shared" si="996"/>
        <v xml:space="preserve"> </v>
      </c>
      <c r="V106" s="23" t="str">
        <f t="shared" si="1101"/>
        <v xml:space="preserve"> </v>
      </c>
      <c r="W106" s="30">
        <v>39000</v>
      </c>
      <c r="X106" s="30">
        <v>117992.89</v>
      </c>
      <c r="Y106" s="30"/>
      <c r="Z106" s="23" t="str">
        <f t="shared" si="1102"/>
        <v>СВ.200</v>
      </c>
      <c r="AA106" s="23" t="str">
        <f t="shared" si="1103"/>
        <v xml:space="preserve"> </v>
      </c>
      <c r="AB106" s="30">
        <v>30000</v>
      </c>
      <c r="AC106" s="30">
        <v>11187.18</v>
      </c>
      <c r="AD106" s="30">
        <v>916.88</v>
      </c>
      <c r="AE106" s="23">
        <f t="shared" si="997"/>
        <v>0.37290600000000002</v>
      </c>
      <c r="AF106" s="23" t="str">
        <f t="shared" si="655"/>
        <v>св.200</v>
      </c>
      <c r="AG106" s="30">
        <v>710000</v>
      </c>
      <c r="AH106" s="30">
        <v>89267.18</v>
      </c>
      <c r="AI106" s="30">
        <v>70931.48</v>
      </c>
      <c r="AJ106" s="23">
        <f t="shared" si="998"/>
        <v>0.12572842253521127</v>
      </c>
      <c r="AK106" s="23">
        <f t="shared" si="659"/>
        <v>1.2584987652872885</v>
      </c>
      <c r="AL106" s="30">
        <v>0</v>
      </c>
      <c r="AM106" s="30">
        <v>0</v>
      </c>
      <c r="AN106" s="30"/>
      <c r="AO106" s="23" t="str">
        <f t="shared" si="934"/>
        <v xml:space="preserve"> </v>
      </c>
      <c r="AP106" s="23" t="str">
        <f t="shared" si="662"/>
        <v xml:space="preserve"> </v>
      </c>
      <c r="AQ106" s="48">
        <v>110000</v>
      </c>
      <c r="AR106" s="48">
        <v>16216.36</v>
      </c>
      <c r="AS106" s="48">
        <v>1347.09</v>
      </c>
      <c r="AT106" s="23">
        <f t="shared" si="1107"/>
        <v>0.14742145454545455</v>
      </c>
      <c r="AU106" s="23" t="str">
        <f t="shared" si="1108"/>
        <v>св.200</v>
      </c>
      <c r="AV106" s="30">
        <v>0</v>
      </c>
      <c r="AW106" s="30">
        <v>0</v>
      </c>
      <c r="AX106" s="30"/>
      <c r="AY106" s="23" t="str">
        <f t="shared" si="999"/>
        <v xml:space="preserve"> </v>
      </c>
      <c r="AZ106" s="23" t="str">
        <f t="shared" si="668"/>
        <v xml:space="preserve"> </v>
      </c>
      <c r="BA106" s="30">
        <v>80000</v>
      </c>
      <c r="BB106" s="30">
        <v>13481.93</v>
      </c>
      <c r="BC106" s="30">
        <v>1347.09</v>
      </c>
      <c r="BD106" s="23">
        <f t="shared" si="671"/>
        <v>0.168524125</v>
      </c>
      <c r="BE106" s="23" t="str">
        <f t="shared" si="672"/>
        <v>св.200</v>
      </c>
      <c r="BF106" s="30">
        <v>0</v>
      </c>
      <c r="BG106" s="30">
        <v>0</v>
      </c>
      <c r="BH106" s="30"/>
      <c r="BI106" s="23" t="str">
        <f t="shared" si="1000"/>
        <v xml:space="preserve"> </v>
      </c>
      <c r="BJ106" s="23" t="str">
        <f t="shared" si="676"/>
        <v xml:space="preserve"> </v>
      </c>
      <c r="BK106" s="30">
        <v>0</v>
      </c>
      <c r="BL106" s="30">
        <v>0</v>
      </c>
      <c r="BM106" s="30"/>
      <c r="BN106" s="23" t="str">
        <f t="shared" si="919"/>
        <v xml:space="preserve"> </v>
      </c>
      <c r="BO106" s="23" t="str">
        <f t="shared" si="680"/>
        <v xml:space="preserve"> </v>
      </c>
      <c r="BP106" s="30">
        <v>0</v>
      </c>
      <c r="BQ106" s="30">
        <v>0</v>
      </c>
      <c r="BR106" s="30"/>
      <c r="BS106" s="23" t="str">
        <f t="shared" si="1001"/>
        <v xml:space="preserve"> </v>
      </c>
      <c r="BT106" s="23" t="str">
        <f t="shared" si="684"/>
        <v xml:space="preserve"> </v>
      </c>
      <c r="BU106" s="30">
        <v>30000</v>
      </c>
      <c r="BV106" s="30">
        <v>0</v>
      </c>
      <c r="BW106" s="30"/>
      <c r="BX106" s="23" t="str">
        <f t="shared" si="1104"/>
        <v xml:space="preserve"> </v>
      </c>
      <c r="BY106" s="23" t="str">
        <f t="shared" si="1105"/>
        <v xml:space="preserve"> </v>
      </c>
      <c r="BZ106" s="30">
        <v>0</v>
      </c>
      <c r="CA106" s="30">
        <v>0</v>
      </c>
      <c r="CB106" s="30"/>
      <c r="CC106" s="23" t="str">
        <f t="shared" si="839"/>
        <v xml:space="preserve"> </v>
      </c>
      <c r="CD106" s="23" t="str">
        <f t="shared" si="689"/>
        <v xml:space="preserve"> </v>
      </c>
      <c r="CE106" s="22">
        <v>0</v>
      </c>
      <c r="CF106" s="22">
        <v>0</v>
      </c>
      <c r="CG106" s="22">
        <v>0</v>
      </c>
      <c r="CH106" s="23" t="str">
        <f t="shared" si="691"/>
        <v xml:space="preserve"> </v>
      </c>
      <c r="CI106" s="23" t="str">
        <f t="shared" si="720"/>
        <v xml:space="preserve"> </v>
      </c>
      <c r="CJ106" s="30">
        <v>0</v>
      </c>
      <c r="CK106" s="30">
        <v>0</v>
      </c>
      <c r="CL106" s="30"/>
      <c r="CM106" s="23" t="str">
        <f t="shared" si="693"/>
        <v xml:space="preserve"> </v>
      </c>
      <c r="CN106" s="23" t="str">
        <f t="shared" si="721"/>
        <v xml:space="preserve"> </v>
      </c>
      <c r="CO106" s="30">
        <v>0</v>
      </c>
      <c r="CP106" s="30">
        <v>0</v>
      </c>
      <c r="CQ106" s="30"/>
      <c r="CR106" s="23" t="str">
        <f t="shared" si="695"/>
        <v xml:space="preserve"> </v>
      </c>
      <c r="CS106" s="23" t="str">
        <f t="shared" si="696"/>
        <v xml:space="preserve"> </v>
      </c>
      <c r="CT106" s="30">
        <v>0</v>
      </c>
      <c r="CU106" s="30">
        <v>0</v>
      </c>
      <c r="CV106" s="30"/>
      <c r="CW106" s="23" t="str">
        <f t="shared" si="722"/>
        <v xml:space="preserve"> </v>
      </c>
      <c r="CX106" s="23" t="str">
        <f t="shared" si="723"/>
        <v xml:space="preserve"> </v>
      </c>
      <c r="CY106" s="30">
        <v>0</v>
      </c>
      <c r="CZ106" s="30">
        <v>0</v>
      </c>
      <c r="DA106" s="30"/>
      <c r="DB106" s="23" t="str">
        <f t="shared" si="1002"/>
        <v xml:space="preserve"> </v>
      </c>
      <c r="DC106" s="23" t="str">
        <f t="shared" si="700"/>
        <v xml:space="preserve"> </v>
      </c>
      <c r="DD106" s="30">
        <v>0</v>
      </c>
      <c r="DE106" s="30">
        <v>0</v>
      </c>
      <c r="DF106" s="30"/>
      <c r="DG106" s="23" t="str">
        <f t="shared" si="1003"/>
        <v xml:space="preserve"> </v>
      </c>
      <c r="DH106" s="23" t="str">
        <f t="shared" si="703"/>
        <v xml:space="preserve"> </v>
      </c>
      <c r="DI106" s="30"/>
      <c r="DJ106" s="30"/>
      <c r="DK106" s="23" t="str">
        <f t="shared" si="713"/>
        <v xml:space="preserve"> </v>
      </c>
      <c r="DL106" s="30">
        <v>0</v>
      </c>
      <c r="DM106" s="30">
        <v>2734.43</v>
      </c>
      <c r="DN106" s="30"/>
      <c r="DO106" s="23" t="str">
        <f t="shared" si="1004"/>
        <v xml:space="preserve"> </v>
      </c>
      <c r="DP106" s="23" t="str">
        <f t="shared" si="708"/>
        <v xml:space="preserve"> </v>
      </c>
      <c r="DQ106" s="30">
        <v>0</v>
      </c>
      <c r="DR106" s="30">
        <v>0</v>
      </c>
      <c r="DS106" s="30"/>
      <c r="DT106" s="77" t="str">
        <f t="shared" si="892"/>
        <v xml:space="preserve"> </v>
      </c>
      <c r="DU106" s="23" t="str">
        <f t="shared" si="1109"/>
        <v xml:space="preserve"> </v>
      </c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</row>
    <row r="107" spans="1:165" s="71" customFormat="1" ht="15.75" customHeight="1" outlineLevel="1" x14ac:dyDescent="0.25">
      <c r="A107" s="65">
        <f t="shared" si="1106"/>
        <v>86</v>
      </c>
      <c r="B107" s="101" t="s">
        <v>26</v>
      </c>
      <c r="C107" s="95">
        <v>1046108.36</v>
      </c>
      <c r="D107" s="55">
        <v>11314.52</v>
      </c>
      <c r="E107" s="55">
        <v>129838.15</v>
      </c>
      <c r="F107" s="66">
        <f t="shared" si="1097"/>
        <v>1.0815820265502898E-2</v>
      </c>
      <c r="G107" s="66">
        <f t="shared" si="1098"/>
        <v>8.714326259269714E-2</v>
      </c>
      <c r="H107" s="67">
        <v>920008.36</v>
      </c>
      <c r="I107" s="68">
        <v>-4427.9399999999951</v>
      </c>
      <c r="J107" s="67">
        <v>112915.05</v>
      </c>
      <c r="K107" s="66" t="str">
        <f t="shared" si="994"/>
        <v xml:space="preserve"> </v>
      </c>
      <c r="L107" s="66">
        <f t="shared" si="639"/>
        <v>-3.9214790233897033E-2</v>
      </c>
      <c r="M107" s="69">
        <v>87008.36</v>
      </c>
      <c r="N107" s="69">
        <v>36202.76</v>
      </c>
      <c r="O107" s="69">
        <v>46273.59</v>
      </c>
      <c r="P107" s="66">
        <f t="shared" si="995"/>
        <v>0.41608369586554672</v>
      </c>
      <c r="Q107" s="66">
        <f t="shared" si="643"/>
        <v>0.78236333078976594</v>
      </c>
      <c r="R107" s="69">
        <v>0</v>
      </c>
      <c r="S107" s="69">
        <v>0</v>
      </c>
      <c r="T107" s="69"/>
      <c r="U107" s="66" t="str">
        <f t="shared" si="996"/>
        <v xml:space="preserve"> </v>
      </c>
      <c r="V107" s="66" t="str">
        <f t="shared" si="1101"/>
        <v xml:space="preserve"> </v>
      </c>
      <c r="W107" s="69">
        <v>0</v>
      </c>
      <c r="X107" s="69">
        <v>-93000</v>
      </c>
      <c r="Y107" s="69"/>
      <c r="Z107" s="66" t="str">
        <f t="shared" si="1102"/>
        <v xml:space="preserve"> </v>
      </c>
      <c r="AA107" s="66" t="str">
        <f t="shared" si="1103"/>
        <v xml:space="preserve"> </v>
      </c>
      <c r="AB107" s="69">
        <v>33000</v>
      </c>
      <c r="AC107" s="69">
        <v>-412.94</v>
      </c>
      <c r="AD107" s="69">
        <v>3382.71</v>
      </c>
      <c r="AE107" s="66" t="str">
        <f t="shared" si="997"/>
        <v xml:space="preserve"> </v>
      </c>
      <c r="AF107" s="66">
        <f t="shared" si="655"/>
        <v>-0.12207372195665606</v>
      </c>
      <c r="AG107" s="69">
        <v>800000</v>
      </c>
      <c r="AH107" s="69">
        <v>52782.239999999998</v>
      </c>
      <c r="AI107" s="69">
        <v>63258.75</v>
      </c>
      <c r="AJ107" s="66">
        <f t="shared" si="998"/>
        <v>6.5977800000000003E-2</v>
      </c>
      <c r="AK107" s="66">
        <f t="shared" si="659"/>
        <v>0.83438638923469077</v>
      </c>
      <c r="AL107" s="69">
        <v>0</v>
      </c>
      <c r="AM107" s="69">
        <v>0</v>
      </c>
      <c r="AN107" s="69"/>
      <c r="AO107" s="66" t="str">
        <f t="shared" si="934"/>
        <v xml:space="preserve"> </v>
      </c>
      <c r="AP107" s="66" t="str">
        <f>IF(AM107=0," ",IF(AM107/AN107*100&gt;200,"св.200",AM107/AN107))</f>
        <v xml:space="preserve"> </v>
      </c>
      <c r="AQ107" s="70">
        <v>126100</v>
      </c>
      <c r="AR107" s="70">
        <v>15742.46</v>
      </c>
      <c r="AS107" s="70">
        <v>16923.099999999999</v>
      </c>
      <c r="AT107" s="66">
        <f t="shared" si="1107"/>
        <v>0.12484107850911974</v>
      </c>
      <c r="AU107" s="66">
        <f t="shared" si="1108"/>
        <v>0.93023500422499428</v>
      </c>
      <c r="AV107" s="69">
        <v>0</v>
      </c>
      <c r="AW107" s="69">
        <v>0</v>
      </c>
      <c r="AX107" s="69"/>
      <c r="AY107" s="66" t="str">
        <f t="shared" si="999"/>
        <v xml:space="preserve"> </v>
      </c>
      <c r="AZ107" s="66" t="str">
        <f t="shared" si="668"/>
        <v xml:space="preserve"> </v>
      </c>
      <c r="BA107" s="69">
        <v>56100</v>
      </c>
      <c r="BB107" s="69">
        <v>13742.46</v>
      </c>
      <c r="BC107" s="69">
        <v>13742.46</v>
      </c>
      <c r="BD107" s="66">
        <f t="shared" si="671"/>
        <v>0.24496363636363636</v>
      </c>
      <c r="BE107" s="66">
        <f t="shared" si="672"/>
        <v>1</v>
      </c>
      <c r="BF107" s="69">
        <v>0</v>
      </c>
      <c r="BG107" s="69">
        <v>0</v>
      </c>
      <c r="BH107" s="69"/>
      <c r="BI107" s="66" t="str">
        <f t="shared" si="1000"/>
        <v xml:space="preserve"> </v>
      </c>
      <c r="BJ107" s="66" t="str">
        <f t="shared" si="676"/>
        <v xml:space="preserve"> </v>
      </c>
      <c r="BK107" s="69">
        <v>0</v>
      </c>
      <c r="BL107" s="69">
        <v>0</v>
      </c>
      <c r="BM107" s="69"/>
      <c r="BN107" s="66" t="str">
        <f t="shared" si="919"/>
        <v xml:space="preserve"> </v>
      </c>
      <c r="BO107" s="66" t="str">
        <f t="shared" si="680"/>
        <v xml:space="preserve"> </v>
      </c>
      <c r="BP107" s="69">
        <v>0</v>
      </c>
      <c r="BQ107" s="69">
        <v>0</v>
      </c>
      <c r="BR107" s="69"/>
      <c r="BS107" s="66" t="str">
        <f t="shared" si="1001"/>
        <v xml:space="preserve"> </v>
      </c>
      <c r="BT107" s="66" t="str">
        <f t="shared" si="684"/>
        <v xml:space="preserve"> </v>
      </c>
      <c r="BU107" s="69">
        <v>70000</v>
      </c>
      <c r="BV107" s="69">
        <v>2000</v>
      </c>
      <c r="BW107" s="69">
        <v>3180.64</v>
      </c>
      <c r="BX107" s="66">
        <f t="shared" si="1104"/>
        <v>2.8571428571428571E-2</v>
      </c>
      <c r="BY107" s="66">
        <f t="shared" si="1105"/>
        <v>0.62880426580813931</v>
      </c>
      <c r="BZ107" s="69">
        <v>0</v>
      </c>
      <c r="CA107" s="69">
        <v>0</v>
      </c>
      <c r="CB107" s="69"/>
      <c r="CC107" s="66" t="str">
        <f t="shared" ref="CC107:CC132" si="1110">IF(CA107&lt;=0," ",IF(BZ107&lt;=0," ",IF(CA107/BZ107*100&gt;200,"СВ.200",CA107/BZ107)))</f>
        <v xml:space="preserve"> </v>
      </c>
      <c r="CD107" s="66" t="str">
        <f t="shared" si="689"/>
        <v xml:space="preserve"> </v>
      </c>
      <c r="CE107" s="55">
        <v>0</v>
      </c>
      <c r="CF107" s="55">
        <v>0</v>
      </c>
      <c r="CG107" s="55">
        <v>0</v>
      </c>
      <c r="CH107" s="66" t="str">
        <f t="shared" si="691"/>
        <v xml:space="preserve"> </v>
      </c>
      <c r="CI107" s="66" t="str">
        <f t="shared" si="720"/>
        <v xml:space="preserve"> </v>
      </c>
      <c r="CJ107" s="69">
        <v>0</v>
      </c>
      <c r="CK107" s="69">
        <v>0</v>
      </c>
      <c r="CL107" s="69"/>
      <c r="CM107" s="66" t="str">
        <f t="shared" si="693"/>
        <v xml:space="preserve"> </v>
      </c>
      <c r="CN107" s="66" t="str">
        <f t="shared" si="721"/>
        <v xml:space="preserve"> </v>
      </c>
      <c r="CO107" s="69">
        <v>0</v>
      </c>
      <c r="CP107" s="69">
        <v>0</v>
      </c>
      <c r="CQ107" s="69"/>
      <c r="CR107" s="66" t="str">
        <f t="shared" si="695"/>
        <v xml:space="preserve"> </v>
      </c>
      <c r="CS107" s="66" t="str">
        <f t="shared" si="696"/>
        <v xml:space="preserve"> </v>
      </c>
      <c r="CT107" s="69">
        <v>0</v>
      </c>
      <c r="CU107" s="69">
        <v>0</v>
      </c>
      <c r="CV107" s="69"/>
      <c r="CW107" s="66" t="str">
        <f t="shared" si="722"/>
        <v xml:space="preserve"> </v>
      </c>
      <c r="CX107" s="66" t="str">
        <f t="shared" si="723"/>
        <v xml:space="preserve"> </v>
      </c>
      <c r="CY107" s="69">
        <v>0</v>
      </c>
      <c r="CZ107" s="69">
        <v>0</v>
      </c>
      <c r="DA107" s="69"/>
      <c r="DB107" s="66" t="str">
        <f t="shared" si="1002"/>
        <v xml:space="preserve"> </v>
      </c>
      <c r="DC107" s="66" t="str">
        <f t="shared" si="700"/>
        <v xml:space="preserve"> </v>
      </c>
      <c r="DD107" s="69">
        <v>0</v>
      </c>
      <c r="DE107" s="69">
        <v>0</v>
      </c>
      <c r="DF107" s="69"/>
      <c r="DG107" s="66" t="str">
        <f t="shared" si="1003"/>
        <v xml:space="preserve"> </v>
      </c>
      <c r="DH107" s="66" t="str">
        <f t="shared" si="703"/>
        <v xml:space="preserve"> </v>
      </c>
      <c r="DI107" s="69"/>
      <c r="DJ107" s="69"/>
      <c r="DK107" s="66" t="str">
        <f t="shared" si="713"/>
        <v xml:space="preserve"> </v>
      </c>
      <c r="DL107" s="69">
        <v>0</v>
      </c>
      <c r="DM107" s="69">
        <v>0</v>
      </c>
      <c r="DN107" s="69"/>
      <c r="DO107" s="66" t="str">
        <f t="shared" si="1004"/>
        <v xml:space="preserve"> </v>
      </c>
      <c r="DP107" s="66" t="str">
        <f t="shared" si="708"/>
        <v xml:space="preserve"> </v>
      </c>
      <c r="DQ107" s="69">
        <v>0</v>
      </c>
      <c r="DR107" s="69">
        <v>0</v>
      </c>
      <c r="DS107" s="69"/>
      <c r="DT107" s="78" t="str">
        <f t="shared" si="892"/>
        <v xml:space="preserve"> </v>
      </c>
      <c r="DU107" s="66" t="str">
        <f t="shared" si="1109"/>
        <v xml:space="preserve"> </v>
      </c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</row>
    <row r="108" spans="1:165" s="16" customFormat="1" ht="15.75" x14ac:dyDescent="0.25">
      <c r="A108" s="15"/>
      <c r="B108" s="99" t="s">
        <v>138</v>
      </c>
      <c r="C108" s="93">
        <f>C109+C110+C111+C112</f>
        <v>16097359.51</v>
      </c>
      <c r="D108" s="93">
        <f t="shared" ref="D108" si="1111">D109+D110+D111+D112</f>
        <v>3564728.2900000005</v>
      </c>
      <c r="E108" s="93">
        <f t="shared" ref="E108" si="1112">E109+E110+E111+E112</f>
        <v>3398444.41</v>
      </c>
      <c r="F108" s="21">
        <f t="shared" si="1097"/>
        <v>0.22144801374321799</v>
      </c>
      <c r="G108" s="21">
        <f t="shared" si="1098"/>
        <v>1.0489294100296906</v>
      </c>
      <c r="H108" s="20">
        <f>H109+H110+H111+H112+H113+H114</f>
        <v>18687068.390000001</v>
      </c>
      <c r="I108" s="51">
        <f t="shared" ref="I108:J108" si="1113">I109+I110+I111+I112+I113+I114</f>
        <v>3755032.25</v>
      </c>
      <c r="J108" s="51">
        <f t="shared" si="1113"/>
        <v>3669821.4200000004</v>
      </c>
      <c r="K108" s="21">
        <f t="shared" si="994"/>
        <v>0.20094282161504948</v>
      </c>
      <c r="L108" s="21">
        <f t="shared" si="639"/>
        <v>1.0232193396484126</v>
      </c>
      <c r="M108" s="51">
        <f>M109+M110+M111+M112+M113+M114</f>
        <v>9301500</v>
      </c>
      <c r="N108" s="51">
        <f t="shared" ref="N108" si="1114">N109+N110+N111+N112+N113+N114</f>
        <v>2382885.5099999998</v>
      </c>
      <c r="O108" s="51">
        <f t="shared" ref="O108" si="1115">O109+O110+O111+O112+O113+O114</f>
        <v>1952143</v>
      </c>
      <c r="P108" s="21">
        <f t="shared" si="995"/>
        <v>0.25618292855990965</v>
      </c>
      <c r="Q108" s="21">
        <f t="shared" si="643"/>
        <v>1.2206511049651587</v>
      </c>
      <c r="R108" s="51">
        <f>R109+R110+R111+R112+R113+R114</f>
        <v>1628668.39</v>
      </c>
      <c r="S108" s="51">
        <f t="shared" ref="S108" si="1116">S109+S110+S111+S112+S113+S114</f>
        <v>437879.69</v>
      </c>
      <c r="T108" s="51">
        <f t="shared" ref="T108" si="1117">T109+T110+T111+T112+T113+T114</f>
        <v>405827.14</v>
      </c>
      <c r="U108" s="21">
        <f t="shared" si="996"/>
        <v>0.26885748669807485</v>
      </c>
      <c r="V108" s="21">
        <f t="shared" si="647"/>
        <v>1.0789807946309358</v>
      </c>
      <c r="W108" s="51">
        <f>W109+W110+W111+W112+W113+W114</f>
        <v>350000</v>
      </c>
      <c r="X108" s="51">
        <f t="shared" ref="X108" si="1118">X109+X110+X111+X112+X113+X114</f>
        <v>183629.86</v>
      </c>
      <c r="Y108" s="51">
        <f t="shared" ref="Y108" si="1119">Y109+Y110+Y111+Y112+Y113+Y114</f>
        <v>132769.35</v>
      </c>
      <c r="Z108" s="21">
        <f t="shared" si="1014"/>
        <v>0.52465674285714281</v>
      </c>
      <c r="AA108" s="21">
        <f t="shared" si="651"/>
        <v>1.3830741809009381</v>
      </c>
      <c r="AB108" s="51">
        <f>AB109+AB110+AB111+AB112+AB113+AB114</f>
        <v>868600</v>
      </c>
      <c r="AC108" s="51">
        <f t="shared" ref="AC108" si="1120">AC109+AC110+AC111+AC112+AC113+AC114</f>
        <v>221493.56999999998</v>
      </c>
      <c r="AD108" s="51">
        <f t="shared" ref="AD108" si="1121">AD109+AD110+AD111+AD112+AD113+AD114</f>
        <v>122428.10000000002</v>
      </c>
      <c r="AE108" s="21">
        <f t="shared" si="997"/>
        <v>0.2550006562284135</v>
      </c>
      <c r="AF108" s="21">
        <f t="shared" si="655"/>
        <v>1.8091726490895468</v>
      </c>
      <c r="AG108" s="51">
        <f>AG109+AG110+AG111+AG112+AG113+AG114</f>
        <v>6538300</v>
      </c>
      <c r="AH108" s="51">
        <f t="shared" ref="AH108" si="1122">AH109+AH110+AH111+AH112+AH113+AH114</f>
        <v>529143.62</v>
      </c>
      <c r="AI108" s="51">
        <f t="shared" ref="AI108" si="1123">AI109+AI110+AI111+AI112+AI113+AI114</f>
        <v>1056653.83</v>
      </c>
      <c r="AJ108" s="21">
        <f t="shared" si="998"/>
        <v>8.0929847207989847E-2</v>
      </c>
      <c r="AK108" s="21">
        <f t="shared" si="659"/>
        <v>0.50077291632965548</v>
      </c>
      <c r="AL108" s="51">
        <f>AL109+AL110+AL111+AL112+AL113+AL114</f>
        <v>0</v>
      </c>
      <c r="AM108" s="51">
        <f t="shared" ref="AM108" si="1124">AM109+AM110+AM111+AM112+AM113+AM114</f>
        <v>0</v>
      </c>
      <c r="AN108" s="51">
        <f t="shared" ref="AN108" si="1125">AN109+AN110+AN111+AN112+AN113+AN114</f>
        <v>0</v>
      </c>
      <c r="AO108" s="21" t="str">
        <f t="shared" si="934"/>
        <v xml:space="preserve"> </v>
      </c>
      <c r="AP108" s="21" t="str">
        <f t="shared" si="662"/>
        <v xml:space="preserve"> </v>
      </c>
      <c r="AQ108" s="51">
        <f>AQ109+AQ110+AQ111+AQ112+AQ113+AQ114</f>
        <v>1445121.6900000002</v>
      </c>
      <c r="AR108" s="51">
        <f t="shared" ref="AR108" si="1126">AR109+AR110+AR111+AR112+AR113+AR114</f>
        <v>170582.92</v>
      </c>
      <c r="AS108" s="51">
        <f t="shared" ref="AS108" si="1127">AS109+AS110+AS111+AS112+AS113+AS114</f>
        <v>360274.15</v>
      </c>
      <c r="AT108" s="21">
        <f t="shared" si="712"/>
        <v>0.11804052294032068</v>
      </c>
      <c r="AU108" s="21">
        <f t="shared" si="744"/>
        <v>0.4734808756054244</v>
      </c>
      <c r="AV108" s="51">
        <f>AV109+AV110+AV111+AV112+AV113+AV114</f>
        <v>542600</v>
      </c>
      <c r="AW108" s="51">
        <f t="shared" ref="AW108" si="1128">AW109+AW110+AW111+AW112+AW113+AW114</f>
        <v>34987.83</v>
      </c>
      <c r="AX108" s="51">
        <f t="shared" ref="AX108" si="1129">AX109+AX110+AX111+AX112+AX113+AX114</f>
        <v>1269.54</v>
      </c>
      <c r="AY108" s="21">
        <f t="shared" si="999"/>
        <v>6.4481809804644311E-2</v>
      </c>
      <c r="AZ108" s="21" t="str">
        <f t="shared" si="668"/>
        <v>св.200</v>
      </c>
      <c r="BA108" s="51">
        <f>BA109+BA110+BA111+BA112+BA113+BA114</f>
        <v>14000</v>
      </c>
      <c r="BB108" s="51">
        <f t="shared" ref="BB108" si="1130">BB109+BB110+BB111+BB112+BB113+BB114</f>
        <v>561.01</v>
      </c>
      <c r="BC108" s="51">
        <f t="shared" ref="BC108" si="1131">BC109+BC110+BC111+BC112+BC113+BC114</f>
        <v>2963.58</v>
      </c>
      <c r="BD108" s="21">
        <f t="shared" si="671"/>
        <v>4.0072142857142855E-2</v>
      </c>
      <c r="BE108" s="21">
        <f t="shared" si="672"/>
        <v>0.18930145297241849</v>
      </c>
      <c r="BF108" s="51">
        <f>BF109+BF110+BF111+BF112+BF113+BF114</f>
        <v>345000</v>
      </c>
      <c r="BG108" s="51">
        <f t="shared" ref="BG108" si="1132">BG109+BG110+BG111+BG112+BG113+BG114</f>
        <v>102563.36</v>
      </c>
      <c r="BH108" s="51">
        <f t="shared" ref="BH108" si="1133">BH109+BH110+BH111+BH112+BH113+BH114</f>
        <v>81280.97</v>
      </c>
      <c r="BI108" s="21">
        <f t="shared" si="1000"/>
        <v>0.29728510144927539</v>
      </c>
      <c r="BJ108" s="21">
        <f t="shared" si="676"/>
        <v>1.261837303368796</v>
      </c>
      <c r="BK108" s="51">
        <f>BK109+BK110+BK111+BK112+BK113+BK114</f>
        <v>0</v>
      </c>
      <c r="BL108" s="51">
        <f t="shared" ref="BL108" si="1134">BL109+BL110+BL111+BL112+BL113+BL114</f>
        <v>0</v>
      </c>
      <c r="BM108" s="51">
        <f t="shared" ref="BM108" si="1135">BM109+BM110+BM111+BM112+BM113+BM114</f>
        <v>0</v>
      </c>
      <c r="BN108" s="21" t="str">
        <f t="shared" si="919"/>
        <v xml:space="preserve"> </v>
      </c>
      <c r="BO108" s="21" t="str">
        <f t="shared" si="680"/>
        <v xml:space="preserve"> </v>
      </c>
      <c r="BP108" s="51">
        <f>BP109+BP110+BP111+BP112+BP113+BP114</f>
        <v>0</v>
      </c>
      <c r="BQ108" s="51">
        <f t="shared" ref="BQ108" si="1136">BQ109+BQ110+BQ111+BQ112+BQ113+BQ114</f>
        <v>0</v>
      </c>
      <c r="BR108" s="51">
        <f t="shared" ref="BR108" si="1137">BR109+BR110+BR111+BR112+BR113+BR114</f>
        <v>0</v>
      </c>
      <c r="BS108" s="21" t="str">
        <f t="shared" si="1001"/>
        <v xml:space="preserve"> </v>
      </c>
      <c r="BT108" s="21" t="str">
        <f t="shared" si="684"/>
        <v xml:space="preserve"> </v>
      </c>
      <c r="BU108" s="51">
        <f>BU109+BU110+BU111+BU112+BU113+BU114</f>
        <v>145000</v>
      </c>
      <c r="BV108" s="51">
        <f t="shared" ref="BV108:BW108" si="1138">BV109+BV110+BV111+BV112+BV113+BV114</f>
        <v>31003.88</v>
      </c>
      <c r="BW108" s="51">
        <f t="shared" si="1138"/>
        <v>0</v>
      </c>
      <c r="BX108" s="21">
        <f t="shared" si="975"/>
        <v>0.21381986206896553</v>
      </c>
      <c r="BY108" s="21" t="str">
        <f t="shared" si="687"/>
        <v xml:space="preserve"> </v>
      </c>
      <c r="BZ108" s="51">
        <f>BZ109+BZ110+BZ111+BZ112+BZ113+BZ114</f>
        <v>94143.57</v>
      </c>
      <c r="CA108" s="51">
        <f t="shared" ref="CA108:CB108" si="1139">CA109+CA110+CA111+CA112+CA113+CA114</f>
        <v>0</v>
      </c>
      <c r="CB108" s="51">
        <f t="shared" si="1139"/>
        <v>241000</v>
      </c>
      <c r="CC108" s="21" t="str">
        <f t="shared" si="1110"/>
        <v xml:space="preserve"> </v>
      </c>
      <c r="CD108" s="21"/>
      <c r="CE108" s="51">
        <f>CE109+CE110+CE111+CE112+CE113+CE114</f>
        <v>171300</v>
      </c>
      <c r="CF108" s="51">
        <f t="shared" ref="CF108:CG108" si="1140">CF109+CF110+CF111+CF112+CF113+CF114</f>
        <v>1466.84</v>
      </c>
      <c r="CG108" s="51">
        <f t="shared" si="1140"/>
        <v>33760.06</v>
      </c>
      <c r="CH108" s="21">
        <f t="shared" si="691"/>
        <v>8.5629889083479269E-3</v>
      </c>
      <c r="CI108" s="21">
        <f>IF(CG108=0," ",IF(CF108/CG108*100&gt;200,"св.200",CF108/CG108))</f>
        <v>4.3448974912959279E-2</v>
      </c>
      <c r="CJ108" s="51">
        <f>CJ109+CJ110+CJ111+CJ112+CJ113+CJ114</f>
        <v>171300</v>
      </c>
      <c r="CK108" s="51">
        <f t="shared" ref="CK108:CL108" si="1141">CK109+CK110+CK111+CK112+CK113+CK114</f>
        <v>1466.84</v>
      </c>
      <c r="CL108" s="51">
        <f t="shared" si="1141"/>
        <v>33760.06</v>
      </c>
      <c r="CM108" s="21">
        <f t="shared" si="693"/>
        <v>8.5629889083479269E-3</v>
      </c>
      <c r="CN108" s="21">
        <f t="shared" si="721"/>
        <v>4.3448974912959279E-2</v>
      </c>
      <c r="CO108" s="51">
        <f>CO109+CO110+CO111+CO112+CO113+CO114</f>
        <v>0</v>
      </c>
      <c r="CP108" s="51">
        <f t="shared" ref="CP108:CQ108" si="1142">CP109+CP110+CP111+CP112+CP113+CP114</f>
        <v>0</v>
      </c>
      <c r="CQ108" s="51">
        <f t="shared" si="1142"/>
        <v>0</v>
      </c>
      <c r="CR108" s="21" t="str">
        <f t="shared" si="695"/>
        <v xml:space="preserve"> </v>
      </c>
      <c r="CS108" s="21" t="str">
        <f t="shared" si="696"/>
        <v xml:space="preserve"> </v>
      </c>
      <c r="CT108" s="51">
        <f>CT109+CT110+CT111+CT112+CT113+CT114</f>
        <v>0</v>
      </c>
      <c r="CU108" s="51">
        <f t="shared" ref="CU108:CV108" si="1143">CU109+CU110+CU111+CU112+CU113+CU114</f>
        <v>0</v>
      </c>
      <c r="CV108" s="51">
        <f t="shared" si="1143"/>
        <v>0</v>
      </c>
      <c r="CW108" s="40" t="str">
        <f t="shared" si="722"/>
        <v xml:space="preserve"> </v>
      </c>
      <c r="CX108" s="40" t="str">
        <f t="shared" si="723"/>
        <v xml:space="preserve"> </v>
      </c>
      <c r="CY108" s="51">
        <f>CY109+CY110+CY111+CY112+CY113+CY114</f>
        <v>0</v>
      </c>
      <c r="CZ108" s="51">
        <f t="shared" ref="CZ108:DA108" si="1144">CZ109+CZ110+CZ111+CZ112+CZ113+CZ114</f>
        <v>0</v>
      </c>
      <c r="DA108" s="51">
        <f t="shared" si="1144"/>
        <v>0</v>
      </c>
      <c r="DB108" s="21" t="str">
        <f t="shared" si="1002"/>
        <v xml:space="preserve"> </v>
      </c>
      <c r="DC108" s="21" t="str">
        <f t="shared" si="700"/>
        <v xml:space="preserve"> </v>
      </c>
      <c r="DD108" s="51">
        <f>DD109+DD110+DD111+DD112+DD113+DD114</f>
        <v>0</v>
      </c>
      <c r="DE108" s="51">
        <f t="shared" ref="DE108:DF108" si="1145">DE109+DE110+DE111+DE112+DE113+DE114</f>
        <v>0</v>
      </c>
      <c r="DF108" s="51">
        <f t="shared" si="1145"/>
        <v>0</v>
      </c>
      <c r="DG108" s="21" t="str">
        <f t="shared" si="1003"/>
        <v xml:space="preserve"> </v>
      </c>
      <c r="DH108" s="21" t="str">
        <f t="shared" si="703"/>
        <v xml:space="preserve"> </v>
      </c>
      <c r="DI108" s="51">
        <f t="shared" ref="DI108:DJ108" si="1146">DI109+DI110+DI111+DI112+DI113+DI114</f>
        <v>0</v>
      </c>
      <c r="DJ108" s="51">
        <f t="shared" si="1146"/>
        <v>0</v>
      </c>
      <c r="DK108" s="51" t="e">
        <f t="shared" ref="DJ108:DK108" si="1147">DK109+DK110+DK111+DK112+DK113+DK114</f>
        <v>#VALUE!</v>
      </c>
      <c r="DL108" s="51">
        <f>DL109+DL110+DL111+DL112+DL113+DL114</f>
        <v>50000</v>
      </c>
      <c r="DM108" s="51">
        <f t="shared" ref="DM108:DN108" si="1148">DM109+DM110+DM111+DM112+DM113+DM114</f>
        <v>0</v>
      </c>
      <c r="DN108" s="51">
        <f t="shared" si="1148"/>
        <v>0</v>
      </c>
      <c r="DO108" s="21" t="str">
        <f t="shared" si="1004"/>
        <v xml:space="preserve"> </v>
      </c>
      <c r="DP108" s="21" t="str">
        <f t="shared" ref="DP108:DP113" si="1149">IF(DM108=0," ",IF(DM108/DN108*100&gt;200,"св.200",DM108/DN108))</f>
        <v xml:space="preserve"> </v>
      </c>
      <c r="DQ108" s="51">
        <f>DQ109+DQ110+DQ111+DQ112+DQ113+DQ114</f>
        <v>83078.12</v>
      </c>
      <c r="DR108" s="51">
        <f t="shared" ref="DR108:DS108" si="1150">DR109+DR110+DR111+DR112+DR113+DR114</f>
        <v>0</v>
      </c>
      <c r="DS108" s="51">
        <f t="shared" si="1150"/>
        <v>0</v>
      </c>
      <c r="DT108" s="76" t="str">
        <f t="shared" si="892"/>
        <v xml:space="preserve"> </v>
      </c>
      <c r="DU108" s="21" t="str">
        <f t="shared" ref="DU108:DU113" si="1151">IF(DR108=0," ",IF(DR108/DS108*100&gt;200,"св.200",DR108/DS108))</f>
        <v xml:space="preserve"> </v>
      </c>
      <c r="DV108" s="85"/>
      <c r="DW108" s="85"/>
      <c r="DX108" s="85"/>
      <c r="DY108" s="85"/>
      <c r="DZ108" s="85"/>
      <c r="EA108" s="85"/>
      <c r="EB108" s="85"/>
      <c r="EC108" s="85"/>
      <c r="ED108" s="85"/>
      <c r="EE108" s="85"/>
      <c r="EF108" s="85"/>
      <c r="EG108" s="85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5"/>
      <c r="ES108" s="85"/>
      <c r="ET108" s="85"/>
      <c r="EU108" s="85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5"/>
      <c r="FG108" s="85"/>
      <c r="FH108" s="85"/>
      <c r="FI108" s="85"/>
    </row>
    <row r="109" spans="1:165" s="14" customFormat="1" ht="15.75" customHeight="1" outlineLevel="1" x14ac:dyDescent="0.25">
      <c r="A109" s="13">
        <v>87</v>
      </c>
      <c r="B109" s="100" t="s">
        <v>13</v>
      </c>
      <c r="C109" s="94">
        <v>11112646.51</v>
      </c>
      <c r="D109" s="22">
        <v>2677518.2000000002</v>
      </c>
      <c r="E109" s="22">
        <v>2179665.54</v>
      </c>
      <c r="F109" s="23">
        <f t="shared" si="1097"/>
        <v>0.24094334302729478</v>
      </c>
      <c r="G109" s="23">
        <f t="shared" si="1098"/>
        <v>1.2284078226056645</v>
      </c>
      <c r="H109" s="12">
        <v>9890668.3900000006</v>
      </c>
      <c r="I109" s="19">
        <v>2526341.71</v>
      </c>
      <c r="J109" s="12">
        <v>2078400.3900000001</v>
      </c>
      <c r="K109" s="23">
        <f t="shared" si="994"/>
        <v>0.25542679325436363</v>
      </c>
      <c r="L109" s="23">
        <f t="shared" si="639"/>
        <v>1.2155221497047544</v>
      </c>
      <c r="M109" s="30">
        <v>6462000</v>
      </c>
      <c r="N109" s="30">
        <v>1818096.81</v>
      </c>
      <c r="O109" s="30">
        <v>1370228.89</v>
      </c>
      <c r="P109" s="23">
        <f t="shared" si="995"/>
        <v>0.28135202878365834</v>
      </c>
      <c r="Q109" s="23">
        <f t="shared" si="643"/>
        <v>1.3268562816537901</v>
      </c>
      <c r="R109" s="30">
        <v>1628668.39</v>
      </c>
      <c r="S109" s="30">
        <v>437879.69</v>
      </c>
      <c r="T109" s="30">
        <v>405827.14</v>
      </c>
      <c r="U109" s="23">
        <f t="shared" si="996"/>
        <v>0.26885748669807485</v>
      </c>
      <c r="V109" s="23">
        <f t="shared" si="647"/>
        <v>1.0789807946309358</v>
      </c>
      <c r="W109" s="30">
        <v>50000</v>
      </c>
      <c r="X109" s="30">
        <v>86669.36</v>
      </c>
      <c r="Y109" s="30"/>
      <c r="Z109" s="23">
        <f t="shared" ref="Z109" si="1152">IF(X109&lt;=0," ",IF(W109&lt;=0," ",IF(X109/W109*100&gt;200,"СВ.200",X109/W109)))</f>
        <v>1.7333871999999999</v>
      </c>
      <c r="AA109" s="23" t="str">
        <f t="shared" ref="AA109" si="1153">IF(Y109=0," ",IF(X109/Y109*100&gt;200,"св.200",X109/Y109))</f>
        <v xml:space="preserve"> </v>
      </c>
      <c r="AB109" s="30">
        <v>450000</v>
      </c>
      <c r="AC109" s="30">
        <v>148554.75</v>
      </c>
      <c r="AD109" s="30">
        <v>42142.83</v>
      </c>
      <c r="AE109" s="23">
        <f t="shared" si="997"/>
        <v>0.33012166666666665</v>
      </c>
      <c r="AF109" s="23" t="str">
        <f t="shared" si="655"/>
        <v>св.200</v>
      </c>
      <c r="AG109" s="30">
        <v>1300000</v>
      </c>
      <c r="AH109" s="30">
        <v>35141.1</v>
      </c>
      <c r="AI109" s="30">
        <v>260201.53</v>
      </c>
      <c r="AJ109" s="23">
        <f t="shared" si="998"/>
        <v>2.7031615384615383E-2</v>
      </c>
      <c r="AK109" s="23">
        <f>IF(AH109&lt;=0," ",IF(AH109/AI109*100&gt;200,"св.200",AH109/AI109))</f>
        <v>0.13505339495889973</v>
      </c>
      <c r="AL109" s="30">
        <v>0</v>
      </c>
      <c r="AM109" s="30">
        <v>0</v>
      </c>
      <c r="AN109" s="30"/>
      <c r="AO109" s="23" t="str">
        <f t="shared" si="934"/>
        <v xml:space="preserve"> </v>
      </c>
      <c r="AP109" s="23" t="str">
        <f t="shared" si="662"/>
        <v xml:space="preserve"> </v>
      </c>
      <c r="AQ109" s="48">
        <v>1221978.1200000001</v>
      </c>
      <c r="AR109" s="48">
        <v>151176.49</v>
      </c>
      <c r="AS109" s="48">
        <v>101265.15</v>
      </c>
      <c r="AT109" s="23">
        <f t="shared" si="712"/>
        <v>0.12371456372721304</v>
      </c>
      <c r="AU109" s="23">
        <f t="shared" si="744"/>
        <v>1.4928777570565985</v>
      </c>
      <c r="AV109" s="30">
        <v>542600</v>
      </c>
      <c r="AW109" s="30">
        <v>34987.83</v>
      </c>
      <c r="AX109" s="30">
        <v>1269.54</v>
      </c>
      <c r="AY109" s="23">
        <f t="shared" si="999"/>
        <v>6.4481809804644311E-2</v>
      </c>
      <c r="AZ109" s="23" t="str">
        <f t="shared" si="668"/>
        <v>св.200</v>
      </c>
      <c r="BA109" s="30">
        <v>0</v>
      </c>
      <c r="BB109" s="30">
        <v>0</v>
      </c>
      <c r="BC109" s="30"/>
      <c r="BD109" s="23" t="str">
        <f t="shared" si="671"/>
        <v xml:space="preserve"> </v>
      </c>
      <c r="BE109" s="23" t="str">
        <f t="shared" si="672"/>
        <v xml:space="preserve"> </v>
      </c>
      <c r="BF109" s="30">
        <v>275000</v>
      </c>
      <c r="BG109" s="30">
        <v>87517.94</v>
      </c>
      <c r="BH109" s="30">
        <v>66235.55</v>
      </c>
      <c r="BI109" s="23">
        <f t="shared" si="1000"/>
        <v>0.31824705454545454</v>
      </c>
      <c r="BJ109" s="23">
        <f t="shared" si="676"/>
        <v>1.3213137054044239</v>
      </c>
      <c r="BK109" s="30">
        <v>0</v>
      </c>
      <c r="BL109" s="30">
        <v>0</v>
      </c>
      <c r="BM109" s="30"/>
      <c r="BN109" s="23"/>
      <c r="BO109" s="23" t="str">
        <f t="shared" si="680"/>
        <v xml:space="preserve"> </v>
      </c>
      <c r="BP109" s="30">
        <v>0</v>
      </c>
      <c r="BQ109" s="30">
        <v>0</v>
      </c>
      <c r="BR109" s="30"/>
      <c r="BS109" s="23" t="str">
        <f t="shared" si="1001"/>
        <v xml:space="preserve"> </v>
      </c>
      <c r="BT109" s="23" t="str">
        <f t="shared" si="684"/>
        <v xml:space="preserve"> </v>
      </c>
      <c r="BU109" s="30">
        <v>100000</v>
      </c>
      <c r="BV109" s="30">
        <v>27203.88</v>
      </c>
      <c r="BW109" s="30"/>
      <c r="BX109" s="23">
        <f t="shared" si="975"/>
        <v>0.27203880000000003</v>
      </c>
      <c r="BY109" s="23" t="str">
        <f t="shared" si="687"/>
        <v xml:space="preserve"> </v>
      </c>
      <c r="BZ109" s="30">
        <v>0</v>
      </c>
      <c r="CA109" s="30">
        <v>0</v>
      </c>
      <c r="CB109" s="30"/>
      <c r="CC109" s="23" t="str">
        <f t="shared" si="1110"/>
        <v xml:space="preserve"> </v>
      </c>
      <c r="CD109" s="23" t="str">
        <f t="shared" si="689"/>
        <v xml:space="preserve"> </v>
      </c>
      <c r="CE109" s="22">
        <v>171300</v>
      </c>
      <c r="CF109" s="22">
        <v>1466.84</v>
      </c>
      <c r="CG109" s="22">
        <v>33760.06</v>
      </c>
      <c r="CH109" s="23">
        <f t="shared" ref="CH109:CH117" si="1154">IF(CF109&lt;=0," ",IF(CE109&lt;=0," ",IF(CF109/CE109*100&gt;200,"СВ.200",CF109/CE109)))</f>
        <v>8.5629889083479269E-3</v>
      </c>
      <c r="CI109" s="23">
        <f t="shared" si="720"/>
        <v>4.3448974912959279E-2</v>
      </c>
      <c r="CJ109" s="30">
        <v>171300</v>
      </c>
      <c r="CK109" s="30">
        <v>1466.84</v>
      </c>
      <c r="CL109" s="30">
        <v>33760.06</v>
      </c>
      <c r="CM109" s="23">
        <f t="shared" si="693"/>
        <v>8.5629889083479269E-3</v>
      </c>
      <c r="CN109" s="23">
        <f t="shared" si="721"/>
        <v>4.3448974912959279E-2</v>
      </c>
      <c r="CO109" s="30">
        <v>0</v>
      </c>
      <c r="CP109" s="30">
        <v>0</v>
      </c>
      <c r="CQ109" s="30"/>
      <c r="CR109" s="23" t="str">
        <f t="shared" si="695"/>
        <v xml:space="preserve"> </v>
      </c>
      <c r="CS109" s="23" t="str">
        <f t="shared" si="696"/>
        <v xml:space="preserve"> </v>
      </c>
      <c r="CT109" s="30">
        <v>0</v>
      </c>
      <c r="CU109" s="30">
        <v>0</v>
      </c>
      <c r="CV109" s="30"/>
      <c r="CW109" s="23" t="str">
        <f t="shared" si="722"/>
        <v xml:space="preserve"> </v>
      </c>
      <c r="CX109" s="23" t="str">
        <f t="shared" si="723"/>
        <v xml:space="preserve"> </v>
      </c>
      <c r="CY109" s="30">
        <v>0</v>
      </c>
      <c r="CZ109" s="30">
        <v>0</v>
      </c>
      <c r="DA109" s="30"/>
      <c r="DB109" s="23" t="str">
        <f t="shared" si="1002"/>
        <v xml:space="preserve"> </v>
      </c>
      <c r="DC109" s="23" t="str">
        <f t="shared" si="700"/>
        <v xml:space="preserve"> </v>
      </c>
      <c r="DD109" s="30">
        <v>0</v>
      </c>
      <c r="DE109" s="30">
        <v>0</v>
      </c>
      <c r="DF109" s="30"/>
      <c r="DG109" s="23" t="str">
        <f t="shared" si="1003"/>
        <v xml:space="preserve"> </v>
      </c>
      <c r="DH109" s="23" t="str">
        <f t="shared" si="703"/>
        <v xml:space="preserve"> </v>
      </c>
      <c r="DI109" s="30"/>
      <c r="DJ109" s="30"/>
      <c r="DK109" s="23" t="str">
        <f>IF(DJ109=0," ",IF(DI109/DJ109*100&gt;200,"св.200",DI109/DJ109))</f>
        <v xml:space="preserve"> </v>
      </c>
      <c r="DL109" s="30">
        <v>50000</v>
      </c>
      <c r="DM109" s="30">
        <v>0</v>
      </c>
      <c r="DN109" s="30"/>
      <c r="DO109" s="23" t="str">
        <f t="shared" si="1004"/>
        <v xml:space="preserve"> </v>
      </c>
      <c r="DP109" s="23" t="str">
        <f t="shared" si="1149"/>
        <v xml:space="preserve"> </v>
      </c>
      <c r="DQ109" s="30">
        <v>83078.12</v>
      </c>
      <c r="DR109" s="30">
        <v>0</v>
      </c>
      <c r="DS109" s="30"/>
      <c r="DT109" s="77" t="str">
        <f t="shared" si="892"/>
        <v xml:space="preserve"> </v>
      </c>
      <c r="DU109" s="23" t="str">
        <f t="shared" si="1151"/>
        <v xml:space="preserve"> </v>
      </c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</row>
    <row r="110" spans="1:165" s="14" customFormat="1" ht="16.5" customHeight="1" outlineLevel="1" x14ac:dyDescent="0.25">
      <c r="A110" s="13">
        <f>A109+1</f>
        <v>88</v>
      </c>
      <c r="B110" s="100" t="s">
        <v>20</v>
      </c>
      <c r="C110" s="94">
        <v>2453962</v>
      </c>
      <c r="D110" s="22">
        <v>414479.45</v>
      </c>
      <c r="E110" s="22">
        <v>371271.97000000003</v>
      </c>
      <c r="F110" s="23">
        <f t="shared" si="1097"/>
        <v>0.16890214681400936</v>
      </c>
      <c r="G110" s="23">
        <f t="shared" si="1098"/>
        <v>1.116376897507237</v>
      </c>
      <c r="H110" s="12">
        <v>2453962</v>
      </c>
      <c r="I110" s="19">
        <v>414479.45</v>
      </c>
      <c r="J110" s="12">
        <v>371271.97000000003</v>
      </c>
      <c r="K110" s="23">
        <f t="shared" si="994"/>
        <v>0.16890214681400936</v>
      </c>
      <c r="L110" s="23">
        <f t="shared" si="639"/>
        <v>1.116376897507237</v>
      </c>
      <c r="M110" s="30">
        <v>994745</v>
      </c>
      <c r="N110" s="30">
        <v>276987.90000000002</v>
      </c>
      <c r="O110" s="30">
        <v>203081.1</v>
      </c>
      <c r="P110" s="23">
        <f t="shared" si="995"/>
        <v>0.27845116085026816</v>
      </c>
      <c r="Q110" s="23">
        <f t="shared" si="643"/>
        <v>1.3639275146727097</v>
      </c>
      <c r="R110" s="30">
        <v>0</v>
      </c>
      <c r="S110" s="30">
        <v>0</v>
      </c>
      <c r="T110" s="30"/>
      <c r="U110" s="23" t="str">
        <f t="shared" si="996"/>
        <v xml:space="preserve"> </v>
      </c>
      <c r="V110" s="23" t="str">
        <f t="shared" ref="V110:V114" si="1155">IF(S110=0," ",IF(S110/T110*100&gt;200,"св.200",S110/T110))</f>
        <v xml:space="preserve"> </v>
      </c>
      <c r="W110" s="30">
        <v>59217</v>
      </c>
      <c r="X110" s="30">
        <v>0</v>
      </c>
      <c r="Y110" s="30">
        <v>28834.799999999999</v>
      </c>
      <c r="Z110" s="23" t="str">
        <f t="shared" si="1014"/>
        <v xml:space="preserve"> </v>
      </c>
      <c r="AA110" s="23">
        <f t="shared" si="651"/>
        <v>0</v>
      </c>
      <c r="AB110" s="30">
        <v>100000</v>
      </c>
      <c r="AC110" s="30">
        <v>5594.77</v>
      </c>
      <c r="AD110" s="30">
        <v>24478.93</v>
      </c>
      <c r="AE110" s="23">
        <f t="shared" si="997"/>
        <v>5.5947700000000003E-2</v>
      </c>
      <c r="AF110" s="23">
        <f t="shared" si="655"/>
        <v>0.22855451606749153</v>
      </c>
      <c r="AG110" s="30">
        <v>1300000</v>
      </c>
      <c r="AH110" s="30">
        <v>131896.78</v>
      </c>
      <c r="AI110" s="30">
        <v>114877.14</v>
      </c>
      <c r="AJ110" s="23">
        <f>IF(AH110&lt;=0," ",IF(AG110&lt;=0," ",IF(AH110/AG110*100&gt;200,"СВ.200",AH110/AG110)))</f>
        <v>0.10145906153846154</v>
      </c>
      <c r="AK110" s="23">
        <f t="shared" si="659"/>
        <v>1.1481551507984966</v>
      </c>
      <c r="AL110" s="30">
        <v>0</v>
      </c>
      <c r="AM110" s="30">
        <v>0</v>
      </c>
      <c r="AN110" s="30"/>
      <c r="AO110" s="23" t="str">
        <f t="shared" si="934"/>
        <v xml:space="preserve"> </v>
      </c>
      <c r="AP110" s="23" t="str">
        <f t="shared" si="662"/>
        <v xml:space="preserve"> </v>
      </c>
      <c r="AQ110" s="48">
        <v>0</v>
      </c>
      <c r="AR110" s="48">
        <v>0</v>
      </c>
      <c r="AS110" s="48">
        <v>0</v>
      </c>
      <c r="AT110" s="23" t="str">
        <f t="shared" ref="AT110:AT114" si="1156">IF(AR110&lt;=0," ",IF(AQ110&lt;=0," ",IF(AR110/AQ110*100&gt;200,"СВ.200",AR110/AQ110)))</f>
        <v xml:space="preserve"> </v>
      </c>
      <c r="AU110" s="23" t="str">
        <f t="shared" ref="AU110:AU114" si="1157">IF(AS110=0," ",IF(AR110/AS110*100&gt;200,"св.200",AR110/AS110))</f>
        <v xml:space="preserve"> </v>
      </c>
      <c r="AV110" s="30">
        <v>0</v>
      </c>
      <c r="AW110" s="30">
        <v>0</v>
      </c>
      <c r="AX110" s="30"/>
      <c r="AY110" s="23" t="str">
        <f t="shared" si="999"/>
        <v xml:space="preserve"> </v>
      </c>
      <c r="AZ110" s="23" t="str">
        <f t="shared" si="668"/>
        <v xml:space="preserve"> </v>
      </c>
      <c r="BA110" s="30">
        <v>0</v>
      </c>
      <c r="BB110" s="30">
        <v>0</v>
      </c>
      <c r="BC110" s="30"/>
      <c r="BD110" s="23" t="str">
        <f t="shared" si="671"/>
        <v xml:space="preserve"> </v>
      </c>
      <c r="BE110" s="23" t="str">
        <f t="shared" si="672"/>
        <v xml:space="preserve"> </v>
      </c>
      <c r="BF110" s="30">
        <v>0</v>
      </c>
      <c r="BG110" s="30">
        <v>0</v>
      </c>
      <c r="BH110" s="30"/>
      <c r="BI110" s="23" t="str">
        <f t="shared" si="1000"/>
        <v xml:space="preserve"> </v>
      </c>
      <c r="BJ110" s="23" t="str">
        <f>IF(BG110=0," ",IF(BG110/BH110*100&gt;200,"св.200",BG110/BH110))</f>
        <v xml:space="preserve"> </v>
      </c>
      <c r="BK110" s="30">
        <v>0</v>
      </c>
      <c r="BL110" s="30">
        <v>0</v>
      </c>
      <c r="BM110" s="30"/>
      <c r="BN110" s="23"/>
      <c r="BO110" s="23" t="str">
        <f t="shared" si="680"/>
        <v xml:space="preserve"> </v>
      </c>
      <c r="BP110" s="30">
        <v>0</v>
      </c>
      <c r="BQ110" s="30">
        <v>0</v>
      </c>
      <c r="BR110" s="30"/>
      <c r="BS110" s="23" t="str">
        <f t="shared" si="1001"/>
        <v xml:space="preserve"> </v>
      </c>
      <c r="BT110" s="23" t="str">
        <f t="shared" si="684"/>
        <v xml:space="preserve"> </v>
      </c>
      <c r="BU110" s="30">
        <v>0</v>
      </c>
      <c r="BV110" s="30">
        <v>0</v>
      </c>
      <c r="BW110" s="30"/>
      <c r="BX110" s="23" t="str">
        <f t="shared" si="975"/>
        <v xml:space="preserve"> </v>
      </c>
      <c r="BY110" s="23" t="str">
        <f t="shared" si="687"/>
        <v xml:space="preserve"> </v>
      </c>
      <c r="BZ110" s="30">
        <v>0</v>
      </c>
      <c r="CA110" s="30">
        <v>0</v>
      </c>
      <c r="CB110" s="30"/>
      <c r="CC110" s="23" t="str">
        <f t="shared" si="1110"/>
        <v xml:space="preserve"> </v>
      </c>
      <c r="CD110" s="23" t="str">
        <f t="shared" si="689"/>
        <v xml:space="preserve"> </v>
      </c>
      <c r="CE110" s="22">
        <v>0</v>
      </c>
      <c r="CF110" s="22">
        <v>0</v>
      </c>
      <c r="CG110" s="22">
        <v>0</v>
      </c>
      <c r="CH110" s="23" t="str">
        <f t="shared" si="1154"/>
        <v xml:space="preserve"> </v>
      </c>
      <c r="CI110" s="23" t="str">
        <f t="shared" si="720"/>
        <v xml:space="preserve"> </v>
      </c>
      <c r="CJ110" s="30">
        <v>0</v>
      </c>
      <c r="CK110" s="30">
        <v>0</v>
      </c>
      <c r="CL110" s="30"/>
      <c r="CM110" s="23" t="str">
        <f t="shared" si="693"/>
        <v xml:space="preserve"> </v>
      </c>
      <c r="CN110" s="23" t="str">
        <f t="shared" si="721"/>
        <v xml:space="preserve"> </v>
      </c>
      <c r="CO110" s="30">
        <v>0</v>
      </c>
      <c r="CP110" s="30">
        <v>0</v>
      </c>
      <c r="CQ110" s="30"/>
      <c r="CR110" s="23" t="str">
        <f t="shared" si="695"/>
        <v xml:space="preserve"> </v>
      </c>
      <c r="CS110" s="23" t="str">
        <f t="shared" si="696"/>
        <v xml:space="preserve"> </v>
      </c>
      <c r="CT110" s="30">
        <v>0</v>
      </c>
      <c r="CU110" s="30">
        <v>0</v>
      </c>
      <c r="CV110" s="30"/>
      <c r="CW110" s="23" t="str">
        <f t="shared" si="722"/>
        <v xml:space="preserve"> </v>
      </c>
      <c r="CX110" s="23" t="str">
        <f t="shared" si="723"/>
        <v xml:space="preserve"> </v>
      </c>
      <c r="CY110" s="30">
        <v>0</v>
      </c>
      <c r="CZ110" s="30">
        <v>0</v>
      </c>
      <c r="DA110" s="30"/>
      <c r="DB110" s="23" t="str">
        <f t="shared" si="1002"/>
        <v xml:space="preserve"> </v>
      </c>
      <c r="DC110" s="23" t="str">
        <f t="shared" si="700"/>
        <v xml:space="preserve"> </v>
      </c>
      <c r="DD110" s="30">
        <v>0</v>
      </c>
      <c r="DE110" s="30">
        <v>0</v>
      </c>
      <c r="DF110" s="30"/>
      <c r="DG110" s="23" t="str">
        <f t="shared" si="1003"/>
        <v xml:space="preserve"> </v>
      </c>
      <c r="DH110" s="23" t="str">
        <f t="shared" si="703"/>
        <v xml:space="preserve"> </v>
      </c>
      <c r="DI110" s="30"/>
      <c r="DJ110" s="30"/>
      <c r="DK110" s="23" t="str">
        <f>IF(DJ110=0," ",IF(DI110/DJ110*100&gt;200,"св.200",DI110/DJ110))</f>
        <v xml:space="preserve"> </v>
      </c>
      <c r="DL110" s="30">
        <v>0</v>
      </c>
      <c r="DM110" s="30">
        <v>0</v>
      </c>
      <c r="DN110" s="30"/>
      <c r="DO110" s="23" t="str">
        <f t="shared" si="1004"/>
        <v xml:space="preserve"> </v>
      </c>
      <c r="DP110" s="23" t="str">
        <f t="shared" si="1149"/>
        <v xml:space="preserve"> </v>
      </c>
      <c r="DQ110" s="30">
        <v>0</v>
      </c>
      <c r="DR110" s="30">
        <v>0</v>
      </c>
      <c r="DS110" s="30"/>
      <c r="DT110" s="77" t="str">
        <f t="shared" si="892"/>
        <v xml:space="preserve"> </v>
      </c>
      <c r="DU110" s="23" t="str">
        <f t="shared" si="1151"/>
        <v xml:space="preserve"> </v>
      </c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</row>
    <row r="111" spans="1:165" s="14" customFormat="1" ht="15.75" customHeight="1" outlineLevel="1" x14ac:dyDescent="0.25">
      <c r="A111" s="13">
        <f t="shared" ref="A111:A114" si="1158">A110+1</f>
        <v>89</v>
      </c>
      <c r="B111" s="100" t="s">
        <v>28</v>
      </c>
      <c r="C111" s="94">
        <v>853301</v>
      </c>
      <c r="D111" s="22">
        <v>180017.97</v>
      </c>
      <c r="E111" s="22">
        <v>139017.57</v>
      </c>
      <c r="F111" s="23">
        <f t="shared" si="1097"/>
        <v>0.2109665522482688</v>
      </c>
      <c r="G111" s="23">
        <f t="shared" si="1098"/>
        <v>1.2949296265213095</v>
      </c>
      <c r="H111" s="12">
        <v>843301</v>
      </c>
      <c r="I111" s="19">
        <v>179456.96000000002</v>
      </c>
      <c r="J111" s="12">
        <v>139017.57</v>
      </c>
      <c r="K111" s="23">
        <f t="shared" si="994"/>
        <v>0.2128029730784145</v>
      </c>
      <c r="L111" s="23">
        <f t="shared" si="639"/>
        <v>1.2908940934588342</v>
      </c>
      <c r="M111" s="30">
        <v>475357</v>
      </c>
      <c r="N111" s="30">
        <v>94118.89</v>
      </c>
      <c r="O111" s="30">
        <v>109504.94</v>
      </c>
      <c r="P111" s="23">
        <f t="shared" si="995"/>
        <v>0.19799622178699378</v>
      </c>
      <c r="Q111" s="23">
        <f t="shared" si="643"/>
        <v>0.85949446664232676</v>
      </c>
      <c r="R111" s="30">
        <v>0</v>
      </c>
      <c r="S111" s="30">
        <v>0</v>
      </c>
      <c r="T111" s="30"/>
      <c r="U111" s="23" t="str">
        <f t="shared" si="996"/>
        <v xml:space="preserve"> </v>
      </c>
      <c r="V111" s="23" t="str">
        <f t="shared" si="1155"/>
        <v xml:space="preserve"> </v>
      </c>
      <c r="W111" s="30">
        <v>11044</v>
      </c>
      <c r="X111" s="30">
        <v>0</v>
      </c>
      <c r="Y111" s="30"/>
      <c r="Z111" s="23" t="str">
        <f t="shared" ref="Z111:Z114" si="1159">IF(X111&lt;=0," ",IF(W111&lt;=0," ",IF(X111/W111*100&gt;200,"СВ.200",X111/W111)))</f>
        <v xml:space="preserve"> </v>
      </c>
      <c r="AA111" s="23" t="str">
        <f t="shared" ref="AA111:AA114" si="1160">IF(Y111=0," ",IF(X111/Y111*100&gt;200,"св.200",X111/Y111))</f>
        <v xml:space="preserve"> </v>
      </c>
      <c r="AB111" s="30">
        <v>38600</v>
      </c>
      <c r="AC111" s="30">
        <v>17448.91</v>
      </c>
      <c r="AD111" s="30">
        <v>8662.5400000000009</v>
      </c>
      <c r="AE111" s="23">
        <f t="shared" si="997"/>
        <v>0.45204430051813471</v>
      </c>
      <c r="AF111" s="23" t="str">
        <f t="shared" si="655"/>
        <v>св.200</v>
      </c>
      <c r="AG111" s="30">
        <v>318300</v>
      </c>
      <c r="AH111" s="30">
        <v>67889.16</v>
      </c>
      <c r="AI111" s="30">
        <v>20850.09</v>
      </c>
      <c r="AJ111" s="23">
        <f>IF(AH111&lt;=0," ",IF(AG111&lt;=0," ",IF(AH111/AG111*100&gt;200,"СВ.200",AH111/AG111)))</f>
        <v>0.21328671065032989</v>
      </c>
      <c r="AK111" s="23" t="str">
        <f t="shared" si="659"/>
        <v>св.200</v>
      </c>
      <c r="AL111" s="30">
        <v>0</v>
      </c>
      <c r="AM111" s="30">
        <v>0</v>
      </c>
      <c r="AN111" s="30"/>
      <c r="AO111" s="23" t="str">
        <f t="shared" si="934"/>
        <v xml:space="preserve"> </v>
      </c>
      <c r="AP111" s="23" t="str">
        <f t="shared" si="662"/>
        <v xml:space="preserve"> </v>
      </c>
      <c r="AQ111" s="48">
        <v>10000</v>
      </c>
      <c r="AR111" s="48">
        <v>561.01</v>
      </c>
      <c r="AS111" s="48">
        <v>0</v>
      </c>
      <c r="AT111" s="23">
        <f t="shared" si="1156"/>
        <v>5.6100999999999998E-2</v>
      </c>
      <c r="AU111" s="23" t="str">
        <f t="shared" si="1157"/>
        <v xml:space="preserve"> </v>
      </c>
      <c r="AV111" s="30">
        <v>0</v>
      </c>
      <c r="AW111" s="30">
        <v>0</v>
      </c>
      <c r="AX111" s="30"/>
      <c r="AY111" s="23" t="str">
        <f t="shared" si="999"/>
        <v xml:space="preserve"> </v>
      </c>
      <c r="AZ111" s="23" t="str">
        <f t="shared" si="668"/>
        <v xml:space="preserve"> </v>
      </c>
      <c r="BA111" s="30">
        <v>0</v>
      </c>
      <c r="BB111" s="30">
        <v>561.01</v>
      </c>
      <c r="BC111" s="30"/>
      <c r="BD111" s="23" t="str">
        <f t="shared" si="671"/>
        <v xml:space="preserve"> </v>
      </c>
      <c r="BE111" s="23" t="str">
        <f t="shared" si="672"/>
        <v xml:space="preserve"> </v>
      </c>
      <c r="BF111" s="30">
        <v>0</v>
      </c>
      <c r="BG111" s="30">
        <v>0</v>
      </c>
      <c r="BH111" s="30"/>
      <c r="BI111" s="23" t="str">
        <f t="shared" si="1000"/>
        <v xml:space="preserve"> </v>
      </c>
      <c r="BJ111" s="23" t="str">
        <f t="shared" si="676"/>
        <v xml:space="preserve"> </v>
      </c>
      <c r="BK111" s="30">
        <v>0</v>
      </c>
      <c r="BL111" s="30">
        <v>0</v>
      </c>
      <c r="BM111" s="30"/>
      <c r="BN111" s="23"/>
      <c r="BO111" s="23" t="str">
        <f t="shared" si="680"/>
        <v xml:space="preserve"> </v>
      </c>
      <c r="BP111" s="30">
        <v>0</v>
      </c>
      <c r="BQ111" s="30">
        <v>0</v>
      </c>
      <c r="BR111" s="30"/>
      <c r="BS111" s="23" t="str">
        <f t="shared" si="1001"/>
        <v xml:space="preserve"> </v>
      </c>
      <c r="BT111" s="23" t="str">
        <f t="shared" si="684"/>
        <v xml:space="preserve"> </v>
      </c>
      <c r="BU111" s="30">
        <v>10000</v>
      </c>
      <c r="BV111" s="30">
        <v>0</v>
      </c>
      <c r="BW111" s="30"/>
      <c r="BX111" s="23" t="str">
        <f t="shared" si="975"/>
        <v xml:space="preserve"> </v>
      </c>
      <c r="BY111" s="23" t="str">
        <f t="shared" si="687"/>
        <v xml:space="preserve"> </v>
      </c>
      <c r="BZ111" s="30">
        <v>0</v>
      </c>
      <c r="CA111" s="30">
        <v>0</v>
      </c>
      <c r="CB111" s="30"/>
      <c r="CC111" s="23" t="str">
        <f t="shared" si="1110"/>
        <v xml:space="preserve"> </v>
      </c>
      <c r="CD111" s="23" t="str">
        <f t="shared" si="689"/>
        <v xml:space="preserve"> </v>
      </c>
      <c r="CE111" s="22">
        <v>0</v>
      </c>
      <c r="CF111" s="22">
        <v>0</v>
      </c>
      <c r="CG111" s="22">
        <v>0</v>
      </c>
      <c r="CH111" s="23" t="str">
        <f t="shared" si="1154"/>
        <v xml:space="preserve"> </v>
      </c>
      <c r="CI111" s="23" t="str">
        <f t="shared" si="720"/>
        <v xml:space="preserve"> </v>
      </c>
      <c r="CJ111" s="30">
        <v>0</v>
      </c>
      <c r="CK111" s="30">
        <v>0</v>
      </c>
      <c r="CL111" s="30"/>
      <c r="CM111" s="23" t="str">
        <f t="shared" si="693"/>
        <v xml:space="preserve"> </v>
      </c>
      <c r="CN111" s="23" t="str">
        <f t="shared" si="721"/>
        <v xml:space="preserve"> </v>
      </c>
      <c r="CO111" s="30">
        <v>0</v>
      </c>
      <c r="CP111" s="30">
        <v>0</v>
      </c>
      <c r="CQ111" s="30"/>
      <c r="CR111" s="23" t="str">
        <f t="shared" si="695"/>
        <v xml:space="preserve"> </v>
      </c>
      <c r="CS111" s="23" t="str">
        <f t="shared" si="696"/>
        <v xml:space="preserve"> </v>
      </c>
      <c r="CT111" s="30">
        <v>0</v>
      </c>
      <c r="CU111" s="30">
        <v>0</v>
      </c>
      <c r="CV111" s="30"/>
      <c r="CW111" s="23" t="str">
        <f t="shared" si="722"/>
        <v xml:space="preserve"> </v>
      </c>
      <c r="CX111" s="23" t="str">
        <f t="shared" si="723"/>
        <v xml:space="preserve"> </v>
      </c>
      <c r="CY111" s="30">
        <v>0</v>
      </c>
      <c r="CZ111" s="30">
        <v>0</v>
      </c>
      <c r="DA111" s="30"/>
      <c r="DB111" s="23" t="str">
        <f t="shared" si="1002"/>
        <v xml:space="preserve"> </v>
      </c>
      <c r="DC111" s="23" t="str">
        <f t="shared" si="700"/>
        <v xml:space="preserve"> </v>
      </c>
      <c r="DD111" s="30">
        <v>0</v>
      </c>
      <c r="DE111" s="30">
        <v>0</v>
      </c>
      <c r="DF111" s="30"/>
      <c r="DG111" s="23" t="str">
        <f t="shared" si="1003"/>
        <v xml:space="preserve"> </v>
      </c>
      <c r="DH111" s="23" t="str">
        <f t="shared" si="703"/>
        <v xml:space="preserve"> </v>
      </c>
      <c r="DI111" s="30"/>
      <c r="DJ111" s="30"/>
      <c r="DK111" s="23" t="str">
        <f t="shared" si="713"/>
        <v xml:space="preserve"> </v>
      </c>
      <c r="DL111" s="30">
        <v>0</v>
      </c>
      <c r="DM111" s="30">
        <v>0</v>
      </c>
      <c r="DN111" s="30"/>
      <c r="DO111" s="23" t="str">
        <f t="shared" si="1004"/>
        <v xml:space="preserve"> </v>
      </c>
      <c r="DP111" s="23" t="str">
        <f t="shared" si="1149"/>
        <v xml:space="preserve"> </v>
      </c>
      <c r="DQ111" s="30">
        <v>0</v>
      </c>
      <c r="DR111" s="30">
        <v>0</v>
      </c>
      <c r="DS111" s="30"/>
      <c r="DT111" s="77" t="str">
        <f t="shared" si="892"/>
        <v xml:space="preserve"> </v>
      </c>
      <c r="DU111" s="23" t="str">
        <f t="shared" si="1151"/>
        <v xml:space="preserve"> </v>
      </c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</row>
    <row r="112" spans="1:165" s="14" customFormat="1" ht="15.75" customHeight="1" outlineLevel="1" x14ac:dyDescent="0.25">
      <c r="A112" s="13">
        <f t="shared" si="1158"/>
        <v>90</v>
      </c>
      <c r="B112" s="100" t="s">
        <v>50</v>
      </c>
      <c r="C112" s="94">
        <v>1677450</v>
      </c>
      <c r="D112" s="22">
        <v>292712.67</v>
      </c>
      <c r="E112" s="22">
        <v>708489.33000000007</v>
      </c>
      <c r="F112" s="23">
        <f t="shared" si="1097"/>
        <v>0.17449859608334078</v>
      </c>
      <c r="G112" s="23">
        <f t="shared" si="1098"/>
        <v>0.41315042810877611</v>
      </c>
      <c r="H112" s="12">
        <v>1647450</v>
      </c>
      <c r="I112" s="19">
        <v>292412.67</v>
      </c>
      <c r="J112" s="12">
        <v>467489.33</v>
      </c>
      <c r="K112" s="23">
        <f t="shared" si="994"/>
        <v>0.17749410907766547</v>
      </c>
      <c r="L112" s="23">
        <f t="shared" si="639"/>
        <v>0.62549592308342095</v>
      </c>
      <c r="M112" s="30">
        <v>439498</v>
      </c>
      <c r="N112" s="30">
        <v>91798.42</v>
      </c>
      <c r="O112" s="30">
        <v>81442.679999999993</v>
      </c>
      <c r="P112" s="23">
        <f t="shared" si="995"/>
        <v>0.20887107563629412</v>
      </c>
      <c r="Q112" s="23">
        <f t="shared" si="643"/>
        <v>1.1271537233303226</v>
      </c>
      <c r="R112" s="30">
        <v>0</v>
      </c>
      <c r="S112" s="30">
        <v>0</v>
      </c>
      <c r="T112" s="30"/>
      <c r="U112" s="23" t="str">
        <f t="shared" si="996"/>
        <v xml:space="preserve"> </v>
      </c>
      <c r="V112" s="23" t="str">
        <f t="shared" si="1155"/>
        <v xml:space="preserve"> </v>
      </c>
      <c r="W112" s="30">
        <v>227952</v>
      </c>
      <c r="X112" s="30">
        <v>96960.5</v>
      </c>
      <c r="Y112" s="30">
        <v>102296.55</v>
      </c>
      <c r="Z112" s="23">
        <f t="shared" si="1159"/>
        <v>0.42535489927704079</v>
      </c>
      <c r="AA112" s="23">
        <f t="shared" si="1160"/>
        <v>0.94783743928803066</v>
      </c>
      <c r="AB112" s="30">
        <v>80000</v>
      </c>
      <c r="AC112" s="30">
        <v>19221.669999999998</v>
      </c>
      <c r="AD112" s="30">
        <v>37944.949999999997</v>
      </c>
      <c r="AE112" s="23">
        <f t="shared" si="997"/>
        <v>0.24027087499999997</v>
      </c>
      <c r="AF112" s="23">
        <f t="shared" si="655"/>
        <v>0.50656727706849003</v>
      </c>
      <c r="AG112" s="30">
        <v>900000</v>
      </c>
      <c r="AH112" s="30">
        <v>84432.08</v>
      </c>
      <c r="AI112" s="30">
        <v>245805.15</v>
      </c>
      <c r="AJ112" s="23">
        <f>IF(AH112&lt;=0," ",IF(AG112&lt;=0," ",IF(AH112/AG112*100&gt;200,"СВ.200",AH112/AG112)))</f>
        <v>9.381342222222222E-2</v>
      </c>
      <c r="AK112" s="23">
        <f t="shared" si="659"/>
        <v>0.34349190812316177</v>
      </c>
      <c r="AL112" s="30">
        <v>0</v>
      </c>
      <c r="AM112" s="30">
        <v>0</v>
      </c>
      <c r="AN112" s="30"/>
      <c r="AO112" s="23" t="str">
        <f t="shared" si="934"/>
        <v xml:space="preserve"> </v>
      </c>
      <c r="AP112" s="23" t="str">
        <f t="shared" si="662"/>
        <v xml:space="preserve"> </v>
      </c>
      <c r="AQ112" s="48">
        <v>30000</v>
      </c>
      <c r="AR112" s="48">
        <v>300</v>
      </c>
      <c r="AS112" s="48">
        <v>241000</v>
      </c>
      <c r="AT112" s="23">
        <f t="shared" si="1156"/>
        <v>0.01</v>
      </c>
      <c r="AU112" s="23">
        <f t="shared" si="1157"/>
        <v>1.2448132780082987E-3</v>
      </c>
      <c r="AV112" s="30">
        <v>0</v>
      </c>
      <c r="AW112" s="30">
        <v>0</v>
      </c>
      <c r="AX112" s="30"/>
      <c r="AY112" s="23" t="str">
        <f t="shared" si="999"/>
        <v xml:space="preserve"> </v>
      </c>
      <c r="AZ112" s="23" t="str">
        <f t="shared" si="668"/>
        <v xml:space="preserve"> </v>
      </c>
      <c r="BA112" s="30">
        <v>0</v>
      </c>
      <c r="BB112" s="30">
        <v>0</v>
      </c>
      <c r="BC112" s="30"/>
      <c r="BD112" s="23" t="str">
        <f t="shared" si="671"/>
        <v xml:space="preserve"> </v>
      </c>
      <c r="BE112" s="23" t="str">
        <f t="shared" si="672"/>
        <v xml:space="preserve"> </v>
      </c>
      <c r="BF112" s="30">
        <v>0</v>
      </c>
      <c r="BG112" s="30">
        <v>0</v>
      </c>
      <c r="BH112" s="30"/>
      <c r="BI112" s="23" t="str">
        <f t="shared" si="1000"/>
        <v xml:space="preserve"> </v>
      </c>
      <c r="BJ112" s="23" t="str">
        <f t="shared" si="676"/>
        <v xml:space="preserve"> </v>
      </c>
      <c r="BK112" s="30">
        <v>0</v>
      </c>
      <c r="BL112" s="30">
        <v>0</v>
      </c>
      <c r="BM112" s="30"/>
      <c r="BN112" s="23"/>
      <c r="BO112" s="23" t="str">
        <f t="shared" si="680"/>
        <v xml:space="preserve"> </v>
      </c>
      <c r="BP112" s="30">
        <v>0</v>
      </c>
      <c r="BQ112" s="30">
        <v>0</v>
      </c>
      <c r="BR112" s="30"/>
      <c r="BS112" s="23" t="str">
        <f t="shared" si="1001"/>
        <v xml:space="preserve"> </v>
      </c>
      <c r="BT112" s="23" t="str">
        <f t="shared" si="684"/>
        <v xml:space="preserve"> </v>
      </c>
      <c r="BU112" s="30">
        <v>30000</v>
      </c>
      <c r="BV112" s="30">
        <v>300</v>
      </c>
      <c r="BW112" s="30"/>
      <c r="BX112" s="23">
        <f t="shared" si="975"/>
        <v>0.01</v>
      </c>
      <c r="BY112" s="23" t="str">
        <f t="shared" si="687"/>
        <v xml:space="preserve"> </v>
      </c>
      <c r="BZ112" s="30">
        <v>0</v>
      </c>
      <c r="CA112" s="30">
        <v>0</v>
      </c>
      <c r="CB112" s="30">
        <v>241000</v>
      </c>
      <c r="CC112" s="23" t="str">
        <f t="shared" si="1110"/>
        <v xml:space="preserve"> </v>
      </c>
      <c r="CD112" s="23"/>
      <c r="CE112" s="22">
        <v>0</v>
      </c>
      <c r="CF112" s="22">
        <v>0</v>
      </c>
      <c r="CG112" s="22">
        <v>0</v>
      </c>
      <c r="CH112" s="23" t="str">
        <f t="shared" si="1154"/>
        <v xml:space="preserve"> </v>
      </c>
      <c r="CI112" s="23" t="str">
        <f t="shared" si="720"/>
        <v xml:space="preserve"> </v>
      </c>
      <c r="CJ112" s="30">
        <v>0</v>
      </c>
      <c r="CK112" s="30">
        <v>0</v>
      </c>
      <c r="CL112" s="30"/>
      <c r="CM112" s="23" t="str">
        <f t="shared" si="693"/>
        <v xml:space="preserve"> </v>
      </c>
      <c r="CN112" s="23" t="str">
        <f t="shared" si="721"/>
        <v xml:space="preserve"> </v>
      </c>
      <c r="CO112" s="30">
        <v>0</v>
      </c>
      <c r="CP112" s="30">
        <v>0</v>
      </c>
      <c r="CQ112" s="30"/>
      <c r="CR112" s="23" t="str">
        <f t="shared" si="695"/>
        <v xml:space="preserve"> </v>
      </c>
      <c r="CS112" s="23" t="str">
        <f t="shared" si="696"/>
        <v xml:space="preserve"> </v>
      </c>
      <c r="CT112" s="30">
        <v>0</v>
      </c>
      <c r="CU112" s="30">
        <v>0</v>
      </c>
      <c r="CV112" s="30"/>
      <c r="CW112" s="23" t="str">
        <f t="shared" si="722"/>
        <v xml:space="preserve"> </v>
      </c>
      <c r="CX112" s="23" t="str">
        <f t="shared" si="723"/>
        <v xml:space="preserve"> </v>
      </c>
      <c r="CY112" s="30">
        <v>0</v>
      </c>
      <c r="CZ112" s="30">
        <v>0</v>
      </c>
      <c r="DA112" s="30"/>
      <c r="DB112" s="23" t="str">
        <f t="shared" si="1002"/>
        <v xml:space="preserve"> </v>
      </c>
      <c r="DC112" s="23" t="str">
        <f t="shared" si="700"/>
        <v xml:space="preserve"> </v>
      </c>
      <c r="DD112" s="30">
        <v>0</v>
      </c>
      <c r="DE112" s="30">
        <v>0</v>
      </c>
      <c r="DF112" s="30"/>
      <c r="DG112" s="23" t="str">
        <f t="shared" si="1003"/>
        <v xml:space="preserve"> </v>
      </c>
      <c r="DH112" s="23" t="str">
        <f t="shared" si="703"/>
        <v xml:space="preserve"> </v>
      </c>
      <c r="DI112" s="30"/>
      <c r="DJ112" s="30"/>
      <c r="DK112" s="23" t="str">
        <f t="shared" si="713"/>
        <v xml:space="preserve"> </v>
      </c>
      <c r="DL112" s="30">
        <v>0</v>
      </c>
      <c r="DM112" s="30">
        <v>0</v>
      </c>
      <c r="DN112" s="30"/>
      <c r="DO112" s="23" t="str">
        <f t="shared" si="1004"/>
        <v xml:space="preserve"> </v>
      </c>
      <c r="DP112" s="23" t="str">
        <f t="shared" si="1149"/>
        <v xml:space="preserve"> </v>
      </c>
      <c r="DQ112" s="30">
        <v>0</v>
      </c>
      <c r="DR112" s="30">
        <v>0</v>
      </c>
      <c r="DS112" s="30"/>
      <c r="DT112" s="77" t="str">
        <f t="shared" si="892"/>
        <v xml:space="preserve"> </v>
      </c>
      <c r="DU112" s="23" t="str">
        <f t="shared" si="1151"/>
        <v xml:space="preserve"> </v>
      </c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</row>
    <row r="113" spans="1:165" s="14" customFormat="1" ht="15.75" customHeight="1" outlineLevel="1" x14ac:dyDescent="0.25">
      <c r="A113" s="13">
        <f t="shared" si="1158"/>
        <v>91</v>
      </c>
      <c r="B113" s="100" t="s">
        <v>12</v>
      </c>
      <c r="C113" s="94">
        <v>451991.57</v>
      </c>
      <c r="D113" s="22">
        <v>47577.57</v>
      </c>
      <c r="E113" s="22">
        <v>44806.720000000001</v>
      </c>
      <c r="F113" s="23">
        <f t="shared" si="1097"/>
        <v>0.1052620738037216</v>
      </c>
      <c r="G113" s="23">
        <f t="shared" si="1098"/>
        <v>1.0618400543489905</v>
      </c>
      <c r="H113" s="12">
        <v>352848</v>
      </c>
      <c r="I113" s="19">
        <v>44077.57</v>
      </c>
      <c r="J113" s="12">
        <v>44806.720000000001</v>
      </c>
      <c r="K113" s="23">
        <f t="shared" si="994"/>
        <v>0.12491942706207772</v>
      </c>
      <c r="L113" s="23">
        <f t="shared" si="639"/>
        <v>0.9837267713414416</v>
      </c>
      <c r="M113" s="30">
        <v>182848</v>
      </c>
      <c r="N113" s="30">
        <v>24453.82</v>
      </c>
      <c r="O113" s="30">
        <v>37936.120000000003</v>
      </c>
      <c r="P113" s="23">
        <f t="shared" si="995"/>
        <v>0.13373851505075254</v>
      </c>
      <c r="Q113" s="23">
        <f t="shared" si="643"/>
        <v>0.64460519420541684</v>
      </c>
      <c r="R113" s="30">
        <v>0</v>
      </c>
      <c r="S113" s="30">
        <v>0</v>
      </c>
      <c r="T113" s="30"/>
      <c r="U113" s="23" t="str">
        <f t="shared" si="996"/>
        <v xml:space="preserve"> </v>
      </c>
      <c r="V113" s="23" t="str">
        <f t="shared" si="1155"/>
        <v xml:space="preserve"> </v>
      </c>
      <c r="W113" s="30">
        <v>0</v>
      </c>
      <c r="X113" s="30">
        <v>0</v>
      </c>
      <c r="Y113" s="30"/>
      <c r="Z113" s="23" t="str">
        <f t="shared" si="1159"/>
        <v xml:space="preserve"> </v>
      </c>
      <c r="AA113" s="23" t="str">
        <f t="shared" si="1160"/>
        <v xml:space="preserve"> </v>
      </c>
      <c r="AB113" s="30">
        <v>50000</v>
      </c>
      <c r="AC113" s="30">
        <v>19927.150000000001</v>
      </c>
      <c r="AD113" s="30">
        <v>6629.25</v>
      </c>
      <c r="AE113" s="23">
        <f t="shared" si="997"/>
        <v>0.39854300000000004</v>
      </c>
      <c r="AF113" s="23" t="str">
        <f t="shared" si="655"/>
        <v>св.200</v>
      </c>
      <c r="AG113" s="30">
        <v>120000</v>
      </c>
      <c r="AH113" s="30">
        <v>-303.39999999999998</v>
      </c>
      <c r="AI113" s="30">
        <v>241.35</v>
      </c>
      <c r="AJ113" s="23" t="str">
        <f>IF(AH113&lt;=0," ",IF(AG113&lt;=0," ",IF(AH113/AG113*100&gt;200,"СВ.200",AH113/AG113)))</f>
        <v xml:space="preserve"> </v>
      </c>
      <c r="AK113" s="23">
        <f t="shared" si="659"/>
        <v>-1.2570955044541121</v>
      </c>
      <c r="AL113" s="30">
        <v>0</v>
      </c>
      <c r="AM113" s="30">
        <v>0</v>
      </c>
      <c r="AN113" s="30"/>
      <c r="AO113" s="23" t="str">
        <f t="shared" si="934"/>
        <v xml:space="preserve"> </v>
      </c>
      <c r="AP113" s="23" t="str">
        <f t="shared" si="662"/>
        <v xml:space="preserve"> </v>
      </c>
      <c r="AQ113" s="48">
        <v>99143.57</v>
      </c>
      <c r="AR113" s="48">
        <v>3500</v>
      </c>
      <c r="AS113" s="48">
        <v>0</v>
      </c>
      <c r="AT113" s="23">
        <f t="shared" si="1156"/>
        <v>3.5302339828997484E-2</v>
      </c>
      <c r="AU113" s="23" t="str">
        <f t="shared" si="1157"/>
        <v xml:space="preserve"> </v>
      </c>
      <c r="AV113" s="30">
        <v>0</v>
      </c>
      <c r="AW113" s="30">
        <v>0</v>
      </c>
      <c r="AX113" s="30"/>
      <c r="AY113" s="23" t="str">
        <f t="shared" si="999"/>
        <v xml:space="preserve"> </v>
      </c>
      <c r="AZ113" s="23" t="str">
        <f t="shared" si="668"/>
        <v xml:space="preserve"> </v>
      </c>
      <c r="BA113" s="30">
        <v>0</v>
      </c>
      <c r="BB113" s="30">
        <v>0</v>
      </c>
      <c r="BC113" s="30"/>
      <c r="BD113" s="23" t="str">
        <f t="shared" si="671"/>
        <v xml:space="preserve"> </v>
      </c>
      <c r="BE113" s="23" t="str">
        <f t="shared" si="672"/>
        <v xml:space="preserve"> </v>
      </c>
      <c r="BF113" s="30">
        <v>0</v>
      </c>
      <c r="BG113" s="30">
        <v>0</v>
      </c>
      <c r="BH113" s="30"/>
      <c r="BI113" s="23" t="str">
        <f t="shared" si="1000"/>
        <v xml:space="preserve"> </v>
      </c>
      <c r="BJ113" s="23" t="str">
        <f t="shared" si="676"/>
        <v xml:space="preserve"> </v>
      </c>
      <c r="BK113" s="30">
        <v>0</v>
      </c>
      <c r="BL113" s="30">
        <v>0</v>
      </c>
      <c r="BM113" s="30"/>
      <c r="BN113" s="23"/>
      <c r="BO113" s="23" t="str">
        <f t="shared" si="680"/>
        <v xml:space="preserve"> </v>
      </c>
      <c r="BP113" s="30">
        <v>0</v>
      </c>
      <c r="BQ113" s="30">
        <v>0</v>
      </c>
      <c r="BR113" s="30"/>
      <c r="BS113" s="23" t="str">
        <f t="shared" si="1001"/>
        <v xml:space="preserve"> </v>
      </c>
      <c r="BT113" s="23" t="str">
        <f t="shared" si="684"/>
        <v xml:space="preserve"> </v>
      </c>
      <c r="BU113" s="30">
        <v>5000</v>
      </c>
      <c r="BV113" s="30">
        <v>3500</v>
      </c>
      <c r="BW113" s="30"/>
      <c r="BX113" s="23">
        <f t="shared" si="975"/>
        <v>0.7</v>
      </c>
      <c r="BY113" s="23" t="str">
        <f t="shared" si="687"/>
        <v xml:space="preserve"> </v>
      </c>
      <c r="BZ113" s="30">
        <v>94143.57</v>
      </c>
      <c r="CA113" s="30">
        <v>0</v>
      </c>
      <c r="CB113" s="30"/>
      <c r="CC113" s="23" t="str">
        <f t="shared" si="1110"/>
        <v xml:space="preserve"> </v>
      </c>
      <c r="CD113" s="23" t="str">
        <f t="shared" si="689"/>
        <v xml:space="preserve"> </v>
      </c>
      <c r="CE113" s="22">
        <v>0</v>
      </c>
      <c r="CF113" s="22">
        <v>0</v>
      </c>
      <c r="CG113" s="22">
        <v>0</v>
      </c>
      <c r="CH113" s="23" t="str">
        <f t="shared" si="1154"/>
        <v xml:space="preserve"> </v>
      </c>
      <c r="CI113" s="23" t="str">
        <f t="shared" si="720"/>
        <v xml:space="preserve"> </v>
      </c>
      <c r="CJ113" s="30">
        <v>0</v>
      </c>
      <c r="CK113" s="30">
        <v>0</v>
      </c>
      <c r="CL113" s="30"/>
      <c r="CM113" s="23" t="str">
        <f t="shared" si="693"/>
        <v xml:space="preserve"> </v>
      </c>
      <c r="CN113" s="23" t="str">
        <f t="shared" si="721"/>
        <v xml:space="preserve"> </v>
      </c>
      <c r="CO113" s="30">
        <v>0</v>
      </c>
      <c r="CP113" s="30">
        <v>0</v>
      </c>
      <c r="CQ113" s="30"/>
      <c r="CR113" s="23" t="str">
        <f t="shared" si="695"/>
        <v xml:space="preserve"> </v>
      </c>
      <c r="CS113" s="23" t="str">
        <f t="shared" si="696"/>
        <v xml:space="preserve"> </v>
      </c>
      <c r="CT113" s="30">
        <v>0</v>
      </c>
      <c r="CU113" s="30">
        <v>0</v>
      </c>
      <c r="CV113" s="30"/>
      <c r="CW113" s="23" t="str">
        <f t="shared" si="722"/>
        <v xml:space="preserve"> </v>
      </c>
      <c r="CX113" s="23" t="str">
        <f t="shared" si="723"/>
        <v xml:space="preserve"> </v>
      </c>
      <c r="CY113" s="30">
        <v>0</v>
      </c>
      <c r="CZ113" s="30">
        <v>0</v>
      </c>
      <c r="DA113" s="30"/>
      <c r="DB113" s="23" t="str">
        <f t="shared" si="1002"/>
        <v xml:space="preserve"> </v>
      </c>
      <c r="DC113" s="23" t="str">
        <f t="shared" si="700"/>
        <v xml:space="preserve"> </v>
      </c>
      <c r="DD113" s="30">
        <v>0</v>
      </c>
      <c r="DE113" s="30">
        <v>0</v>
      </c>
      <c r="DF113" s="30"/>
      <c r="DG113" s="23" t="str">
        <f>IF(DE113&lt;=0," ",IF(DF113&lt;=0," ",IF(DE113/DF113*100&gt;200,"СВ.200",DE113/DF113)))</f>
        <v xml:space="preserve"> </v>
      </c>
      <c r="DH113" s="23" t="str">
        <f t="shared" si="703"/>
        <v xml:space="preserve"> </v>
      </c>
      <c r="DI113" s="30"/>
      <c r="DJ113" s="30"/>
      <c r="DK113" s="23" t="str">
        <f t="shared" si="713"/>
        <v xml:space="preserve"> </v>
      </c>
      <c r="DL113" s="30">
        <v>0</v>
      </c>
      <c r="DM113" s="30">
        <v>0</v>
      </c>
      <c r="DN113" s="30"/>
      <c r="DO113" s="23" t="str">
        <f t="shared" si="1004"/>
        <v xml:space="preserve"> </v>
      </c>
      <c r="DP113" s="23" t="str">
        <f t="shared" si="1149"/>
        <v xml:space="preserve"> </v>
      </c>
      <c r="DQ113" s="30">
        <v>0</v>
      </c>
      <c r="DR113" s="30">
        <v>0</v>
      </c>
      <c r="DS113" s="30"/>
      <c r="DT113" s="77" t="str">
        <f t="shared" si="892"/>
        <v xml:space="preserve"> </v>
      </c>
      <c r="DU113" s="23" t="str">
        <f t="shared" si="1151"/>
        <v xml:space="preserve"> </v>
      </c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</row>
    <row r="114" spans="1:165" s="14" customFormat="1" ht="16.5" customHeight="1" outlineLevel="1" x14ac:dyDescent="0.25">
      <c r="A114" s="13">
        <f t="shared" si="1158"/>
        <v>92</v>
      </c>
      <c r="B114" s="100" t="s">
        <v>96</v>
      </c>
      <c r="C114" s="94">
        <v>3582839</v>
      </c>
      <c r="D114" s="22">
        <v>313309.31</v>
      </c>
      <c r="E114" s="22">
        <v>586844.43999999994</v>
      </c>
      <c r="F114" s="23">
        <f t="shared" si="1097"/>
        <v>8.7447219928107292E-2</v>
      </c>
      <c r="G114" s="23">
        <f t="shared" si="1098"/>
        <v>0.53388817997491811</v>
      </c>
      <c r="H114" s="12">
        <v>3498839</v>
      </c>
      <c r="I114" s="19">
        <v>298263.89</v>
      </c>
      <c r="J114" s="12">
        <v>568835.43999999994</v>
      </c>
      <c r="K114" s="23">
        <f t="shared" si="994"/>
        <v>8.5246531778112686E-2</v>
      </c>
      <c r="L114" s="23">
        <f t="shared" si="639"/>
        <v>0.52434125764034678</v>
      </c>
      <c r="M114" s="30">
        <v>747052</v>
      </c>
      <c r="N114" s="30">
        <v>77429.67</v>
      </c>
      <c r="O114" s="30">
        <v>149949.26999999999</v>
      </c>
      <c r="P114" s="23">
        <f t="shared" si="995"/>
        <v>0.10364696165728758</v>
      </c>
      <c r="Q114" s="23">
        <f t="shared" si="643"/>
        <v>0.51637243715824699</v>
      </c>
      <c r="R114" s="30">
        <v>0</v>
      </c>
      <c r="S114" s="30">
        <v>0</v>
      </c>
      <c r="T114" s="30"/>
      <c r="U114" s="23" t="str">
        <f t="shared" si="996"/>
        <v xml:space="preserve"> </v>
      </c>
      <c r="V114" s="23" t="str">
        <f t="shared" si="1155"/>
        <v xml:space="preserve"> </v>
      </c>
      <c r="W114" s="30">
        <v>1787</v>
      </c>
      <c r="X114" s="30">
        <v>0</v>
      </c>
      <c r="Y114" s="30">
        <v>1638</v>
      </c>
      <c r="Z114" s="23" t="str">
        <f t="shared" si="1159"/>
        <v xml:space="preserve"> </v>
      </c>
      <c r="AA114" s="23">
        <f t="shared" si="1160"/>
        <v>0</v>
      </c>
      <c r="AB114" s="30">
        <v>150000</v>
      </c>
      <c r="AC114" s="30">
        <v>10746.32</v>
      </c>
      <c r="AD114" s="30">
        <v>2569.6</v>
      </c>
      <c r="AE114" s="23">
        <f t="shared" si="997"/>
        <v>7.164213333333333E-2</v>
      </c>
      <c r="AF114" s="23" t="str">
        <f t="shared" si="655"/>
        <v>св.200</v>
      </c>
      <c r="AG114" s="30">
        <v>2600000</v>
      </c>
      <c r="AH114" s="30">
        <v>210087.9</v>
      </c>
      <c r="AI114" s="30">
        <v>414678.57</v>
      </c>
      <c r="AJ114" s="23">
        <f t="shared" si="998"/>
        <v>8.0803038461538454E-2</v>
      </c>
      <c r="AK114" s="23">
        <f t="shared" si="659"/>
        <v>0.50662830249462854</v>
      </c>
      <c r="AL114" s="30">
        <v>0</v>
      </c>
      <c r="AM114" s="30">
        <v>0</v>
      </c>
      <c r="AN114" s="30"/>
      <c r="AO114" s="23" t="str">
        <f t="shared" si="934"/>
        <v xml:space="preserve"> </v>
      </c>
      <c r="AP114" s="23" t="str">
        <f t="shared" si="662"/>
        <v xml:space="preserve"> </v>
      </c>
      <c r="AQ114" s="48">
        <v>84000</v>
      </c>
      <c r="AR114" s="48">
        <v>15045.42</v>
      </c>
      <c r="AS114" s="48">
        <v>18009</v>
      </c>
      <c r="AT114" s="23">
        <f t="shared" si="1156"/>
        <v>0.17911214285714286</v>
      </c>
      <c r="AU114" s="23">
        <f t="shared" si="1157"/>
        <v>0.8354389471930701</v>
      </c>
      <c r="AV114" s="30">
        <v>0</v>
      </c>
      <c r="AW114" s="30">
        <v>0</v>
      </c>
      <c r="AX114" s="30"/>
      <c r="AY114" s="23" t="str">
        <f t="shared" si="999"/>
        <v xml:space="preserve"> </v>
      </c>
      <c r="AZ114" s="23" t="str">
        <f t="shared" si="668"/>
        <v xml:space="preserve"> </v>
      </c>
      <c r="BA114" s="30">
        <v>14000</v>
      </c>
      <c r="BB114" s="30">
        <v>0</v>
      </c>
      <c r="BC114" s="30">
        <v>2963.58</v>
      </c>
      <c r="BD114" s="23" t="str">
        <f t="shared" si="671"/>
        <v xml:space="preserve"> </v>
      </c>
      <c r="BE114" s="23">
        <f t="shared" si="672"/>
        <v>0</v>
      </c>
      <c r="BF114" s="30">
        <v>70000</v>
      </c>
      <c r="BG114" s="30">
        <v>15045.42</v>
      </c>
      <c r="BH114" s="30">
        <v>15045.42</v>
      </c>
      <c r="BI114" s="23">
        <f t="shared" si="1000"/>
        <v>0.21493457142857142</v>
      </c>
      <c r="BJ114" s="23">
        <f t="shared" si="676"/>
        <v>1</v>
      </c>
      <c r="BK114" s="30">
        <v>0</v>
      </c>
      <c r="BL114" s="30">
        <v>0</v>
      </c>
      <c r="BM114" s="30"/>
      <c r="BN114" s="23"/>
      <c r="BO114" s="23" t="str">
        <f t="shared" si="680"/>
        <v xml:space="preserve"> </v>
      </c>
      <c r="BP114" s="30">
        <v>0</v>
      </c>
      <c r="BQ114" s="30">
        <v>0</v>
      </c>
      <c r="BR114" s="30"/>
      <c r="BS114" s="23" t="str">
        <f t="shared" si="1001"/>
        <v xml:space="preserve"> </v>
      </c>
      <c r="BT114" s="23" t="str">
        <f t="shared" si="684"/>
        <v xml:space="preserve"> </v>
      </c>
      <c r="BU114" s="30">
        <v>0</v>
      </c>
      <c r="BV114" s="30">
        <v>0</v>
      </c>
      <c r="BW114" s="30"/>
      <c r="BX114" s="23" t="str">
        <f t="shared" si="975"/>
        <v xml:space="preserve"> </v>
      </c>
      <c r="BY114" s="23" t="str">
        <f t="shared" si="687"/>
        <v xml:space="preserve"> </v>
      </c>
      <c r="BZ114" s="30">
        <v>0</v>
      </c>
      <c r="CA114" s="30">
        <v>0</v>
      </c>
      <c r="CB114" s="30"/>
      <c r="CC114" s="23" t="str">
        <f t="shared" si="1110"/>
        <v xml:space="preserve"> </v>
      </c>
      <c r="CD114" s="23" t="str">
        <f t="shared" si="689"/>
        <v xml:space="preserve"> </v>
      </c>
      <c r="CE114" s="22">
        <v>0</v>
      </c>
      <c r="CF114" s="22">
        <v>0</v>
      </c>
      <c r="CG114" s="22">
        <v>0</v>
      </c>
      <c r="CH114" s="23" t="str">
        <f t="shared" si="1154"/>
        <v xml:space="preserve"> </v>
      </c>
      <c r="CI114" s="23" t="str">
        <f t="shared" si="720"/>
        <v xml:space="preserve"> </v>
      </c>
      <c r="CJ114" s="30">
        <v>0</v>
      </c>
      <c r="CK114" s="30">
        <v>0</v>
      </c>
      <c r="CL114" s="30"/>
      <c r="CM114" s="23" t="str">
        <f t="shared" si="693"/>
        <v xml:space="preserve"> </v>
      </c>
      <c r="CN114" s="23" t="str">
        <f t="shared" si="721"/>
        <v xml:space="preserve"> </v>
      </c>
      <c r="CO114" s="30">
        <v>0</v>
      </c>
      <c r="CP114" s="30">
        <v>0</v>
      </c>
      <c r="CQ114" s="30"/>
      <c r="CR114" s="23" t="str">
        <f t="shared" si="695"/>
        <v xml:space="preserve"> </v>
      </c>
      <c r="CS114" s="23" t="str">
        <f t="shared" si="696"/>
        <v xml:space="preserve"> </v>
      </c>
      <c r="CT114" s="30">
        <v>0</v>
      </c>
      <c r="CU114" s="30">
        <v>0</v>
      </c>
      <c r="CV114" s="30"/>
      <c r="CW114" s="23" t="str">
        <f t="shared" si="722"/>
        <v xml:space="preserve"> </v>
      </c>
      <c r="CX114" s="23" t="str">
        <f t="shared" si="723"/>
        <v xml:space="preserve"> </v>
      </c>
      <c r="CY114" s="30">
        <v>0</v>
      </c>
      <c r="CZ114" s="30">
        <v>0</v>
      </c>
      <c r="DA114" s="30"/>
      <c r="DB114" s="23" t="str">
        <f t="shared" si="1002"/>
        <v xml:space="preserve"> </v>
      </c>
      <c r="DC114" s="23" t="str">
        <f t="shared" si="700"/>
        <v xml:space="preserve"> </v>
      </c>
      <c r="DD114" s="30">
        <v>0</v>
      </c>
      <c r="DE114" s="30">
        <v>0</v>
      </c>
      <c r="DF114" s="30"/>
      <c r="DG114" s="23" t="str">
        <f>IF(DE114&lt;=0," ",IF(DF114&lt;=0," ",IF(DE114/DF114*100&gt;200,"СВ.200",DE114/DF114)))</f>
        <v xml:space="preserve"> </v>
      </c>
      <c r="DH114" s="23" t="str">
        <f t="shared" si="703"/>
        <v xml:space="preserve"> </v>
      </c>
      <c r="DI114" s="30"/>
      <c r="DJ114" s="30"/>
      <c r="DK114" s="23" t="str">
        <f t="shared" si="713"/>
        <v xml:space="preserve"> </v>
      </c>
      <c r="DL114" s="30">
        <v>0</v>
      </c>
      <c r="DM114" s="30">
        <v>0</v>
      </c>
      <c r="DN114" s="30"/>
      <c r="DO114" s="23" t="str">
        <f t="shared" si="1004"/>
        <v xml:space="preserve"> </v>
      </c>
      <c r="DP114" s="23" t="str">
        <f t="shared" si="708"/>
        <v xml:space="preserve"> </v>
      </c>
      <c r="DQ114" s="30">
        <v>0</v>
      </c>
      <c r="DR114" s="30">
        <v>0</v>
      </c>
      <c r="DS114" s="30"/>
      <c r="DT114" s="77" t="str">
        <f t="shared" si="892"/>
        <v xml:space="preserve"> </v>
      </c>
      <c r="DU114" s="23" t="str">
        <f t="shared" ref="DU114:DU121" si="1161">IF(DS114=0," ",IF(DR114/DS114*100&gt;200,"св.200",DR114/DS114))</f>
        <v xml:space="preserve"> </v>
      </c>
      <c r="DV114" s="86"/>
      <c r="DW114" s="86"/>
      <c r="DX114" s="86"/>
      <c r="DY114" s="86"/>
      <c r="DZ114" s="86"/>
      <c r="EA114" s="86"/>
      <c r="EB114" s="86"/>
      <c r="EC114" s="86"/>
      <c r="ED114" s="86"/>
      <c r="EE114" s="86"/>
      <c r="EF114" s="86"/>
      <c r="EG114" s="86"/>
      <c r="EH114" s="86"/>
      <c r="EI114" s="86"/>
      <c r="EJ114" s="86"/>
      <c r="EK114" s="86"/>
      <c r="EL114" s="86"/>
      <c r="EM114" s="86"/>
      <c r="EN114" s="86"/>
      <c r="EO114" s="86"/>
      <c r="EP114" s="86"/>
      <c r="EQ114" s="86"/>
      <c r="ER114" s="86"/>
      <c r="ES114" s="86"/>
      <c r="ET114" s="86"/>
      <c r="EU114" s="86"/>
      <c r="EV114" s="86"/>
      <c r="EW114" s="86"/>
      <c r="EX114" s="86"/>
      <c r="EY114" s="86"/>
      <c r="EZ114" s="86"/>
      <c r="FA114" s="86"/>
      <c r="FB114" s="86"/>
      <c r="FC114" s="86"/>
      <c r="FD114" s="86"/>
      <c r="FE114" s="86"/>
      <c r="FF114" s="86"/>
      <c r="FG114" s="86"/>
      <c r="FH114" s="86"/>
      <c r="FI114" s="86"/>
    </row>
    <row r="115" spans="1:165" s="16" customFormat="1" ht="15.75" x14ac:dyDescent="0.25">
      <c r="A115" s="15"/>
      <c r="B115" s="99" t="s">
        <v>139</v>
      </c>
      <c r="C115" s="93">
        <f>C116+C117+C118+C119</f>
        <v>190247027.38</v>
      </c>
      <c r="D115" s="93">
        <f t="shared" ref="D115" si="1162">D116+D117+D118+D119</f>
        <v>35735670.43</v>
      </c>
      <c r="E115" s="93">
        <f t="shared" ref="E115" si="1163">E116+E117+E118+E119</f>
        <v>41323544.149999999</v>
      </c>
      <c r="F115" s="21">
        <f t="shared" si="1097"/>
        <v>0.18783825914200206</v>
      </c>
      <c r="G115" s="21">
        <f t="shared" si="1098"/>
        <v>0.86477748133808119</v>
      </c>
      <c r="H115" s="20">
        <f>H116+H117+H118+H119+H120+H121</f>
        <v>188757370.58999994</v>
      </c>
      <c r="I115" s="51">
        <f t="shared" ref="I115:J115" si="1164">I116+I117+I118+I119+I120+I121</f>
        <v>34030216.439999998</v>
      </c>
      <c r="J115" s="51">
        <f t="shared" si="1164"/>
        <v>39322395.490000002</v>
      </c>
      <c r="K115" s="21">
        <f t="shared" si="994"/>
        <v>0.18028549737491872</v>
      </c>
      <c r="L115" s="21">
        <f t="shared" si="639"/>
        <v>0.86541564968121421</v>
      </c>
      <c r="M115" s="51">
        <f>M116+M117+M118+M119+M120+M121</f>
        <v>155218730.58999994</v>
      </c>
      <c r="N115" s="51">
        <f t="shared" ref="N115" si="1165">N116+N117+N118+N119+N120+N121</f>
        <v>29413429.16</v>
      </c>
      <c r="O115" s="51">
        <f t="shared" ref="O115" si="1166">O116+O117+O118+O119+O120+O121</f>
        <v>34369446.530000001</v>
      </c>
      <c r="P115" s="21">
        <f t="shared" si="995"/>
        <v>0.18949664804110294</v>
      </c>
      <c r="Q115" s="21">
        <f t="shared" si="643"/>
        <v>0.85580165320165835</v>
      </c>
      <c r="R115" s="51">
        <f>R116+R117+R118+R119+R120+R121</f>
        <v>3685640</v>
      </c>
      <c r="S115" s="51">
        <f t="shared" ref="S115" si="1167">S116+S117+S118+S119+S120+S121</f>
        <v>990911.07</v>
      </c>
      <c r="T115" s="51">
        <f t="shared" ref="T115" si="1168">T116+T117+T118+T119+T120+T121</f>
        <v>917975.36</v>
      </c>
      <c r="U115" s="21">
        <f t="shared" si="996"/>
        <v>0.26885725952616096</v>
      </c>
      <c r="V115" s="21">
        <f t="shared" si="647"/>
        <v>1.0794527970772549</v>
      </c>
      <c r="W115" s="51">
        <f>W116+W117+W118+W119+W120+W121</f>
        <v>0</v>
      </c>
      <c r="X115" s="51">
        <f t="shared" ref="X115" si="1169">X116+X117+X118+X119+X120+X121</f>
        <v>65375.4</v>
      </c>
      <c r="Y115" s="51">
        <f t="shared" ref="Y115" si="1170">Y116+Y117+Y118+Y119+Y120+Y121</f>
        <v>0</v>
      </c>
      <c r="Z115" s="21" t="str">
        <f t="shared" si="1014"/>
        <v xml:space="preserve"> </v>
      </c>
      <c r="AA115" s="21" t="str">
        <f t="shared" si="651"/>
        <v xml:space="preserve"> </v>
      </c>
      <c r="AB115" s="51">
        <f>AB116+AB117+AB118+AB119+AB120+AB121</f>
        <v>11628000</v>
      </c>
      <c r="AC115" s="51">
        <f t="shared" ref="AC115" si="1171">AC116+AC117+AC118+AC119+AC120+AC121</f>
        <v>287685.18</v>
      </c>
      <c r="AD115" s="51">
        <f t="shared" ref="AD115" si="1172">AD116+AD117+AD118+AD119+AD120+AD121</f>
        <v>430776.46000000008</v>
      </c>
      <c r="AE115" s="21">
        <f t="shared" si="997"/>
        <v>2.4740727554179567E-2</v>
      </c>
      <c r="AF115" s="21">
        <f t="shared" si="655"/>
        <v>0.66782938882036391</v>
      </c>
      <c r="AG115" s="51">
        <f>AG116+AG117+AG118+AG119+AG120+AG121</f>
        <v>18225000</v>
      </c>
      <c r="AH115" s="51">
        <f t="shared" ref="AH115" si="1173">AH116+AH117+AH118+AH119+AH120+AH121</f>
        <v>3272815.6300000004</v>
      </c>
      <c r="AI115" s="51">
        <f t="shared" ref="AI115" si="1174">AI116+AI117+AI118+AI119+AI120+AI121</f>
        <v>3604197.14</v>
      </c>
      <c r="AJ115" s="21">
        <f t="shared" si="998"/>
        <v>0.17957836104252403</v>
      </c>
      <c r="AK115" s="21">
        <f t="shared" si="659"/>
        <v>0.90805677460806156</v>
      </c>
      <c r="AL115" s="51">
        <f>AL116+AL117+AL118+AL119+AL120+AL121</f>
        <v>0</v>
      </c>
      <c r="AM115" s="51">
        <f t="shared" ref="AM115" si="1175">AM116+AM117+AM118+AM119+AM120+AM121</f>
        <v>0</v>
      </c>
      <c r="AN115" s="51">
        <f t="shared" ref="AN115" si="1176">AN116+AN117+AN118+AN119+AN120+AN121</f>
        <v>0</v>
      </c>
      <c r="AO115" s="21" t="str">
        <f t="shared" si="934"/>
        <v xml:space="preserve"> </v>
      </c>
      <c r="AP115" s="21" t="str">
        <f t="shared" si="662"/>
        <v xml:space="preserve"> </v>
      </c>
      <c r="AQ115" s="51">
        <f>AQ116+AQ117+AQ118+AQ119+AQ120+AQ121</f>
        <v>6190277.5200000005</v>
      </c>
      <c r="AR115" s="51">
        <f t="shared" ref="AR115" si="1177">AR116+AR117+AR118+AR119+AR120+AR121</f>
        <v>3176426.1899999995</v>
      </c>
      <c r="AS115" s="51">
        <f t="shared" ref="AS115" si="1178">AS116+AS117+AS118+AS119+AS120+AS121</f>
        <v>3294021.35</v>
      </c>
      <c r="AT115" s="21">
        <f t="shared" si="712"/>
        <v>0.51313146781180163</v>
      </c>
      <c r="AU115" s="21">
        <f t="shared" si="744"/>
        <v>0.96430042567878294</v>
      </c>
      <c r="AV115" s="51">
        <f>AV116+AV117+AV118+AV119+AV120+AV121</f>
        <v>1000000</v>
      </c>
      <c r="AW115" s="51">
        <f t="shared" ref="AW115" si="1179">AW116+AW117+AW118+AW119+AW120+AW121</f>
        <v>8049.38</v>
      </c>
      <c r="AX115" s="51">
        <f t="shared" ref="AX115" si="1180">AX116+AX117+AX118+AX119+AX120+AX121</f>
        <v>72444.899999999994</v>
      </c>
      <c r="AY115" s="21">
        <f t="shared" si="999"/>
        <v>8.0493800000000001E-3</v>
      </c>
      <c r="AZ115" s="21">
        <f t="shared" si="668"/>
        <v>0.11111037491942152</v>
      </c>
      <c r="BA115" s="51">
        <f>BA116+BA117+BA118+BA119+BA120+BA121</f>
        <v>0</v>
      </c>
      <c r="BB115" s="51">
        <f t="shared" ref="BB115" si="1181">BB116+BB117+BB118+BB119+BB120+BB121</f>
        <v>0</v>
      </c>
      <c r="BC115" s="51">
        <f t="shared" ref="BC115" si="1182">BC116+BC117+BC118+BC119+BC120+BC121</f>
        <v>0</v>
      </c>
      <c r="BD115" s="21" t="str">
        <f t="shared" si="671"/>
        <v xml:space="preserve"> </v>
      </c>
      <c r="BE115" s="21" t="str">
        <f t="shared" si="672"/>
        <v xml:space="preserve"> </v>
      </c>
      <c r="BF115" s="51">
        <f>BF116+BF117+BF118+BF119+BF120+BF121</f>
        <v>970000</v>
      </c>
      <c r="BG115" s="51">
        <f t="shared" ref="BG115" si="1183">BG116+BG117+BG118+BG119+BG120+BG121</f>
        <v>366975.47</v>
      </c>
      <c r="BH115" s="51">
        <f t="shared" ref="BH115" si="1184">BH116+BH117+BH118+BH119+BH120+BH121</f>
        <v>269633.58</v>
      </c>
      <c r="BI115" s="21">
        <f t="shared" si="1000"/>
        <v>0.37832522680412367</v>
      </c>
      <c r="BJ115" s="21">
        <f t="shared" si="676"/>
        <v>1.3610154566059611</v>
      </c>
      <c r="BK115" s="51">
        <f>BK116+BK117+BK118+BK119+BK120+BK121</f>
        <v>0</v>
      </c>
      <c r="BL115" s="51">
        <f t="shared" ref="BL115" si="1185">BL116+BL117+BL118+BL119+BL120+BL121</f>
        <v>0</v>
      </c>
      <c r="BM115" s="51">
        <f t="shared" ref="BM115" si="1186">BM116+BM117+BM118+BM119+BM120+BM121</f>
        <v>0</v>
      </c>
      <c r="BN115" s="21" t="str">
        <f t="shared" ref="BN115:BN143" si="1187">IF(BL115&lt;=0," ",IF(BK115&lt;=0," ",IF(BL115/BK115*100&gt;200,"СВ.200",BL115/BK115)))</f>
        <v xml:space="preserve"> </v>
      </c>
      <c r="BO115" s="21" t="str">
        <f t="shared" si="680"/>
        <v xml:space="preserve"> </v>
      </c>
      <c r="BP115" s="51">
        <f>BP116+BP117+BP118+BP119+BP120+BP121</f>
        <v>2410940</v>
      </c>
      <c r="BQ115" s="51">
        <f t="shared" ref="BQ115" si="1188">BQ116+BQ117+BQ118+BQ119+BQ120+BQ121</f>
        <v>664214.31000000017</v>
      </c>
      <c r="BR115" s="51">
        <f t="shared" ref="BR115" si="1189">BR116+BR117+BR118+BR119+BR120+BR121</f>
        <v>563417.00000000012</v>
      </c>
      <c r="BS115" s="21">
        <f t="shared" si="1001"/>
        <v>0.27550014102383308</v>
      </c>
      <c r="BT115" s="21">
        <f t="shared" si="684"/>
        <v>1.1789035652101374</v>
      </c>
      <c r="BU115" s="51">
        <f>BU116+BU117+BU118+BU119+BU120+BU121</f>
        <v>385250</v>
      </c>
      <c r="BV115" s="51">
        <f t="shared" ref="BV115:BW115" si="1190">BV116+BV117+BV118+BV119+BV120+BV121</f>
        <v>1850792.01</v>
      </c>
      <c r="BW115" s="51">
        <f t="shared" si="1190"/>
        <v>1928803.8800000001</v>
      </c>
      <c r="BX115" s="21" t="str">
        <f t="shared" si="975"/>
        <v>СВ.200</v>
      </c>
      <c r="BY115" s="21">
        <f t="shared" si="687"/>
        <v>0.95955427567887297</v>
      </c>
      <c r="BZ115" s="51">
        <f>BZ116+BZ117+BZ118+BZ119+BZ120+BZ121</f>
        <v>0</v>
      </c>
      <c r="CA115" s="51">
        <f t="shared" ref="CA115:CB115" si="1191">CA116+CA117+CA118+CA119+CA120+CA121</f>
        <v>0</v>
      </c>
      <c r="CB115" s="51">
        <f t="shared" si="1191"/>
        <v>0</v>
      </c>
      <c r="CC115" s="21" t="str">
        <f t="shared" si="1110"/>
        <v xml:space="preserve"> </v>
      </c>
      <c r="CD115" s="21" t="str">
        <f t="shared" si="689"/>
        <v xml:space="preserve"> </v>
      </c>
      <c r="CE115" s="51">
        <f>CE116+CE117+CE118+CE119+CE120+CE121</f>
        <v>1000000</v>
      </c>
      <c r="CF115" s="51">
        <f t="shared" ref="CF115:CG115" si="1192">CF116+CF117+CF118+CF119+CF120+CF121</f>
        <v>158161.79999999999</v>
      </c>
      <c r="CG115" s="51">
        <f t="shared" si="1192"/>
        <v>159387.37</v>
      </c>
      <c r="CH115" s="21">
        <f t="shared" si="1154"/>
        <v>0.15816179999999999</v>
      </c>
      <c r="CI115" s="21">
        <f t="shared" si="720"/>
        <v>0.99231074582634737</v>
      </c>
      <c r="CJ115" s="51">
        <f>CJ116+CJ117+CJ118+CJ119+CJ120+CJ121</f>
        <v>1000000</v>
      </c>
      <c r="CK115" s="51">
        <f t="shared" ref="CK115:CL115" si="1193">CK116+CK117+CK118+CK119+CK120+CK121</f>
        <v>158161.79999999999</v>
      </c>
      <c r="CL115" s="51">
        <f t="shared" si="1193"/>
        <v>159387.37</v>
      </c>
      <c r="CM115" s="21">
        <f t="shared" si="693"/>
        <v>0.15816179999999999</v>
      </c>
      <c r="CN115" s="21">
        <f t="shared" si="721"/>
        <v>0.99231074582634737</v>
      </c>
      <c r="CO115" s="51">
        <f>CO116+CO117+CO118+CO119+CO120+CO121</f>
        <v>0</v>
      </c>
      <c r="CP115" s="51">
        <f t="shared" ref="CP115:CQ115" si="1194">CP116+CP117+CP118+CP119+CP120+CP121</f>
        <v>0</v>
      </c>
      <c r="CQ115" s="51">
        <f t="shared" si="1194"/>
        <v>0</v>
      </c>
      <c r="CR115" s="21" t="str">
        <f t="shared" si="695"/>
        <v xml:space="preserve"> </v>
      </c>
      <c r="CS115" s="21" t="str">
        <f>IF(CP115=0," ",IF(CP115/CQ115*100&gt;200,"св.200",CP115/CQ115))</f>
        <v xml:space="preserve"> </v>
      </c>
      <c r="CT115" s="51">
        <f>CT116+CT117+CT118+CT119+CT120+CT121</f>
        <v>160000</v>
      </c>
      <c r="CU115" s="51">
        <f t="shared" ref="CU115:CV115" si="1195">CU116+CU117+CU118+CU119+CU120+CU121</f>
        <v>29899.75</v>
      </c>
      <c r="CV115" s="51">
        <f t="shared" si="1195"/>
        <v>6273.27</v>
      </c>
      <c r="CW115" s="40">
        <f t="shared" si="722"/>
        <v>0.18687343749999999</v>
      </c>
      <c r="CX115" s="40" t="str">
        <f t="shared" si="723"/>
        <v>св.200</v>
      </c>
      <c r="CY115" s="51">
        <f>CY116+CY117+CY118+CY119+CY120+CY121</f>
        <v>0</v>
      </c>
      <c r="CZ115" s="51">
        <f t="shared" ref="CZ115:DA115" si="1196">CZ116+CZ117+CZ118+CZ119+CZ120+CZ121</f>
        <v>0</v>
      </c>
      <c r="DA115" s="51">
        <f t="shared" si="1196"/>
        <v>0</v>
      </c>
      <c r="DB115" s="21" t="str">
        <f t="shared" si="1002"/>
        <v xml:space="preserve"> </v>
      </c>
      <c r="DC115" s="21" t="str">
        <f t="shared" si="700"/>
        <v xml:space="preserve"> </v>
      </c>
      <c r="DD115" s="51">
        <f>DD116+DD117+DD118+DD119+DD120+DD121</f>
        <v>100000</v>
      </c>
      <c r="DE115" s="51">
        <f t="shared" ref="DE115:DF115" si="1197">DE116+DE117+DE118+DE119+DE120+DE121</f>
        <v>43094.22</v>
      </c>
      <c r="DF115" s="51">
        <f t="shared" si="1197"/>
        <v>307266.94</v>
      </c>
      <c r="DG115" s="21">
        <f t="shared" ref="DG115" si="1198">IF(DE115&lt;=0," ",IF(DD115&lt;=0," ",IF(DE115/DD115*100&gt;200,"СВ.200",DE115/DD115)))</f>
        <v>0.4309422</v>
      </c>
      <c r="DH115" s="21">
        <f t="shared" ref="DH115" si="1199">IF(DF115=0," ",IF(DE115/DF115*100&gt;200,"св.200",DE115/DF115))</f>
        <v>0.1402501030537161</v>
      </c>
      <c r="DI115" s="51">
        <f t="shared" ref="DI115:DJ115" si="1200">DI116+DI117+DI118+DI119+DI120+DI121</f>
        <v>-13205.59</v>
      </c>
      <c r="DJ115" s="51">
        <f t="shared" si="1200"/>
        <v>-13205.59</v>
      </c>
      <c r="DK115" s="51" t="e">
        <f t="shared" ref="DJ115:DK115" si="1201">DK116+DK117+DK118+DK119+DK120+DK121</f>
        <v>#VALUE!</v>
      </c>
      <c r="DL115" s="51">
        <f>DL116+DL117+DL118+DL119+DL120+DL121</f>
        <v>0</v>
      </c>
      <c r="DM115" s="51">
        <f t="shared" ref="DM115:DN115" si="1202">DM116+DM117+DM118+DM119+DM120+DM121</f>
        <v>0</v>
      </c>
      <c r="DN115" s="51">
        <f t="shared" si="1202"/>
        <v>0</v>
      </c>
      <c r="DO115" s="21" t="str">
        <f t="shared" si="1004"/>
        <v xml:space="preserve"> </v>
      </c>
      <c r="DP115" s="21" t="str">
        <f t="shared" si="708"/>
        <v xml:space="preserve"> </v>
      </c>
      <c r="DQ115" s="51">
        <f>DQ116+DQ117+DQ118+DQ119+DQ120+DQ121</f>
        <v>164087.51999999999</v>
      </c>
      <c r="DR115" s="51">
        <f t="shared" ref="DR115:DS115" si="1203">DR116+DR117+DR118+DR119+DR120+DR121</f>
        <v>47293.57</v>
      </c>
      <c r="DS115" s="51">
        <f t="shared" si="1203"/>
        <v>0</v>
      </c>
      <c r="DT115" s="76">
        <f t="shared" si="892"/>
        <v>0.28822161490404635</v>
      </c>
      <c r="DU115" s="21" t="str">
        <f t="shared" si="1161"/>
        <v xml:space="preserve"> </v>
      </c>
      <c r="DV115" s="85"/>
      <c r="DW115" s="85"/>
      <c r="DX115" s="85"/>
      <c r="DY115" s="85"/>
      <c r="DZ115" s="85"/>
      <c r="EA115" s="85"/>
      <c r="EB115" s="85"/>
      <c r="EC115" s="85"/>
      <c r="ED115" s="85"/>
      <c r="EE115" s="85"/>
      <c r="EF115" s="85"/>
      <c r="EG115" s="85"/>
      <c r="EH115" s="85"/>
      <c r="EI115" s="85"/>
      <c r="EJ115" s="85"/>
      <c r="EK115" s="85"/>
      <c r="EL115" s="85"/>
      <c r="EM115" s="85"/>
      <c r="EN115" s="85"/>
      <c r="EO115" s="85"/>
      <c r="EP115" s="85"/>
      <c r="EQ115" s="85"/>
      <c r="ER115" s="85"/>
      <c r="ES115" s="85"/>
      <c r="ET115" s="85"/>
      <c r="EU115" s="85"/>
      <c r="EV115" s="85"/>
      <c r="EW115" s="85"/>
      <c r="EX115" s="85"/>
      <c r="EY115" s="85"/>
      <c r="EZ115" s="85"/>
      <c r="FA115" s="85"/>
      <c r="FB115" s="85"/>
      <c r="FC115" s="85"/>
      <c r="FD115" s="85"/>
      <c r="FE115" s="85"/>
      <c r="FF115" s="85"/>
      <c r="FG115" s="85"/>
      <c r="FH115" s="85"/>
      <c r="FI115" s="85"/>
    </row>
    <row r="116" spans="1:165" s="14" customFormat="1" ht="16.5" customHeight="1" outlineLevel="1" x14ac:dyDescent="0.25">
      <c r="A116" s="13">
        <v>93</v>
      </c>
      <c r="B116" s="100" t="s">
        <v>14</v>
      </c>
      <c r="C116" s="94">
        <v>184187830.27000001</v>
      </c>
      <c r="D116" s="22">
        <v>34542942.009999998</v>
      </c>
      <c r="E116" s="22">
        <v>40304796.519999996</v>
      </c>
      <c r="F116" s="23">
        <f t="shared" si="1097"/>
        <v>0.18754193455324206</v>
      </c>
      <c r="G116" s="23">
        <f t="shared" si="1098"/>
        <v>0.8570429574767644</v>
      </c>
      <c r="H116" s="12">
        <v>179596605.28999999</v>
      </c>
      <c r="I116" s="19">
        <v>31902600.399999999</v>
      </c>
      <c r="J116" s="12">
        <v>37374783.179999992</v>
      </c>
      <c r="K116" s="23">
        <f t="shared" si="994"/>
        <v>0.17763476290927616</v>
      </c>
      <c r="L116" s="23">
        <f t="shared" si="639"/>
        <v>0.85358623343323448</v>
      </c>
      <c r="M116" s="30">
        <v>152310965.28999999</v>
      </c>
      <c r="N116" s="30">
        <v>28925790.629999999</v>
      </c>
      <c r="O116" s="30">
        <v>33842841.039999999</v>
      </c>
      <c r="P116" s="23">
        <f t="shared" si="995"/>
        <v>0.18991272607934243</v>
      </c>
      <c r="Q116" s="23">
        <f t="shared" si="643"/>
        <v>0.85470928979667005</v>
      </c>
      <c r="R116" s="30">
        <v>3685640</v>
      </c>
      <c r="S116" s="30">
        <v>990911.07</v>
      </c>
      <c r="T116" s="30">
        <v>917975.36</v>
      </c>
      <c r="U116" s="23">
        <f t="shared" si="996"/>
        <v>0.26885725952616096</v>
      </c>
      <c r="V116" s="23">
        <f t="shared" si="647"/>
        <v>1.0794527970772549</v>
      </c>
      <c r="W116" s="30">
        <v>0</v>
      </c>
      <c r="X116" s="30">
        <v>0</v>
      </c>
      <c r="Y116" s="30"/>
      <c r="Z116" s="23" t="str">
        <f t="shared" si="1014"/>
        <v xml:space="preserve"> </v>
      </c>
      <c r="AA116" s="23" t="str">
        <f t="shared" si="651"/>
        <v xml:space="preserve"> </v>
      </c>
      <c r="AB116" s="30">
        <v>10100000</v>
      </c>
      <c r="AC116" s="30">
        <v>216706.28</v>
      </c>
      <c r="AD116" s="30">
        <v>371810.05</v>
      </c>
      <c r="AE116" s="23">
        <f t="shared" si="997"/>
        <v>2.1456067326732674E-2</v>
      </c>
      <c r="AF116" s="23">
        <f t="shared" si="655"/>
        <v>0.58284137289995253</v>
      </c>
      <c r="AG116" s="30">
        <v>13500000</v>
      </c>
      <c r="AH116" s="30">
        <v>1769192.42</v>
      </c>
      <c r="AI116" s="30">
        <v>2242156.73</v>
      </c>
      <c r="AJ116" s="23">
        <f t="shared" si="998"/>
        <v>0.13105129037037036</v>
      </c>
      <c r="AK116" s="23">
        <f t="shared" si="659"/>
        <v>0.78905831886248201</v>
      </c>
      <c r="AL116" s="30">
        <v>0</v>
      </c>
      <c r="AM116" s="30">
        <v>0</v>
      </c>
      <c r="AN116" s="30"/>
      <c r="AO116" s="23" t="str">
        <f t="shared" si="934"/>
        <v xml:space="preserve"> </v>
      </c>
      <c r="AP116" s="23" t="str">
        <f t="shared" si="662"/>
        <v xml:space="preserve"> </v>
      </c>
      <c r="AQ116" s="48">
        <v>4591224.9800000004</v>
      </c>
      <c r="AR116" s="48">
        <v>2640341.61</v>
      </c>
      <c r="AS116" s="48">
        <v>2930013.3400000003</v>
      </c>
      <c r="AT116" s="23">
        <f t="shared" si="712"/>
        <v>0.57508434491920712</v>
      </c>
      <c r="AU116" s="23">
        <f t="shared" si="744"/>
        <v>0.90113637844392869</v>
      </c>
      <c r="AV116" s="30">
        <v>1000000</v>
      </c>
      <c r="AW116" s="30">
        <v>8049.38</v>
      </c>
      <c r="AX116" s="30">
        <v>72444.899999999994</v>
      </c>
      <c r="AY116" s="23">
        <f t="shared" si="999"/>
        <v>8.0493800000000001E-3</v>
      </c>
      <c r="AZ116" s="23">
        <f t="shared" si="668"/>
        <v>0.11111037491942152</v>
      </c>
      <c r="BA116" s="30">
        <v>0</v>
      </c>
      <c r="BB116" s="30">
        <v>0</v>
      </c>
      <c r="BC116" s="30"/>
      <c r="BD116" s="23" t="str">
        <f t="shared" si="671"/>
        <v xml:space="preserve"> </v>
      </c>
      <c r="BE116" s="23" t="str">
        <f t="shared" si="672"/>
        <v xml:space="preserve"> </v>
      </c>
      <c r="BF116" s="30">
        <v>0</v>
      </c>
      <c r="BG116" s="30">
        <v>0</v>
      </c>
      <c r="BH116" s="30"/>
      <c r="BI116" s="23" t="str">
        <f t="shared" si="1000"/>
        <v xml:space="preserve"> </v>
      </c>
      <c r="BJ116" s="23" t="str">
        <f t="shared" si="676"/>
        <v xml:space="preserve"> </v>
      </c>
      <c r="BK116" s="30">
        <v>0</v>
      </c>
      <c r="BL116" s="30">
        <v>0</v>
      </c>
      <c r="BM116" s="30"/>
      <c r="BN116" s="23" t="str">
        <f t="shared" si="1187"/>
        <v xml:space="preserve"> </v>
      </c>
      <c r="BO116" s="23" t="str">
        <f t="shared" si="680"/>
        <v xml:space="preserve"> </v>
      </c>
      <c r="BP116" s="30">
        <v>2210940</v>
      </c>
      <c r="BQ116" s="30">
        <v>579927.76</v>
      </c>
      <c r="BR116" s="30">
        <v>538115.68000000005</v>
      </c>
      <c r="BS116" s="23">
        <f t="shared" si="1001"/>
        <v>0.26229918496205235</v>
      </c>
      <c r="BT116" s="23">
        <f t="shared" si="684"/>
        <v>1.0777009136771483</v>
      </c>
      <c r="BU116" s="30">
        <v>55250</v>
      </c>
      <c r="BV116" s="30">
        <v>1821208.7</v>
      </c>
      <c r="BW116" s="30">
        <v>1860283.33</v>
      </c>
      <c r="BX116" s="23" t="str">
        <f t="shared" si="975"/>
        <v>СВ.200</v>
      </c>
      <c r="BY116" s="23">
        <f t="shared" si="687"/>
        <v>0.97899533400646011</v>
      </c>
      <c r="BZ116" s="30">
        <v>0</v>
      </c>
      <c r="CA116" s="30">
        <v>0</v>
      </c>
      <c r="CB116" s="30"/>
      <c r="CC116" s="23" t="str">
        <f t="shared" si="1110"/>
        <v xml:space="preserve"> </v>
      </c>
      <c r="CD116" s="23" t="str">
        <f t="shared" si="689"/>
        <v xml:space="preserve"> </v>
      </c>
      <c r="CE116" s="22">
        <v>1000000</v>
      </c>
      <c r="CF116" s="22">
        <v>158161.79999999999</v>
      </c>
      <c r="CG116" s="22">
        <v>159387.37</v>
      </c>
      <c r="CH116" s="23">
        <f t="shared" si="1154"/>
        <v>0.15816179999999999</v>
      </c>
      <c r="CI116" s="23">
        <f t="shared" si="720"/>
        <v>0.99231074582634737</v>
      </c>
      <c r="CJ116" s="30">
        <v>1000000</v>
      </c>
      <c r="CK116" s="30">
        <v>158161.79999999999</v>
      </c>
      <c r="CL116" s="30">
        <v>159387.37</v>
      </c>
      <c r="CM116" s="23">
        <f t="shared" si="693"/>
        <v>0.15816179999999999</v>
      </c>
      <c r="CN116" s="23">
        <f t="shared" si="721"/>
        <v>0.99231074582634737</v>
      </c>
      <c r="CO116" s="30">
        <v>0</v>
      </c>
      <c r="CP116" s="30">
        <v>0</v>
      </c>
      <c r="CQ116" s="30"/>
      <c r="CR116" s="23" t="str">
        <f t="shared" si="695"/>
        <v xml:space="preserve"> </v>
      </c>
      <c r="CS116" s="23" t="str">
        <f t="shared" si="696"/>
        <v xml:space="preserve"> </v>
      </c>
      <c r="CT116" s="30">
        <v>160000</v>
      </c>
      <c r="CU116" s="30">
        <v>29899.75</v>
      </c>
      <c r="CV116" s="30">
        <v>6273.27</v>
      </c>
      <c r="CW116" s="23">
        <f t="shared" si="722"/>
        <v>0.18687343749999999</v>
      </c>
      <c r="CX116" s="23" t="str">
        <f t="shared" si="723"/>
        <v>св.200</v>
      </c>
      <c r="CY116" s="30">
        <v>0</v>
      </c>
      <c r="CZ116" s="30">
        <v>0</v>
      </c>
      <c r="DA116" s="30"/>
      <c r="DB116" s="23" t="str">
        <f t="shared" si="1002"/>
        <v xml:space="preserve"> </v>
      </c>
      <c r="DC116" s="23" t="str">
        <f t="shared" si="700"/>
        <v xml:space="preserve"> </v>
      </c>
      <c r="DD116" s="30">
        <v>100000</v>
      </c>
      <c r="DE116" s="30">
        <v>43094.22</v>
      </c>
      <c r="DF116" s="30">
        <v>307266.94</v>
      </c>
      <c r="DG116" s="23">
        <f>IF(DE116&lt;=0," ",IF(DF116&lt;=0," ",IF(DE116/DF116*100&gt;200,"СВ.200",DE116/DF116)))</f>
        <v>0.1402501030537161</v>
      </c>
      <c r="DH116" s="23">
        <f>IF(DE116&lt;=0," ",IF(DE116/DF116*100&gt;200,"св.200",DE116/DF116))</f>
        <v>0.1402501030537161</v>
      </c>
      <c r="DI116" s="30">
        <v>-13758.15</v>
      </c>
      <c r="DJ116" s="30">
        <v>-13758.15</v>
      </c>
      <c r="DK116" s="23">
        <f t="shared" si="713"/>
        <v>1</v>
      </c>
      <c r="DL116" s="30">
        <v>0</v>
      </c>
      <c r="DM116" s="30">
        <v>0</v>
      </c>
      <c r="DN116" s="30"/>
      <c r="DO116" s="23" t="str">
        <f t="shared" si="1004"/>
        <v xml:space="preserve"> </v>
      </c>
      <c r="DP116" s="23" t="str">
        <f t="shared" si="708"/>
        <v xml:space="preserve"> </v>
      </c>
      <c r="DQ116" s="30">
        <v>65034.98</v>
      </c>
      <c r="DR116" s="30">
        <v>0</v>
      </c>
      <c r="DS116" s="30"/>
      <c r="DT116" s="77" t="str">
        <f t="shared" si="892"/>
        <v xml:space="preserve"> </v>
      </c>
      <c r="DU116" s="23" t="str">
        <f t="shared" si="1161"/>
        <v xml:space="preserve"> </v>
      </c>
      <c r="DV116" s="86"/>
      <c r="DW116" s="86"/>
      <c r="DX116" s="86"/>
      <c r="DY116" s="86"/>
      <c r="DZ116" s="86"/>
      <c r="EA116" s="86"/>
      <c r="EB116" s="86"/>
      <c r="EC116" s="86"/>
      <c r="ED116" s="86"/>
      <c r="EE116" s="86"/>
      <c r="EF116" s="86"/>
      <c r="EG116" s="86"/>
      <c r="EH116" s="86"/>
      <c r="EI116" s="86"/>
      <c r="EJ116" s="86"/>
      <c r="EK116" s="86"/>
      <c r="EL116" s="86"/>
      <c r="EM116" s="86"/>
      <c r="EN116" s="86"/>
      <c r="EO116" s="86"/>
      <c r="EP116" s="86"/>
      <c r="EQ116" s="86"/>
      <c r="ER116" s="86"/>
      <c r="ES116" s="86"/>
      <c r="ET116" s="86"/>
      <c r="EU116" s="86"/>
      <c r="EV116" s="86"/>
      <c r="EW116" s="86"/>
      <c r="EX116" s="86"/>
      <c r="EY116" s="86"/>
      <c r="EZ116" s="86"/>
      <c r="FA116" s="86"/>
      <c r="FB116" s="86"/>
      <c r="FC116" s="86"/>
      <c r="FD116" s="86"/>
      <c r="FE116" s="86"/>
      <c r="FF116" s="86"/>
      <c r="FG116" s="86"/>
      <c r="FH116" s="86"/>
      <c r="FI116" s="86"/>
    </row>
    <row r="117" spans="1:165" s="14" customFormat="1" ht="16.5" customHeight="1" outlineLevel="1" x14ac:dyDescent="0.25">
      <c r="A117" s="13">
        <f>A116+1</f>
        <v>94</v>
      </c>
      <c r="B117" s="100" t="s">
        <v>55</v>
      </c>
      <c r="C117" s="94">
        <v>1635397.46</v>
      </c>
      <c r="D117" s="22">
        <v>272548</v>
      </c>
      <c r="E117" s="22">
        <v>369054.35</v>
      </c>
      <c r="F117" s="23">
        <f t="shared" si="1097"/>
        <v>0.16665551137642101</v>
      </c>
      <c r="G117" s="23">
        <f t="shared" si="1098"/>
        <v>0.73850369193588972</v>
      </c>
      <c r="H117" s="12">
        <v>1291103.8900000001</v>
      </c>
      <c r="I117" s="19">
        <v>166646.07999999999</v>
      </c>
      <c r="J117" s="12">
        <v>255412.99</v>
      </c>
      <c r="K117" s="23">
        <f t="shared" si="994"/>
        <v>0.12907255666312026</v>
      </c>
      <c r="L117" s="23">
        <f t="shared" si="639"/>
        <v>0.65245733977743259</v>
      </c>
      <c r="M117" s="30">
        <v>628103.89</v>
      </c>
      <c r="N117" s="30">
        <v>103035.23</v>
      </c>
      <c r="O117" s="30">
        <v>116275.45</v>
      </c>
      <c r="P117" s="23">
        <f t="shared" si="995"/>
        <v>0.16404170017160696</v>
      </c>
      <c r="Q117" s="23">
        <f t="shared" si="643"/>
        <v>0.88613056324443373</v>
      </c>
      <c r="R117" s="30">
        <v>0</v>
      </c>
      <c r="S117" s="30">
        <v>0</v>
      </c>
      <c r="T117" s="30"/>
      <c r="U117" s="23" t="str">
        <f t="shared" si="996"/>
        <v xml:space="preserve"> </v>
      </c>
      <c r="V117" s="23" t="str">
        <f t="shared" ref="V117:V121" si="1204">IF(S117=0," ",IF(S117/T117*100&gt;200,"св.200",S117/T117))</f>
        <v xml:space="preserve"> </v>
      </c>
      <c r="W117" s="30">
        <v>0</v>
      </c>
      <c r="X117" s="30">
        <v>0</v>
      </c>
      <c r="Y117" s="30"/>
      <c r="Z117" s="23" t="str">
        <f t="shared" si="1014"/>
        <v xml:space="preserve"> </v>
      </c>
      <c r="AA117" s="23" t="str">
        <f t="shared" si="651"/>
        <v xml:space="preserve"> </v>
      </c>
      <c r="AB117" s="30">
        <v>73000</v>
      </c>
      <c r="AC117" s="30">
        <v>13704.27</v>
      </c>
      <c r="AD117" s="30">
        <v>19541.650000000001</v>
      </c>
      <c r="AE117" s="23">
        <f t="shared" si="997"/>
        <v>0.18772972602739726</v>
      </c>
      <c r="AF117" s="23">
        <f t="shared" si="655"/>
        <v>0.70128520365475788</v>
      </c>
      <c r="AG117" s="30">
        <v>590000</v>
      </c>
      <c r="AH117" s="30">
        <v>49906.58</v>
      </c>
      <c r="AI117" s="30">
        <v>119595.89</v>
      </c>
      <c r="AJ117" s="23">
        <f t="shared" si="998"/>
        <v>8.458742372881356E-2</v>
      </c>
      <c r="AK117" s="23">
        <f t="shared" si="659"/>
        <v>0.41729343709052213</v>
      </c>
      <c r="AL117" s="30">
        <v>0</v>
      </c>
      <c r="AM117" s="30">
        <v>0</v>
      </c>
      <c r="AN117" s="30"/>
      <c r="AO117" s="23" t="str">
        <f t="shared" si="934"/>
        <v xml:space="preserve"> </v>
      </c>
      <c r="AP117" s="23" t="str">
        <f t="shared" si="662"/>
        <v xml:space="preserve"> </v>
      </c>
      <c r="AQ117" s="48">
        <v>344293.57</v>
      </c>
      <c r="AR117" s="48">
        <v>105901.92000000001</v>
      </c>
      <c r="AS117" s="48">
        <v>113641.36</v>
      </c>
      <c r="AT117" s="23">
        <f t="shared" si="712"/>
        <v>0.30759191930305296</v>
      </c>
      <c r="AU117" s="23">
        <f t="shared" si="744"/>
        <v>0.93189592240008401</v>
      </c>
      <c r="AV117" s="30">
        <v>0</v>
      </c>
      <c r="AW117" s="30">
        <v>0</v>
      </c>
      <c r="AX117" s="30"/>
      <c r="AY117" s="23" t="str">
        <f t="shared" si="999"/>
        <v xml:space="preserve"> </v>
      </c>
      <c r="AZ117" s="23" t="str">
        <f t="shared" si="668"/>
        <v xml:space="preserve"> </v>
      </c>
      <c r="BA117" s="30">
        <v>0</v>
      </c>
      <c r="BB117" s="30">
        <v>0</v>
      </c>
      <c r="BC117" s="30"/>
      <c r="BD117" s="23" t="str">
        <f t="shared" si="671"/>
        <v xml:space="preserve"> </v>
      </c>
      <c r="BE117" s="23" t="str">
        <f t="shared" si="672"/>
        <v xml:space="preserve"> </v>
      </c>
      <c r="BF117" s="30">
        <v>120000</v>
      </c>
      <c r="BG117" s="30">
        <v>45446.99</v>
      </c>
      <c r="BH117" s="30">
        <v>42502.2</v>
      </c>
      <c r="BI117" s="23">
        <f t="shared" si="1000"/>
        <v>0.37872491666666663</v>
      </c>
      <c r="BJ117" s="23">
        <f t="shared" si="676"/>
        <v>1.0692855899224041</v>
      </c>
      <c r="BK117" s="30">
        <v>0</v>
      </c>
      <c r="BL117" s="30">
        <v>0</v>
      </c>
      <c r="BM117" s="30"/>
      <c r="BN117" s="23" t="str">
        <f t="shared" si="1187"/>
        <v xml:space="preserve"> </v>
      </c>
      <c r="BO117" s="23" t="str">
        <f t="shared" si="680"/>
        <v xml:space="preserve"> </v>
      </c>
      <c r="BP117" s="30">
        <v>50000</v>
      </c>
      <c r="BQ117" s="30">
        <v>6578.05</v>
      </c>
      <c r="BR117" s="30">
        <v>2618.61</v>
      </c>
      <c r="BS117" s="23">
        <f t="shared" si="1001"/>
        <v>0.13156100000000001</v>
      </c>
      <c r="BT117" s="23" t="str">
        <f t="shared" si="684"/>
        <v>св.200</v>
      </c>
      <c r="BU117" s="30">
        <v>150000</v>
      </c>
      <c r="BV117" s="30">
        <v>29583.31</v>
      </c>
      <c r="BW117" s="30">
        <v>68520.55</v>
      </c>
      <c r="BX117" s="23">
        <f t="shared" si="975"/>
        <v>0.19722206666666667</v>
      </c>
      <c r="BY117" s="23">
        <f t="shared" si="687"/>
        <v>0.43174361560145097</v>
      </c>
      <c r="BZ117" s="30">
        <v>0</v>
      </c>
      <c r="CA117" s="30">
        <v>0</v>
      </c>
      <c r="CB117" s="30"/>
      <c r="CC117" s="23" t="str">
        <f t="shared" si="1110"/>
        <v xml:space="preserve"> </v>
      </c>
      <c r="CD117" s="23" t="str">
        <f t="shared" si="689"/>
        <v xml:space="preserve"> </v>
      </c>
      <c r="CE117" s="22">
        <v>0</v>
      </c>
      <c r="CF117" s="22">
        <v>0</v>
      </c>
      <c r="CG117" s="22">
        <v>0</v>
      </c>
      <c r="CH117" s="23" t="str">
        <f t="shared" si="1154"/>
        <v xml:space="preserve"> </v>
      </c>
      <c r="CI117" s="23" t="str">
        <f t="shared" si="720"/>
        <v xml:space="preserve"> </v>
      </c>
      <c r="CJ117" s="30">
        <v>0</v>
      </c>
      <c r="CK117" s="30">
        <v>0</v>
      </c>
      <c r="CL117" s="30"/>
      <c r="CM117" s="23" t="str">
        <f t="shared" si="693"/>
        <v xml:space="preserve"> </v>
      </c>
      <c r="CN117" s="23" t="str">
        <f t="shared" si="721"/>
        <v xml:space="preserve"> </v>
      </c>
      <c r="CO117" s="30">
        <v>0</v>
      </c>
      <c r="CP117" s="30">
        <v>0</v>
      </c>
      <c r="CQ117" s="30"/>
      <c r="CR117" s="23" t="str">
        <f t="shared" si="695"/>
        <v xml:space="preserve"> </v>
      </c>
      <c r="CS117" s="23" t="str">
        <f t="shared" si="696"/>
        <v xml:space="preserve"> </v>
      </c>
      <c r="CT117" s="30">
        <v>0</v>
      </c>
      <c r="CU117" s="30">
        <v>0</v>
      </c>
      <c r="CV117" s="30"/>
      <c r="CW117" s="23" t="str">
        <f t="shared" si="722"/>
        <v xml:space="preserve"> </v>
      </c>
      <c r="CX117" s="23" t="str">
        <f t="shared" si="723"/>
        <v xml:space="preserve"> </v>
      </c>
      <c r="CY117" s="30">
        <v>0</v>
      </c>
      <c r="CZ117" s="30">
        <v>0</v>
      </c>
      <c r="DA117" s="30"/>
      <c r="DB117" s="23" t="str">
        <f t="shared" si="1002"/>
        <v xml:space="preserve"> </v>
      </c>
      <c r="DC117" s="23" t="str">
        <f t="shared" si="700"/>
        <v xml:space="preserve"> </v>
      </c>
      <c r="DD117" s="30">
        <v>0</v>
      </c>
      <c r="DE117" s="30">
        <v>0</v>
      </c>
      <c r="DF117" s="30"/>
      <c r="DG117" s="23" t="str">
        <f>IF(DE117&lt;=0," ",IF(DF117&lt;=0," ",IF(DE117/DF117*100&gt;200,"СВ.200",DE117/DF117)))</f>
        <v xml:space="preserve"> </v>
      </c>
      <c r="DH117" s="23" t="str">
        <f t="shared" si="703"/>
        <v xml:space="preserve"> </v>
      </c>
      <c r="DI117" s="30"/>
      <c r="DJ117" s="30"/>
      <c r="DK117" s="23" t="str">
        <f t="shared" si="713"/>
        <v xml:space="preserve"> </v>
      </c>
      <c r="DL117" s="30">
        <v>0</v>
      </c>
      <c r="DM117" s="30">
        <v>0</v>
      </c>
      <c r="DN117" s="30"/>
      <c r="DO117" s="23" t="str">
        <f t="shared" si="1004"/>
        <v xml:space="preserve"> </v>
      </c>
      <c r="DP117" s="23" t="str">
        <f t="shared" si="708"/>
        <v xml:space="preserve"> </v>
      </c>
      <c r="DQ117" s="30">
        <v>24293.57</v>
      </c>
      <c r="DR117" s="30">
        <v>24293.57</v>
      </c>
      <c r="DS117" s="30"/>
      <c r="DT117" s="77">
        <f t="shared" si="892"/>
        <v>1</v>
      </c>
      <c r="DU117" s="23" t="str">
        <f t="shared" si="1161"/>
        <v xml:space="preserve"> </v>
      </c>
      <c r="DV117" s="86"/>
      <c r="DW117" s="86"/>
      <c r="DX117" s="86"/>
      <c r="DY117" s="86"/>
      <c r="DZ117" s="86"/>
      <c r="EA117" s="86"/>
      <c r="EB117" s="86"/>
      <c r="EC117" s="86"/>
      <c r="ED117" s="86"/>
      <c r="EE117" s="86"/>
      <c r="EF117" s="86"/>
      <c r="EG117" s="86"/>
      <c r="EH117" s="86"/>
      <c r="EI117" s="86"/>
      <c r="EJ117" s="86"/>
      <c r="EK117" s="86"/>
      <c r="EL117" s="86"/>
      <c r="EM117" s="86"/>
      <c r="EN117" s="86"/>
      <c r="EO117" s="86"/>
      <c r="EP117" s="86"/>
      <c r="EQ117" s="86"/>
      <c r="ER117" s="86"/>
      <c r="ES117" s="86"/>
      <c r="ET117" s="86"/>
      <c r="EU117" s="86"/>
      <c r="EV117" s="86"/>
      <c r="EW117" s="86"/>
      <c r="EX117" s="86"/>
      <c r="EY117" s="86"/>
      <c r="EZ117" s="86"/>
      <c r="FA117" s="86"/>
      <c r="FB117" s="86"/>
      <c r="FC117" s="86"/>
      <c r="FD117" s="86"/>
      <c r="FE117" s="86"/>
      <c r="FF117" s="86"/>
      <c r="FG117" s="86"/>
      <c r="FH117" s="86"/>
      <c r="FI117" s="86"/>
    </row>
    <row r="118" spans="1:165" s="14" customFormat="1" ht="16.5" customHeight="1" outlineLevel="1" x14ac:dyDescent="0.25">
      <c r="A118" s="13">
        <f t="shared" ref="A118:A121" si="1205">A117+1</f>
        <v>95</v>
      </c>
      <c r="B118" s="100" t="s">
        <v>21</v>
      </c>
      <c r="C118" s="94">
        <v>2103676.7000000002</v>
      </c>
      <c r="D118" s="22">
        <v>550787.15</v>
      </c>
      <c r="E118" s="22">
        <v>320221.04000000004</v>
      </c>
      <c r="F118" s="23">
        <f t="shared" si="1097"/>
        <v>0.26182119619426308</v>
      </c>
      <c r="G118" s="23">
        <f t="shared" si="1098"/>
        <v>1.7200217387339694</v>
      </c>
      <c r="H118" s="12">
        <v>1995676.7</v>
      </c>
      <c r="I118" s="19">
        <v>483486.16</v>
      </c>
      <c r="J118" s="12">
        <v>306858.56000000006</v>
      </c>
      <c r="K118" s="23">
        <f t="shared" si="994"/>
        <v>0.24226677597628915</v>
      </c>
      <c r="L118" s="23">
        <f t="shared" si="639"/>
        <v>1.5755993901555163</v>
      </c>
      <c r="M118" s="30">
        <v>350676.7</v>
      </c>
      <c r="N118" s="30">
        <v>56870.54</v>
      </c>
      <c r="O118" s="30">
        <v>61375.93</v>
      </c>
      <c r="P118" s="23">
        <f t="shared" si="995"/>
        <v>0.16217370586640059</v>
      </c>
      <c r="Q118" s="23">
        <f t="shared" si="643"/>
        <v>0.92659353593501559</v>
      </c>
      <c r="R118" s="30">
        <v>0</v>
      </c>
      <c r="S118" s="30">
        <v>0</v>
      </c>
      <c r="T118" s="30"/>
      <c r="U118" s="23" t="str">
        <f t="shared" si="996"/>
        <v xml:space="preserve"> </v>
      </c>
      <c r="V118" s="23" t="str">
        <f t="shared" si="1204"/>
        <v xml:space="preserve"> </v>
      </c>
      <c r="W118" s="30">
        <v>0</v>
      </c>
      <c r="X118" s="30">
        <v>0</v>
      </c>
      <c r="Y118" s="30"/>
      <c r="Z118" s="23" t="str">
        <f t="shared" si="1014"/>
        <v xml:space="preserve"> </v>
      </c>
      <c r="AA118" s="23" t="str">
        <f t="shared" si="651"/>
        <v xml:space="preserve"> </v>
      </c>
      <c r="AB118" s="30">
        <v>445000</v>
      </c>
      <c r="AC118" s="30">
        <v>15392.37</v>
      </c>
      <c r="AD118" s="30">
        <v>-195.6</v>
      </c>
      <c r="AE118" s="23">
        <f t="shared" si="997"/>
        <v>3.4589595505617979E-2</v>
      </c>
      <c r="AF118" s="23">
        <f t="shared" si="655"/>
        <v>-78.693098159509205</v>
      </c>
      <c r="AG118" s="30">
        <v>1200000</v>
      </c>
      <c r="AH118" s="30">
        <v>411223.25</v>
      </c>
      <c r="AI118" s="30">
        <v>245678.23</v>
      </c>
      <c r="AJ118" s="23">
        <f t="shared" si="998"/>
        <v>0.34268604166666666</v>
      </c>
      <c r="AK118" s="23">
        <f t="shared" si="659"/>
        <v>1.6738286090713044</v>
      </c>
      <c r="AL118" s="30">
        <v>0</v>
      </c>
      <c r="AM118" s="30">
        <v>0</v>
      </c>
      <c r="AN118" s="30"/>
      <c r="AO118" s="23" t="str">
        <f t="shared" si="934"/>
        <v xml:space="preserve"> </v>
      </c>
      <c r="AP118" s="23" t="str">
        <f t="shared" si="662"/>
        <v xml:space="preserve"> </v>
      </c>
      <c r="AQ118" s="48">
        <v>108000</v>
      </c>
      <c r="AR118" s="48">
        <v>67300.989999999991</v>
      </c>
      <c r="AS118" s="48">
        <v>13362.48</v>
      </c>
      <c r="AT118" s="23">
        <f t="shared" si="712"/>
        <v>0.62315731481481473</v>
      </c>
      <c r="AU118" s="23" t="str">
        <f t="shared" si="744"/>
        <v>св.200</v>
      </c>
      <c r="AV118" s="30">
        <v>0</v>
      </c>
      <c r="AW118" s="30">
        <v>0</v>
      </c>
      <c r="AX118" s="30"/>
      <c r="AY118" s="23" t="str">
        <f t="shared" si="999"/>
        <v xml:space="preserve"> </v>
      </c>
      <c r="AZ118" s="23" t="str">
        <f t="shared" si="668"/>
        <v xml:space="preserve"> </v>
      </c>
      <c r="BA118" s="30">
        <v>0</v>
      </c>
      <c r="BB118" s="30">
        <v>0</v>
      </c>
      <c r="BC118" s="30"/>
      <c r="BD118" s="23" t="str">
        <f t="shared" si="671"/>
        <v xml:space="preserve"> </v>
      </c>
      <c r="BE118" s="23" t="str">
        <f t="shared" si="672"/>
        <v xml:space="preserve"> </v>
      </c>
      <c r="BF118" s="30">
        <v>0</v>
      </c>
      <c r="BG118" s="30">
        <v>0</v>
      </c>
      <c r="BH118" s="30"/>
      <c r="BI118" s="23" t="str">
        <f t="shared" si="1000"/>
        <v xml:space="preserve"> </v>
      </c>
      <c r="BJ118" s="23" t="str">
        <f>IF(BG118=0," ",IF(BG118/BH118*100&gt;200,"св.200",BG118/BH118))</f>
        <v xml:space="preserve"> </v>
      </c>
      <c r="BK118" s="30">
        <v>0</v>
      </c>
      <c r="BL118" s="30">
        <v>0</v>
      </c>
      <c r="BM118" s="30"/>
      <c r="BN118" s="23" t="str">
        <f t="shared" si="1187"/>
        <v xml:space="preserve"> </v>
      </c>
      <c r="BO118" s="23" t="str">
        <f t="shared" si="680"/>
        <v xml:space="preserve"> </v>
      </c>
      <c r="BP118" s="30">
        <v>70000</v>
      </c>
      <c r="BQ118" s="30">
        <v>44300.99</v>
      </c>
      <c r="BR118" s="30">
        <v>13362.48</v>
      </c>
      <c r="BS118" s="23">
        <f t="shared" si="1001"/>
        <v>0.63287128571428564</v>
      </c>
      <c r="BT118" s="23" t="str">
        <f t="shared" si="684"/>
        <v>св.200</v>
      </c>
      <c r="BU118" s="30">
        <v>15000</v>
      </c>
      <c r="BV118" s="30">
        <v>0</v>
      </c>
      <c r="BW118" s="30"/>
      <c r="BX118" s="23" t="str">
        <f t="shared" si="975"/>
        <v xml:space="preserve"> </v>
      </c>
      <c r="BY118" s="23" t="str">
        <f>IF(BV118=0," ",IF(BV118/BW118*100&gt;200,"св.200",BV118/BW118))</f>
        <v xml:space="preserve"> </v>
      </c>
      <c r="BZ118" s="30">
        <v>0</v>
      </c>
      <c r="CA118" s="30">
        <v>0</v>
      </c>
      <c r="CB118" s="30"/>
      <c r="CC118" s="23" t="str">
        <f t="shared" si="1110"/>
        <v xml:space="preserve"> </v>
      </c>
      <c r="CD118" s="23" t="str">
        <f t="shared" si="689"/>
        <v xml:space="preserve"> </v>
      </c>
      <c r="CE118" s="22">
        <v>0</v>
      </c>
      <c r="CF118" s="22">
        <v>0</v>
      </c>
      <c r="CG118" s="22">
        <v>0</v>
      </c>
      <c r="CH118" s="23" t="str">
        <f t="shared" si="691"/>
        <v xml:space="preserve"> </v>
      </c>
      <c r="CI118" s="23" t="str">
        <f t="shared" si="720"/>
        <v xml:space="preserve"> </v>
      </c>
      <c r="CJ118" s="30">
        <v>0</v>
      </c>
      <c r="CK118" s="30">
        <v>0</v>
      </c>
      <c r="CL118" s="30"/>
      <c r="CM118" s="23" t="str">
        <f t="shared" si="693"/>
        <v xml:space="preserve"> </v>
      </c>
      <c r="CN118" s="23" t="str">
        <f t="shared" si="721"/>
        <v xml:space="preserve"> </v>
      </c>
      <c r="CO118" s="30">
        <v>0</v>
      </c>
      <c r="CP118" s="30">
        <v>0</v>
      </c>
      <c r="CQ118" s="30"/>
      <c r="CR118" s="23" t="str">
        <f t="shared" si="695"/>
        <v xml:space="preserve"> </v>
      </c>
      <c r="CS118" s="23" t="str">
        <f t="shared" si="696"/>
        <v xml:space="preserve"> </v>
      </c>
      <c r="CT118" s="30">
        <v>0</v>
      </c>
      <c r="CU118" s="30">
        <v>0</v>
      </c>
      <c r="CV118" s="30"/>
      <c r="CW118" s="23" t="str">
        <f t="shared" si="722"/>
        <v xml:space="preserve"> </v>
      </c>
      <c r="CX118" s="23" t="str">
        <f t="shared" si="723"/>
        <v xml:space="preserve"> </v>
      </c>
      <c r="CY118" s="30">
        <v>0</v>
      </c>
      <c r="CZ118" s="30">
        <v>0</v>
      </c>
      <c r="DA118" s="30"/>
      <c r="DB118" s="23" t="str">
        <f t="shared" si="1002"/>
        <v xml:space="preserve"> </v>
      </c>
      <c r="DC118" s="23" t="str">
        <f t="shared" si="700"/>
        <v xml:space="preserve"> </v>
      </c>
      <c r="DD118" s="30">
        <v>0</v>
      </c>
      <c r="DE118" s="30">
        <v>0</v>
      </c>
      <c r="DF118" s="30"/>
      <c r="DG118" s="23" t="str">
        <f>IF(DE118&lt;=0," ",IF(DF118&lt;=0," ",IF(DE118/DF118*100&gt;200,"СВ.200",DE118/DF118)))</f>
        <v xml:space="preserve"> </v>
      </c>
      <c r="DH118" s="23" t="str">
        <f t="shared" si="703"/>
        <v xml:space="preserve"> </v>
      </c>
      <c r="DI118" s="30"/>
      <c r="DJ118" s="30"/>
      <c r="DK118" s="23" t="str">
        <f t="shared" si="713"/>
        <v xml:space="preserve"> </v>
      </c>
      <c r="DL118" s="30">
        <v>0</v>
      </c>
      <c r="DM118" s="30">
        <v>0</v>
      </c>
      <c r="DN118" s="30"/>
      <c r="DO118" s="23" t="str">
        <f t="shared" si="1004"/>
        <v xml:space="preserve"> </v>
      </c>
      <c r="DP118" s="23" t="str">
        <f t="shared" si="708"/>
        <v xml:space="preserve"> </v>
      </c>
      <c r="DQ118" s="30">
        <v>23000</v>
      </c>
      <c r="DR118" s="30">
        <v>23000</v>
      </c>
      <c r="DS118" s="30"/>
      <c r="DT118" s="77">
        <f t="shared" si="892"/>
        <v>1</v>
      </c>
      <c r="DU118" s="23" t="str">
        <f t="shared" si="1161"/>
        <v xml:space="preserve"> </v>
      </c>
      <c r="DV118" s="86"/>
      <c r="DW118" s="86"/>
      <c r="DX118" s="86"/>
      <c r="DY118" s="86"/>
      <c r="DZ118" s="86"/>
      <c r="EA118" s="86"/>
      <c r="EB118" s="86"/>
      <c r="EC118" s="86"/>
      <c r="ED118" s="86"/>
      <c r="EE118" s="86"/>
      <c r="EF118" s="86"/>
      <c r="EG118" s="86"/>
      <c r="EH118" s="86"/>
      <c r="EI118" s="86"/>
      <c r="EJ118" s="86"/>
      <c r="EK118" s="86"/>
      <c r="EL118" s="86"/>
      <c r="EM118" s="86"/>
      <c r="EN118" s="86"/>
      <c r="EO118" s="86"/>
      <c r="EP118" s="86"/>
      <c r="EQ118" s="86"/>
      <c r="ER118" s="86"/>
      <c r="ES118" s="86"/>
      <c r="ET118" s="86"/>
      <c r="EU118" s="86"/>
      <c r="EV118" s="86"/>
      <c r="EW118" s="86"/>
      <c r="EX118" s="86"/>
      <c r="EY118" s="86"/>
      <c r="EZ118" s="86"/>
      <c r="FA118" s="86"/>
      <c r="FB118" s="86"/>
      <c r="FC118" s="86"/>
      <c r="FD118" s="86"/>
      <c r="FE118" s="86"/>
      <c r="FF118" s="86"/>
      <c r="FG118" s="86"/>
      <c r="FH118" s="86"/>
      <c r="FI118" s="86"/>
    </row>
    <row r="119" spans="1:165" s="14" customFormat="1" ht="16.149999999999999" customHeight="1" outlineLevel="1" x14ac:dyDescent="0.25">
      <c r="A119" s="13">
        <f t="shared" si="1205"/>
        <v>96</v>
      </c>
      <c r="B119" s="100" t="s">
        <v>25</v>
      </c>
      <c r="C119" s="94">
        <v>2320122.9500000002</v>
      </c>
      <c r="D119" s="22">
        <v>369393.27</v>
      </c>
      <c r="E119" s="22">
        <v>329472.24000000005</v>
      </c>
      <c r="F119" s="23">
        <f t="shared" si="1097"/>
        <v>0.15921279947685529</v>
      </c>
      <c r="G119" s="23">
        <f t="shared" si="1098"/>
        <v>1.1211665966152413</v>
      </c>
      <c r="H119" s="12">
        <v>2303072.23</v>
      </c>
      <c r="I119" s="19">
        <v>352883.91000000003</v>
      </c>
      <c r="J119" s="12">
        <v>326898.24000000005</v>
      </c>
      <c r="K119" s="23">
        <f t="shared" si="994"/>
        <v>0.15322311884243422</v>
      </c>
      <c r="L119" s="23">
        <f t="shared" si="639"/>
        <v>1.0794916179420238</v>
      </c>
      <c r="M119" s="30">
        <v>888072.23</v>
      </c>
      <c r="N119" s="30">
        <v>164000.64000000001</v>
      </c>
      <c r="O119" s="30">
        <v>145524.25</v>
      </c>
      <c r="P119" s="23">
        <f t="shared" si="995"/>
        <v>0.18467038429970953</v>
      </c>
      <c r="Q119" s="23">
        <f t="shared" si="643"/>
        <v>1.1269643375588605</v>
      </c>
      <c r="R119" s="30">
        <v>0</v>
      </c>
      <c r="S119" s="30">
        <v>0</v>
      </c>
      <c r="T119" s="30"/>
      <c r="U119" s="23" t="str">
        <f t="shared" si="996"/>
        <v xml:space="preserve"> </v>
      </c>
      <c r="V119" s="23" t="str">
        <f t="shared" si="1204"/>
        <v xml:space="preserve"> </v>
      </c>
      <c r="W119" s="30">
        <v>0</v>
      </c>
      <c r="X119" s="30">
        <v>0</v>
      </c>
      <c r="Y119" s="30"/>
      <c r="Z119" s="23" t="str">
        <f t="shared" si="1014"/>
        <v xml:space="preserve"> </v>
      </c>
      <c r="AA119" s="23" t="str">
        <f t="shared" si="651"/>
        <v xml:space="preserve"> </v>
      </c>
      <c r="AB119" s="30">
        <v>470000</v>
      </c>
      <c r="AC119" s="30">
        <v>535.28</v>
      </c>
      <c r="AD119" s="30">
        <v>29234.46</v>
      </c>
      <c r="AE119" s="23">
        <f t="shared" si="997"/>
        <v>1.1388936170212765E-3</v>
      </c>
      <c r="AF119" s="23">
        <f t="shared" si="655"/>
        <v>1.8309898660690157E-2</v>
      </c>
      <c r="AG119" s="30">
        <v>945000</v>
      </c>
      <c r="AH119" s="30">
        <v>188347.99</v>
      </c>
      <c r="AI119" s="30">
        <v>152139.53</v>
      </c>
      <c r="AJ119" s="23">
        <f t="shared" si="998"/>
        <v>0.19931004232804231</v>
      </c>
      <c r="AK119" s="23">
        <f t="shared" si="659"/>
        <v>1.2379950825403496</v>
      </c>
      <c r="AL119" s="30">
        <v>0</v>
      </c>
      <c r="AM119" s="30">
        <v>0</v>
      </c>
      <c r="AN119" s="30"/>
      <c r="AO119" s="23" t="str">
        <f t="shared" ref="AO119:AO143" si="1206">IF(AM119&lt;=0," ",IF(AL119&lt;=0," ",IF(AM119/AL119*100&gt;200,"СВ.200",AM119/AL119)))</f>
        <v xml:space="preserve"> </v>
      </c>
      <c r="AP119" s="23" t="str">
        <f t="shared" si="662"/>
        <v xml:space="preserve"> </v>
      </c>
      <c r="AQ119" s="48">
        <v>17050.72</v>
      </c>
      <c r="AR119" s="48">
        <v>16509.36</v>
      </c>
      <c r="AS119" s="48">
        <v>2574</v>
      </c>
      <c r="AT119" s="23">
        <f t="shared" ref="AT119:AT121" si="1207">IF(AR119&lt;=0," ",IF(AQ119&lt;=0," ",IF(AR119/AQ119*100&gt;200,"СВ.200",AR119/AQ119)))</f>
        <v>0.96825002111347791</v>
      </c>
      <c r="AU119" s="23" t="str">
        <f t="shared" ref="AU119:AU121" si="1208">IF(AS119=0," ",IF(AR119/AS119*100&gt;200,"св.200",AR119/AS119))</f>
        <v>св.200</v>
      </c>
      <c r="AV119" s="30">
        <v>0</v>
      </c>
      <c r="AW119" s="30">
        <v>0</v>
      </c>
      <c r="AX119" s="30"/>
      <c r="AY119" s="23" t="str">
        <f t="shared" si="999"/>
        <v xml:space="preserve"> </v>
      </c>
      <c r="AZ119" s="23" t="str">
        <f t="shared" si="668"/>
        <v xml:space="preserve"> </v>
      </c>
      <c r="BA119" s="30">
        <v>0</v>
      </c>
      <c r="BB119" s="30">
        <v>0</v>
      </c>
      <c r="BC119" s="30"/>
      <c r="BD119" s="23" t="str">
        <f t="shared" si="671"/>
        <v xml:space="preserve"> </v>
      </c>
      <c r="BE119" s="23" t="str">
        <f t="shared" si="672"/>
        <v xml:space="preserve"> </v>
      </c>
      <c r="BF119" s="30">
        <v>0</v>
      </c>
      <c r="BG119" s="30">
        <v>0</v>
      </c>
      <c r="BH119" s="30"/>
      <c r="BI119" s="23" t="str">
        <f t="shared" si="1000"/>
        <v xml:space="preserve"> </v>
      </c>
      <c r="BJ119" s="23" t="str">
        <f t="shared" si="676"/>
        <v xml:space="preserve"> </v>
      </c>
      <c r="BK119" s="30">
        <v>0</v>
      </c>
      <c r="BL119" s="30">
        <v>0</v>
      </c>
      <c r="BM119" s="30"/>
      <c r="BN119" s="23" t="str">
        <f t="shared" si="1187"/>
        <v xml:space="preserve"> </v>
      </c>
      <c r="BO119" s="23" t="str">
        <f t="shared" si="680"/>
        <v xml:space="preserve"> </v>
      </c>
      <c r="BP119" s="30">
        <v>5000</v>
      </c>
      <c r="BQ119" s="30">
        <v>8563.68</v>
      </c>
      <c r="BR119" s="30">
        <v>2574</v>
      </c>
      <c r="BS119" s="23">
        <f t="shared" si="1001"/>
        <v>1.712736</v>
      </c>
      <c r="BT119" s="23" t="str">
        <f t="shared" si="684"/>
        <v>св.200</v>
      </c>
      <c r="BU119" s="30">
        <v>0</v>
      </c>
      <c r="BV119" s="30">
        <v>0</v>
      </c>
      <c r="BW119" s="30"/>
      <c r="BX119" s="23" t="str">
        <f t="shared" si="975"/>
        <v xml:space="preserve"> </v>
      </c>
      <c r="BY119" s="23" t="str">
        <f t="shared" si="687"/>
        <v xml:space="preserve"> </v>
      </c>
      <c r="BZ119" s="30">
        <v>0</v>
      </c>
      <c r="CA119" s="30">
        <v>0</v>
      </c>
      <c r="CB119" s="30"/>
      <c r="CC119" s="23" t="str">
        <f t="shared" si="1110"/>
        <v xml:space="preserve"> </v>
      </c>
      <c r="CD119" s="23" t="str">
        <f t="shared" si="689"/>
        <v xml:space="preserve"> </v>
      </c>
      <c r="CE119" s="22">
        <v>0</v>
      </c>
      <c r="CF119" s="22">
        <v>0</v>
      </c>
      <c r="CG119" s="22">
        <v>0</v>
      </c>
      <c r="CH119" s="23" t="str">
        <f t="shared" si="691"/>
        <v xml:space="preserve"> </v>
      </c>
      <c r="CI119" s="23" t="str">
        <f t="shared" si="720"/>
        <v xml:space="preserve"> </v>
      </c>
      <c r="CJ119" s="30">
        <v>0</v>
      </c>
      <c r="CK119" s="30">
        <v>0</v>
      </c>
      <c r="CL119" s="30"/>
      <c r="CM119" s="23" t="str">
        <f t="shared" si="693"/>
        <v xml:space="preserve"> </v>
      </c>
      <c r="CN119" s="23" t="str">
        <f t="shared" si="721"/>
        <v xml:space="preserve"> </v>
      </c>
      <c r="CO119" s="30">
        <v>0</v>
      </c>
      <c r="CP119" s="30">
        <v>0</v>
      </c>
      <c r="CQ119" s="30"/>
      <c r="CR119" s="23" t="str">
        <f t="shared" si="695"/>
        <v xml:space="preserve"> </v>
      </c>
      <c r="CS119" s="23" t="str">
        <f t="shared" si="696"/>
        <v xml:space="preserve"> </v>
      </c>
      <c r="CT119" s="30">
        <v>0</v>
      </c>
      <c r="CU119" s="30">
        <v>0</v>
      </c>
      <c r="CV119" s="30"/>
      <c r="CW119" s="23" t="str">
        <f t="shared" si="722"/>
        <v xml:space="preserve"> </v>
      </c>
      <c r="CX119" s="23" t="str">
        <f t="shared" si="723"/>
        <v xml:space="preserve"> </v>
      </c>
      <c r="CY119" s="30">
        <v>0</v>
      </c>
      <c r="CZ119" s="30">
        <v>0</v>
      </c>
      <c r="DA119" s="30"/>
      <c r="DB119" s="23" t="str">
        <f t="shared" si="1002"/>
        <v xml:space="preserve"> </v>
      </c>
      <c r="DC119" s="23" t="str">
        <f t="shared" si="700"/>
        <v xml:space="preserve"> </v>
      </c>
      <c r="DD119" s="30">
        <v>0</v>
      </c>
      <c r="DE119" s="30">
        <v>0</v>
      </c>
      <c r="DF119" s="30"/>
      <c r="DG119" s="23" t="str">
        <f t="shared" si="1003"/>
        <v xml:space="preserve"> </v>
      </c>
      <c r="DH119" s="23" t="str">
        <f t="shared" si="703"/>
        <v xml:space="preserve"> </v>
      </c>
      <c r="DI119" s="30"/>
      <c r="DJ119" s="30"/>
      <c r="DK119" s="23" t="str">
        <f t="shared" si="713"/>
        <v xml:space="preserve"> </v>
      </c>
      <c r="DL119" s="30">
        <v>0</v>
      </c>
      <c r="DM119" s="30">
        <v>0</v>
      </c>
      <c r="DN119" s="30"/>
      <c r="DO119" s="23" t="str">
        <f t="shared" si="1004"/>
        <v xml:space="preserve"> </v>
      </c>
      <c r="DP119" s="23" t="str">
        <f t="shared" si="708"/>
        <v xml:space="preserve"> </v>
      </c>
      <c r="DQ119" s="30">
        <v>12050.72</v>
      </c>
      <c r="DR119" s="30">
        <v>0</v>
      </c>
      <c r="DS119" s="30"/>
      <c r="DT119" s="77" t="str">
        <f t="shared" si="892"/>
        <v xml:space="preserve"> </v>
      </c>
      <c r="DU119" s="23" t="str">
        <f t="shared" si="1161"/>
        <v xml:space="preserve"> </v>
      </c>
      <c r="DV119" s="86"/>
      <c r="DW119" s="86"/>
      <c r="DX119" s="86"/>
      <c r="DY119" s="86"/>
      <c r="DZ119" s="86"/>
      <c r="EA119" s="86"/>
      <c r="EB119" s="86"/>
      <c r="EC119" s="86"/>
      <c r="ED119" s="86"/>
      <c r="EE119" s="86"/>
      <c r="EF119" s="86"/>
      <c r="EG119" s="86"/>
      <c r="EH119" s="86"/>
      <c r="EI119" s="86"/>
      <c r="EJ119" s="86"/>
      <c r="EK119" s="86"/>
      <c r="EL119" s="86"/>
      <c r="EM119" s="86"/>
      <c r="EN119" s="86"/>
      <c r="EO119" s="86"/>
      <c r="EP119" s="86"/>
      <c r="EQ119" s="86"/>
      <c r="ER119" s="86"/>
      <c r="ES119" s="86"/>
      <c r="ET119" s="86"/>
      <c r="EU119" s="86"/>
      <c r="EV119" s="86"/>
      <c r="EW119" s="86"/>
      <c r="EX119" s="86"/>
      <c r="EY119" s="86"/>
      <c r="EZ119" s="86"/>
      <c r="FA119" s="86"/>
      <c r="FB119" s="86"/>
      <c r="FC119" s="86"/>
      <c r="FD119" s="86"/>
      <c r="FE119" s="86"/>
      <c r="FF119" s="86"/>
      <c r="FG119" s="86"/>
      <c r="FH119" s="86"/>
      <c r="FI119" s="86"/>
    </row>
    <row r="120" spans="1:165" s="14" customFormat="1" ht="16.5" customHeight="1" outlineLevel="1" x14ac:dyDescent="0.25">
      <c r="A120" s="13">
        <f t="shared" si="1205"/>
        <v>97</v>
      </c>
      <c r="B120" s="100" t="s">
        <v>63</v>
      </c>
      <c r="C120" s="94">
        <v>3064805.46</v>
      </c>
      <c r="D120" s="22">
        <v>1027070.49</v>
      </c>
      <c r="E120" s="22">
        <v>897310.87000000011</v>
      </c>
      <c r="F120" s="23">
        <f t="shared" si="1097"/>
        <v>0.33511767823592953</v>
      </c>
      <c r="G120" s="23">
        <f t="shared" si="1098"/>
        <v>1.1446094373068276</v>
      </c>
      <c r="H120" s="12">
        <v>1981736.45</v>
      </c>
      <c r="I120" s="19">
        <v>681250.74</v>
      </c>
      <c r="J120" s="12">
        <v>668514.57000000007</v>
      </c>
      <c r="K120" s="23">
        <f t="shared" si="994"/>
        <v>0.34376455052840149</v>
      </c>
      <c r="L120" s="23">
        <f t="shared" si="639"/>
        <v>1.0190514471509573</v>
      </c>
      <c r="M120" s="30">
        <v>981736.45</v>
      </c>
      <c r="N120" s="30">
        <v>152018</v>
      </c>
      <c r="O120" s="30">
        <v>192787.07</v>
      </c>
      <c r="P120" s="23">
        <f t="shared" si="995"/>
        <v>0.15484603836396216</v>
      </c>
      <c r="Q120" s="23">
        <f t="shared" si="643"/>
        <v>0.78852798582394557</v>
      </c>
      <c r="R120" s="30">
        <v>0</v>
      </c>
      <c r="S120" s="30">
        <v>0</v>
      </c>
      <c r="T120" s="30"/>
      <c r="U120" s="23" t="str">
        <f t="shared" si="996"/>
        <v xml:space="preserve"> </v>
      </c>
      <c r="V120" s="23" t="str">
        <f t="shared" si="1204"/>
        <v xml:space="preserve"> </v>
      </c>
      <c r="W120" s="30">
        <v>0</v>
      </c>
      <c r="X120" s="30">
        <v>0</v>
      </c>
      <c r="Y120" s="30"/>
      <c r="Z120" s="23" t="str">
        <f t="shared" si="1014"/>
        <v xml:space="preserve"> </v>
      </c>
      <c r="AA120" s="23" t="str">
        <f t="shared" si="651"/>
        <v xml:space="preserve"> </v>
      </c>
      <c r="AB120" s="30">
        <v>200000</v>
      </c>
      <c r="AC120" s="30">
        <v>2558.56</v>
      </c>
      <c r="AD120" s="30">
        <v>-52007.24</v>
      </c>
      <c r="AE120" s="23">
        <f t="shared" si="997"/>
        <v>1.27928E-2</v>
      </c>
      <c r="AF120" s="23">
        <f t="shared" si="655"/>
        <v>-4.9196227294507455E-2</v>
      </c>
      <c r="AG120" s="30">
        <v>800000</v>
      </c>
      <c r="AH120" s="30">
        <v>526674.18000000005</v>
      </c>
      <c r="AI120" s="30">
        <v>527734.74</v>
      </c>
      <c r="AJ120" s="23">
        <f>IF(AH120&lt;=0," ",IF(AG120&lt;=0," ",IF(AH120/AG120*100&gt;200,"СВ.200",AH120/AG120)))</f>
        <v>0.65834272500000002</v>
      </c>
      <c r="AK120" s="23">
        <f t="shared" si="659"/>
        <v>0.99799035401762648</v>
      </c>
      <c r="AL120" s="30">
        <v>0</v>
      </c>
      <c r="AM120" s="30">
        <v>0</v>
      </c>
      <c r="AN120" s="30"/>
      <c r="AO120" s="23" t="str">
        <f t="shared" si="1206"/>
        <v xml:space="preserve"> </v>
      </c>
      <c r="AP120" s="23" t="str">
        <f t="shared" si="662"/>
        <v xml:space="preserve"> </v>
      </c>
      <c r="AQ120" s="48">
        <v>1083069.01</v>
      </c>
      <c r="AR120" s="48">
        <v>345819.75</v>
      </c>
      <c r="AS120" s="48">
        <v>228796.30000000002</v>
      </c>
      <c r="AT120" s="23">
        <f t="shared" si="1207"/>
        <v>0.31929613607908514</v>
      </c>
      <c r="AU120" s="23">
        <f t="shared" si="1208"/>
        <v>1.5114743988429882</v>
      </c>
      <c r="AV120" s="30">
        <v>0</v>
      </c>
      <c r="AW120" s="30">
        <v>0</v>
      </c>
      <c r="AX120" s="30"/>
      <c r="AY120" s="23" t="str">
        <f t="shared" si="999"/>
        <v xml:space="preserve"> </v>
      </c>
      <c r="AZ120" s="23" t="str">
        <f t="shared" si="668"/>
        <v xml:space="preserve"> </v>
      </c>
      <c r="BA120" s="30">
        <v>0</v>
      </c>
      <c r="BB120" s="30">
        <v>0</v>
      </c>
      <c r="BC120" s="30"/>
      <c r="BD120" s="23" t="str">
        <f t="shared" si="671"/>
        <v xml:space="preserve"> </v>
      </c>
      <c r="BE120" s="23" t="str">
        <f t="shared" si="672"/>
        <v xml:space="preserve"> </v>
      </c>
      <c r="BF120" s="30">
        <v>850000</v>
      </c>
      <c r="BG120" s="30">
        <v>321528.48</v>
      </c>
      <c r="BH120" s="30">
        <v>227131.38</v>
      </c>
      <c r="BI120" s="23">
        <f t="shared" si="1000"/>
        <v>0.37826879999999996</v>
      </c>
      <c r="BJ120" s="23">
        <f t="shared" si="676"/>
        <v>1.415605716832258</v>
      </c>
      <c r="BK120" s="30">
        <v>0</v>
      </c>
      <c r="BL120" s="30">
        <v>0</v>
      </c>
      <c r="BM120" s="30"/>
      <c r="BN120" s="23" t="str">
        <f t="shared" si="1187"/>
        <v xml:space="preserve"> </v>
      </c>
      <c r="BO120" s="23" t="str">
        <f t="shared" si="680"/>
        <v xml:space="preserve"> </v>
      </c>
      <c r="BP120" s="30">
        <v>60000</v>
      </c>
      <c r="BQ120" s="30">
        <v>24291.27</v>
      </c>
      <c r="BR120" s="30">
        <v>1664.92</v>
      </c>
      <c r="BS120" s="23">
        <f t="shared" si="1001"/>
        <v>0.40485450000000001</v>
      </c>
      <c r="BT120" s="23" t="str">
        <f>IF(BQ120=0," ",IF(BQ120/BR120*100&gt;200,"св.200",BQ120/BR120))</f>
        <v>св.200</v>
      </c>
      <c r="BU120" s="30">
        <v>150000</v>
      </c>
      <c r="BV120" s="30">
        <v>0</v>
      </c>
      <c r="BW120" s="30"/>
      <c r="BX120" s="23" t="str">
        <f>IF(BV120&lt;=0," ",IF(BU120&lt;=0," ",IF(BV120/BU120*100&gt;200,"СВ.200",BV120/BU120)))</f>
        <v xml:space="preserve"> </v>
      </c>
      <c r="BY120" s="23" t="str">
        <f t="shared" si="687"/>
        <v xml:space="preserve"> </v>
      </c>
      <c r="BZ120" s="30">
        <v>0</v>
      </c>
      <c r="CA120" s="30">
        <v>0</v>
      </c>
      <c r="CB120" s="30"/>
      <c r="CC120" s="23" t="str">
        <f t="shared" si="1110"/>
        <v xml:space="preserve"> </v>
      </c>
      <c r="CD120" s="23" t="str">
        <f t="shared" si="689"/>
        <v xml:space="preserve"> </v>
      </c>
      <c r="CE120" s="22">
        <v>0</v>
      </c>
      <c r="CF120" s="22">
        <v>0</v>
      </c>
      <c r="CG120" s="22">
        <v>0</v>
      </c>
      <c r="CH120" s="23" t="str">
        <f t="shared" si="691"/>
        <v xml:space="preserve"> </v>
      </c>
      <c r="CI120" s="23" t="str">
        <f>IF(CF120=0," ",IF(CF120/CG120*100&gt;200,"св.200",CF120/CG120))</f>
        <v xml:space="preserve"> </v>
      </c>
      <c r="CJ120" s="30">
        <v>0</v>
      </c>
      <c r="CK120" s="30">
        <v>0</v>
      </c>
      <c r="CL120" s="30"/>
      <c r="CM120" s="23" t="str">
        <f t="shared" si="693"/>
        <v xml:space="preserve"> </v>
      </c>
      <c r="CN120" s="23" t="str">
        <f t="shared" si="721"/>
        <v xml:space="preserve"> </v>
      </c>
      <c r="CO120" s="30">
        <v>0</v>
      </c>
      <c r="CP120" s="30">
        <v>0</v>
      </c>
      <c r="CQ120" s="30"/>
      <c r="CR120" s="23" t="str">
        <f t="shared" si="695"/>
        <v xml:space="preserve"> </v>
      </c>
      <c r="CS120" s="23" t="str">
        <f>IF(CP120=0," ",IF(CP120/CQ120*100&gt;200,"св.200",CP120/CQ120))</f>
        <v xml:space="preserve"> </v>
      </c>
      <c r="CT120" s="30">
        <v>0</v>
      </c>
      <c r="CU120" s="30">
        <v>0</v>
      </c>
      <c r="CV120" s="30"/>
      <c r="CW120" s="23" t="str">
        <f t="shared" si="722"/>
        <v xml:space="preserve"> </v>
      </c>
      <c r="CX120" s="23" t="str">
        <f t="shared" si="723"/>
        <v xml:space="preserve"> </v>
      </c>
      <c r="CY120" s="30">
        <v>0</v>
      </c>
      <c r="CZ120" s="30">
        <v>0</v>
      </c>
      <c r="DA120" s="30"/>
      <c r="DB120" s="23" t="str">
        <f t="shared" si="1002"/>
        <v xml:space="preserve"> </v>
      </c>
      <c r="DC120" s="23" t="str">
        <f t="shared" si="700"/>
        <v xml:space="preserve"> </v>
      </c>
      <c r="DD120" s="30">
        <v>0</v>
      </c>
      <c r="DE120" s="30">
        <v>0</v>
      </c>
      <c r="DF120" s="30"/>
      <c r="DG120" s="23" t="str">
        <f t="shared" si="1003"/>
        <v xml:space="preserve"> </v>
      </c>
      <c r="DH120" s="23" t="str">
        <f t="shared" si="703"/>
        <v xml:space="preserve"> </v>
      </c>
      <c r="DI120" s="30"/>
      <c r="DJ120" s="30"/>
      <c r="DK120" s="23" t="str">
        <f t="shared" si="713"/>
        <v xml:space="preserve"> </v>
      </c>
      <c r="DL120" s="30">
        <v>0</v>
      </c>
      <c r="DM120" s="30">
        <v>0</v>
      </c>
      <c r="DN120" s="30"/>
      <c r="DO120" s="23" t="str">
        <f t="shared" si="1004"/>
        <v xml:space="preserve"> </v>
      </c>
      <c r="DP120" s="23" t="str">
        <f t="shared" si="708"/>
        <v xml:space="preserve"> </v>
      </c>
      <c r="DQ120" s="30">
        <v>23069.01</v>
      </c>
      <c r="DR120" s="30">
        <v>0</v>
      </c>
      <c r="DS120" s="30"/>
      <c r="DT120" s="77" t="str">
        <f t="shared" si="892"/>
        <v xml:space="preserve"> </v>
      </c>
      <c r="DU120" s="23" t="str">
        <f t="shared" si="1161"/>
        <v xml:space="preserve"> </v>
      </c>
      <c r="DV120" s="86"/>
      <c r="DW120" s="86"/>
      <c r="DX120" s="86"/>
      <c r="DY120" s="86"/>
      <c r="DZ120" s="86"/>
      <c r="EA120" s="86"/>
      <c r="EB120" s="86"/>
      <c r="EC120" s="86"/>
      <c r="ED120" s="86"/>
      <c r="EE120" s="86"/>
      <c r="EF120" s="86"/>
      <c r="EG120" s="86"/>
      <c r="EH120" s="86"/>
      <c r="EI120" s="86"/>
      <c r="EJ120" s="86"/>
      <c r="EK120" s="86"/>
      <c r="EL120" s="86"/>
      <c r="EM120" s="86"/>
      <c r="EN120" s="86"/>
      <c r="EO120" s="86"/>
      <c r="EP120" s="86"/>
      <c r="EQ120" s="86"/>
      <c r="ER120" s="86"/>
      <c r="ES120" s="86"/>
      <c r="ET120" s="86"/>
      <c r="EU120" s="86"/>
      <c r="EV120" s="86"/>
      <c r="EW120" s="86"/>
      <c r="EX120" s="86"/>
      <c r="EY120" s="86"/>
      <c r="EZ120" s="86"/>
      <c r="FA120" s="86"/>
      <c r="FB120" s="86"/>
      <c r="FC120" s="86"/>
      <c r="FD120" s="86"/>
      <c r="FE120" s="86"/>
      <c r="FF120" s="86"/>
      <c r="FG120" s="86"/>
      <c r="FH120" s="86"/>
      <c r="FI120" s="86"/>
    </row>
    <row r="121" spans="1:165" s="14" customFormat="1" ht="16.5" customHeight="1" outlineLevel="1" x14ac:dyDescent="0.25">
      <c r="A121" s="13">
        <f t="shared" si="1205"/>
        <v>98</v>
      </c>
      <c r="B121" s="100" t="s">
        <v>85</v>
      </c>
      <c r="C121" s="94">
        <v>1635815.27</v>
      </c>
      <c r="D121" s="22">
        <v>443901.71</v>
      </c>
      <c r="E121" s="22">
        <v>395561.82</v>
      </c>
      <c r="F121" s="23">
        <f t="shared" si="1097"/>
        <v>0.27136420483469387</v>
      </c>
      <c r="G121" s="23">
        <f t="shared" si="1098"/>
        <v>1.122205651698134</v>
      </c>
      <c r="H121" s="12">
        <v>1589176.03</v>
      </c>
      <c r="I121" s="19">
        <v>443349.15</v>
      </c>
      <c r="J121" s="12">
        <v>389927.95</v>
      </c>
      <c r="K121" s="23">
        <f t="shared" si="994"/>
        <v>0.27898051671469021</v>
      </c>
      <c r="L121" s="23">
        <f t="shared" si="639"/>
        <v>1.1370027462765877</v>
      </c>
      <c r="M121" s="30">
        <v>59176.03</v>
      </c>
      <c r="N121" s="30">
        <v>11714.12</v>
      </c>
      <c r="O121" s="30">
        <v>10642.79</v>
      </c>
      <c r="P121" s="23">
        <f t="shared" si="995"/>
        <v>0.19795379987471282</v>
      </c>
      <c r="Q121" s="23">
        <f t="shared" si="643"/>
        <v>1.1006625142467341</v>
      </c>
      <c r="R121" s="30">
        <v>0</v>
      </c>
      <c r="S121" s="30">
        <v>0</v>
      </c>
      <c r="T121" s="30"/>
      <c r="U121" s="23" t="str">
        <f t="shared" si="996"/>
        <v xml:space="preserve"> </v>
      </c>
      <c r="V121" s="23" t="str">
        <f t="shared" si="1204"/>
        <v xml:space="preserve"> </v>
      </c>
      <c r="W121" s="30">
        <v>0</v>
      </c>
      <c r="X121" s="30">
        <v>65375.4</v>
      </c>
      <c r="Y121" s="30"/>
      <c r="Z121" s="23" t="str">
        <f t="shared" si="1014"/>
        <v xml:space="preserve"> </v>
      </c>
      <c r="AA121" s="23" t="str">
        <f t="shared" si="651"/>
        <v xml:space="preserve"> </v>
      </c>
      <c r="AB121" s="30">
        <v>340000</v>
      </c>
      <c r="AC121" s="30">
        <v>38788.42</v>
      </c>
      <c r="AD121" s="30">
        <v>62393.14</v>
      </c>
      <c r="AE121" s="23">
        <f t="shared" si="997"/>
        <v>0.11408358823529412</v>
      </c>
      <c r="AF121" s="23">
        <f t="shared" si="655"/>
        <v>0.62167763956101585</v>
      </c>
      <c r="AG121" s="30">
        <v>1190000</v>
      </c>
      <c r="AH121" s="30">
        <v>327471.21000000002</v>
      </c>
      <c r="AI121" s="30">
        <v>316892.02</v>
      </c>
      <c r="AJ121" s="23">
        <f t="shared" si="998"/>
        <v>0.27518589075630256</v>
      </c>
      <c r="AK121" s="23">
        <f t="shared" si="659"/>
        <v>1.0333842108109885</v>
      </c>
      <c r="AL121" s="30">
        <v>0</v>
      </c>
      <c r="AM121" s="30">
        <v>0</v>
      </c>
      <c r="AN121" s="30"/>
      <c r="AO121" s="23" t="str">
        <f t="shared" si="1206"/>
        <v xml:space="preserve"> </v>
      </c>
      <c r="AP121" s="23" t="str">
        <f t="shared" si="662"/>
        <v xml:space="preserve"> </v>
      </c>
      <c r="AQ121" s="48">
        <v>46639.240000000005</v>
      </c>
      <c r="AR121" s="48">
        <v>552.55999999999995</v>
      </c>
      <c r="AS121" s="48">
        <v>5633.8700000000008</v>
      </c>
      <c r="AT121" s="23">
        <f t="shared" si="1207"/>
        <v>1.1847534393785145E-2</v>
      </c>
      <c r="AU121" s="23">
        <f t="shared" si="1208"/>
        <v>9.8078230417102258E-2</v>
      </c>
      <c r="AV121" s="30">
        <v>0</v>
      </c>
      <c r="AW121" s="30">
        <v>0</v>
      </c>
      <c r="AX121" s="30"/>
      <c r="AY121" s="23" t="str">
        <f t="shared" si="999"/>
        <v xml:space="preserve"> </v>
      </c>
      <c r="AZ121" s="23" t="str">
        <f t="shared" si="668"/>
        <v xml:space="preserve"> </v>
      </c>
      <c r="BA121" s="30">
        <v>0</v>
      </c>
      <c r="BB121" s="30">
        <v>0</v>
      </c>
      <c r="BC121" s="30"/>
      <c r="BD121" s="23" t="str">
        <f t="shared" si="671"/>
        <v xml:space="preserve"> </v>
      </c>
      <c r="BE121" s="23" t="str">
        <f t="shared" si="672"/>
        <v xml:space="preserve"> </v>
      </c>
      <c r="BF121" s="30">
        <v>0</v>
      </c>
      <c r="BG121" s="30">
        <v>0</v>
      </c>
      <c r="BH121" s="30"/>
      <c r="BI121" s="23" t="str">
        <f t="shared" si="1000"/>
        <v xml:space="preserve"> </v>
      </c>
      <c r="BJ121" s="23" t="str">
        <f t="shared" si="676"/>
        <v xml:space="preserve"> </v>
      </c>
      <c r="BK121" s="30">
        <v>0</v>
      </c>
      <c r="BL121" s="30">
        <v>0</v>
      </c>
      <c r="BM121" s="30"/>
      <c r="BN121" s="23" t="str">
        <f t="shared" si="1187"/>
        <v xml:space="preserve"> </v>
      </c>
      <c r="BO121" s="23" t="str">
        <f t="shared" si="680"/>
        <v xml:space="preserve"> </v>
      </c>
      <c r="BP121" s="30">
        <v>15000</v>
      </c>
      <c r="BQ121" s="30">
        <v>552.55999999999995</v>
      </c>
      <c r="BR121" s="30">
        <v>5081.3100000000004</v>
      </c>
      <c r="BS121" s="23">
        <f t="shared" si="1001"/>
        <v>3.6837333333333333E-2</v>
      </c>
      <c r="BT121" s="23">
        <f t="shared" si="684"/>
        <v>0.10874361139155059</v>
      </c>
      <c r="BU121" s="30">
        <v>15000</v>
      </c>
      <c r="BV121" s="30">
        <v>0</v>
      </c>
      <c r="BW121" s="30"/>
      <c r="BX121" s="23" t="str">
        <f t="shared" si="975"/>
        <v xml:space="preserve"> </v>
      </c>
      <c r="BY121" s="23" t="str">
        <f t="shared" si="687"/>
        <v xml:space="preserve"> </v>
      </c>
      <c r="BZ121" s="30">
        <v>0</v>
      </c>
      <c r="CA121" s="30">
        <v>0</v>
      </c>
      <c r="CB121" s="30"/>
      <c r="CC121" s="23" t="str">
        <f t="shared" si="1110"/>
        <v xml:space="preserve"> </v>
      </c>
      <c r="CD121" s="23" t="str">
        <f t="shared" si="689"/>
        <v xml:space="preserve"> </v>
      </c>
      <c r="CE121" s="22">
        <v>0</v>
      </c>
      <c r="CF121" s="22">
        <v>0</v>
      </c>
      <c r="CG121" s="22">
        <v>0</v>
      </c>
      <c r="CH121" s="23" t="str">
        <f t="shared" si="691"/>
        <v xml:space="preserve"> </v>
      </c>
      <c r="CI121" s="23" t="str">
        <f t="shared" si="720"/>
        <v xml:space="preserve"> </v>
      </c>
      <c r="CJ121" s="30">
        <v>0</v>
      </c>
      <c r="CK121" s="30">
        <v>0</v>
      </c>
      <c r="CL121" s="30"/>
      <c r="CM121" s="23" t="str">
        <f t="shared" si="693"/>
        <v xml:space="preserve"> </v>
      </c>
      <c r="CN121" s="23" t="str">
        <f t="shared" si="721"/>
        <v xml:space="preserve"> </v>
      </c>
      <c r="CO121" s="30">
        <v>0</v>
      </c>
      <c r="CP121" s="30">
        <v>0</v>
      </c>
      <c r="CQ121" s="30"/>
      <c r="CR121" s="23" t="str">
        <f t="shared" si="695"/>
        <v xml:space="preserve"> </v>
      </c>
      <c r="CS121" s="23" t="str">
        <f t="shared" si="696"/>
        <v xml:space="preserve"> </v>
      </c>
      <c r="CT121" s="30">
        <v>0</v>
      </c>
      <c r="CU121" s="30">
        <v>0</v>
      </c>
      <c r="CV121" s="30"/>
      <c r="CW121" s="23" t="str">
        <f t="shared" si="722"/>
        <v xml:space="preserve"> </v>
      </c>
      <c r="CX121" s="23" t="str">
        <f t="shared" si="723"/>
        <v xml:space="preserve"> </v>
      </c>
      <c r="CY121" s="30">
        <v>0</v>
      </c>
      <c r="CZ121" s="30">
        <v>0</v>
      </c>
      <c r="DA121" s="30"/>
      <c r="DB121" s="23" t="str">
        <f t="shared" si="1002"/>
        <v xml:space="preserve"> </v>
      </c>
      <c r="DC121" s="23" t="str">
        <f t="shared" si="700"/>
        <v xml:space="preserve"> </v>
      </c>
      <c r="DD121" s="30">
        <v>0</v>
      </c>
      <c r="DE121" s="30">
        <v>0</v>
      </c>
      <c r="DF121" s="30"/>
      <c r="DG121" s="23" t="str">
        <f t="shared" si="1003"/>
        <v xml:space="preserve"> </v>
      </c>
      <c r="DH121" s="23" t="str">
        <f t="shared" si="703"/>
        <v xml:space="preserve"> </v>
      </c>
      <c r="DI121" s="30">
        <v>552.55999999999995</v>
      </c>
      <c r="DJ121" s="30">
        <v>552.55999999999995</v>
      </c>
      <c r="DK121" s="23">
        <f t="shared" si="713"/>
        <v>1</v>
      </c>
      <c r="DL121" s="30">
        <v>0</v>
      </c>
      <c r="DM121" s="30">
        <v>0</v>
      </c>
      <c r="DN121" s="30"/>
      <c r="DO121" s="23" t="str">
        <f t="shared" si="1004"/>
        <v xml:space="preserve"> </v>
      </c>
      <c r="DP121" s="23" t="str">
        <f t="shared" si="708"/>
        <v xml:space="preserve"> </v>
      </c>
      <c r="DQ121" s="30">
        <v>16639.240000000002</v>
      </c>
      <c r="DR121" s="30">
        <v>0</v>
      </c>
      <c r="DS121" s="30"/>
      <c r="DT121" s="77" t="str">
        <f t="shared" si="892"/>
        <v xml:space="preserve"> </v>
      </c>
      <c r="DU121" s="23" t="str">
        <f t="shared" si="1161"/>
        <v xml:space="preserve"> </v>
      </c>
      <c r="DV121" s="86"/>
      <c r="DW121" s="86"/>
      <c r="DX121" s="86"/>
      <c r="DY121" s="86"/>
      <c r="DZ121" s="86"/>
      <c r="EA121" s="86"/>
      <c r="EB121" s="86"/>
      <c r="EC121" s="86"/>
      <c r="ED121" s="86"/>
      <c r="EE121" s="86"/>
      <c r="EF121" s="86"/>
      <c r="EG121" s="86"/>
      <c r="EH121" s="86"/>
      <c r="EI121" s="86"/>
      <c r="EJ121" s="86"/>
      <c r="EK121" s="86"/>
      <c r="EL121" s="86"/>
      <c r="EM121" s="86"/>
      <c r="EN121" s="86"/>
      <c r="EO121" s="86"/>
      <c r="EP121" s="86"/>
      <c r="EQ121" s="86"/>
      <c r="ER121" s="86"/>
      <c r="ES121" s="86"/>
      <c r="ET121" s="86"/>
      <c r="EU121" s="86"/>
      <c r="EV121" s="86"/>
      <c r="EW121" s="86"/>
      <c r="EX121" s="86"/>
      <c r="EY121" s="86"/>
      <c r="EZ121" s="86"/>
      <c r="FA121" s="86"/>
      <c r="FB121" s="86"/>
      <c r="FC121" s="86"/>
      <c r="FD121" s="86"/>
      <c r="FE121" s="86"/>
      <c r="FF121" s="86"/>
      <c r="FG121" s="86"/>
      <c r="FH121" s="86"/>
      <c r="FI121" s="86"/>
    </row>
    <row r="122" spans="1:165" s="16" customFormat="1" ht="15.75" x14ac:dyDescent="0.25">
      <c r="A122" s="15"/>
      <c r="B122" s="99" t="s">
        <v>140</v>
      </c>
      <c r="C122" s="93">
        <f>C123+C124+C125+C126</f>
        <v>13253642.470000001</v>
      </c>
      <c r="D122" s="93">
        <f t="shared" ref="D122" si="1209">D123+D124+D125+D126</f>
        <v>3124892.49</v>
      </c>
      <c r="E122" s="93">
        <f t="shared" ref="E122" si="1210">E123+E124+E125+E126</f>
        <v>3010443.8000000003</v>
      </c>
      <c r="F122" s="21">
        <f t="shared" si="1097"/>
        <v>0.23577612698345257</v>
      </c>
      <c r="G122" s="21">
        <f t="shared" si="1098"/>
        <v>1.0380172152690577</v>
      </c>
      <c r="H122" s="20">
        <f>H123+H124+H125+H126+H127+H128+H129+H130</f>
        <v>22686971</v>
      </c>
      <c r="I122" s="51">
        <f t="shared" ref="I122:J122" si="1211">I123+I124+I125+I126+I127+I128+I129+I130</f>
        <v>4322901.5000000009</v>
      </c>
      <c r="J122" s="51">
        <f t="shared" si="1211"/>
        <v>3332855.5400000005</v>
      </c>
      <c r="K122" s="21">
        <f t="shared" si="994"/>
        <v>0.19054555586111521</v>
      </c>
      <c r="L122" s="21">
        <f t="shared" si="639"/>
        <v>1.2970563674655999</v>
      </c>
      <c r="M122" s="51">
        <f>M123+M124+M125+M126+M127+M128+M129+M130</f>
        <v>9222661</v>
      </c>
      <c r="N122" s="51">
        <f t="shared" ref="N122" si="1212">N123+N124+N125+N126+N127+N128+N129+N130</f>
        <v>1995571.7900000003</v>
      </c>
      <c r="O122" s="51">
        <f t="shared" ref="O122" si="1213">O123+O124+O125+O126+O127+O128+O129+O130</f>
        <v>1837538.5799999998</v>
      </c>
      <c r="P122" s="21">
        <f t="shared" si="995"/>
        <v>0.21637700767706849</v>
      </c>
      <c r="Q122" s="21">
        <f t="shared" si="643"/>
        <v>1.0860026623223336</v>
      </c>
      <c r="R122" s="51">
        <f>R123+R124+R125+R126+R127+R128+R129+R130</f>
        <v>1825910</v>
      </c>
      <c r="S122" s="51">
        <f t="shared" ref="S122" si="1214">S123+S124+S125+S126+S127+S128+S129+S130</f>
        <v>490910.1</v>
      </c>
      <c r="T122" s="51">
        <f t="shared" ref="T122" si="1215">T123+T124+T125+T126+T127+T128+T129+T130</f>
        <v>454470.76</v>
      </c>
      <c r="U122" s="21">
        <f t="shared" si="996"/>
        <v>0.26885777502724667</v>
      </c>
      <c r="V122" s="21">
        <f t="shared" si="647"/>
        <v>1.0801797237736481</v>
      </c>
      <c r="W122" s="51">
        <f>W123+W124+W125+W126+W127+W128+W129+W130</f>
        <v>838000</v>
      </c>
      <c r="X122" s="51">
        <f t="shared" ref="X122" si="1216">X123+X124+X125+X126+X127+X128+X129+X130</f>
        <v>785419.73</v>
      </c>
      <c r="Y122" s="51">
        <f t="shared" ref="Y122" si="1217">Y123+Y124+Y125+Y126+Y127+Y128+Y129+Y130</f>
        <v>386185.74999999994</v>
      </c>
      <c r="Z122" s="21">
        <f t="shared" si="1014"/>
        <v>0.93725504773269686</v>
      </c>
      <c r="AA122" s="21" t="str">
        <f t="shared" si="651"/>
        <v>св.200</v>
      </c>
      <c r="AB122" s="51">
        <f>AB123+AB124+AB125+AB126+AB127+AB128+AB129+AB130</f>
        <v>1769100</v>
      </c>
      <c r="AC122" s="51">
        <f t="shared" ref="AC122" si="1218">AC123+AC124+AC125+AC126+AC127+AC128+AC129+AC130</f>
        <v>166762.41</v>
      </c>
      <c r="AD122" s="51">
        <f t="shared" ref="AD122" si="1219">AD123+AD124+AD125+AD126+AD127+AD128+AD129+AD130</f>
        <v>126957.34</v>
      </c>
      <c r="AE122" s="21">
        <f t="shared" si="997"/>
        <v>9.4263981685602849E-2</v>
      </c>
      <c r="AF122" s="21">
        <f t="shared" si="655"/>
        <v>1.3135310648443013</v>
      </c>
      <c r="AG122" s="51">
        <f>AG123+AG124+AG125+AG126+AG127+AG128+AG129+AG130</f>
        <v>8982400</v>
      </c>
      <c r="AH122" s="51">
        <f t="shared" ref="AH122" si="1220">AH123+AH124+AH125+AH126+AH127+AH128+AH129+AH130</f>
        <v>879237.47</v>
      </c>
      <c r="AI122" s="51">
        <f t="shared" ref="AI122" si="1221">AI123+AI124+AI125+AI126+AI127+AI128+AI129+AI130</f>
        <v>522418.11</v>
      </c>
      <c r="AJ122" s="21">
        <f t="shared" si="998"/>
        <v>9.788447074278589E-2</v>
      </c>
      <c r="AK122" s="21">
        <f t="shared" si="659"/>
        <v>1.6830149130932692</v>
      </c>
      <c r="AL122" s="51">
        <f>AL123+AL124+AL125+AL126+AL127+AL128+AL129+AL130</f>
        <v>48900</v>
      </c>
      <c r="AM122" s="51">
        <f t="shared" ref="AM122" si="1222">AM123+AM124+AM125+AM126+AM127+AM128+AM129+AM130</f>
        <v>5000</v>
      </c>
      <c r="AN122" s="51">
        <f t="shared" ref="AN122" si="1223">AN123+AN124+AN125+AN126+AN127+AN128+AN129+AN130</f>
        <v>5285</v>
      </c>
      <c r="AO122" s="21">
        <f t="shared" si="1206"/>
        <v>0.10224948875255624</v>
      </c>
      <c r="AP122" s="21">
        <f t="shared" si="662"/>
        <v>0.94607379375591294</v>
      </c>
      <c r="AQ122" s="51">
        <f>AQ123+AQ124+AQ125+AQ126+AQ127+AQ128+AQ129+AQ130</f>
        <v>1758652.55</v>
      </c>
      <c r="AR122" s="51">
        <f t="shared" ref="AR122" si="1224">AR123+AR124+AR125+AR126+AR127+AR128+AR129+AR130</f>
        <v>302840.32000000001</v>
      </c>
      <c r="AS122" s="51">
        <f t="shared" ref="AS122" si="1225">AS123+AS124+AS125+AS126+AS127+AS128+AS129+AS130</f>
        <v>212951.91999999998</v>
      </c>
      <c r="AT122" s="21">
        <f t="shared" si="712"/>
        <v>0.17220019952207161</v>
      </c>
      <c r="AU122" s="21">
        <f t="shared" si="744"/>
        <v>1.4221065487458391</v>
      </c>
      <c r="AV122" s="51">
        <f>AV123+AV124+AV125+AV126+AV127+AV128+AV129+AV130</f>
        <v>30000</v>
      </c>
      <c r="AW122" s="51">
        <f t="shared" ref="AW122" si="1226">AW123+AW124+AW125+AW126+AW127+AW128+AW129+AW130</f>
        <v>13839.02</v>
      </c>
      <c r="AX122" s="51">
        <f t="shared" ref="AX122" si="1227">AX123+AX124+AX125+AX126+AX127+AX128+AX129+AX130</f>
        <v>12120.38</v>
      </c>
      <c r="AY122" s="21">
        <f t="shared" si="999"/>
        <v>0.46130066666666669</v>
      </c>
      <c r="AZ122" s="21">
        <f t="shared" si="668"/>
        <v>1.1417975344007367</v>
      </c>
      <c r="BA122" s="51">
        <f>BA123+BA124+BA125+BA126+BA127+BA128+BA129+BA130</f>
        <v>577375.56000000006</v>
      </c>
      <c r="BB122" s="51">
        <f t="shared" ref="BB122" si="1228">BB123+BB124+BB125+BB126+BB127+BB128+BB129+BB130</f>
        <v>122277.10999999999</v>
      </c>
      <c r="BC122" s="51">
        <f t="shared" ref="BC122" si="1229">BC123+BC124+BC125+BC126+BC127+BC128+BC129+BC130</f>
        <v>31559.870000000003</v>
      </c>
      <c r="BD122" s="21">
        <f t="shared" si="671"/>
        <v>0.21178089006746315</v>
      </c>
      <c r="BE122" s="21" t="str">
        <f t="shared" si="672"/>
        <v>св.200</v>
      </c>
      <c r="BF122" s="51">
        <f>BF123+BF124+BF125+BF126+BF127+BF128+BF129+BF130</f>
        <v>404044.4</v>
      </c>
      <c r="BG122" s="51">
        <f t="shared" ref="BG122" si="1230">BG123+BG124+BG125+BG126+BG127+BG128+BG129+BG130</f>
        <v>66831.360000000001</v>
      </c>
      <c r="BH122" s="51">
        <f t="shared" ref="BH122" si="1231">BH123+BH124+BH125+BH126+BH127+BH128+BH129+BH130</f>
        <v>64352.03</v>
      </c>
      <c r="BI122" s="21">
        <f t="shared" si="1000"/>
        <v>0.16540598013485647</v>
      </c>
      <c r="BJ122" s="21">
        <f t="shared" si="676"/>
        <v>1.038527611327879</v>
      </c>
      <c r="BK122" s="51">
        <f>BK123+BK124+BK125+BK126+BK127+BK128+BK129+BK130</f>
        <v>0</v>
      </c>
      <c r="BL122" s="51">
        <f t="shared" ref="BL122" si="1232">BL123+BL124+BL125+BL126+BL127+BL128+BL129+BL130</f>
        <v>0</v>
      </c>
      <c r="BM122" s="51">
        <f t="shared" ref="BM122" si="1233">BM123+BM124+BM125+BM126+BM127+BM128+BM129+BM130</f>
        <v>0</v>
      </c>
      <c r="BN122" s="21" t="str">
        <f t="shared" si="1187"/>
        <v xml:space="preserve"> </v>
      </c>
      <c r="BO122" s="21" t="str">
        <f t="shared" si="680"/>
        <v xml:space="preserve"> </v>
      </c>
      <c r="BP122" s="51">
        <f>BP123+BP124+BP125+BP126+BP127+BP128+BP129+BP130</f>
        <v>236800</v>
      </c>
      <c r="BQ122" s="51">
        <f t="shared" ref="BQ122" si="1234">BQ123+BQ124+BQ125+BQ126+BQ127+BQ128+BQ129+BQ130</f>
        <v>61322.19</v>
      </c>
      <c r="BR122" s="51">
        <f t="shared" ref="BR122" si="1235">BR123+BR124+BR125+BR126+BR127+BR128+BR129+BR130</f>
        <v>33888.57</v>
      </c>
      <c r="BS122" s="21">
        <f t="shared" si="1001"/>
        <v>0.25896195101351355</v>
      </c>
      <c r="BT122" s="21">
        <f t="shared" si="684"/>
        <v>1.8095242732284071</v>
      </c>
      <c r="BU122" s="51">
        <f>BU123+BU124+BU125+BU126+BU127+BU128+BU129+BU130</f>
        <v>228609.59</v>
      </c>
      <c r="BV122" s="51">
        <f t="shared" ref="BV122:BW122" si="1236">BV123+BV124+BV125+BV126+BV127+BV128+BV129+BV130</f>
        <v>29896.439999999995</v>
      </c>
      <c r="BW122" s="51">
        <f t="shared" si="1236"/>
        <v>53195.900000000009</v>
      </c>
      <c r="BX122" s="21">
        <f t="shared" ref="BX122:BX143" si="1237">IF(BV122&lt;=0," ",IF(BU122&lt;=0," ",IF(BV122/BU122*100&gt;200,"СВ.200",BV122/BU122)))</f>
        <v>0.13077509128116627</v>
      </c>
      <c r="BY122" s="21">
        <f t="shared" si="687"/>
        <v>0.56200647042347229</v>
      </c>
      <c r="BZ122" s="51">
        <f>BZ123+BZ124+BZ125+BZ126+BZ127+BZ128+BZ129+BZ130</f>
        <v>5000</v>
      </c>
      <c r="CA122" s="51">
        <f t="shared" ref="CA122:CB122" si="1238">CA123+CA124+CA125+CA126+CA127+CA128+CA129+CA130</f>
        <v>0</v>
      </c>
      <c r="CB122" s="51">
        <f t="shared" si="1238"/>
        <v>0</v>
      </c>
      <c r="CC122" s="21" t="str">
        <f t="shared" si="1110"/>
        <v xml:space="preserve"> </v>
      </c>
      <c r="CD122" s="21" t="str">
        <f t="shared" si="689"/>
        <v xml:space="preserve"> </v>
      </c>
      <c r="CE122" s="51">
        <f>CE123+CE124+CE125+CE126+CE127+CE128+CE129+CE130</f>
        <v>258591</v>
      </c>
      <c r="CF122" s="51">
        <f t="shared" ref="CF122:CG122" si="1239">CF123+CF124+CF125+CF126+CF127+CF128+CF129+CF130</f>
        <v>8674.2000000000007</v>
      </c>
      <c r="CG122" s="51">
        <f t="shared" si="1239"/>
        <v>0</v>
      </c>
      <c r="CH122" s="21">
        <f t="shared" si="691"/>
        <v>3.3544090861630918E-2</v>
      </c>
      <c r="CI122" s="21" t="str">
        <f t="shared" si="720"/>
        <v xml:space="preserve"> </v>
      </c>
      <c r="CJ122" s="51">
        <f>CJ123+CJ124+CJ125+CJ126+CJ127+CJ128+CJ129+CJ130</f>
        <v>20000</v>
      </c>
      <c r="CK122" s="51">
        <f t="shared" ref="CK122:CL122" si="1240">CK123+CK124+CK125+CK126+CK127+CK128+CK129+CK130</f>
        <v>0</v>
      </c>
      <c r="CL122" s="51">
        <f t="shared" si="1240"/>
        <v>0</v>
      </c>
      <c r="CM122" s="21" t="str">
        <f t="shared" si="693"/>
        <v xml:space="preserve"> </v>
      </c>
      <c r="CN122" s="21" t="str">
        <f t="shared" si="721"/>
        <v xml:space="preserve"> </v>
      </c>
      <c r="CO122" s="51">
        <f>CO123+CO124+CO125+CO126+CO127+CO128+CO129+CO130</f>
        <v>238591</v>
      </c>
      <c r="CP122" s="51">
        <f t="shared" ref="CP122:CQ122" si="1241">CP123+CP124+CP125+CP126+CP127+CP128+CP129+CP130</f>
        <v>8674.2000000000007</v>
      </c>
      <c r="CQ122" s="51">
        <f t="shared" si="1241"/>
        <v>0</v>
      </c>
      <c r="CR122" s="21">
        <f t="shared" si="695"/>
        <v>3.6355939662434882E-2</v>
      </c>
      <c r="CS122" s="21" t="str">
        <f t="shared" si="696"/>
        <v xml:space="preserve"> </v>
      </c>
      <c r="CT122" s="51">
        <f>CT123+CT124+CT125+CT126+CT127+CT128+CT129+CT130</f>
        <v>0</v>
      </c>
      <c r="CU122" s="51">
        <f t="shared" ref="CU122:CV122" si="1242">CU123+CU124+CU125+CU126+CU127+CU128+CU129+CU130</f>
        <v>0</v>
      </c>
      <c r="CV122" s="51">
        <f t="shared" si="1242"/>
        <v>0</v>
      </c>
      <c r="CW122" s="40" t="str">
        <f t="shared" si="722"/>
        <v xml:space="preserve"> </v>
      </c>
      <c r="CX122" s="40" t="str">
        <f t="shared" si="723"/>
        <v xml:space="preserve"> </v>
      </c>
      <c r="CY122" s="51">
        <f>CY123+CY124+CY125+CY126+CY127+CY128+CY129+CY130</f>
        <v>0</v>
      </c>
      <c r="CZ122" s="51">
        <f t="shared" ref="CZ122:DA122" si="1243">CZ123+CZ124+CZ125+CZ126+CZ127+CZ128+CZ129+CZ130</f>
        <v>0</v>
      </c>
      <c r="DA122" s="51">
        <f t="shared" si="1243"/>
        <v>0</v>
      </c>
      <c r="DB122" s="21" t="str">
        <f t="shared" si="1002"/>
        <v xml:space="preserve"> </v>
      </c>
      <c r="DC122" s="21" t="str">
        <f t="shared" si="700"/>
        <v xml:space="preserve"> </v>
      </c>
      <c r="DD122" s="51">
        <f>DD123+DD124+DD125+DD126+DD127+DD128+DD129+DD130</f>
        <v>0</v>
      </c>
      <c r="DE122" s="51">
        <f t="shared" ref="DE122:DF122" si="1244">DE123+DE124+DE125+DE126+DE127+DE128+DE129+DE130</f>
        <v>0</v>
      </c>
      <c r="DF122" s="51">
        <f t="shared" si="1244"/>
        <v>17835.169999999998</v>
      </c>
      <c r="DG122" s="21" t="str">
        <f t="shared" si="1003"/>
        <v xml:space="preserve"> </v>
      </c>
      <c r="DH122" s="21"/>
      <c r="DI122" s="51">
        <f t="shared" ref="DI122:DJ122" si="1245">DI123+DI124+DI125+DI126+DI127+DI128+DI129+DI130</f>
        <v>0</v>
      </c>
      <c r="DJ122" s="51">
        <f t="shared" si="1245"/>
        <v>0</v>
      </c>
      <c r="DK122" s="51" t="e">
        <f t="shared" ref="DJ122:DK122" si="1246">DK123+DK124+DK125+DK126+DK127+DK128+DK129+DK130</f>
        <v>#VALUE!</v>
      </c>
      <c r="DL122" s="51">
        <f>DL123+DL124+DL125+DL126+DL127+DL128+DL129+DL130</f>
        <v>0</v>
      </c>
      <c r="DM122" s="51">
        <f t="shared" ref="DM122:DN122" si="1247">DM123+DM124+DM125+DM126+DM127+DM128+DM129+DM130</f>
        <v>0</v>
      </c>
      <c r="DN122" s="51">
        <f t="shared" si="1247"/>
        <v>0</v>
      </c>
      <c r="DO122" s="21" t="str">
        <f t="shared" si="1004"/>
        <v xml:space="preserve"> </v>
      </c>
      <c r="DP122" s="21" t="str">
        <f t="shared" ref="DP122:DP131" si="1248">IF(DM122=0," ",IF(DM122/DN122*100&gt;200,"св.200",DM122/DN122))</f>
        <v xml:space="preserve"> </v>
      </c>
      <c r="DQ122" s="51">
        <f>DQ123+DQ124+DQ125+DQ126+DQ127+DQ128+DQ129+DQ130</f>
        <v>18000</v>
      </c>
      <c r="DR122" s="51">
        <f t="shared" ref="DR122:DS122" si="1249">DR123+DR124+DR125+DR126+DR127+DR128+DR129+DR130</f>
        <v>0</v>
      </c>
      <c r="DS122" s="51">
        <f t="shared" si="1249"/>
        <v>0</v>
      </c>
      <c r="DT122" s="76" t="str">
        <f t="shared" si="892"/>
        <v xml:space="preserve"> </v>
      </c>
      <c r="DU122" s="21" t="str">
        <f t="shared" ref="DU122:DU130" si="1250">IF(DR122=0," ",IF(DR122/DS122*100&gt;200,"св.200",DR122/DS122))</f>
        <v xml:space="preserve"> </v>
      </c>
      <c r="DV122" s="85"/>
      <c r="DW122" s="85"/>
      <c r="DX122" s="85"/>
      <c r="DY122" s="85"/>
      <c r="DZ122" s="85"/>
      <c r="EA122" s="85"/>
      <c r="EB122" s="85"/>
      <c r="EC122" s="85"/>
      <c r="ED122" s="85"/>
      <c r="EE122" s="85"/>
      <c r="EF122" s="85"/>
      <c r="EG122" s="85"/>
      <c r="EH122" s="85"/>
      <c r="EI122" s="85"/>
      <c r="EJ122" s="85"/>
      <c r="EK122" s="85"/>
      <c r="EL122" s="85"/>
      <c r="EM122" s="85"/>
      <c r="EN122" s="85"/>
      <c r="EO122" s="85"/>
      <c r="EP122" s="85"/>
      <c r="EQ122" s="85"/>
      <c r="ER122" s="85"/>
      <c r="ES122" s="85"/>
      <c r="ET122" s="85"/>
      <c r="EU122" s="85"/>
      <c r="EV122" s="85"/>
      <c r="EW122" s="85"/>
      <c r="EX122" s="85"/>
      <c r="EY122" s="85"/>
      <c r="EZ122" s="85"/>
      <c r="FA122" s="85"/>
      <c r="FB122" s="85"/>
      <c r="FC122" s="85"/>
      <c r="FD122" s="85"/>
      <c r="FE122" s="85"/>
      <c r="FF122" s="85"/>
      <c r="FG122" s="85"/>
      <c r="FH122" s="85"/>
      <c r="FI122" s="85"/>
    </row>
    <row r="123" spans="1:165" s="14" customFormat="1" ht="15.75" customHeight="1" outlineLevel="1" x14ac:dyDescent="0.25">
      <c r="A123" s="13">
        <v>99</v>
      </c>
      <c r="B123" s="100" t="s">
        <v>72</v>
      </c>
      <c r="C123" s="94">
        <v>8516131.0700000003</v>
      </c>
      <c r="D123" s="22">
        <v>2070447.77</v>
      </c>
      <c r="E123" s="22">
        <v>1934708.86</v>
      </c>
      <c r="F123" s="23">
        <f t="shared" si="1097"/>
        <v>0.2431207026972167</v>
      </c>
      <c r="G123" s="23">
        <f t="shared" si="1098"/>
        <v>1.070159863743013</v>
      </c>
      <c r="H123" s="12">
        <v>8267110</v>
      </c>
      <c r="I123" s="19">
        <v>1890169.2100000002</v>
      </c>
      <c r="J123" s="12">
        <v>1888612.4300000002</v>
      </c>
      <c r="K123" s="23">
        <f t="shared" si="994"/>
        <v>0.2286372396157787</v>
      </c>
      <c r="L123" s="23">
        <f t="shared" si="639"/>
        <v>1.0008242982918416</v>
      </c>
      <c r="M123" s="30">
        <v>5115300</v>
      </c>
      <c r="N123" s="30">
        <v>1315458.04</v>
      </c>
      <c r="O123" s="30">
        <v>1111634.03</v>
      </c>
      <c r="P123" s="23">
        <f t="shared" si="995"/>
        <v>0.25716146462573064</v>
      </c>
      <c r="Q123" s="23">
        <f t="shared" si="643"/>
        <v>1.1833553170372086</v>
      </c>
      <c r="R123" s="30">
        <v>1825910</v>
      </c>
      <c r="S123" s="30">
        <v>490910.1</v>
      </c>
      <c r="T123" s="30">
        <v>454470.76</v>
      </c>
      <c r="U123" s="23">
        <f t="shared" si="996"/>
        <v>0.26885777502724667</v>
      </c>
      <c r="V123" s="23">
        <f t="shared" si="647"/>
        <v>1.0801797237736481</v>
      </c>
      <c r="W123" s="30">
        <v>100000</v>
      </c>
      <c r="X123" s="30">
        <v>0</v>
      </c>
      <c r="Y123" s="30">
        <v>59020</v>
      </c>
      <c r="Z123" s="23" t="str">
        <f>IF(X123&lt;=0," ",IF(W123&lt;=0," ",IF(X123/W123*100&gt;200,"СВ.200",X123/W123)))</f>
        <v xml:space="preserve"> </v>
      </c>
      <c r="AA123" s="23">
        <f t="shared" si="651"/>
        <v>0</v>
      </c>
      <c r="AB123" s="30">
        <v>70300</v>
      </c>
      <c r="AC123" s="30">
        <v>13227.44</v>
      </c>
      <c r="AD123" s="30">
        <v>41651.760000000002</v>
      </c>
      <c r="AE123" s="23">
        <f t="shared" si="997"/>
        <v>0.1881570412517781</v>
      </c>
      <c r="AF123" s="23">
        <f t="shared" si="655"/>
        <v>0.31757217462119247</v>
      </c>
      <c r="AG123" s="30">
        <v>1145000</v>
      </c>
      <c r="AH123" s="30">
        <v>69473.63</v>
      </c>
      <c r="AI123" s="30">
        <v>221435.88</v>
      </c>
      <c r="AJ123" s="23">
        <f t="shared" si="998"/>
        <v>6.0675659388646296E-2</v>
      </c>
      <c r="AK123" s="23">
        <f t="shared" si="659"/>
        <v>0.31374152192499249</v>
      </c>
      <c r="AL123" s="30">
        <v>10600</v>
      </c>
      <c r="AM123" s="30">
        <v>1100</v>
      </c>
      <c r="AN123" s="30">
        <v>400</v>
      </c>
      <c r="AO123" s="23">
        <f t="shared" si="1206"/>
        <v>0.10377358490566038</v>
      </c>
      <c r="AP123" s="23" t="str">
        <f t="shared" si="662"/>
        <v>св.200</v>
      </c>
      <c r="AQ123" s="48">
        <v>249021.07</v>
      </c>
      <c r="AR123" s="48">
        <v>180278.56</v>
      </c>
      <c r="AS123" s="48">
        <v>46096.43</v>
      </c>
      <c r="AT123" s="23">
        <f t="shared" si="712"/>
        <v>0.7239490216631066</v>
      </c>
      <c r="AU123" s="23" t="str">
        <f t="shared" si="744"/>
        <v>св.200</v>
      </c>
      <c r="AV123" s="30">
        <v>30000</v>
      </c>
      <c r="AW123" s="30">
        <v>13839.02</v>
      </c>
      <c r="AX123" s="30">
        <v>12120.38</v>
      </c>
      <c r="AY123" s="23">
        <f t="shared" si="999"/>
        <v>0.46130066666666669</v>
      </c>
      <c r="AZ123" s="23">
        <f t="shared" si="668"/>
        <v>1.1417975344007367</v>
      </c>
      <c r="BA123" s="30">
        <v>92000</v>
      </c>
      <c r="BB123" s="30">
        <v>96911.09</v>
      </c>
      <c r="BC123" s="30"/>
      <c r="BD123" s="23">
        <f t="shared" si="671"/>
        <v>1.0533814130434782</v>
      </c>
      <c r="BE123" s="23" t="str">
        <f t="shared" si="672"/>
        <v xml:space="preserve"> </v>
      </c>
      <c r="BF123" s="30">
        <v>19852</v>
      </c>
      <c r="BG123" s="30">
        <v>4962.99</v>
      </c>
      <c r="BH123" s="30">
        <v>3308.66</v>
      </c>
      <c r="BI123" s="23">
        <f t="shared" si="1000"/>
        <v>0.24999949627241586</v>
      </c>
      <c r="BJ123" s="23">
        <f t="shared" si="676"/>
        <v>1.5</v>
      </c>
      <c r="BK123" s="30">
        <v>0</v>
      </c>
      <c r="BL123" s="30">
        <v>0</v>
      </c>
      <c r="BM123" s="30"/>
      <c r="BN123" s="23" t="str">
        <f t="shared" si="1187"/>
        <v xml:space="preserve"> </v>
      </c>
      <c r="BO123" s="23" t="str">
        <f t="shared" si="680"/>
        <v xml:space="preserve"> </v>
      </c>
      <c r="BP123" s="30">
        <v>70000</v>
      </c>
      <c r="BQ123" s="30">
        <v>48722.19</v>
      </c>
      <c r="BR123" s="30">
        <v>21288.57</v>
      </c>
      <c r="BS123" s="23">
        <f t="shared" si="1001"/>
        <v>0.69603128571428574</v>
      </c>
      <c r="BT123" s="23" t="str">
        <f t="shared" si="684"/>
        <v>св.200</v>
      </c>
      <c r="BU123" s="30">
        <v>7169.07</v>
      </c>
      <c r="BV123" s="30">
        <v>7169.07</v>
      </c>
      <c r="BW123" s="30">
        <v>2441.11</v>
      </c>
      <c r="BX123" s="23">
        <f t="shared" ref="BX123:BX124" si="1251">IF(BV123&lt;=0," ",IF(BU123&lt;=0," ",IF(BV123/BU123*100&gt;200,"СВ.200",BV123/BU123)))</f>
        <v>1</v>
      </c>
      <c r="BY123" s="23" t="str">
        <f t="shared" ref="BY123:BY124" si="1252">IF(BW123=0," ",IF(BV123/BW123*100&gt;200,"св.200",BV123/BW123))</f>
        <v>св.200</v>
      </c>
      <c r="BZ123" s="30">
        <v>5000</v>
      </c>
      <c r="CA123" s="30">
        <v>0</v>
      </c>
      <c r="CB123" s="30"/>
      <c r="CC123" s="23" t="str">
        <f t="shared" si="1110"/>
        <v xml:space="preserve"> </v>
      </c>
      <c r="CD123" s="23" t="str">
        <f t="shared" si="689"/>
        <v xml:space="preserve"> </v>
      </c>
      <c r="CE123" s="22">
        <v>25000</v>
      </c>
      <c r="CF123" s="22">
        <v>8674.2000000000007</v>
      </c>
      <c r="CG123" s="22">
        <v>0</v>
      </c>
      <c r="CH123" s="32">
        <f t="shared" si="691"/>
        <v>0.34696800000000005</v>
      </c>
      <c r="CI123" s="23" t="str">
        <f t="shared" si="720"/>
        <v xml:space="preserve"> </v>
      </c>
      <c r="CJ123" s="30">
        <v>20000</v>
      </c>
      <c r="CK123" s="30">
        <v>0</v>
      </c>
      <c r="CL123" s="30"/>
      <c r="CM123" s="23" t="str">
        <f t="shared" si="693"/>
        <v xml:space="preserve"> </v>
      </c>
      <c r="CN123" s="23" t="str">
        <f t="shared" si="721"/>
        <v xml:space="preserve"> </v>
      </c>
      <c r="CO123" s="30">
        <v>5000</v>
      </c>
      <c r="CP123" s="30">
        <v>8674.2000000000007</v>
      </c>
      <c r="CQ123" s="30"/>
      <c r="CR123" s="23">
        <f t="shared" si="695"/>
        <v>1.7348400000000002</v>
      </c>
      <c r="CS123" s="23" t="str">
        <f t="shared" si="696"/>
        <v xml:space="preserve"> </v>
      </c>
      <c r="CT123" s="30">
        <v>0</v>
      </c>
      <c r="CU123" s="30">
        <v>0</v>
      </c>
      <c r="CV123" s="30"/>
      <c r="CW123" s="23" t="str">
        <f t="shared" si="722"/>
        <v xml:space="preserve"> </v>
      </c>
      <c r="CX123" s="23" t="str">
        <f t="shared" si="723"/>
        <v xml:space="preserve"> </v>
      </c>
      <c r="CY123" s="30">
        <v>0</v>
      </c>
      <c r="CZ123" s="30">
        <v>0</v>
      </c>
      <c r="DA123" s="30"/>
      <c r="DB123" s="23" t="str">
        <f t="shared" si="1002"/>
        <v xml:space="preserve"> </v>
      </c>
      <c r="DC123" s="23" t="str">
        <f t="shared" si="700"/>
        <v xml:space="preserve"> </v>
      </c>
      <c r="DD123" s="30">
        <v>0</v>
      </c>
      <c r="DE123" s="30">
        <v>0</v>
      </c>
      <c r="DF123" s="30">
        <v>6937.71</v>
      </c>
      <c r="DG123" s="23" t="str">
        <f t="shared" si="1003"/>
        <v xml:space="preserve"> </v>
      </c>
      <c r="DH123" s="23">
        <f t="shared" si="703"/>
        <v>0</v>
      </c>
      <c r="DI123" s="30"/>
      <c r="DJ123" s="30"/>
      <c r="DK123" s="23" t="str">
        <f t="shared" ref="DK122:DK128" si="1253">IF(DI123=0," ",IF(DI123/DJ123*100&gt;200,"св.200",DI123/DJ123))</f>
        <v xml:space="preserve"> </v>
      </c>
      <c r="DL123" s="30">
        <v>0</v>
      </c>
      <c r="DM123" s="30">
        <v>0</v>
      </c>
      <c r="DN123" s="30"/>
      <c r="DO123" s="23" t="str">
        <f t="shared" si="1004"/>
        <v xml:space="preserve"> </v>
      </c>
      <c r="DP123" s="23" t="str">
        <f t="shared" si="1248"/>
        <v xml:space="preserve"> </v>
      </c>
      <c r="DQ123" s="30">
        <v>0</v>
      </c>
      <c r="DR123" s="30">
        <v>0</v>
      </c>
      <c r="DS123" s="30"/>
      <c r="DT123" s="77" t="str">
        <f t="shared" si="892"/>
        <v xml:space="preserve"> </v>
      </c>
      <c r="DU123" s="23" t="str">
        <f t="shared" si="1250"/>
        <v xml:space="preserve"> </v>
      </c>
      <c r="DV123" s="86"/>
      <c r="DW123" s="86"/>
      <c r="DX123" s="86"/>
      <c r="DY123" s="86"/>
      <c r="DZ123" s="86"/>
      <c r="EA123" s="86"/>
      <c r="EB123" s="86"/>
      <c r="EC123" s="86"/>
      <c r="ED123" s="86"/>
      <c r="EE123" s="86"/>
      <c r="EF123" s="86"/>
      <c r="EG123" s="86"/>
      <c r="EH123" s="86"/>
      <c r="EI123" s="86"/>
      <c r="EJ123" s="86"/>
      <c r="EK123" s="86"/>
      <c r="EL123" s="86"/>
      <c r="EM123" s="86"/>
      <c r="EN123" s="86"/>
      <c r="EO123" s="86"/>
      <c r="EP123" s="86"/>
      <c r="EQ123" s="86"/>
      <c r="ER123" s="86"/>
      <c r="ES123" s="86"/>
      <c r="ET123" s="86"/>
      <c r="EU123" s="86"/>
      <c r="EV123" s="86"/>
      <c r="EW123" s="86"/>
      <c r="EX123" s="86"/>
      <c r="EY123" s="86"/>
      <c r="EZ123" s="86"/>
      <c r="FA123" s="86"/>
      <c r="FB123" s="86"/>
      <c r="FC123" s="86"/>
      <c r="FD123" s="86"/>
      <c r="FE123" s="86"/>
      <c r="FF123" s="86"/>
      <c r="FG123" s="86"/>
      <c r="FH123" s="86"/>
      <c r="FI123" s="86"/>
    </row>
    <row r="124" spans="1:165" s="14" customFormat="1" ht="15.75" customHeight="1" outlineLevel="1" x14ac:dyDescent="0.25">
      <c r="A124" s="13">
        <f>A123+1</f>
        <v>100</v>
      </c>
      <c r="B124" s="100" t="s">
        <v>15</v>
      </c>
      <c r="C124" s="94">
        <v>1312000</v>
      </c>
      <c r="D124" s="22">
        <v>133041.84</v>
      </c>
      <c r="E124" s="22">
        <v>248009.94</v>
      </c>
      <c r="F124" s="23">
        <f t="shared" si="1097"/>
        <v>0.10140384146341463</v>
      </c>
      <c r="G124" s="23">
        <f t="shared" si="1098"/>
        <v>0.53643753149571338</v>
      </c>
      <c r="H124" s="12">
        <v>1300000</v>
      </c>
      <c r="I124" s="19">
        <v>133041.84</v>
      </c>
      <c r="J124" s="12">
        <v>248009.94</v>
      </c>
      <c r="K124" s="23">
        <f t="shared" si="994"/>
        <v>0.10233987692307692</v>
      </c>
      <c r="L124" s="23">
        <f t="shared" si="639"/>
        <v>0.53643753149571338</v>
      </c>
      <c r="M124" s="30">
        <v>310000</v>
      </c>
      <c r="N124" s="30">
        <v>63465.35</v>
      </c>
      <c r="O124" s="30">
        <v>75536.509999999995</v>
      </c>
      <c r="P124" s="23">
        <f t="shared" si="995"/>
        <v>0.20472693548387097</v>
      </c>
      <c r="Q124" s="23">
        <f t="shared" si="643"/>
        <v>0.84019436428820982</v>
      </c>
      <c r="R124" s="30">
        <v>0</v>
      </c>
      <c r="S124" s="30">
        <v>0</v>
      </c>
      <c r="T124" s="30"/>
      <c r="U124" s="23" t="str">
        <f t="shared" si="996"/>
        <v xml:space="preserve"> </v>
      </c>
      <c r="V124" s="23" t="str">
        <f t="shared" ref="V124:V130" si="1254">IF(S124=0," ",IF(S124/T124*100&gt;200,"св.200",S124/T124))</f>
        <v xml:space="preserve"> </v>
      </c>
      <c r="W124" s="30">
        <v>100000</v>
      </c>
      <c r="X124" s="30">
        <v>33035.4</v>
      </c>
      <c r="Y124" s="30">
        <v>107199.9</v>
      </c>
      <c r="Z124" s="23">
        <f t="shared" ref="Z124:Z130" si="1255">IF(X124&lt;=0," ",IF(W124&lt;=0," ",IF(X124/W124*100&gt;200,"СВ.200",X124/W124)))</f>
        <v>0.33035400000000004</v>
      </c>
      <c r="AA124" s="23">
        <f t="shared" ref="AA124:AA130" si="1256">IF(Y124=0," ",IF(X124/Y124*100&gt;200,"св.200",X124/Y124))</f>
        <v>0.30816633224471296</v>
      </c>
      <c r="AB124" s="30">
        <v>100000</v>
      </c>
      <c r="AC124" s="30">
        <v>6586.5</v>
      </c>
      <c r="AD124" s="30">
        <v>3724.43</v>
      </c>
      <c r="AE124" s="23">
        <f t="shared" si="997"/>
        <v>6.5865000000000007E-2</v>
      </c>
      <c r="AF124" s="23">
        <f t="shared" si="655"/>
        <v>1.7684585292246062</v>
      </c>
      <c r="AG124" s="30">
        <v>790000</v>
      </c>
      <c r="AH124" s="30">
        <v>29954.59</v>
      </c>
      <c r="AI124" s="30">
        <v>61549.1</v>
      </c>
      <c r="AJ124" s="23">
        <f t="shared" si="998"/>
        <v>3.7917202531645572E-2</v>
      </c>
      <c r="AK124" s="23">
        <f t="shared" si="659"/>
        <v>0.48667795304886668</v>
      </c>
      <c r="AL124" s="30">
        <v>0</v>
      </c>
      <c r="AM124" s="30">
        <v>0</v>
      </c>
      <c r="AN124" s="30"/>
      <c r="AO124" s="23" t="str">
        <f t="shared" si="1206"/>
        <v xml:space="preserve"> </v>
      </c>
      <c r="AP124" s="23" t="str">
        <f t="shared" si="662"/>
        <v xml:space="preserve"> </v>
      </c>
      <c r="AQ124" s="48">
        <v>12000</v>
      </c>
      <c r="AR124" s="48">
        <v>0</v>
      </c>
      <c r="AS124" s="48">
        <v>0</v>
      </c>
      <c r="AT124" s="23" t="str">
        <f t="shared" ref="AT124:AT130" si="1257">IF(AR124&lt;=0," ",IF(AQ124&lt;=0," ",IF(AR124/AQ124*100&gt;200,"СВ.200",AR124/AQ124)))</f>
        <v xml:space="preserve"> </v>
      </c>
      <c r="AU124" s="23" t="str">
        <f t="shared" ref="AU124:AU130" si="1258">IF(AS124=0," ",IF(AR124/AS124*100&gt;200,"св.200",AR124/AS124))</f>
        <v xml:space="preserve"> </v>
      </c>
      <c r="AV124" s="30">
        <v>0</v>
      </c>
      <c r="AW124" s="30">
        <v>0</v>
      </c>
      <c r="AX124" s="30"/>
      <c r="AY124" s="23" t="str">
        <f t="shared" si="999"/>
        <v xml:space="preserve"> </v>
      </c>
      <c r="AZ124" s="23" t="str">
        <f t="shared" si="668"/>
        <v xml:space="preserve"> </v>
      </c>
      <c r="BA124" s="30">
        <v>12000</v>
      </c>
      <c r="BB124" s="30">
        <v>0</v>
      </c>
      <c r="BC124" s="30"/>
      <c r="BD124" s="23" t="str">
        <f t="shared" si="671"/>
        <v xml:space="preserve"> </v>
      </c>
      <c r="BE124" s="23" t="str">
        <f t="shared" si="672"/>
        <v xml:space="preserve"> </v>
      </c>
      <c r="BF124" s="30">
        <v>0</v>
      </c>
      <c r="BG124" s="30">
        <v>0</v>
      </c>
      <c r="BH124" s="30"/>
      <c r="BI124" s="23" t="str">
        <f t="shared" si="1000"/>
        <v xml:space="preserve"> </v>
      </c>
      <c r="BJ124" s="23" t="str">
        <f>IF(BG124=0," ",IF(BG124/BH124*100&gt;200,"св.200",BG124/BH124))</f>
        <v xml:space="preserve"> </v>
      </c>
      <c r="BK124" s="30">
        <v>0</v>
      </c>
      <c r="BL124" s="30">
        <v>0</v>
      </c>
      <c r="BM124" s="30"/>
      <c r="BN124" s="23" t="str">
        <f t="shared" si="1187"/>
        <v xml:space="preserve"> </v>
      </c>
      <c r="BO124" s="23" t="str">
        <f t="shared" si="680"/>
        <v xml:space="preserve"> </v>
      </c>
      <c r="BP124" s="30">
        <v>0</v>
      </c>
      <c r="BQ124" s="30">
        <v>0</v>
      </c>
      <c r="BR124" s="30"/>
      <c r="BS124" s="23" t="str">
        <f t="shared" ref="BS124:BS130" si="1259">IF(BQ124&lt;=0," ",IF(BP124&lt;=0," ",IF(BQ124/BP124*100&gt;200,"СВ.200",BQ124/BP124)))</f>
        <v xml:space="preserve"> </v>
      </c>
      <c r="BT124" s="23" t="str">
        <f t="shared" ref="BT124:BT130" si="1260">IF(BR124=0," ",IF(BQ124/BR124*100&gt;200,"св.200",BQ124/BR124))</f>
        <v xml:space="preserve"> </v>
      </c>
      <c r="BU124" s="30">
        <v>0</v>
      </c>
      <c r="BV124" s="30">
        <v>0</v>
      </c>
      <c r="BW124" s="30"/>
      <c r="BX124" s="23" t="str">
        <f t="shared" si="1251"/>
        <v xml:space="preserve"> </v>
      </c>
      <c r="BY124" s="23" t="str">
        <f t="shared" si="1252"/>
        <v xml:space="preserve"> </v>
      </c>
      <c r="BZ124" s="30">
        <v>0</v>
      </c>
      <c r="CA124" s="30">
        <v>0</v>
      </c>
      <c r="CB124" s="30"/>
      <c r="CC124" s="23" t="str">
        <f t="shared" si="1110"/>
        <v xml:space="preserve"> </v>
      </c>
      <c r="CD124" s="23" t="str">
        <f t="shared" si="689"/>
        <v xml:space="preserve"> </v>
      </c>
      <c r="CE124" s="22">
        <v>0</v>
      </c>
      <c r="CF124" s="22">
        <v>0</v>
      </c>
      <c r="CG124" s="22">
        <v>0</v>
      </c>
      <c r="CH124" s="32" t="str">
        <f t="shared" si="691"/>
        <v xml:space="preserve"> </v>
      </c>
      <c r="CI124" s="23" t="str">
        <f>IF(CF124=0," ",IF(CF124/CG124*100&gt;200,"св.200",CF124/CG124))</f>
        <v xml:space="preserve"> </v>
      </c>
      <c r="CJ124" s="30">
        <v>0</v>
      </c>
      <c r="CK124" s="30">
        <v>0</v>
      </c>
      <c r="CL124" s="30"/>
      <c r="CM124" s="23" t="str">
        <f t="shared" si="693"/>
        <v xml:space="preserve"> </v>
      </c>
      <c r="CN124" s="23" t="str">
        <f t="shared" si="721"/>
        <v xml:space="preserve"> </v>
      </c>
      <c r="CO124" s="30">
        <v>0</v>
      </c>
      <c r="CP124" s="30">
        <v>0</v>
      </c>
      <c r="CQ124" s="30"/>
      <c r="CR124" s="23" t="str">
        <f t="shared" si="695"/>
        <v xml:space="preserve"> </v>
      </c>
      <c r="CS124" s="23" t="str">
        <f>IF(CP124=0," ",IF(CP124/CQ124*100&gt;200,"св.200",CP124/CQ124))</f>
        <v xml:space="preserve"> </v>
      </c>
      <c r="CT124" s="30">
        <v>0</v>
      </c>
      <c r="CU124" s="30">
        <v>0</v>
      </c>
      <c r="CV124" s="30"/>
      <c r="CW124" s="23" t="str">
        <f t="shared" si="722"/>
        <v xml:space="preserve"> </v>
      </c>
      <c r="CX124" s="23" t="str">
        <f t="shared" si="723"/>
        <v xml:space="preserve"> </v>
      </c>
      <c r="CY124" s="30">
        <v>0</v>
      </c>
      <c r="CZ124" s="30">
        <v>0</v>
      </c>
      <c r="DA124" s="30"/>
      <c r="DB124" s="23" t="str">
        <f t="shared" si="1002"/>
        <v xml:space="preserve"> </v>
      </c>
      <c r="DC124" s="23" t="str">
        <f t="shared" si="700"/>
        <v xml:space="preserve"> </v>
      </c>
      <c r="DD124" s="30">
        <v>0</v>
      </c>
      <c r="DE124" s="30">
        <v>0</v>
      </c>
      <c r="DF124" s="30"/>
      <c r="DG124" s="23" t="str">
        <f t="shared" si="1003"/>
        <v xml:space="preserve"> </v>
      </c>
      <c r="DH124" s="23" t="str">
        <f t="shared" si="703"/>
        <v xml:space="preserve"> </v>
      </c>
      <c r="DI124" s="30"/>
      <c r="DJ124" s="30"/>
      <c r="DK124" s="23" t="str">
        <f t="shared" si="1253"/>
        <v xml:space="preserve"> </v>
      </c>
      <c r="DL124" s="30">
        <v>0</v>
      </c>
      <c r="DM124" s="30">
        <v>0</v>
      </c>
      <c r="DN124" s="30"/>
      <c r="DO124" s="23" t="str">
        <f t="shared" si="1004"/>
        <v xml:space="preserve"> </v>
      </c>
      <c r="DP124" s="23" t="str">
        <f t="shared" si="1248"/>
        <v xml:space="preserve"> </v>
      </c>
      <c r="DQ124" s="30">
        <v>0</v>
      </c>
      <c r="DR124" s="30">
        <v>0</v>
      </c>
      <c r="DS124" s="30"/>
      <c r="DT124" s="77" t="str">
        <f t="shared" si="892"/>
        <v xml:space="preserve"> </v>
      </c>
      <c r="DU124" s="23" t="str">
        <f t="shared" si="1250"/>
        <v xml:space="preserve"> </v>
      </c>
      <c r="DV124" s="86"/>
      <c r="DW124" s="86"/>
      <c r="DX124" s="86"/>
      <c r="DY124" s="86"/>
      <c r="DZ124" s="86"/>
      <c r="EA124" s="86"/>
      <c r="EB124" s="86"/>
      <c r="EC124" s="86"/>
      <c r="ED124" s="86"/>
      <c r="EE124" s="86"/>
      <c r="EF124" s="86"/>
      <c r="EG124" s="86"/>
      <c r="EH124" s="86"/>
      <c r="EI124" s="86"/>
      <c r="EJ124" s="86"/>
      <c r="EK124" s="86"/>
      <c r="EL124" s="86"/>
      <c r="EM124" s="86"/>
      <c r="EN124" s="86"/>
      <c r="EO124" s="86"/>
      <c r="EP124" s="86"/>
      <c r="EQ124" s="86"/>
      <c r="ER124" s="86"/>
      <c r="ES124" s="86"/>
      <c r="ET124" s="86"/>
      <c r="EU124" s="86"/>
      <c r="EV124" s="86"/>
      <c r="EW124" s="86"/>
      <c r="EX124" s="86"/>
      <c r="EY124" s="86"/>
      <c r="EZ124" s="86"/>
      <c r="FA124" s="86"/>
      <c r="FB124" s="86"/>
      <c r="FC124" s="86"/>
      <c r="FD124" s="86"/>
      <c r="FE124" s="86"/>
      <c r="FF124" s="86"/>
      <c r="FG124" s="86"/>
      <c r="FH124" s="86"/>
      <c r="FI124" s="86"/>
    </row>
    <row r="125" spans="1:165" s="14" customFormat="1" ht="15.75" customHeight="1" outlineLevel="1" x14ac:dyDescent="0.25">
      <c r="A125" s="13">
        <f t="shared" ref="A125:A130" si="1261">A124+1</f>
        <v>101</v>
      </c>
      <c r="B125" s="100" t="s">
        <v>41</v>
      </c>
      <c r="C125" s="94">
        <v>1928279.4</v>
      </c>
      <c r="D125" s="22">
        <v>475310.66</v>
      </c>
      <c r="E125" s="22">
        <v>621925.69000000006</v>
      </c>
      <c r="F125" s="23">
        <f t="shared" si="1097"/>
        <v>0.24649470403511026</v>
      </c>
      <c r="G125" s="23">
        <f t="shared" si="1098"/>
        <v>0.76425635352030552</v>
      </c>
      <c r="H125" s="12">
        <v>1714561</v>
      </c>
      <c r="I125" s="19">
        <v>471159.47</v>
      </c>
      <c r="J125" s="12">
        <v>601860.04</v>
      </c>
      <c r="K125" s="23">
        <f t="shared" si="994"/>
        <v>0.27479889604394359</v>
      </c>
      <c r="L125" s="23">
        <f t="shared" si="639"/>
        <v>0.78283893045964625</v>
      </c>
      <c r="M125" s="30">
        <v>516361</v>
      </c>
      <c r="N125" s="30">
        <v>55864.62</v>
      </c>
      <c r="O125" s="30">
        <v>99306.65</v>
      </c>
      <c r="P125" s="23">
        <f t="shared" si="995"/>
        <v>0.10818907702169607</v>
      </c>
      <c r="Q125" s="23">
        <f t="shared" si="643"/>
        <v>0.56254661696875286</v>
      </c>
      <c r="R125" s="30">
        <v>0</v>
      </c>
      <c r="S125" s="30">
        <v>0</v>
      </c>
      <c r="T125" s="30"/>
      <c r="U125" s="23" t="str">
        <f t="shared" si="996"/>
        <v xml:space="preserve"> </v>
      </c>
      <c r="V125" s="23" t="str">
        <f t="shared" si="1254"/>
        <v xml:space="preserve"> </v>
      </c>
      <c r="W125" s="30">
        <v>96000</v>
      </c>
      <c r="X125" s="30">
        <v>370454.25</v>
      </c>
      <c r="Y125" s="30">
        <v>91820.4</v>
      </c>
      <c r="Z125" s="23" t="str">
        <f t="shared" si="1255"/>
        <v>СВ.200</v>
      </c>
      <c r="AA125" s="23" t="str">
        <f t="shared" si="1256"/>
        <v>св.200</v>
      </c>
      <c r="AB125" s="30">
        <v>92800</v>
      </c>
      <c r="AC125" s="30">
        <v>2194.7399999999998</v>
      </c>
      <c r="AD125" s="30">
        <v>14137.64</v>
      </c>
      <c r="AE125" s="23">
        <f t="shared" si="997"/>
        <v>2.3650215517241377E-2</v>
      </c>
      <c r="AF125" s="23">
        <f t="shared" si="655"/>
        <v>0.15524090300785703</v>
      </c>
      <c r="AG125" s="30">
        <v>1004400</v>
      </c>
      <c r="AH125" s="30">
        <v>41645.86</v>
      </c>
      <c r="AI125" s="30">
        <v>394995.35</v>
      </c>
      <c r="AJ125" s="23">
        <f t="shared" si="998"/>
        <v>4.1463420947829552E-2</v>
      </c>
      <c r="AK125" s="23">
        <f t="shared" si="659"/>
        <v>0.10543379814471235</v>
      </c>
      <c r="AL125" s="30">
        <v>5000</v>
      </c>
      <c r="AM125" s="30">
        <v>1000</v>
      </c>
      <c r="AN125" s="30">
        <v>1600</v>
      </c>
      <c r="AO125" s="23">
        <f t="shared" si="1206"/>
        <v>0.2</v>
      </c>
      <c r="AP125" s="23">
        <f t="shared" si="662"/>
        <v>0.625</v>
      </c>
      <c r="AQ125" s="48">
        <v>213718.39999999999</v>
      </c>
      <c r="AR125" s="48">
        <v>4151.1899999999996</v>
      </c>
      <c r="AS125" s="48">
        <v>20065.650000000001</v>
      </c>
      <c r="AT125" s="23">
        <f t="shared" si="1257"/>
        <v>1.942364344857532E-2</v>
      </c>
      <c r="AU125" s="23">
        <f t="shared" si="1258"/>
        <v>0.2068804150376389</v>
      </c>
      <c r="AV125" s="30">
        <v>0</v>
      </c>
      <c r="AW125" s="30">
        <v>0</v>
      </c>
      <c r="AX125" s="30"/>
      <c r="AY125" s="23" t="str">
        <f t="shared" si="999"/>
        <v xml:space="preserve"> </v>
      </c>
      <c r="AZ125" s="23" t="str">
        <f t="shared" si="668"/>
        <v xml:space="preserve"> </v>
      </c>
      <c r="BA125" s="30">
        <v>0</v>
      </c>
      <c r="BB125" s="30">
        <v>0</v>
      </c>
      <c r="BC125" s="30"/>
      <c r="BD125" s="23" t="str">
        <f t="shared" si="671"/>
        <v xml:space="preserve"> </v>
      </c>
      <c r="BE125" s="23" t="str">
        <f t="shared" si="672"/>
        <v xml:space="preserve"> </v>
      </c>
      <c r="BF125" s="30">
        <v>136718.39999999999</v>
      </c>
      <c r="BG125" s="30">
        <v>0</v>
      </c>
      <c r="BH125" s="30"/>
      <c r="BI125" s="23" t="str">
        <f t="shared" si="1000"/>
        <v xml:space="preserve"> </v>
      </c>
      <c r="BJ125" s="23" t="str">
        <f t="shared" si="676"/>
        <v xml:space="preserve"> </v>
      </c>
      <c r="BK125" s="30">
        <v>0</v>
      </c>
      <c r="BL125" s="30">
        <v>0</v>
      </c>
      <c r="BM125" s="30"/>
      <c r="BN125" s="23" t="str">
        <f t="shared" si="1187"/>
        <v xml:space="preserve"> </v>
      </c>
      <c r="BO125" s="23" t="str">
        <f t="shared" si="680"/>
        <v xml:space="preserve"> </v>
      </c>
      <c r="BP125" s="30">
        <v>0</v>
      </c>
      <c r="BQ125" s="30">
        <v>0</v>
      </c>
      <c r="BR125" s="30"/>
      <c r="BS125" s="23" t="str">
        <f t="shared" si="1259"/>
        <v xml:space="preserve"> </v>
      </c>
      <c r="BT125" s="23" t="str">
        <f t="shared" si="1260"/>
        <v xml:space="preserve"> </v>
      </c>
      <c r="BU125" s="30">
        <v>77000</v>
      </c>
      <c r="BV125" s="30">
        <v>4151.1899999999996</v>
      </c>
      <c r="BW125" s="30">
        <v>20065.650000000001</v>
      </c>
      <c r="BX125" s="23">
        <f t="shared" si="1237"/>
        <v>5.3911558441558434E-2</v>
      </c>
      <c r="BY125" s="23">
        <f t="shared" si="687"/>
        <v>0.2068804150376389</v>
      </c>
      <c r="BZ125" s="30">
        <v>0</v>
      </c>
      <c r="CA125" s="30">
        <v>0</v>
      </c>
      <c r="CB125" s="30"/>
      <c r="CC125" s="23" t="str">
        <f t="shared" si="1110"/>
        <v xml:space="preserve"> </v>
      </c>
      <c r="CD125" s="23" t="str">
        <f t="shared" si="689"/>
        <v xml:space="preserve"> </v>
      </c>
      <c r="CE125" s="22">
        <v>0</v>
      </c>
      <c r="CF125" s="22">
        <v>0</v>
      </c>
      <c r="CG125" s="22">
        <v>0</v>
      </c>
      <c r="CH125" s="32" t="str">
        <f t="shared" si="691"/>
        <v xml:space="preserve"> </v>
      </c>
      <c r="CI125" s="23" t="str">
        <f t="shared" si="720"/>
        <v xml:space="preserve"> </v>
      </c>
      <c r="CJ125" s="30">
        <v>0</v>
      </c>
      <c r="CK125" s="30">
        <v>0</v>
      </c>
      <c r="CL125" s="30"/>
      <c r="CM125" s="23" t="str">
        <f t="shared" si="693"/>
        <v xml:space="preserve"> </v>
      </c>
      <c r="CN125" s="23" t="str">
        <f t="shared" si="721"/>
        <v xml:space="preserve"> </v>
      </c>
      <c r="CO125" s="30">
        <v>0</v>
      </c>
      <c r="CP125" s="30">
        <v>0</v>
      </c>
      <c r="CQ125" s="30"/>
      <c r="CR125" s="23" t="str">
        <f t="shared" si="695"/>
        <v xml:space="preserve"> </v>
      </c>
      <c r="CS125" s="23" t="str">
        <f t="shared" si="696"/>
        <v xml:space="preserve"> </v>
      </c>
      <c r="CT125" s="30">
        <v>0</v>
      </c>
      <c r="CU125" s="30">
        <v>0</v>
      </c>
      <c r="CV125" s="30"/>
      <c r="CW125" s="23" t="str">
        <f t="shared" si="722"/>
        <v xml:space="preserve"> </v>
      </c>
      <c r="CX125" s="23" t="str">
        <f t="shared" si="723"/>
        <v xml:space="preserve"> </v>
      </c>
      <c r="CY125" s="30">
        <v>0</v>
      </c>
      <c r="CZ125" s="30">
        <v>0</v>
      </c>
      <c r="DA125" s="30"/>
      <c r="DB125" s="23" t="str">
        <f t="shared" si="1002"/>
        <v xml:space="preserve"> </v>
      </c>
      <c r="DC125" s="23" t="str">
        <f t="shared" si="700"/>
        <v xml:space="preserve"> </v>
      </c>
      <c r="DD125" s="30">
        <v>0</v>
      </c>
      <c r="DE125" s="30">
        <v>0</v>
      </c>
      <c r="DF125" s="30"/>
      <c r="DG125" s="23" t="str">
        <f t="shared" si="1003"/>
        <v xml:space="preserve"> </v>
      </c>
      <c r="DH125" s="23" t="str">
        <f t="shared" si="703"/>
        <v xml:space="preserve"> </v>
      </c>
      <c r="DI125" s="30"/>
      <c r="DJ125" s="30"/>
      <c r="DK125" s="23" t="str">
        <f t="shared" si="1253"/>
        <v xml:space="preserve"> </v>
      </c>
      <c r="DL125" s="30">
        <v>0</v>
      </c>
      <c r="DM125" s="30">
        <v>0</v>
      </c>
      <c r="DN125" s="30"/>
      <c r="DO125" s="23" t="str">
        <f t="shared" si="1004"/>
        <v xml:space="preserve"> </v>
      </c>
      <c r="DP125" s="23" t="str">
        <f t="shared" si="1248"/>
        <v xml:space="preserve"> </v>
      </c>
      <c r="DQ125" s="30">
        <v>0</v>
      </c>
      <c r="DR125" s="30">
        <v>0</v>
      </c>
      <c r="DS125" s="30"/>
      <c r="DT125" s="77" t="str">
        <f t="shared" si="892"/>
        <v xml:space="preserve"> </v>
      </c>
      <c r="DU125" s="23" t="str">
        <f t="shared" si="1250"/>
        <v xml:space="preserve"> </v>
      </c>
      <c r="DV125" s="86"/>
      <c r="DW125" s="86"/>
      <c r="DX125" s="86"/>
      <c r="DY125" s="86"/>
      <c r="DZ125" s="86"/>
      <c r="EA125" s="86"/>
      <c r="EB125" s="86"/>
      <c r="EC125" s="86"/>
      <c r="ED125" s="86"/>
      <c r="EE125" s="86"/>
      <c r="EF125" s="86"/>
      <c r="EG125" s="86"/>
      <c r="EH125" s="86"/>
      <c r="EI125" s="86"/>
      <c r="EJ125" s="86"/>
      <c r="EK125" s="86"/>
      <c r="EL125" s="86"/>
      <c r="EM125" s="86"/>
      <c r="EN125" s="86"/>
      <c r="EO125" s="86"/>
      <c r="EP125" s="86"/>
      <c r="EQ125" s="86"/>
      <c r="ER125" s="86"/>
      <c r="ES125" s="86"/>
      <c r="ET125" s="86"/>
      <c r="EU125" s="86"/>
      <c r="EV125" s="86"/>
      <c r="EW125" s="86"/>
      <c r="EX125" s="86"/>
      <c r="EY125" s="86"/>
      <c r="EZ125" s="86"/>
      <c r="FA125" s="86"/>
      <c r="FB125" s="86"/>
      <c r="FC125" s="86"/>
      <c r="FD125" s="86"/>
      <c r="FE125" s="86"/>
      <c r="FF125" s="86"/>
      <c r="FG125" s="86"/>
      <c r="FH125" s="86"/>
      <c r="FI125" s="86"/>
    </row>
    <row r="126" spans="1:165" s="14" customFormat="1" ht="15.75" customHeight="1" outlineLevel="1" x14ac:dyDescent="0.25">
      <c r="A126" s="13">
        <f t="shared" si="1261"/>
        <v>102</v>
      </c>
      <c r="B126" s="100" t="s">
        <v>105</v>
      </c>
      <c r="C126" s="94">
        <v>1497232</v>
      </c>
      <c r="D126" s="22">
        <v>446092.22</v>
      </c>
      <c r="E126" s="22">
        <v>205799.31</v>
      </c>
      <c r="F126" s="23">
        <f t="shared" si="1097"/>
        <v>0.29794462047297943</v>
      </c>
      <c r="G126" s="23" t="str">
        <f t="shared" si="1098"/>
        <v>св.200</v>
      </c>
      <c r="H126" s="12">
        <v>1360000</v>
      </c>
      <c r="I126" s="19">
        <v>423440.67</v>
      </c>
      <c r="J126" s="12">
        <v>171157.38999999998</v>
      </c>
      <c r="K126" s="23">
        <f t="shared" si="994"/>
        <v>0.31135343382352942</v>
      </c>
      <c r="L126" s="23" t="str">
        <f t="shared" si="639"/>
        <v>св.200</v>
      </c>
      <c r="M126" s="30">
        <v>220000</v>
      </c>
      <c r="N126" s="30">
        <v>38162.32</v>
      </c>
      <c r="O126" s="30">
        <v>59359.28</v>
      </c>
      <c r="P126" s="23">
        <f t="shared" si="995"/>
        <v>0.1734650909090909</v>
      </c>
      <c r="Q126" s="23">
        <f t="shared" si="643"/>
        <v>0.64290402444234496</v>
      </c>
      <c r="R126" s="30">
        <v>0</v>
      </c>
      <c r="S126" s="30">
        <v>0</v>
      </c>
      <c r="T126" s="30"/>
      <c r="U126" s="23" t="str">
        <f t="shared" si="996"/>
        <v xml:space="preserve"> </v>
      </c>
      <c r="V126" s="23" t="str">
        <f t="shared" si="1254"/>
        <v xml:space="preserve"> </v>
      </c>
      <c r="W126" s="30">
        <v>10000</v>
      </c>
      <c r="X126" s="30">
        <v>31935.3</v>
      </c>
      <c r="Y126" s="30">
        <v>16225.22</v>
      </c>
      <c r="Z126" s="23" t="str">
        <f t="shared" si="1255"/>
        <v>СВ.200</v>
      </c>
      <c r="AA126" s="23">
        <f t="shared" si="1256"/>
        <v>1.9682506616243107</v>
      </c>
      <c r="AB126" s="30">
        <v>90000</v>
      </c>
      <c r="AC126" s="30">
        <v>101688.75</v>
      </c>
      <c r="AD126" s="30">
        <v>3022.97</v>
      </c>
      <c r="AE126" s="23">
        <f t="shared" si="997"/>
        <v>1.129875</v>
      </c>
      <c r="AF126" s="23" t="str">
        <f t="shared" si="655"/>
        <v>св.200</v>
      </c>
      <c r="AG126" s="30">
        <v>1030000</v>
      </c>
      <c r="AH126" s="30">
        <v>251154.3</v>
      </c>
      <c r="AI126" s="30">
        <v>91749.92</v>
      </c>
      <c r="AJ126" s="23">
        <f t="shared" si="998"/>
        <v>0.24383912621359222</v>
      </c>
      <c r="AK126" s="23" t="str">
        <f t="shared" si="659"/>
        <v>св.200</v>
      </c>
      <c r="AL126" s="30">
        <v>10000</v>
      </c>
      <c r="AM126" s="30">
        <v>500</v>
      </c>
      <c r="AN126" s="30">
        <v>800</v>
      </c>
      <c r="AO126" s="23">
        <f t="shared" si="1206"/>
        <v>0.05</v>
      </c>
      <c r="AP126" s="23">
        <f t="shared" si="662"/>
        <v>0.625</v>
      </c>
      <c r="AQ126" s="48">
        <v>137232</v>
      </c>
      <c r="AR126" s="48">
        <v>22651.55</v>
      </c>
      <c r="AS126" s="48">
        <v>34641.919999999998</v>
      </c>
      <c r="AT126" s="23">
        <f t="shared" si="1257"/>
        <v>0.16506026291244025</v>
      </c>
      <c r="AU126" s="23">
        <f t="shared" si="1258"/>
        <v>0.6538768636380432</v>
      </c>
      <c r="AV126" s="30">
        <v>0</v>
      </c>
      <c r="AW126" s="30">
        <v>0</v>
      </c>
      <c r="AX126" s="30"/>
      <c r="AY126" s="23" t="str">
        <f t="shared" si="999"/>
        <v xml:space="preserve"> </v>
      </c>
      <c r="AZ126" s="23" t="str">
        <f t="shared" si="668"/>
        <v xml:space="preserve"> </v>
      </c>
      <c r="BA126" s="30">
        <v>100000</v>
      </c>
      <c r="BB126" s="30">
        <v>19066.21</v>
      </c>
      <c r="BC126" s="30">
        <v>19793.59</v>
      </c>
      <c r="BD126" s="23">
        <f t="shared" si="671"/>
        <v>0.1906621</v>
      </c>
      <c r="BE126" s="23">
        <f t="shared" si="672"/>
        <v>0.963251739578318</v>
      </c>
      <c r="BF126" s="30">
        <v>0</v>
      </c>
      <c r="BG126" s="30">
        <v>0</v>
      </c>
      <c r="BH126" s="30"/>
      <c r="BI126" s="23" t="str">
        <f t="shared" si="1000"/>
        <v xml:space="preserve"> </v>
      </c>
      <c r="BJ126" s="23" t="str">
        <f t="shared" si="676"/>
        <v xml:space="preserve"> </v>
      </c>
      <c r="BK126" s="30">
        <v>0</v>
      </c>
      <c r="BL126" s="30">
        <v>0</v>
      </c>
      <c r="BM126" s="30"/>
      <c r="BN126" s="23" t="str">
        <f t="shared" si="1187"/>
        <v xml:space="preserve"> </v>
      </c>
      <c r="BO126" s="23" t="str">
        <f t="shared" si="680"/>
        <v xml:space="preserve"> </v>
      </c>
      <c r="BP126" s="30">
        <v>0</v>
      </c>
      <c r="BQ126" s="30">
        <v>0</v>
      </c>
      <c r="BR126" s="30"/>
      <c r="BS126" s="23" t="str">
        <f t="shared" si="1259"/>
        <v xml:space="preserve"> </v>
      </c>
      <c r="BT126" s="23" t="str">
        <f t="shared" si="1260"/>
        <v xml:space="preserve"> </v>
      </c>
      <c r="BU126" s="30">
        <v>37000</v>
      </c>
      <c r="BV126" s="30">
        <v>3585.34</v>
      </c>
      <c r="BW126" s="30">
        <v>14848.33</v>
      </c>
      <c r="BX126" s="23">
        <f t="shared" ref="BX126:BX130" si="1262">IF(BV126&lt;=0," ",IF(BU126&lt;=0," ",IF(BV126/BU126*100&gt;200,"СВ.200",BV126/BU126)))</f>
        <v>9.6901081081081086E-2</v>
      </c>
      <c r="BY126" s="23">
        <f t="shared" ref="BY126:BY130" si="1263">IF(BW126=0," ",IF(BV126/BW126*100&gt;200,"св.200",BV126/BW126))</f>
        <v>0.24146419159595728</v>
      </c>
      <c r="BZ126" s="30">
        <v>0</v>
      </c>
      <c r="CA126" s="30">
        <v>0</v>
      </c>
      <c r="CB126" s="30"/>
      <c r="CC126" s="23" t="str">
        <f t="shared" si="1110"/>
        <v xml:space="preserve"> </v>
      </c>
      <c r="CD126" s="23" t="str">
        <f t="shared" si="689"/>
        <v xml:space="preserve"> </v>
      </c>
      <c r="CE126" s="22">
        <v>0</v>
      </c>
      <c r="CF126" s="22">
        <v>0</v>
      </c>
      <c r="CG126" s="22">
        <v>0</v>
      </c>
      <c r="CH126" s="32" t="str">
        <f t="shared" si="691"/>
        <v xml:space="preserve"> </v>
      </c>
      <c r="CI126" s="23" t="str">
        <f t="shared" si="720"/>
        <v xml:space="preserve"> </v>
      </c>
      <c r="CJ126" s="30">
        <v>0</v>
      </c>
      <c r="CK126" s="30">
        <v>0</v>
      </c>
      <c r="CL126" s="30"/>
      <c r="CM126" s="23" t="str">
        <f t="shared" si="693"/>
        <v xml:space="preserve"> </v>
      </c>
      <c r="CN126" s="23" t="str">
        <f t="shared" si="721"/>
        <v xml:space="preserve"> </v>
      </c>
      <c r="CO126" s="30">
        <v>0</v>
      </c>
      <c r="CP126" s="30">
        <v>0</v>
      </c>
      <c r="CQ126" s="30"/>
      <c r="CR126" s="23" t="str">
        <f t="shared" si="695"/>
        <v xml:space="preserve"> </v>
      </c>
      <c r="CS126" s="23" t="str">
        <f t="shared" si="696"/>
        <v xml:space="preserve"> </v>
      </c>
      <c r="CT126" s="30">
        <v>0</v>
      </c>
      <c r="CU126" s="30">
        <v>0</v>
      </c>
      <c r="CV126" s="30"/>
      <c r="CW126" s="23" t="str">
        <f t="shared" si="722"/>
        <v xml:space="preserve"> </v>
      </c>
      <c r="CX126" s="23" t="str">
        <f t="shared" si="723"/>
        <v xml:space="preserve"> </v>
      </c>
      <c r="CY126" s="30">
        <v>0</v>
      </c>
      <c r="CZ126" s="30">
        <v>0</v>
      </c>
      <c r="DA126" s="30"/>
      <c r="DB126" s="23" t="str">
        <f t="shared" si="1002"/>
        <v xml:space="preserve"> </v>
      </c>
      <c r="DC126" s="23" t="str">
        <f t="shared" si="700"/>
        <v xml:space="preserve"> </v>
      </c>
      <c r="DD126" s="30">
        <v>0</v>
      </c>
      <c r="DE126" s="30">
        <v>0</v>
      </c>
      <c r="DF126" s="30"/>
      <c r="DG126" s="23" t="str">
        <f t="shared" si="1003"/>
        <v xml:space="preserve"> </v>
      </c>
      <c r="DH126" s="23" t="str">
        <f t="shared" si="703"/>
        <v xml:space="preserve"> </v>
      </c>
      <c r="DI126" s="30"/>
      <c r="DJ126" s="30"/>
      <c r="DK126" s="23" t="str">
        <f t="shared" si="1253"/>
        <v xml:space="preserve"> </v>
      </c>
      <c r="DL126" s="30">
        <v>0</v>
      </c>
      <c r="DM126" s="30">
        <v>0</v>
      </c>
      <c r="DN126" s="30"/>
      <c r="DO126" s="23" t="str">
        <f t="shared" si="1004"/>
        <v xml:space="preserve"> </v>
      </c>
      <c r="DP126" s="23" t="str">
        <f t="shared" si="1248"/>
        <v xml:space="preserve"> </v>
      </c>
      <c r="DQ126" s="30">
        <v>0</v>
      </c>
      <c r="DR126" s="30">
        <v>0</v>
      </c>
      <c r="DS126" s="30"/>
      <c r="DT126" s="77" t="str">
        <f t="shared" si="892"/>
        <v xml:space="preserve"> </v>
      </c>
      <c r="DU126" s="23" t="str">
        <f t="shared" si="1250"/>
        <v xml:space="preserve"> </v>
      </c>
      <c r="DV126" s="86"/>
      <c r="DW126" s="86"/>
      <c r="DX126" s="86"/>
      <c r="DY126" s="86"/>
      <c r="DZ126" s="86"/>
      <c r="EA126" s="86"/>
      <c r="EB126" s="86"/>
      <c r="EC126" s="86"/>
      <c r="ED126" s="86"/>
      <c r="EE126" s="86"/>
      <c r="EF126" s="86"/>
      <c r="EG126" s="86"/>
      <c r="EH126" s="86"/>
      <c r="EI126" s="86"/>
      <c r="EJ126" s="86"/>
      <c r="EK126" s="86"/>
      <c r="EL126" s="86"/>
      <c r="EM126" s="86"/>
      <c r="EN126" s="86"/>
      <c r="EO126" s="86"/>
      <c r="EP126" s="86"/>
      <c r="EQ126" s="86"/>
      <c r="ER126" s="86"/>
      <c r="ES126" s="86"/>
      <c r="ET126" s="86"/>
      <c r="EU126" s="86"/>
      <c r="EV126" s="86"/>
      <c r="EW126" s="86"/>
      <c r="EX126" s="86"/>
      <c r="EY126" s="86"/>
      <c r="EZ126" s="86"/>
      <c r="FA126" s="86"/>
      <c r="FB126" s="86"/>
      <c r="FC126" s="86"/>
      <c r="FD126" s="86"/>
      <c r="FE126" s="86"/>
      <c r="FF126" s="86"/>
      <c r="FG126" s="86"/>
      <c r="FH126" s="86"/>
      <c r="FI126" s="86"/>
    </row>
    <row r="127" spans="1:165" s="14" customFormat="1" ht="15.75" customHeight="1" outlineLevel="1" x14ac:dyDescent="0.25">
      <c r="A127" s="13">
        <f t="shared" si="1261"/>
        <v>103</v>
      </c>
      <c r="B127" s="100" t="s">
        <v>0</v>
      </c>
      <c r="C127" s="94">
        <v>2271300</v>
      </c>
      <c r="D127" s="22">
        <v>368428.65</v>
      </c>
      <c r="E127" s="22">
        <v>-325155.18999999994</v>
      </c>
      <c r="F127" s="23">
        <f t="shared" si="1097"/>
        <v>0.16221047417778367</v>
      </c>
      <c r="G127" s="23">
        <f t="shared" si="1098"/>
        <v>-1.1330855583144777</v>
      </c>
      <c r="H127" s="12">
        <v>2030000</v>
      </c>
      <c r="I127" s="19">
        <v>321423.34000000003</v>
      </c>
      <c r="J127" s="12">
        <v>-373747.33999999997</v>
      </c>
      <c r="K127" s="23">
        <f t="shared" ref="K127:K143" si="1264">IF(I127&lt;=0," ",IF(I127/H127*100&gt;200,"СВ.200",I127/H127))</f>
        <v>0.15833662068965518</v>
      </c>
      <c r="L127" s="23">
        <f t="shared" si="639"/>
        <v>-0.86000167920927562</v>
      </c>
      <c r="M127" s="30">
        <v>450000</v>
      </c>
      <c r="N127" s="30">
        <v>13514.31</v>
      </c>
      <c r="O127" s="30">
        <v>79368.03</v>
      </c>
      <c r="P127" s="23">
        <f t="shared" ref="P127:P143" si="1265">IF(N127&lt;=0," ",IF(M127&lt;=0," ",IF(N127/M127*100&gt;200,"СВ.200",N127/M127)))</f>
        <v>3.0031799999999997E-2</v>
      </c>
      <c r="Q127" s="23">
        <f t="shared" si="643"/>
        <v>0.17027397555413684</v>
      </c>
      <c r="R127" s="30">
        <v>0</v>
      </c>
      <c r="S127" s="30">
        <v>0</v>
      </c>
      <c r="T127" s="30"/>
      <c r="U127" s="23" t="str">
        <f t="shared" ref="U127:U143" si="1266">IF(S127&lt;=0," ",IF(R127&lt;=0," ",IF(S127/R127*100&gt;200,"СВ.200",S127/R127)))</f>
        <v xml:space="preserve"> </v>
      </c>
      <c r="V127" s="23" t="str">
        <f t="shared" si="1254"/>
        <v xml:space="preserve"> </v>
      </c>
      <c r="W127" s="30">
        <v>0</v>
      </c>
      <c r="X127" s="30">
        <v>431.39</v>
      </c>
      <c r="Y127" s="30">
        <v>-6329.78</v>
      </c>
      <c r="Z127" s="23" t="str">
        <f t="shared" si="1255"/>
        <v xml:space="preserve"> </v>
      </c>
      <c r="AA127" s="23">
        <f t="shared" si="1256"/>
        <v>-6.8152447636410748E-2</v>
      </c>
      <c r="AB127" s="30">
        <v>400000</v>
      </c>
      <c r="AC127" s="30">
        <v>41228.82</v>
      </c>
      <c r="AD127" s="30">
        <v>27989.26</v>
      </c>
      <c r="AE127" s="23">
        <f t="shared" ref="AE127:AE143" si="1267">IF(AC127&lt;=0," ",IF(AB127&lt;=0," ",IF(AC127/AB127*100&gt;200,"СВ.200",AC127/AB127)))</f>
        <v>0.10307205</v>
      </c>
      <c r="AF127" s="23">
        <f t="shared" si="655"/>
        <v>1.4730228666281282</v>
      </c>
      <c r="AG127" s="30">
        <v>1170000</v>
      </c>
      <c r="AH127" s="30">
        <v>265248.82</v>
      </c>
      <c r="AI127" s="30">
        <v>-474974.85</v>
      </c>
      <c r="AJ127" s="23">
        <f t="shared" ref="AJ127:AJ143" si="1268">IF(AH127&lt;=0," ",IF(AG127&lt;=0," ",IF(AH127/AG127*100&gt;200,"СВ.200",AH127/AG127)))</f>
        <v>0.22670839316239316</v>
      </c>
      <c r="AK127" s="23">
        <f t="shared" si="659"/>
        <v>-0.55844813678029481</v>
      </c>
      <c r="AL127" s="30">
        <v>10000</v>
      </c>
      <c r="AM127" s="30">
        <v>1000</v>
      </c>
      <c r="AN127" s="30">
        <v>200</v>
      </c>
      <c r="AO127" s="23">
        <f t="shared" si="1206"/>
        <v>0.1</v>
      </c>
      <c r="AP127" s="23" t="str">
        <f t="shared" si="662"/>
        <v>св.200</v>
      </c>
      <c r="AQ127" s="48">
        <v>241300</v>
      </c>
      <c r="AR127" s="48">
        <v>47005.31</v>
      </c>
      <c r="AS127" s="48">
        <v>48592.15</v>
      </c>
      <c r="AT127" s="23">
        <f t="shared" si="1257"/>
        <v>0.19480029009531702</v>
      </c>
      <c r="AU127" s="23">
        <f t="shared" si="1258"/>
        <v>0.96734369646125962</v>
      </c>
      <c r="AV127" s="30">
        <v>0</v>
      </c>
      <c r="AW127" s="30">
        <v>0</v>
      </c>
      <c r="AX127" s="30"/>
      <c r="AY127" s="23" t="str">
        <f t="shared" ref="AY127:AY143" si="1269">IF(AW127&lt;=0," ",IF(AV127&lt;=0," ",IF(AW127/AV127*100&gt;200,"СВ.200",AW127/AV127)))</f>
        <v xml:space="preserve"> </v>
      </c>
      <c r="AZ127" s="23" t="str">
        <f t="shared" si="668"/>
        <v xml:space="preserve"> </v>
      </c>
      <c r="BA127" s="30">
        <v>0</v>
      </c>
      <c r="BB127" s="30">
        <v>0</v>
      </c>
      <c r="BC127" s="30"/>
      <c r="BD127" s="23" t="str">
        <f t="shared" si="671"/>
        <v xml:space="preserve"> </v>
      </c>
      <c r="BE127" s="23" t="str">
        <f t="shared" si="672"/>
        <v xml:space="preserve"> </v>
      </c>
      <c r="BF127" s="30">
        <v>141300</v>
      </c>
      <c r="BG127" s="30">
        <v>35325</v>
      </c>
      <c r="BH127" s="30">
        <v>34500</v>
      </c>
      <c r="BI127" s="23">
        <f t="shared" ref="BI127:BI143" si="1270">IF(BG127&lt;=0," ",IF(BF127&lt;=0," ",IF(BG127/BF127*100&gt;200,"СВ.200",BG127/BF127)))</f>
        <v>0.25</v>
      </c>
      <c r="BJ127" s="23">
        <f t="shared" si="676"/>
        <v>1.0239130434782608</v>
      </c>
      <c r="BK127" s="30">
        <v>0</v>
      </c>
      <c r="BL127" s="30">
        <v>0</v>
      </c>
      <c r="BM127" s="30"/>
      <c r="BN127" s="23" t="str">
        <f t="shared" si="1187"/>
        <v xml:space="preserve"> </v>
      </c>
      <c r="BO127" s="23" t="str">
        <f t="shared" si="680"/>
        <v xml:space="preserve"> </v>
      </c>
      <c r="BP127" s="30">
        <v>0</v>
      </c>
      <c r="BQ127" s="30">
        <v>0</v>
      </c>
      <c r="BR127" s="30"/>
      <c r="BS127" s="23" t="str">
        <f t="shared" si="1259"/>
        <v xml:space="preserve"> </v>
      </c>
      <c r="BT127" s="23" t="str">
        <f t="shared" si="1260"/>
        <v xml:space="preserve"> </v>
      </c>
      <c r="BU127" s="30">
        <v>100000</v>
      </c>
      <c r="BV127" s="30">
        <v>11680.31</v>
      </c>
      <c r="BW127" s="30">
        <v>14092.15</v>
      </c>
      <c r="BX127" s="23">
        <f t="shared" si="1262"/>
        <v>0.11680309999999999</v>
      </c>
      <c r="BY127" s="23">
        <f t="shared" si="1263"/>
        <v>0.82885223333558045</v>
      </c>
      <c r="BZ127" s="30">
        <v>0</v>
      </c>
      <c r="CA127" s="30">
        <v>0</v>
      </c>
      <c r="CB127" s="30"/>
      <c r="CC127" s="23" t="str">
        <f t="shared" si="1110"/>
        <v xml:space="preserve"> </v>
      </c>
      <c r="CD127" s="23" t="str">
        <f t="shared" si="689"/>
        <v xml:space="preserve"> </v>
      </c>
      <c r="CE127" s="22">
        <v>0</v>
      </c>
      <c r="CF127" s="22">
        <v>0</v>
      </c>
      <c r="CG127" s="22">
        <v>0</v>
      </c>
      <c r="CH127" s="32" t="str">
        <f t="shared" si="691"/>
        <v xml:space="preserve"> </v>
      </c>
      <c r="CI127" s="23" t="str">
        <f t="shared" si="720"/>
        <v xml:space="preserve"> </v>
      </c>
      <c r="CJ127" s="30">
        <v>0</v>
      </c>
      <c r="CK127" s="30">
        <v>0</v>
      </c>
      <c r="CL127" s="30"/>
      <c r="CM127" s="23" t="str">
        <f t="shared" si="693"/>
        <v xml:space="preserve"> </v>
      </c>
      <c r="CN127" s="23" t="str">
        <f t="shared" si="721"/>
        <v xml:space="preserve"> </v>
      </c>
      <c r="CO127" s="30">
        <v>0</v>
      </c>
      <c r="CP127" s="30">
        <v>0</v>
      </c>
      <c r="CQ127" s="30"/>
      <c r="CR127" s="23" t="str">
        <f t="shared" si="695"/>
        <v xml:space="preserve"> </v>
      </c>
      <c r="CS127" s="23" t="str">
        <f t="shared" si="696"/>
        <v xml:space="preserve"> </v>
      </c>
      <c r="CT127" s="30">
        <v>0</v>
      </c>
      <c r="CU127" s="30">
        <v>0</v>
      </c>
      <c r="CV127" s="30"/>
      <c r="CW127" s="23" t="str">
        <f t="shared" si="722"/>
        <v xml:space="preserve"> </v>
      </c>
      <c r="CX127" s="23" t="str">
        <f t="shared" si="723"/>
        <v xml:space="preserve"> </v>
      </c>
      <c r="CY127" s="30">
        <v>0</v>
      </c>
      <c r="CZ127" s="30">
        <v>0</v>
      </c>
      <c r="DA127" s="30"/>
      <c r="DB127" s="23" t="str">
        <f t="shared" ref="DB127:DB143" si="1271">IF(CZ127&lt;=0," ",IF(CY127&lt;=0," ",IF(CZ127/CY127*100&gt;200,"СВ.200",CZ127/CY127)))</f>
        <v xml:space="preserve"> </v>
      </c>
      <c r="DC127" s="23" t="str">
        <f t="shared" si="700"/>
        <v xml:space="preserve"> </v>
      </c>
      <c r="DD127" s="30">
        <v>0</v>
      </c>
      <c r="DE127" s="30">
        <v>0</v>
      </c>
      <c r="DF127" s="30"/>
      <c r="DG127" s="23" t="str">
        <f t="shared" ref="DG127:DG143" si="1272">IF(DE127&lt;=0," ",IF(DD127&lt;=0," ",IF(DE127/DD127*100&gt;200,"СВ.200",DE127/DD127)))</f>
        <v xml:space="preserve"> </v>
      </c>
      <c r="DH127" s="23" t="str">
        <f t="shared" si="703"/>
        <v xml:space="preserve"> </v>
      </c>
      <c r="DI127" s="30"/>
      <c r="DJ127" s="30"/>
      <c r="DK127" s="23" t="str">
        <f t="shared" si="1253"/>
        <v xml:space="preserve"> </v>
      </c>
      <c r="DL127" s="30">
        <v>0</v>
      </c>
      <c r="DM127" s="30">
        <v>0</v>
      </c>
      <c r="DN127" s="30"/>
      <c r="DO127" s="23" t="str">
        <f t="shared" ref="DO127:DO143" si="1273">IF(DM127&lt;=0," ",IF(DL127&lt;=0," ",IF(DM127/DL127*100&gt;200,"СВ.200",DM127/DL127)))</f>
        <v xml:space="preserve"> </v>
      </c>
      <c r="DP127" s="23" t="str">
        <f t="shared" si="1248"/>
        <v xml:space="preserve"> </v>
      </c>
      <c r="DQ127" s="30">
        <v>0</v>
      </c>
      <c r="DR127" s="30">
        <v>0</v>
      </c>
      <c r="DS127" s="30"/>
      <c r="DT127" s="77" t="str">
        <f t="shared" si="892"/>
        <v xml:space="preserve"> </v>
      </c>
      <c r="DU127" s="23" t="str">
        <f t="shared" si="1250"/>
        <v xml:space="preserve"> </v>
      </c>
      <c r="DV127" s="86"/>
      <c r="DW127" s="86"/>
      <c r="DX127" s="86"/>
      <c r="DY127" s="86"/>
      <c r="DZ127" s="86"/>
      <c r="EA127" s="86"/>
      <c r="EB127" s="86"/>
      <c r="EC127" s="86"/>
      <c r="ED127" s="86"/>
      <c r="EE127" s="86"/>
      <c r="EF127" s="86"/>
      <c r="EG127" s="86"/>
      <c r="EH127" s="86"/>
      <c r="EI127" s="86"/>
      <c r="EJ127" s="86"/>
      <c r="EK127" s="86"/>
      <c r="EL127" s="86"/>
      <c r="EM127" s="86"/>
      <c r="EN127" s="86"/>
      <c r="EO127" s="86"/>
      <c r="EP127" s="86"/>
      <c r="EQ127" s="86"/>
      <c r="ER127" s="86"/>
      <c r="ES127" s="86"/>
      <c r="ET127" s="86"/>
      <c r="EU127" s="86"/>
      <c r="EV127" s="86"/>
      <c r="EW127" s="86"/>
      <c r="EX127" s="86"/>
      <c r="EY127" s="86"/>
      <c r="EZ127" s="86"/>
      <c r="FA127" s="86"/>
      <c r="FB127" s="86"/>
      <c r="FC127" s="86"/>
      <c r="FD127" s="86"/>
      <c r="FE127" s="86"/>
      <c r="FF127" s="86"/>
      <c r="FG127" s="86"/>
      <c r="FH127" s="86"/>
      <c r="FI127" s="86"/>
    </row>
    <row r="128" spans="1:165" s="14" customFormat="1" ht="15.75" customHeight="1" outlineLevel="1" x14ac:dyDescent="0.25">
      <c r="A128" s="13">
        <f t="shared" si="1261"/>
        <v>104</v>
      </c>
      <c r="B128" s="100" t="s">
        <v>92</v>
      </c>
      <c r="C128" s="94">
        <v>5164791</v>
      </c>
      <c r="D128" s="22">
        <v>560967.63</v>
      </c>
      <c r="E128" s="22">
        <v>356776.45</v>
      </c>
      <c r="F128" s="23">
        <f t="shared" si="1097"/>
        <v>0.1086138103168163</v>
      </c>
      <c r="G128" s="23">
        <f t="shared" si="1098"/>
        <v>1.5723224725174545</v>
      </c>
      <c r="H128" s="12">
        <v>4660000</v>
      </c>
      <c r="I128" s="19">
        <v>554667.82000000007</v>
      </c>
      <c r="J128" s="12">
        <v>345010.17</v>
      </c>
      <c r="K128" s="23">
        <f t="shared" si="1264"/>
        <v>0.11902742918454937</v>
      </c>
      <c r="L128" s="23">
        <f t="shared" ref="L128:L143" si="1274">IF(J128=0," ",IF(I128/J128*100&gt;200,"св.200",I128/J128))</f>
        <v>1.6076854198240014</v>
      </c>
      <c r="M128" s="30">
        <v>1221000</v>
      </c>
      <c r="N128" s="30">
        <v>377459.25</v>
      </c>
      <c r="O128" s="30">
        <v>228415.23</v>
      </c>
      <c r="P128" s="23">
        <f t="shared" si="1265"/>
        <v>0.30913943488943491</v>
      </c>
      <c r="Q128" s="23">
        <f t="shared" ref="Q128:Q143" si="1275">IF(O128=0," ",IF(N128/O128*100&gt;200,"св.200",N128/O128))</f>
        <v>1.6525134948313209</v>
      </c>
      <c r="R128" s="30">
        <v>0</v>
      </c>
      <c r="S128" s="30">
        <v>0</v>
      </c>
      <c r="T128" s="30"/>
      <c r="U128" s="23" t="str">
        <f t="shared" si="1266"/>
        <v xml:space="preserve"> </v>
      </c>
      <c r="V128" s="23" t="str">
        <f t="shared" si="1254"/>
        <v xml:space="preserve"> </v>
      </c>
      <c r="W128" s="30">
        <v>32000</v>
      </c>
      <c r="X128" s="30">
        <v>1286.02</v>
      </c>
      <c r="Y128" s="30">
        <v>-36.69</v>
      </c>
      <c r="Z128" s="23">
        <f t="shared" si="1255"/>
        <v>4.0188124999999998E-2</v>
      </c>
      <c r="AA128" s="23">
        <f t="shared" si="1256"/>
        <v>-35.050967566094307</v>
      </c>
      <c r="AB128" s="30">
        <v>700000</v>
      </c>
      <c r="AC128" s="30">
        <v>-3592.66</v>
      </c>
      <c r="AD128" s="30">
        <v>14475.06</v>
      </c>
      <c r="AE128" s="23" t="str">
        <f t="shared" si="1267"/>
        <v xml:space="preserve"> </v>
      </c>
      <c r="AF128" s="23">
        <f t="shared" ref="AF128:AF143" si="1276">IF(AD128=0," ",IF(AC128/AD128*100&gt;200,"св.200",AC128/AD128))</f>
        <v>-0.24819655324399345</v>
      </c>
      <c r="AG128" s="30">
        <v>2700000</v>
      </c>
      <c r="AH128" s="30">
        <v>179115.21</v>
      </c>
      <c r="AI128" s="30">
        <v>101756.57</v>
      </c>
      <c r="AJ128" s="23">
        <f t="shared" si="1268"/>
        <v>6.6338966666666666E-2</v>
      </c>
      <c r="AK128" s="23">
        <f t="shared" ref="AK128:AK143" si="1277">IF(AI128=0," ",IF(AH128/AI128*100&gt;200,"св.200",AH128/AI128))</f>
        <v>1.7602323859776325</v>
      </c>
      <c r="AL128" s="30">
        <v>7000</v>
      </c>
      <c r="AM128" s="30">
        <v>400</v>
      </c>
      <c r="AN128" s="30">
        <v>400</v>
      </c>
      <c r="AO128" s="23">
        <f t="shared" si="1206"/>
        <v>5.7142857142857141E-2</v>
      </c>
      <c r="AP128" s="23">
        <f t="shared" ref="AP128:AP143" si="1278">IF(AN128=0," ",IF(AM128/AN128*100&gt;200,"св.200",AM128/AN128))</f>
        <v>1</v>
      </c>
      <c r="AQ128" s="48">
        <v>504791</v>
      </c>
      <c r="AR128" s="48">
        <v>6299.81</v>
      </c>
      <c r="AS128" s="48">
        <v>11766.28</v>
      </c>
      <c r="AT128" s="23">
        <f t="shared" si="1257"/>
        <v>1.2480036292247684E-2</v>
      </c>
      <c r="AU128" s="23">
        <f t="shared" si="1258"/>
        <v>0.53541221184605503</v>
      </c>
      <c r="AV128" s="30">
        <v>0</v>
      </c>
      <c r="AW128" s="30">
        <v>0</v>
      </c>
      <c r="AX128" s="30"/>
      <c r="AY128" s="23" t="str">
        <f t="shared" si="1269"/>
        <v xml:space="preserve"> </v>
      </c>
      <c r="AZ128" s="23" t="str">
        <f t="shared" ref="AZ128:AZ143" si="1279">IF(AX128=0," ",IF(AW128/AX128*100&gt;200,"св.200",AW128/AX128))</f>
        <v xml:space="preserve"> </v>
      </c>
      <c r="BA128" s="30">
        <v>154800</v>
      </c>
      <c r="BB128" s="30">
        <v>6299.81</v>
      </c>
      <c r="BC128" s="30">
        <v>11766.28</v>
      </c>
      <c r="BD128" s="23">
        <f t="shared" ref="BD128:BD143" si="1280">IF(BB128&lt;=0," ",IF(BA128&lt;=0," ",IF(BB128/BA128*100&gt;200,"СВ.200",BB128/BA128)))</f>
        <v>4.0696447028423774E-2</v>
      </c>
      <c r="BE128" s="23">
        <f t="shared" ref="BE128:BE143" si="1281">IF(BC128=0," ",IF(BB128/BC128*100&gt;200,"св.200",BB128/BC128))</f>
        <v>0.53541221184605503</v>
      </c>
      <c r="BF128" s="30">
        <v>0</v>
      </c>
      <c r="BG128" s="30">
        <v>0</v>
      </c>
      <c r="BH128" s="30"/>
      <c r="BI128" s="23" t="str">
        <f t="shared" si="1270"/>
        <v xml:space="preserve"> </v>
      </c>
      <c r="BJ128" s="23" t="str">
        <f t="shared" ref="BJ128:BJ143" si="1282">IF(BH128=0," ",IF(BG128/BH128*100&gt;200,"св.200",BG128/BH128))</f>
        <v xml:space="preserve"> </v>
      </c>
      <c r="BK128" s="30">
        <v>0</v>
      </c>
      <c r="BL128" s="30">
        <v>0</v>
      </c>
      <c r="BM128" s="30"/>
      <c r="BN128" s="23" t="str">
        <f t="shared" si="1187"/>
        <v xml:space="preserve"> </v>
      </c>
      <c r="BO128" s="23" t="str">
        <f t="shared" ref="BO128:BO143" si="1283">IF(BM128=0," ",IF(BL128/BM128*100&gt;200,"св.200",BL128/BM128))</f>
        <v xml:space="preserve"> </v>
      </c>
      <c r="BP128" s="30">
        <v>116400</v>
      </c>
      <c r="BQ128" s="30">
        <v>0</v>
      </c>
      <c r="BR128" s="30"/>
      <c r="BS128" s="23" t="str">
        <f t="shared" si="1259"/>
        <v xml:space="preserve"> </v>
      </c>
      <c r="BT128" s="23" t="str">
        <f t="shared" si="1260"/>
        <v xml:space="preserve"> </v>
      </c>
      <c r="BU128" s="30">
        <v>0</v>
      </c>
      <c r="BV128" s="30">
        <v>0</v>
      </c>
      <c r="BW128" s="30"/>
      <c r="BX128" s="23" t="str">
        <f t="shared" si="1262"/>
        <v xml:space="preserve"> </v>
      </c>
      <c r="BY128" s="23" t="str">
        <f t="shared" si="1263"/>
        <v xml:space="preserve"> </v>
      </c>
      <c r="BZ128" s="30">
        <v>0</v>
      </c>
      <c r="CA128" s="30">
        <v>0</v>
      </c>
      <c r="CB128" s="30"/>
      <c r="CC128" s="23" t="str">
        <f t="shared" si="1110"/>
        <v xml:space="preserve"> </v>
      </c>
      <c r="CD128" s="23" t="str">
        <f t="shared" ref="CD128:CD143" si="1284">IF(CB128=0," ",IF(CA128/CB128*100&gt;200,"св.200",CA128/CB128))</f>
        <v xml:space="preserve"> </v>
      </c>
      <c r="CE128" s="22">
        <v>233591</v>
      </c>
      <c r="CF128" s="22">
        <v>0</v>
      </c>
      <c r="CG128" s="22">
        <v>0</v>
      </c>
      <c r="CH128" s="32" t="str">
        <f t="shared" ref="CH128:CH143" si="1285">IF(CF128&lt;=0," ",IF(CE128&lt;=0," ",IF(CF128/CE128*100&gt;200,"СВ.200",CF128/CE128)))</f>
        <v xml:space="preserve"> </v>
      </c>
      <c r="CI128" s="23" t="str">
        <f t="shared" ref="CI128:CI143" si="1286">IF(CG128=0," ",IF(CF128/CG128*100&gt;200,"св.200",CF128/CG128))</f>
        <v xml:space="preserve"> </v>
      </c>
      <c r="CJ128" s="30">
        <v>0</v>
      </c>
      <c r="CK128" s="30">
        <v>0</v>
      </c>
      <c r="CL128" s="30"/>
      <c r="CM128" s="23" t="str">
        <f t="shared" ref="CM128:CM143" si="1287">IF(CK128&lt;=0," ",IF(CJ128&lt;=0," ",IF(CK128/CJ128*100&gt;200,"СВ.200",CK128/CJ128)))</f>
        <v xml:space="preserve"> </v>
      </c>
      <c r="CN128" s="23" t="str">
        <f t="shared" ref="CN128:CN143" si="1288">IF(CL128=0," ",IF(CK128/CL128*100&gt;200,"св.200",CK128/CL128))</f>
        <v xml:space="preserve"> </v>
      </c>
      <c r="CO128" s="30">
        <v>233591</v>
      </c>
      <c r="CP128" s="30">
        <v>0</v>
      </c>
      <c r="CQ128" s="30"/>
      <c r="CR128" s="23" t="str">
        <f t="shared" ref="CR128:CR143" si="1289">IF(CP128&lt;=0," ",IF(CO128&lt;=0," ",IF(CP128/CO128*100&gt;200,"СВ.200",CP128/CO128)))</f>
        <v xml:space="preserve"> </v>
      </c>
      <c r="CS128" s="23" t="str">
        <f t="shared" ref="CS128:CS143" si="1290">IF(CQ128=0," ",IF(CP128/CQ128*100&gt;200,"св.200",CP128/CQ128))</f>
        <v xml:space="preserve"> </v>
      </c>
      <c r="CT128" s="30">
        <v>0</v>
      </c>
      <c r="CU128" s="30">
        <v>0</v>
      </c>
      <c r="CV128" s="30"/>
      <c r="CW128" s="23" t="str">
        <f t="shared" si="722"/>
        <v xml:space="preserve"> </v>
      </c>
      <c r="CX128" s="23" t="str">
        <f t="shared" si="723"/>
        <v xml:space="preserve"> </v>
      </c>
      <c r="CY128" s="30">
        <v>0</v>
      </c>
      <c r="CZ128" s="30">
        <v>0</v>
      </c>
      <c r="DA128" s="30"/>
      <c r="DB128" s="23" t="str">
        <f t="shared" si="1271"/>
        <v xml:space="preserve"> </v>
      </c>
      <c r="DC128" s="23" t="str">
        <f t="shared" ref="DC128:DC143" si="1291">IF(DA128=0," ",IF(CZ128/DA128*100&gt;200,"св.200",CZ128/DA128))</f>
        <v xml:space="preserve"> </v>
      </c>
      <c r="DD128" s="30">
        <v>0</v>
      </c>
      <c r="DE128" s="30">
        <v>0</v>
      </c>
      <c r="DF128" s="30"/>
      <c r="DG128" s="23" t="str">
        <f>IF(DE128&lt;=0," ",IF(DF128&lt;=0," ",IF(DE128/DF128*100&gt;200,"СВ.200",DE128/DF128)))</f>
        <v xml:space="preserve"> </v>
      </c>
      <c r="DH128" s="23" t="str">
        <f t="shared" si="703"/>
        <v xml:space="preserve"> </v>
      </c>
      <c r="DI128" s="30"/>
      <c r="DJ128" s="30"/>
      <c r="DK128" s="23" t="str">
        <f t="shared" si="1253"/>
        <v xml:space="preserve"> </v>
      </c>
      <c r="DL128" s="30">
        <v>0</v>
      </c>
      <c r="DM128" s="30">
        <v>0</v>
      </c>
      <c r="DN128" s="30"/>
      <c r="DO128" s="23" t="str">
        <f t="shared" si="1273"/>
        <v xml:space="preserve"> </v>
      </c>
      <c r="DP128" s="23" t="str">
        <f t="shared" si="1248"/>
        <v xml:space="preserve"> </v>
      </c>
      <c r="DQ128" s="30">
        <v>0</v>
      </c>
      <c r="DR128" s="30">
        <v>0</v>
      </c>
      <c r="DS128" s="30"/>
      <c r="DT128" s="77" t="str">
        <f t="shared" si="892"/>
        <v xml:space="preserve"> </v>
      </c>
      <c r="DU128" s="23" t="str">
        <f t="shared" si="1250"/>
        <v xml:space="preserve"> </v>
      </c>
      <c r="DV128" s="86"/>
      <c r="DW128" s="86"/>
      <c r="DX128" s="86"/>
      <c r="DY128" s="86"/>
      <c r="DZ128" s="86"/>
      <c r="EA128" s="86"/>
      <c r="EB128" s="86"/>
      <c r="EC128" s="86"/>
      <c r="ED128" s="86"/>
      <c r="EE128" s="86"/>
      <c r="EF128" s="86"/>
      <c r="EG128" s="86"/>
      <c r="EH128" s="86"/>
      <c r="EI128" s="86"/>
      <c r="EJ128" s="86"/>
      <c r="EK128" s="86"/>
      <c r="EL128" s="86"/>
      <c r="EM128" s="86"/>
      <c r="EN128" s="86"/>
      <c r="EO128" s="86"/>
      <c r="EP128" s="86"/>
      <c r="EQ128" s="86"/>
      <c r="ER128" s="86"/>
      <c r="ES128" s="86"/>
      <c r="ET128" s="86"/>
      <c r="EU128" s="86"/>
      <c r="EV128" s="86"/>
      <c r="EW128" s="86"/>
      <c r="EX128" s="86"/>
      <c r="EY128" s="86"/>
      <c r="EZ128" s="86"/>
      <c r="FA128" s="86"/>
      <c r="FB128" s="86"/>
      <c r="FC128" s="86"/>
      <c r="FD128" s="86"/>
      <c r="FE128" s="86"/>
      <c r="FF128" s="86"/>
      <c r="FG128" s="86"/>
      <c r="FH128" s="86"/>
      <c r="FI128" s="86"/>
    </row>
    <row r="129" spans="1:165" s="14" customFormat="1" ht="17.25" customHeight="1" outlineLevel="1" x14ac:dyDescent="0.25">
      <c r="A129" s="13">
        <f t="shared" si="1261"/>
        <v>105</v>
      </c>
      <c r="B129" s="100" t="s">
        <v>36</v>
      </c>
      <c r="C129" s="94">
        <v>1270679.08</v>
      </c>
      <c r="D129" s="22">
        <v>446400.04</v>
      </c>
      <c r="E129" s="22">
        <v>227301.12</v>
      </c>
      <c r="F129" s="23">
        <f t="shared" si="1097"/>
        <v>0.35130824692573043</v>
      </c>
      <c r="G129" s="23">
        <f t="shared" si="1098"/>
        <v>1.9639148280483616</v>
      </c>
      <c r="H129" s="12">
        <v>1215300</v>
      </c>
      <c r="I129" s="19">
        <v>431859.52</v>
      </c>
      <c r="J129" s="12">
        <v>212952.46</v>
      </c>
      <c r="K129" s="23">
        <f t="shared" si="1264"/>
        <v>0.35535219287418746</v>
      </c>
      <c r="L129" s="23" t="str">
        <f t="shared" si="1274"/>
        <v>св.200</v>
      </c>
      <c r="M129" s="30">
        <v>265000</v>
      </c>
      <c r="N129" s="30">
        <v>34119.379999999997</v>
      </c>
      <c r="O129" s="30">
        <v>56311.15</v>
      </c>
      <c r="P129" s="23">
        <f t="shared" si="1265"/>
        <v>0.12875237735849054</v>
      </c>
      <c r="Q129" s="23">
        <f t="shared" si="1275"/>
        <v>0.6059080661645162</v>
      </c>
      <c r="R129" s="30">
        <v>0</v>
      </c>
      <c r="S129" s="30">
        <v>0</v>
      </c>
      <c r="T129" s="30"/>
      <c r="U129" s="23" t="str">
        <f t="shared" si="1266"/>
        <v xml:space="preserve"> </v>
      </c>
      <c r="V129" s="23" t="str">
        <f t="shared" si="1254"/>
        <v xml:space="preserve"> </v>
      </c>
      <c r="W129" s="30">
        <v>500000</v>
      </c>
      <c r="X129" s="30">
        <v>348277.37</v>
      </c>
      <c r="Y129" s="30">
        <v>118286.7</v>
      </c>
      <c r="Z129" s="23">
        <f t="shared" si="1255"/>
        <v>0.69655473999999995</v>
      </c>
      <c r="AA129" s="23" t="str">
        <f t="shared" si="1256"/>
        <v>св.200</v>
      </c>
      <c r="AB129" s="30">
        <v>28000</v>
      </c>
      <c r="AC129" s="30">
        <v>-17479</v>
      </c>
      <c r="AD129" s="30">
        <v>667.12</v>
      </c>
      <c r="AE129" s="23" t="str">
        <f t="shared" si="1267"/>
        <v xml:space="preserve"> </v>
      </c>
      <c r="AF129" s="23">
        <f t="shared" si="1276"/>
        <v>-26.200683535196067</v>
      </c>
      <c r="AG129" s="30">
        <v>422000</v>
      </c>
      <c r="AH129" s="30">
        <v>66541.77</v>
      </c>
      <c r="AI129" s="30">
        <v>37587.49</v>
      </c>
      <c r="AJ129" s="23">
        <f t="shared" si="1268"/>
        <v>0.15768191943127963</v>
      </c>
      <c r="AK129" s="23">
        <f t="shared" si="1277"/>
        <v>1.7703169325751735</v>
      </c>
      <c r="AL129" s="30">
        <v>300</v>
      </c>
      <c r="AM129" s="30">
        <v>400</v>
      </c>
      <c r="AN129" s="30">
        <v>100</v>
      </c>
      <c r="AO129" s="23">
        <f t="shared" si="1206"/>
        <v>1.3333333333333333</v>
      </c>
      <c r="AP129" s="23" t="str">
        <f t="shared" si="1278"/>
        <v>св.200</v>
      </c>
      <c r="AQ129" s="48">
        <v>55379.079999999994</v>
      </c>
      <c r="AR129" s="48">
        <v>14540.52</v>
      </c>
      <c r="AS129" s="48">
        <v>14348.66</v>
      </c>
      <c r="AT129" s="23">
        <f t="shared" si="1257"/>
        <v>0.26256340842065273</v>
      </c>
      <c r="AU129" s="23">
        <f t="shared" si="1258"/>
        <v>1.0133712834508588</v>
      </c>
      <c r="AV129" s="30">
        <v>0</v>
      </c>
      <c r="AW129" s="30">
        <v>0</v>
      </c>
      <c r="AX129" s="30"/>
      <c r="AY129" s="23" t="str">
        <f t="shared" si="1269"/>
        <v xml:space="preserve"> </v>
      </c>
      <c r="AZ129" s="23" t="str">
        <f t="shared" si="1279"/>
        <v xml:space="preserve"> </v>
      </c>
      <c r="BA129" s="30">
        <v>3038.56</v>
      </c>
      <c r="BB129" s="30">
        <v>0</v>
      </c>
      <c r="BC129" s="30"/>
      <c r="BD129" s="23" t="str">
        <f t="shared" ref="BD129:BD130" si="1292">IF(BB129&lt;=0," ",IF(BA129&lt;=0," ",IF(BB129/BA129*100&gt;200,"СВ.200",BB129/BA129)))</f>
        <v xml:space="preserve"> </v>
      </c>
      <c r="BE129" s="23" t="str">
        <f t="shared" ref="BE129:BE130" si="1293">IF(BC129=0," ",IF(BB129/BC129*100&gt;200,"св.200",BB129/BC129))</f>
        <v xml:space="preserve"> </v>
      </c>
      <c r="BF129" s="30">
        <v>0</v>
      </c>
      <c r="BG129" s="30">
        <v>0</v>
      </c>
      <c r="BH129" s="30"/>
      <c r="BI129" s="23" t="str">
        <f t="shared" si="1270"/>
        <v xml:space="preserve"> </v>
      </c>
      <c r="BJ129" s="23" t="str">
        <f t="shared" si="1282"/>
        <v xml:space="preserve"> </v>
      </c>
      <c r="BK129" s="30">
        <v>0</v>
      </c>
      <c r="BL129" s="30">
        <v>0</v>
      </c>
      <c r="BM129" s="30"/>
      <c r="BN129" s="23" t="str">
        <f t="shared" si="1187"/>
        <v xml:space="preserve"> </v>
      </c>
      <c r="BO129" s="23" t="str">
        <f t="shared" si="1283"/>
        <v xml:space="preserve"> </v>
      </c>
      <c r="BP129" s="30">
        <v>50400</v>
      </c>
      <c r="BQ129" s="30">
        <v>12600</v>
      </c>
      <c r="BR129" s="30">
        <v>12600</v>
      </c>
      <c r="BS129" s="23">
        <f t="shared" si="1259"/>
        <v>0.25</v>
      </c>
      <c r="BT129" s="23">
        <f t="shared" si="1260"/>
        <v>1</v>
      </c>
      <c r="BU129" s="30">
        <v>1940.52</v>
      </c>
      <c r="BV129" s="30">
        <v>1940.52</v>
      </c>
      <c r="BW129" s="30">
        <v>1748.66</v>
      </c>
      <c r="BX129" s="23">
        <f t="shared" si="1262"/>
        <v>1</v>
      </c>
      <c r="BY129" s="23">
        <f t="shared" si="1263"/>
        <v>1.1097182985829148</v>
      </c>
      <c r="BZ129" s="30">
        <v>0</v>
      </c>
      <c r="CA129" s="30">
        <v>0</v>
      </c>
      <c r="CB129" s="30"/>
      <c r="CC129" s="23" t="str">
        <f t="shared" si="1110"/>
        <v xml:space="preserve"> </v>
      </c>
      <c r="CD129" s="23" t="str">
        <f t="shared" si="1284"/>
        <v xml:space="preserve"> </v>
      </c>
      <c r="CE129" s="22">
        <v>0</v>
      </c>
      <c r="CF129" s="22">
        <v>0</v>
      </c>
      <c r="CG129" s="22">
        <v>0</v>
      </c>
      <c r="CH129" s="32" t="str">
        <f t="shared" si="1285"/>
        <v xml:space="preserve"> </v>
      </c>
      <c r="CI129" s="23" t="str">
        <f t="shared" si="1286"/>
        <v xml:space="preserve"> </v>
      </c>
      <c r="CJ129" s="30">
        <v>0</v>
      </c>
      <c r="CK129" s="30">
        <v>0</v>
      </c>
      <c r="CL129" s="30"/>
      <c r="CM129" s="23" t="str">
        <f t="shared" si="1287"/>
        <v xml:space="preserve"> </v>
      </c>
      <c r="CN129" s="23" t="str">
        <f t="shared" si="1288"/>
        <v xml:space="preserve"> </v>
      </c>
      <c r="CO129" s="30">
        <v>0</v>
      </c>
      <c r="CP129" s="30">
        <v>0</v>
      </c>
      <c r="CQ129" s="30"/>
      <c r="CR129" s="23" t="str">
        <f t="shared" si="1289"/>
        <v xml:space="preserve"> </v>
      </c>
      <c r="CS129" s="23" t="str">
        <f t="shared" si="1290"/>
        <v xml:space="preserve"> </v>
      </c>
      <c r="CT129" s="30">
        <v>0</v>
      </c>
      <c r="CU129" s="30">
        <v>0</v>
      </c>
      <c r="CV129" s="30"/>
      <c r="CW129" s="23" t="str">
        <f t="shared" si="722"/>
        <v xml:space="preserve"> </v>
      </c>
      <c r="CX129" s="23" t="str">
        <f t="shared" si="723"/>
        <v xml:space="preserve"> </v>
      </c>
      <c r="CY129" s="30">
        <v>0</v>
      </c>
      <c r="CZ129" s="30">
        <v>0</v>
      </c>
      <c r="DA129" s="30"/>
      <c r="DB129" s="23" t="str">
        <f t="shared" si="1271"/>
        <v xml:space="preserve"> </v>
      </c>
      <c r="DC129" s="23" t="str">
        <f t="shared" si="1291"/>
        <v xml:space="preserve"> </v>
      </c>
      <c r="DD129" s="30">
        <v>0</v>
      </c>
      <c r="DE129" s="30">
        <v>0</v>
      </c>
      <c r="DF129" s="30"/>
      <c r="DG129" s="23" t="str">
        <f t="shared" si="1272"/>
        <v xml:space="preserve"> </v>
      </c>
      <c r="DH129" s="23" t="str">
        <f>IF(DE129=0," ",IF(DE129/DF129*100&gt;200,"св.200",DE129/DF129))</f>
        <v xml:space="preserve"> </v>
      </c>
      <c r="DI129" s="30"/>
      <c r="DJ129" s="30"/>
      <c r="DK129" s="23" t="str">
        <f t="shared" ref="DK129:DK146" si="1294">IF(DJ129=0," ",IF(DI129/DJ129*100&gt;200,"св.200",DI129/DJ129))</f>
        <v xml:space="preserve"> </v>
      </c>
      <c r="DL129" s="30">
        <v>0</v>
      </c>
      <c r="DM129" s="30">
        <v>0</v>
      </c>
      <c r="DN129" s="30"/>
      <c r="DO129" s="23" t="str">
        <f t="shared" si="1273"/>
        <v xml:space="preserve"> </v>
      </c>
      <c r="DP129" s="23" t="str">
        <f t="shared" si="1248"/>
        <v xml:space="preserve"> </v>
      </c>
      <c r="DQ129" s="30">
        <v>0</v>
      </c>
      <c r="DR129" s="30">
        <v>0</v>
      </c>
      <c r="DS129" s="30"/>
      <c r="DT129" s="77" t="str">
        <f t="shared" si="892"/>
        <v xml:space="preserve"> </v>
      </c>
      <c r="DU129" s="23" t="str">
        <f t="shared" si="1250"/>
        <v xml:space="preserve"> </v>
      </c>
      <c r="DV129" s="86"/>
      <c r="DW129" s="86"/>
      <c r="DX129" s="86"/>
      <c r="DY129" s="86"/>
      <c r="DZ129" s="86"/>
      <c r="EA129" s="86"/>
      <c r="EB129" s="86"/>
      <c r="EC129" s="86"/>
      <c r="ED129" s="86"/>
      <c r="EE129" s="86"/>
      <c r="EF129" s="86"/>
      <c r="EG129" s="86"/>
      <c r="EH129" s="86"/>
      <c r="EI129" s="86"/>
      <c r="EJ129" s="86"/>
      <c r="EK129" s="86"/>
      <c r="EL129" s="86"/>
      <c r="EM129" s="86"/>
      <c r="EN129" s="86"/>
      <c r="EO129" s="86"/>
      <c r="EP129" s="86"/>
      <c r="EQ129" s="86"/>
      <c r="ER129" s="86"/>
      <c r="ES129" s="86"/>
      <c r="ET129" s="86"/>
      <c r="EU129" s="86"/>
      <c r="EV129" s="86"/>
      <c r="EW129" s="86"/>
      <c r="EX129" s="86"/>
      <c r="EY129" s="86"/>
      <c r="EZ129" s="86"/>
      <c r="FA129" s="86"/>
      <c r="FB129" s="86"/>
      <c r="FC129" s="86"/>
      <c r="FD129" s="86"/>
      <c r="FE129" s="86"/>
      <c r="FF129" s="86"/>
      <c r="FG129" s="86"/>
      <c r="FH129" s="86"/>
      <c r="FI129" s="86"/>
    </row>
    <row r="130" spans="1:165" s="14" customFormat="1" ht="15.75" customHeight="1" outlineLevel="1" x14ac:dyDescent="0.25">
      <c r="A130" s="13">
        <f t="shared" si="1261"/>
        <v>106</v>
      </c>
      <c r="B130" s="100" t="s">
        <v>84</v>
      </c>
      <c r="C130" s="94">
        <v>2485211</v>
      </c>
      <c r="D130" s="22">
        <v>125053.01</v>
      </c>
      <c r="E130" s="22">
        <v>276441.27999999997</v>
      </c>
      <c r="F130" s="23">
        <f t="shared" si="1097"/>
        <v>5.0318870309201111E-2</v>
      </c>
      <c r="G130" s="23">
        <f t="shared" si="1098"/>
        <v>0.45236735266165751</v>
      </c>
      <c r="H130" s="12">
        <v>2140000</v>
      </c>
      <c r="I130" s="19">
        <v>97139.63</v>
      </c>
      <c r="J130" s="12">
        <v>239000.44999999998</v>
      </c>
      <c r="K130" s="23">
        <f t="shared" si="1264"/>
        <v>4.5392350467289719E-2</v>
      </c>
      <c r="L130" s="23">
        <f t="shared" si="1274"/>
        <v>0.40644120126133659</v>
      </c>
      <c r="M130" s="30">
        <v>1125000</v>
      </c>
      <c r="N130" s="30">
        <v>97528.52</v>
      </c>
      <c r="O130" s="30">
        <v>127607.7</v>
      </c>
      <c r="P130" s="23">
        <f t="shared" si="1265"/>
        <v>8.6692017777777783E-2</v>
      </c>
      <c r="Q130" s="23">
        <f t="shared" si="1275"/>
        <v>0.7642839734592819</v>
      </c>
      <c r="R130" s="30">
        <v>0</v>
      </c>
      <c r="S130" s="30">
        <v>0</v>
      </c>
      <c r="T130" s="30"/>
      <c r="U130" s="23" t="str">
        <f t="shared" si="1266"/>
        <v xml:space="preserve"> </v>
      </c>
      <c r="V130" s="23" t="str">
        <f t="shared" si="1254"/>
        <v xml:space="preserve"> </v>
      </c>
      <c r="W130" s="30">
        <v>0</v>
      </c>
      <c r="X130" s="30">
        <v>0</v>
      </c>
      <c r="Y130" s="30"/>
      <c r="Z130" s="23" t="str">
        <f t="shared" si="1255"/>
        <v xml:space="preserve"> </v>
      </c>
      <c r="AA130" s="23" t="str">
        <f t="shared" si="1256"/>
        <v xml:space="preserve"> </v>
      </c>
      <c r="AB130" s="30">
        <v>288000</v>
      </c>
      <c r="AC130" s="30">
        <v>22907.82</v>
      </c>
      <c r="AD130" s="30">
        <v>21289.1</v>
      </c>
      <c r="AE130" s="23">
        <f t="shared" si="1267"/>
        <v>7.9541041666666659E-2</v>
      </c>
      <c r="AF130" s="23">
        <f t="shared" si="1276"/>
        <v>1.076035154139912</v>
      </c>
      <c r="AG130" s="30">
        <v>721000</v>
      </c>
      <c r="AH130" s="30">
        <v>-23896.71</v>
      </c>
      <c r="AI130" s="30">
        <v>88318.65</v>
      </c>
      <c r="AJ130" s="23" t="str">
        <f t="shared" si="1268"/>
        <v xml:space="preserve"> </v>
      </c>
      <c r="AK130" s="23">
        <f t="shared" si="1277"/>
        <v>-0.27057376896046303</v>
      </c>
      <c r="AL130" s="30">
        <v>6000</v>
      </c>
      <c r="AM130" s="30">
        <v>600</v>
      </c>
      <c r="AN130" s="30">
        <v>1785</v>
      </c>
      <c r="AO130" s="23">
        <f t="shared" si="1206"/>
        <v>0.1</v>
      </c>
      <c r="AP130" s="23">
        <f t="shared" si="1278"/>
        <v>0.33613445378151263</v>
      </c>
      <c r="AQ130" s="48">
        <v>345211</v>
      </c>
      <c r="AR130" s="48">
        <v>27913.379999999997</v>
      </c>
      <c r="AS130" s="48">
        <v>37440.83</v>
      </c>
      <c r="AT130" s="23">
        <f t="shared" si="1257"/>
        <v>8.0858894994655442E-2</v>
      </c>
      <c r="AU130" s="23">
        <f t="shared" si="1258"/>
        <v>0.74553315190929248</v>
      </c>
      <c r="AV130" s="30">
        <v>0</v>
      </c>
      <c r="AW130" s="30">
        <v>0</v>
      </c>
      <c r="AX130" s="30"/>
      <c r="AY130" s="23" t="str">
        <f t="shared" si="1269"/>
        <v xml:space="preserve"> </v>
      </c>
      <c r="AZ130" s="23" t="str">
        <f t="shared" si="1279"/>
        <v xml:space="preserve"> </v>
      </c>
      <c r="BA130" s="30">
        <v>215537</v>
      </c>
      <c r="BB130" s="30">
        <v>0</v>
      </c>
      <c r="BC130" s="30"/>
      <c r="BD130" s="23" t="str">
        <f t="shared" si="1292"/>
        <v xml:space="preserve"> </v>
      </c>
      <c r="BE130" s="23" t="str">
        <f t="shared" si="1293"/>
        <v xml:space="preserve"> </v>
      </c>
      <c r="BF130" s="30">
        <v>106174</v>
      </c>
      <c r="BG130" s="30">
        <v>26543.37</v>
      </c>
      <c r="BH130" s="30">
        <v>26543.37</v>
      </c>
      <c r="BI130" s="23">
        <f t="shared" si="1270"/>
        <v>0.24999877559477837</v>
      </c>
      <c r="BJ130" s="23">
        <f t="shared" si="1282"/>
        <v>1</v>
      </c>
      <c r="BK130" s="30">
        <v>0</v>
      </c>
      <c r="BL130" s="30">
        <v>0</v>
      </c>
      <c r="BM130" s="30"/>
      <c r="BN130" s="23" t="str">
        <f t="shared" si="1187"/>
        <v xml:space="preserve"> </v>
      </c>
      <c r="BO130" s="23" t="str">
        <f t="shared" si="1283"/>
        <v xml:space="preserve"> </v>
      </c>
      <c r="BP130" s="30">
        <v>0</v>
      </c>
      <c r="BQ130" s="30">
        <v>0</v>
      </c>
      <c r="BR130" s="30"/>
      <c r="BS130" s="23" t="str">
        <f t="shared" si="1259"/>
        <v xml:space="preserve"> </v>
      </c>
      <c r="BT130" s="23" t="str">
        <f t="shared" si="1260"/>
        <v xml:space="preserve"> </v>
      </c>
      <c r="BU130" s="30">
        <v>5500</v>
      </c>
      <c r="BV130" s="30">
        <v>1370.01</v>
      </c>
      <c r="BW130" s="30"/>
      <c r="BX130" s="23">
        <f t="shared" si="1262"/>
        <v>0.24909272727272727</v>
      </c>
      <c r="BY130" s="23" t="str">
        <f t="shared" si="1263"/>
        <v xml:space="preserve"> </v>
      </c>
      <c r="BZ130" s="30">
        <v>0</v>
      </c>
      <c r="CA130" s="30">
        <v>0</v>
      </c>
      <c r="CB130" s="30"/>
      <c r="CC130" s="23" t="str">
        <f t="shared" si="1110"/>
        <v xml:space="preserve"> </v>
      </c>
      <c r="CD130" s="23" t="str">
        <f t="shared" si="1284"/>
        <v xml:space="preserve"> </v>
      </c>
      <c r="CE130" s="22">
        <v>0</v>
      </c>
      <c r="CF130" s="22">
        <v>0</v>
      </c>
      <c r="CG130" s="22">
        <v>0</v>
      </c>
      <c r="CH130" s="32" t="str">
        <f t="shared" si="1285"/>
        <v xml:space="preserve"> </v>
      </c>
      <c r="CI130" s="23" t="str">
        <f t="shared" si="1286"/>
        <v xml:space="preserve"> </v>
      </c>
      <c r="CJ130" s="30">
        <v>0</v>
      </c>
      <c r="CK130" s="30">
        <v>0</v>
      </c>
      <c r="CL130" s="30"/>
      <c r="CM130" s="23" t="str">
        <f t="shared" si="1287"/>
        <v xml:space="preserve"> </v>
      </c>
      <c r="CN130" s="23" t="str">
        <f t="shared" si="1288"/>
        <v xml:space="preserve"> </v>
      </c>
      <c r="CO130" s="30">
        <v>0</v>
      </c>
      <c r="CP130" s="30">
        <v>0</v>
      </c>
      <c r="CQ130" s="30"/>
      <c r="CR130" s="23" t="str">
        <f t="shared" si="1289"/>
        <v xml:space="preserve"> </v>
      </c>
      <c r="CS130" s="23" t="str">
        <f t="shared" si="1290"/>
        <v xml:space="preserve"> </v>
      </c>
      <c r="CT130" s="30">
        <v>0</v>
      </c>
      <c r="CU130" s="30">
        <v>0</v>
      </c>
      <c r="CV130" s="30"/>
      <c r="CW130" s="23" t="str">
        <f t="shared" si="722"/>
        <v xml:space="preserve"> </v>
      </c>
      <c r="CX130" s="23" t="str">
        <f t="shared" si="723"/>
        <v xml:space="preserve"> </v>
      </c>
      <c r="CY130" s="30">
        <v>0</v>
      </c>
      <c r="CZ130" s="30">
        <v>0</v>
      </c>
      <c r="DA130" s="30"/>
      <c r="DB130" s="23" t="str">
        <f t="shared" si="1271"/>
        <v xml:space="preserve"> </v>
      </c>
      <c r="DC130" s="23" t="str">
        <f t="shared" si="1291"/>
        <v xml:space="preserve"> </v>
      </c>
      <c r="DD130" s="30">
        <v>0</v>
      </c>
      <c r="DE130" s="30">
        <v>0</v>
      </c>
      <c r="DF130" s="30">
        <v>10897.46</v>
      </c>
      <c r="DG130" s="23" t="str">
        <f t="shared" si="1272"/>
        <v xml:space="preserve"> </v>
      </c>
      <c r="DH130" s="23">
        <f t="shared" ref="DH130:DH139" si="1295">IF(DF130=0," ",IF(DE130/DF130*100&gt;200,"св.200",DE130/DF130))</f>
        <v>0</v>
      </c>
      <c r="DI130" s="30"/>
      <c r="DJ130" s="30"/>
      <c r="DK130" s="23" t="str">
        <f t="shared" si="1294"/>
        <v xml:space="preserve"> </v>
      </c>
      <c r="DL130" s="30">
        <v>0</v>
      </c>
      <c r="DM130" s="30">
        <v>0</v>
      </c>
      <c r="DN130" s="30"/>
      <c r="DO130" s="23" t="str">
        <f t="shared" si="1273"/>
        <v xml:space="preserve"> </v>
      </c>
      <c r="DP130" s="23" t="str">
        <f t="shared" si="1248"/>
        <v xml:space="preserve"> </v>
      </c>
      <c r="DQ130" s="30">
        <v>18000</v>
      </c>
      <c r="DR130" s="30">
        <v>0</v>
      </c>
      <c r="DS130" s="30"/>
      <c r="DT130" s="77" t="str">
        <f t="shared" si="892"/>
        <v xml:space="preserve"> </v>
      </c>
      <c r="DU130" s="23" t="str">
        <f t="shared" si="1250"/>
        <v xml:space="preserve"> </v>
      </c>
      <c r="DV130" s="86"/>
      <c r="DW130" s="86"/>
      <c r="DX130" s="86"/>
      <c r="DY130" s="86"/>
      <c r="DZ130" s="86"/>
      <c r="EA130" s="86"/>
      <c r="EB130" s="86"/>
      <c r="EC130" s="86"/>
      <c r="ED130" s="86"/>
      <c r="EE130" s="86"/>
      <c r="EF130" s="86"/>
      <c r="EG130" s="86"/>
      <c r="EH130" s="86"/>
      <c r="EI130" s="86"/>
      <c r="EJ130" s="86"/>
      <c r="EK130" s="86"/>
      <c r="EL130" s="86"/>
      <c r="EM130" s="86"/>
      <c r="EN130" s="86"/>
      <c r="EO130" s="86"/>
      <c r="EP130" s="86"/>
      <c r="EQ130" s="86"/>
      <c r="ER130" s="86"/>
      <c r="ES130" s="86"/>
      <c r="ET130" s="86"/>
      <c r="EU130" s="86"/>
      <c r="EV130" s="86"/>
      <c r="EW130" s="86"/>
      <c r="EX130" s="86"/>
      <c r="EY130" s="86"/>
      <c r="EZ130" s="86"/>
      <c r="FA130" s="86"/>
      <c r="FB130" s="86"/>
      <c r="FC130" s="86"/>
      <c r="FD130" s="86"/>
      <c r="FE130" s="86"/>
      <c r="FF130" s="86"/>
      <c r="FG130" s="86"/>
      <c r="FH130" s="86"/>
      <c r="FI130" s="86"/>
    </row>
    <row r="131" spans="1:165" s="16" customFormat="1" ht="15.75" x14ac:dyDescent="0.25">
      <c r="A131" s="15"/>
      <c r="B131" s="99" t="s">
        <v>141</v>
      </c>
      <c r="C131" s="93">
        <f>C132+C133+C134+C135</f>
        <v>56545905</v>
      </c>
      <c r="D131" s="93">
        <f t="shared" ref="D131" si="1296">D132+D133+D134+D135</f>
        <v>11438780.510000002</v>
      </c>
      <c r="E131" s="93">
        <f t="shared" ref="E131" si="1297">E132+E133+E134+E135</f>
        <v>11678998.24</v>
      </c>
      <c r="F131" s="21">
        <f t="shared" si="1097"/>
        <v>0.20229193449110067</v>
      </c>
      <c r="G131" s="21">
        <f t="shared" si="1098"/>
        <v>0.97943164943913896</v>
      </c>
      <c r="H131" s="20">
        <f>H132+H133+H134+H135+H136+H137</f>
        <v>56550407.950000003</v>
      </c>
      <c r="I131" s="51">
        <f t="shared" ref="I131:J131" si="1298">I132+I133+I134+I135+I136+I137</f>
        <v>11101286.610000003</v>
      </c>
      <c r="J131" s="51">
        <f t="shared" si="1298"/>
        <v>10634791.5</v>
      </c>
      <c r="K131" s="21">
        <f t="shared" si="1264"/>
        <v>0.19630780771405562</v>
      </c>
      <c r="L131" s="21">
        <f t="shared" si="1274"/>
        <v>1.0438649981995418</v>
      </c>
      <c r="M131" s="51">
        <f>M132+M133+M134+M135+M136+M137</f>
        <v>47105817.950000003</v>
      </c>
      <c r="N131" s="51">
        <f t="shared" ref="N131" si="1299">N132+N133+N134+N135+N136+N137</f>
        <v>9306427.3600000013</v>
      </c>
      <c r="O131" s="51">
        <f t="shared" ref="O131" si="1300">O132+O133+O134+O135+O136+O137</f>
        <v>9675870.4000000004</v>
      </c>
      <c r="P131" s="21">
        <f t="shared" si="1265"/>
        <v>0.19756428749158364</v>
      </c>
      <c r="Q131" s="21">
        <f t="shared" si="1275"/>
        <v>0.96181810785725297</v>
      </c>
      <c r="R131" s="51">
        <f>R132+R133+R134+R135+R136+R137</f>
        <v>2588490</v>
      </c>
      <c r="S131" s="51">
        <f t="shared" ref="S131" si="1301">S132+S133+S134+S135+S136+S137</f>
        <v>708334.73</v>
      </c>
      <c r="T131" s="51">
        <f t="shared" ref="T131" si="1302">T132+T133+T134+T135+T136+T137</f>
        <v>645570.82999999996</v>
      </c>
      <c r="U131" s="21">
        <f t="shared" si="1266"/>
        <v>0.27364785260905006</v>
      </c>
      <c r="V131" s="21">
        <f t="shared" ref="V131:V143" si="1303">IF(T131=0," ",IF(S131/T131*100&gt;200,"св.200",S131/T131))</f>
        <v>1.0972223295776855</v>
      </c>
      <c r="W131" s="51">
        <f>W132+W133+W134+W135+W136+W137</f>
        <v>100</v>
      </c>
      <c r="X131" s="51">
        <f t="shared" ref="X131" si="1304">X132+X133+X134+X135+X136+X137</f>
        <v>300</v>
      </c>
      <c r="Y131" s="51">
        <f t="shared" ref="Y131" si="1305">Y132+Y133+Y134+Y135+Y136+Y137</f>
        <v>3033.8</v>
      </c>
      <c r="Z131" s="21" t="str">
        <f t="shared" ref="Z131:Z143" si="1306">IF(X131&lt;=0," ",IF(W131&lt;=0," ",IF(X131/W131*100&gt;200,"СВ.200",X131/W131)))</f>
        <v>СВ.200</v>
      </c>
      <c r="AA131" s="21">
        <f t="shared" ref="AA131:AA143" si="1307">IF(Y131=0," ",IF(X131/Y131*100&gt;200,"св.200",X131/Y131))</f>
        <v>9.8885885687916134E-2</v>
      </c>
      <c r="AB131" s="51">
        <f>AB132+AB133+AB134+AB135+AB136+AB137</f>
        <v>1755000</v>
      </c>
      <c r="AC131" s="51">
        <f t="shared" ref="AC131" si="1308">AC132+AC133+AC134+AC135+AC136+AC137</f>
        <v>277710.62</v>
      </c>
      <c r="AD131" s="51">
        <f t="shared" ref="AD131" si="1309">AD132+AD133+AD134+AD135+AD136+AD137</f>
        <v>41409.69</v>
      </c>
      <c r="AE131" s="21">
        <f t="shared" si="1267"/>
        <v>0.15823966951566951</v>
      </c>
      <c r="AF131" s="21" t="str">
        <f t="shared" si="1276"/>
        <v>св.200</v>
      </c>
      <c r="AG131" s="51">
        <f>AG132+AG133+AG134+AG135+AG136+AG137</f>
        <v>5101000</v>
      </c>
      <c r="AH131" s="51">
        <f t="shared" ref="AH131" si="1310">AH132+AH133+AH134+AH135+AH136+AH137</f>
        <v>808513.9</v>
      </c>
      <c r="AI131" s="51">
        <f t="shared" ref="AI131" si="1311">AI132+AI133+AI134+AI135+AI136+AI137</f>
        <v>268906.78000000003</v>
      </c>
      <c r="AJ131" s="21">
        <f t="shared" si="1268"/>
        <v>0.15850105861595765</v>
      </c>
      <c r="AK131" s="21" t="str">
        <f t="shared" si="1277"/>
        <v>св.200</v>
      </c>
      <c r="AL131" s="51">
        <f>AL132+AL133+AL134+AL135+AL136+AL137</f>
        <v>0</v>
      </c>
      <c r="AM131" s="51">
        <f t="shared" ref="AM131" si="1312">AM132+AM133+AM134+AM135+AM136+AM137</f>
        <v>0</v>
      </c>
      <c r="AN131" s="51">
        <f t="shared" ref="AN131" si="1313">AN132+AN133+AN134+AN135+AN136+AN137</f>
        <v>0</v>
      </c>
      <c r="AO131" s="21" t="str">
        <f t="shared" si="1206"/>
        <v xml:space="preserve"> </v>
      </c>
      <c r="AP131" s="21" t="str">
        <f t="shared" si="1278"/>
        <v xml:space="preserve"> </v>
      </c>
      <c r="AQ131" s="51">
        <f>AQ132+AQ133+AQ134+AQ135+AQ136+AQ137</f>
        <v>2260494.44</v>
      </c>
      <c r="AR131" s="51">
        <f t="shared" ref="AR131" si="1314">AR132+AR133+AR134+AR135+AR136+AR137</f>
        <v>541869.88</v>
      </c>
      <c r="AS131" s="51">
        <f t="shared" ref="AS131" si="1315">AS132+AS133+AS134+AS135+AS136+AS137</f>
        <v>1184595.49</v>
      </c>
      <c r="AT131" s="21">
        <f t="shared" si="712"/>
        <v>0.23971298951746151</v>
      </c>
      <c r="AU131" s="21">
        <f t="shared" si="744"/>
        <v>0.45743030812990854</v>
      </c>
      <c r="AV131" s="51">
        <f>AV132+AV133+AV134+AV135+AV136+AV137</f>
        <v>900000</v>
      </c>
      <c r="AW131" s="51">
        <f t="shared" ref="AW131" si="1316">AW132+AW133+AW134+AW135+AW136+AW137</f>
        <v>138597.91</v>
      </c>
      <c r="AX131" s="51">
        <f t="shared" ref="AX131" si="1317">AX132+AX133+AX134+AX135+AX136+AX137</f>
        <v>399330.46</v>
      </c>
      <c r="AY131" s="21">
        <f t="shared" si="1269"/>
        <v>0.15399767777777779</v>
      </c>
      <c r="AZ131" s="21">
        <f t="shared" si="1279"/>
        <v>0.34707572770682205</v>
      </c>
      <c r="BA131" s="51">
        <f>BA132+BA133+BA134+BA135+BA136+BA137</f>
        <v>365583.44</v>
      </c>
      <c r="BB131" s="51">
        <f>BB132+BB133+BB134+BB135+BB136+BB137</f>
        <v>50665.09</v>
      </c>
      <c r="BC131" s="51">
        <f t="shared" ref="BC131" si="1318">BC132+BC133+BC134+BC135+BC136+BC137</f>
        <v>47046.649999999994</v>
      </c>
      <c r="BD131" s="21">
        <f t="shared" si="1280"/>
        <v>0.13858693927711824</v>
      </c>
      <c r="BE131" s="21">
        <f t="shared" si="1281"/>
        <v>1.0769117461073212</v>
      </c>
      <c r="BF131" s="51">
        <f>BF132+BF133+BF134+BF135+BF136+BF137</f>
        <v>557000</v>
      </c>
      <c r="BG131" s="51">
        <f>BG132+BG133+BG134+BG135+BG136+BG137</f>
        <v>126585.92</v>
      </c>
      <c r="BH131" s="51">
        <f t="shared" ref="BH131" si="1319">BH132+BH133+BH134+BH135+BH136+BH137</f>
        <v>405193.31</v>
      </c>
      <c r="BI131" s="21">
        <f t="shared" si="1270"/>
        <v>0.22726377019748653</v>
      </c>
      <c r="BJ131" s="21">
        <f t="shared" si="1282"/>
        <v>0.31240871178253166</v>
      </c>
      <c r="BK131" s="51">
        <f>BK132+BK133+BK134+BK135+BK136+BK137</f>
        <v>0</v>
      </c>
      <c r="BL131" s="51">
        <f>BL132+BL133+BL134+BL135+BL136+BL137</f>
        <v>0</v>
      </c>
      <c r="BM131" s="51">
        <f t="shared" ref="BM131" si="1320">BM132+BM133+BM134+BM135+BM136+BM137</f>
        <v>0</v>
      </c>
      <c r="BN131" s="21" t="str">
        <f>IF(BL131&lt;=0," ",IF(BK131&lt;=0," ",IF(BL131/BK131*100&gt;200,"СВ.200",BL131/BK131)))</f>
        <v xml:space="preserve"> </v>
      </c>
      <c r="BO131" s="21" t="str">
        <f t="shared" si="1283"/>
        <v xml:space="preserve"> </v>
      </c>
      <c r="BP131" s="51">
        <f>BP132+BP133+BP134+BP135+BP136+BP137</f>
        <v>0</v>
      </c>
      <c r="BQ131" s="51">
        <f>BQ132+BQ133+BQ134+BQ135+BQ136+BQ137</f>
        <v>0</v>
      </c>
      <c r="BR131" s="51">
        <f t="shared" ref="BR131" si="1321">BR132+BR133+BR134+BR135+BR136+BR137</f>
        <v>0</v>
      </c>
      <c r="BS131" s="21" t="str">
        <f t="shared" ref="BS131:BS143" si="1322">IF(BQ131&lt;=0," ",IF(BP131&lt;=0," ",IF(BQ131/BP131*100&gt;200,"СВ.200",BQ131/BP131)))</f>
        <v xml:space="preserve"> </v>
      </c>
      <c r="BT131" s="21" t="str">
        <f t="shared" ref="BT131:BT143" si="1323">IF(BR131=0," ",IF(BQ131/BR131*100&gt;200,"св.200",BQ131/BR131))</f>
        <v xml:space="preserve"> </v>
      </c>
      <c r="BU131" s="51">
        <f>BU132+BU133+BU134+BU135+BU136+BU137</f>
        <v>125000</v>
      </c>
      <c r="BV131" s="51">
        <f>BV132+BV133+BV134+BV135+BV136+BV137</f>
        <v>33750</v>
      </c>
      <c r="BW131" s="51">
        <f t="shared" ref="BW131" si="1324">BW132+BW133+BW134+BW135+BW136+BW137</f>
        <v>92255</v>
      </c>
      <c r="BX131" s="21">
        <f t="shared" si="1237"/>
        <v>0.27</v>
      </c>
      <c r="BY131" s="21">
        <f t="shared" ref="BY131:BY143" si="1325">IF(BW131=0," ",IF(BV131/BW131*100&gt;200,"св.200",BV131/BW131))</f>
        <v>0.36583383014470761</v>
      </c>
      <c r="BZ131" s="51">
        <f>BZ132+BZ133+BZ134+BZ135+BZ136+BZ137</f>
        <v>0</v>
      </c>
      <c r="CA131" s="51">
        <f>CA132+CA133+CA134+CA135+CA136+CA137</f>
        <v>0</v>
      </c>
      <c r="CB131" s="51">
        <f t="shared" ref="CB131" si="1326">CB132+CB133+CB134+CB135+CB136+CB137</f>
        <v>57000</v>
      </c>
      <c r="CC131" s="21" t="str">
        <f t="shared" si="1110"/>
        <v xml:space="preserve"> </v>
      </c>
      <c r="CD131" s="21">
        <f t="shared" si="1284"/>
        <v>0</v>
      </c>
      <c r="CE131" s="51">
        <f>CE132+CE133+CE134+CE135+CE136+CE137</f>
        <v>40000</v>
      </c>
      <c r="CF131" s="51">
        <f>CF132+CF133+CF134+CF135+CF136+CF137</f>
        <v>13352</v>
      </c>
      <c r="CG131" s="51">
        <f t="shared" ref="CG131" si="1327">CG132+CG133+CG134+CG135+CG136+CG137</f>
        <v>109064.45</v>
      </c>
      <c r="CH131" s="21">
        <f t="shared" si="1285"/>
        <v>0.33379999999999999</v>
      </c>
      <c r="CI131" s="21">
        <f t="shared" si="1286"/>
        <v>0.12242302601810215</v>
      </c>
      <c r="CJ131" s="51">
        <f>CJ132+CJ133+CJ134+CJ135+CJ136+CJ137</f>
        <v>40000</v>
      </c>
      <c r="CK131" s="51">
        <f>CK132+CK133+CK134+CK135+CK136+CK137</f>
        <v>13352</v>
      </c>
      <c r="CL131" s="51">
        <f t="shared" ref="CL131" si="1328">CL132+CL133+CL134+CL135+CL136+CL137</f>
        <v>109064.45</v>
      </c>
      <c r="CM131" s="21">
        <f t="shared" si="1287"/>
        <v>0.33379999999999999</v>
      </c>
      <c r="CN131" s="21">
        <f t="shared" si="1288"/>
        <v>0.12242302601810215</v>
      </c>
      <c r="CO131" s="51">
        <f>CO132+CO133+CO134+CO135+CO136+CO137</f>
        <v>0</v>
      </c>
      <c r="CP131" s="51">
        <f>CP132+CP133+CP134+CP135+CP136+CP137</f>
        <v>0</v>
      </c>
      <c r="CQ131" s="51">
        <f t="shared" ref="CQ131" si="1329">CQ132+CQ133+CQ134+CQ135+CQ136+CQ137</f>
        <v>0</v>
      </c>
      <c r="CR131" s="21" t="str">
        <f t="shared" si="1289"/>
        <v xml:space="preserve"> </v>
      </c>
      <c r="CS131" s="21" t="str">
        <f t="shared" si="1290"/>
        <v xml:space="preserve"> </v>
      </c>
      <c r="CT131" s="51">
        <f>CT132+CT133+CT134+CT135+CT136+CT137</f>
        <v>0</v>
      </c>
      <c r="CU131" s="51">
        <f>CU132+CU133+CU134+CU135+CU136+CU137</f>
        <v>0</v>
      </c>
      <c r="CV131" s="51">
        <f t="shared" ref="CV131" si="1330">CV132+CV133+CV134+CV135+CV136+CV137</f>
        <v>0</v>
      </c>
      <c r="CW131" s="40" t="str">
        <f t="shared" si="722"/>
        <v xml:space="preserve"> </v>
      </c>
      <c r="CX131" s="40" t="str">
        <f t="shared" si="723"/>
        <v xml:space="preserve"> </v>
      </c>
      <c r="CY131" s="51">
        <f>CY132+CY133+CY134+CY135+CY136+CY137</f>
        <v>0</v>
      </c>
      <c r="CZ131" s="51">
        <f>CZ132+CZ133+CZ134+CZ135+CZ136+CZ137</f>
        <v>0</v>
      </c>
      <c r="DA131" s="51">
        <f t="shared" ref="DA131" si="1331">DA132+DA133+DA134+DA135+DA136+DA137</f>
        <v>0</v>
      </c>
      <c r="DB131" s="21" t="str">
        <f t="shared" si="1271"/>
        <v xml:space="preserve"> </v>
      </c>
      <c r="DC131" s="21" t="str">
        <f t="shared" si="1291"/>
        <v xml:space="preserve"> </v>
      </c>
      <c r="DD131" s="51">
        <f>DD132+DD133+DD134+DD135+DD136+DD137</f>
        <v>5000</v>
      </c>
      <c r="DE131" s="51">
        <f>DE132+DE133+DE134+DE135+DE136+DE137</f>
        <v>5618.96</v>
      </c>
      <c r="DF131" s="51">
        <f t="shared" ref="DF131" si="1332">DF132+DF133+DF134+DF135+DF136+DF137</f>
        <v>0</v>
      </c>
      <c r="DG131" s="21">
        <f t="shared" si="1272"/>
        <v>1.1237919999999999</v>
      </c>
      <c r="DH131" s="21" t="str">
        <f t="shared" si="1295"/>
        <v xml:space="preserve"> </v>
      </c>
      <c r="DI131" s="51">
        <f>DI132+DI133+DI134+DI135+DI136+DI137</f>
        <v>0</v>
      </c>
      <c r="DJ131" s="51">
        <f t="shared" ref="DJ131" si="1333">DJ132+DJ133+DJ134+DJ135+DJ136+DJ137</f>
        <v>0</v>
      </c>
      <c r="DK131" s="51" t="e">
        <f t="shared" ref="DK131" si="1334">DK132+DK133+DK134+DK135+DK136+DK137</f>
        <v>#VALUE!</v>
      </c>
      <c r="DL131" s="51">
        <f>DL132+DL133+DL134+DL135+DL136+DL137</f>
        <v>0</v>
      </c>
      <c r="DM131" s="51">
        <f>DM132+DM133+DM134+DM135+DM136+DM137</f>
        <v>0</v>
      </c>
      <c r="DN131" s="51">
        <f t="shared" ref="DN131" si="1335">DN132+DN133+DN134+DN135+DN136+DN137</f>
        <v>0</v>
      </c>
      <c r="DO131" s="21" t="str">
        <f t="shared" si="1273"/>
        <v xml:space="preserve"> </v>
      </c>
      <c r="DP131" s="21" t="str">
        <f t="shared" si="1248"/>
        <v xml:space="preserve"> </v>
      </c>
      <c r="DQ131" s="51">
        <f>DQ132+DQ133+DQ134+DQ135+DQ136+DQ137</f>
        <v>267911</v>
      </c>
      <c r="DR131" s="51">
        <f>DR132+DR133+DR134+DR135+DR136+DR137</f>
        <v>173300</v>
      </c>
      <c r="DS131" s="51">
        <f t="shared" ref="DS131" si="1336">DS132+DS133+DS134+DS135+DS136+DS137</f>
        <v>74705.62</v>
      </c>
      <c r="DT131" s="76">
        <f t="shared" si="892"/>
        <v>0.64685660536521461</v>
      </c>
      <c r="DU131" s="21"/>
      <c r="DV131" s="85"/>
      <c r="DW131" s="85"/>
      <c r="DX131" s="85"/>
      <c r="DY131" s="85"/>
      <c r="DZ131" s="85"/>
      <c r="EA131" s="85"/>
      <c r="EB131" s="85"/>
      <c r="EC131" s="85"/>
      <c r="ED131" s="85"/>
      <c r="EE131" s="85"/>
      <c r="EF131" s="85"/>
      <c r="EG131" s="85"/>
      <c r="EH131" s="85"/>
      <c r="EI131" s="85"/>
      <c r="EJ131" s="85"/>
      <c r="EK131" s="85"/>
      <c r="EL131" s="85"/>
      <c r="EM131" s="85"/>
      <c r="EN131" s="85"/>
      <c r="EO131" s="85"/>
      <c r="EP131" s="85"/>
      <c r="EQ131" s="85"/>
      <c r="ER131" s="85"/>
      <c r="ES131" s="85"/>
      <c r="ET131" s="85"/>
      <c r="EU131" s="85"/>
      <c r="EV131" s="85"/>
      <c r="EW131" s="85"/>
      <c r="EX131" s="85"/>
      <c r="EY131" s="85"/>
      <c r="EZ131" s="85"/>
      <c r="FA131" s="85"/>
      <c r="FB131" s="85"/>
      <c r="FC131" s="85"/>
      <c r="FD131" s="85"/>
      <c r="FE131" s="85"/>
      <c r="FF131" s="85"/>
      <c r="FG131" s="85"/>
      <c r="FH131" s="85"/>
      <c r="FI131" s="85"/>
    </row>
    <row r="132" spans="1:165" s="14" customFormat="1" ht="15.75" customHeight="1" outlineLevel="1" x14ac:dyDescent="0.25">
      <c r="A132" s="13">
        <v>107</v>
      </c>
      <c r="B132" s="100" t="s">
        <v>107</v>
      </c>
      <c r="C132" s="94">
        <v>52859790</v>
      </c>
      <c r="D132" s="22">
        <v>10996320.279999999</v>
      </c>
      <c r="E132" s="22">
        <v>11042984.850000001</v>
      </c>
      <c r="F132" s="23">
        <f t="shared" si="1097"/>
        <v>0.20802807351296704</v>
      </c>
      <c r="G132" s="23">
        <f t="shared" si="1098"/>
        <v>0.9957742792701556</v>
      </c>
      <c r="H132" s="12">
        <v>51118990</v>
      </c>
      <c r="I132" s="19">
        <v>10565798.4</v>
      </c>
      <c r="J132" s="12">
        <v>9997758.8600000013</v>
      </c>
      <c r="K132" s="23">
        <f t="shared" si="1264"/>
        <v>0.20669028085257554</v>
      </c>
      <c r="L132" s="23">
        <f t="shared" si="1274"/>
        <v>1.0568166874150833</v>
      </c>
      <c r="M132" s="30">
        <v>44530500</v>
      </c>
      <c r="N132" s="30">
        <v>8975355.3399999999</v>
      </c>
      <c r="O132" s="30">
        <v>9130197.4800000004</v>
      </c>
      <c r="P132" s="23">
        <f t="shared" si="1265"/>
        <v>0.20155523382849957</v>
      </c>
      <c r="Q132" s="23">
        <f t="shared" si="1275"/>
        <v>0.98304065817424136</v>
      </c>
      <c r="R132" s="30">
        <v>2588490</v>
      </c>
      <c r="S132" s="30">
        <v>708334.73</v>
      </c>
      <c r="T132" s="30">
        <v>645570.82999999996</v>
      </c>
      <c r="U132" s="23">
        <f t="shared" si="1266"/>
        <v>0.27364785260905006</v>
      </c>
      <c r="V132" s="23">
        <f t="shared" si="1303"/>
        <v>1.0972223295776855</v>
      </c>
      <c r="W132" s="30">
        <v>0</v>
      </c>
      <c r="X132" s="30">
        <v>0</v>
      </c>
      <c r="Y132" s="30"/>
      <c r="Z132" s="23" t="str">
        <f t="shared" si="1306"/>
        <v xml:space="preserve"> </v>
      </c>
      <c r="AA132" s="23" t="str">
        <f t="shared" si="1307"/>
        <v xml:space="preserve"> </v>
      </c>
      <c r="AB132" s="30">
        <v>1250000</v>
      </c>
      <c r="AC132" s="30">
        <v>225800.8</v>
      </c>
      <c r="AD132" s="30">
        <v>16132.63</v>
      </c>
      <c r="AE132" s="23">
        <f t="shared" si="1267"/>
        <v>0.18064063999999999</v>
      </c>
      <c r="AF132" s="23" t="str">
        <f t="shared" si="1276"/>
        <v>св.200</v>
      </c>
      <c r="AG132" s="30">
        <v>2750000</v>
      </c>
      <c r="AH132" s="30">
        <v>656307.53</v>
      </c>
      <c r="AI132" s="30">
        <v>205857.92000000001</v>
      </c>
      <c r="AJ132" s="23">
        <f t="shared" si="1268"/>
        <v>0.23865728363636365</v>
      </c>
      <c r="AK132" s="23" t="str">
        <f t="shared" si="1277"/>
        <v>св.200</v>
      </c>
      <c r="AL132" s="30">
        <v>0</v>
      </c>
      <c r="AM132" s="30">
        <v>0</v>
      </c>
      <c r="AN132" s="30"/>
      <c r="AO132" s="23" t="str">
        <f t="shared" si="1206"/>
        <v xml:space="preserve"> </v>
      </c>
      <c r="AP132" s="23" t="str">
        <f t="shared" si="1278"/>
        <v xml:space="preserve"> </v>
      </c>
      <c r="AQ132" s="48">
        <v>1740800</v>
      </c>
      <c r="AR132" s="48">
        <v>430521.88</v>
      </c>
      <c r="AS132" s="48">
        <v>1045225.99</v>
      </c>
      <c r="AT132" s="23">
        <f t="shared" si="712"/>
        <v>0.24731266084558823</v>
      </c>
      <c r="AU132" s="23">
        <f t="shared" si="744"/>
        <v>0.41189358485048772</v>
      </c>
      <c r="AV132" s="30">
        <v>900000</v>
      </c>
      <c r="AW132" s="30">
        <v>138597.91</v>
      </c>
      <c r="AX132" s="30">
        <v>399330.46</v>
      </c>
      <c r="AY132" s="23">
        <f>IF(AW132&lt;=0," ",IF(AV132&lt;=0," ",IF(AW132/AV132*100&gt;200,"СВ.200",AW132/AV132)))</f>
        <v>0.15399767777777779</v>
      </c>
      <c r="AZ132" s="23">
        <f t="shared" si="1279"/>
        <v>0.34707572770682205</v>
      </c>
      <c r="BA132" s="30">
        <v>150000</v>
      </c>
      <c r="BB132" s="30">
        <v>50665.09</v>
      </c>
      <c r="BC132" s="30">
        <v>34692.75</v>
      </c>
      <c r="BD132" s="23">
        <f t="shared" si="1280"/>
        <v>0.33776726666666662</v>
      </c>
      <c r="BE132" s="23">
        <f t="shared" si="1281"/>
        <v>1.4603941745753795</v>
      </c>
      <c r="BF132" s="30">
        <v>540000</v>
      </c>
      <c r="BG132" s="30">
        <v>116487.92</v>
      </c>
      <c r="BH132" s="30">
        <v>401388.71</v>
      </c>
      <c r="BI132" s="23">
        <f t="shared" si="1270"/>
        <v>0.21571837037037037</v>
      </c>
      <c r="BJ132" s="23">
        <f t="shared" si="1282"/>
        <v>0.29021224837141035</v>
      </c>
      <c r="BK132" s="30">
        <v>0</v>
      </c>
      <c r="BL132" s="30">
        <v>0</v>
      </c>
      <c r="BM132" s="30"/>
      <c r="BN132" s="23" t="str">
        <f>IF(BL132&lt;=0," ",IF(BK132&lt;=0," ",IF(BL132/BK132*100&gt;200,"СВ.200",BL132/BK132)))</f>
        <v xml:space="preserve"> </v>
      </c>
      <c r="BO132" s="23" t="str">
        <f>IF(BM132=0," ",IF(BL132/BM132*100&gt;200,"св.200",BL132/BM132))</f>
        <v xml:space="preserve"> </v>
      </c>
      <c r="BP132" s="30">
        <v>0</v>
      </c>
      <c r="BQ132" s="30">
        <v>0</v>
      </c>
      <c r="BR132" s="30"/>
      <c r="BS132" s="23" t="str">
        <f t="shared" si="1322"/>
        <v xml:space="preserve"> </v>
      </c>
      <c r="BT132" s="23" t="str">
        <f t="shared" si="1323"/>
        <v xml:space="preserve"> </v>
      </c>
      <c r="BU132" s="30">
        <v>0</v>
      </c>
      <c r="BV132" s="30">
        <v>0</v>
      </c>
      <c r="BW132" s="30">
        <v>38000</v>
      </c>
      <c r="BX132" s="23" t="str">
        <f t="shared" si="1237"/>
        <v xml:space="preserve"> </v>
      </c>
      <c r="BY132" s="23">
        <f t="shared" si="1325"/>
        <v>0</v>
      </c>
      <c r="BZ132" s="30">
        <v>0</v>
      </c>
      <c r="CA132" s="30">
        <v>0</v>
      </c>
      <c r="CB132" s="30"/>
      <c r="CC132" s="23" t="str">
        <f t="shared" si="1110"/>
        <v xml:space="preserve"> </v>
      </c>
      <c r="CD132" s="23" t="str">
        <f t="shared" si="1284"/>
        <v xml:space="preserve"> </v>
      </c>
      <c r="CE132" s="22">
        <v>40000</v>
      </c>
      <c r="CF132" s="22">
        <v>13352</v>
      </c>
      <c r="CG132" s="22">
        <v>109064.45</v>
      </c>
      <c r="CH132" s="32">
        <f t="shared" si="1285"/>
        <v>0.33379999999999999</v>
      </c>
      <c r="CI132" s="23">
        <f t="shared" si="1286"/>
        <v>0.12242302601810215</v>
      </c>
      <c r="CJ132" s="30">
        <v>40000</v>
      </c>
      <c r="CK132" s="30">
        <v>13352</v>
      </c>
      <c r="CL132" s="30">
        <v>109064.45</v>
      </c>
      <c r="CM132" s="23">
        <f t="shared" si="1287"/>
        <v>0.33379999999999999</v>
      </c>
      <c r="CN132" s="23">
        <f t="shared" si="1288"/>
        <v>0.12242302601810215</v>
      </c>
      <c r="CO132" s="30">
        <v>0</v>
      </c>
      <c r="CP132" s="30">
        <v>0</v>
      </c>
      <c r="CQ132" s="30"/>
      <c r="CR132" s="23" t="str">
        <f t="shared" si="1289"/>
        <v xml:space="preserve"> </v>
      </c>
      <c r="CS132" s="23" t="str">
        <f t="shared" si="1290"/>
        <v xml:space="preserve"> </v>
      </c>
      <c r="CT132" s="30">
        <v>0</v>
      </c>
      <c r="CU132" s="30">
        <v>0</v>
      </c>
      <c r="CV132" s="30"/>
      <c r="CW132" s="23" t="str">
        <f t="shared" si="722"/>
        <v xml:space="preserve"> </v>
      </c>
      <c r="CX132" s="23" t="str">
        <f t="shared" si="723"/>
        <v xml:space="preserve"> </v>
      </c>
      <c r="CY132" s="30">
        <v>0</v>
      </c>
      <c r="CZ132" s="30">
        <v>0</v>
      </c>
      <c r="DA132" s="30"/>
      <c r="DB132" s="23" t="str">
        <f t="shared" si="1271"/>
        <v xml:space="preserve"> </v>
      </c>
      <c r="DC132" s="23" t="str">
        <f t="shared" si="1291"/>
        <v xml:space="preserve"> </v>
      </c>
      <c r="DD132" s="30">
        <v>5000</v>
      </c>
      <c r="DE132" s="30">
        <v>5618.96</v>
      </c>
      <c r="DF132" s="30"/>
      <c r="DG132" s="23">
        <f t="shared" si="1272"/>
        <v>1.1237919999999999</v>
      </c>
      <c r="DH132" s="23" t="str">
        <f t="shared" si="1295"/>
        <v xml:space="preserve"> </v>
      </c>
      <c r="DI132" s="30"/>
      <c r="DJ132" s="30"/>
      <c r="DK132" s="23" t="str">
        <f t="shared" ref="DK131:DK142" si="1337">IF(DI132=0," ",IF(DI132/DJ132*100&gt;200,"св.200",DI132/DJ132))</f>
        <v xml:space="preserve"> </v>
      </c>
      <c r="DL132" s="30">
        <v>0</v>
      </c>
      <c r="DM132" s="30">
        <v>0</v>
      </c>
      <c r="DN132" s="30"/>
      <c r="DO132" s="23" t="str">
        <f t="shared" si="1273"/>
        <v xml:space="preserve"> </v>
      </c>
      <c r="DP132" s="23" t="str">
        <f t="shared" ref="DP132:DP143" si="1338">IF(DN132=0," ",IF(DM132/DN132*100&gt;200,"св.200",DM132/DN132))</f>
        <v xml:space="preserve"> </v>
      </c>
      <c r="DQ132" s="30">
        <v>105800</v>
      </c>
      <c r="DR132" s="30">
        <v>105800</v>
      </c>
      <c r="DS132" s="30">
        <v>62749.62</v>
      </c>
      <c r="DT132" s="77">
        <f t="shared" si="892"/>
        <v>1</v>
      </c>
      <c r="DU132" s="23">
        <f t="shared" ref="DU132:DU136" si="1339">IF(DS132=0," ",IF(DR132/DS132*100&gt;200,"св.200",DR132/DS132))</f>
        <v>1.6860659873318755</v>
      </c>
      <c r="DV132" s="86"/>
      <c r="DW132" s="86"/>
      <c r="DX132" s="86"/>
      <c r="DY132" s="86"/>
      <c r="DZ132" s="86"/>
      <c r="EA132" s="86"/>
      <c r="EB132" s="86"/>
      <c r="EC132" s="86"/>
      <c r="ED132" s="86"/>
      <c r="EE132" s="86"/>
      <c r="EF132" s="86"/>
      <c r="EG132" s="86"/>
      <c r="EH132" s="86"/>
      <c r="EI132" s="86"/>
      <c r="EJ132" s="86"/>
      <c r="EK132" s="86"/>
      <c r="EL132" s="86"/>
      <c r="EM132" s="86"/>
      <c r="EN132" s="86"/>
      <c r="EO132" s="86"/>
      <c r="EP132" s="86"/>
      <c r="EQ132" s="86"/>
      <c r="ER132" s="86"/>
      <c r="ES132" s="86"/>
      <c r="ET132" s="86"/>
      <c r="EU132" s="86"/>
      <c r="EV132" s="86"/>
      <c r="EW132" s="86"/>
      <c r="EX132" s="86"/>
      <c r="EY132" s="86"/>
      <c r="EZ132" s="86"/>
      <c r="FA132" s="86"/>
      <c r="FB132" s="86"/>
      <c r="FC132" s="86"/>
      <c r="FD132" s="86"/>
      <c r="FE132" s="86"/>
      <c r="FF132" s="86"/>
      <c r="FG132" s="86"/>
      <c r="FH132" s="86"/>
      <c r="FI132" s="86"/>
    </row>
    <row r="133" spans="1:165" s="14" customFormat="1" ht="15.75" customHeight="1" outlineLevel="1" x14ac:dyDescent="0.25">
      <c r="A133" s="13">
        <v>108</v>
      </c>
      <c r="B133" s="100" t="s">
        <v>81</v>
      </c>
      <c r="C133" s="94">
        <v>320000</v>
      </c>
      <c r="D133" s="22">
        <v>79027.13</v>
      </c>
      <c r="E133" s="22">
        <v>15980.869999999999</v>
      </c>
      <c r="F133" s="23">
        <f t="shared" si="1097"/>
        <v>0.24695978125000001</v>
      </c>
      <c r="G133" s="23" t="str">
        <f t="shared" si="1098"/>
        <v>св.200</v>
      </c>
      <c r="H133" s="12">
        <v>220000</v>
      </c>
      <c r="I133" s="19">
        <v>79027.13</v>
      </c>
      <c r="J133" s="12">
        <v>15980.869999999999</v>
      </c>
      <c r="K133" s="23">
        <f t="shared" ref="K133:K137" si="1340">IF(I133&lt;=0," ",IF(I133/H133*100&gt;200,"СВ.200",I133/H133))</f>
        <v>0.35921422727272728</v>
      </c>
      <c r="L133" s="23" t="str">
        <f t="shared" ref="L133:L137" si="1341">IF(J133=0," ",IF(I133/J133*100&gt;200,"св.200",I133/J133))</f>
        <v>св.200</v>
      </c>
      <c r="M133" s="30">
        <v>40000</v>
      </c>
      <c r="N133" s="30">
        <v>9067.8799999999992</v>
      </c>
      <c r="O133" s="30">
        <v>8825.86</v>
      </c>
      <c r="P133" s="23">
        <f t="shared" ref="P133:P137" si="1342">IF(N133&lt;=0," ",IF(M133&lt;=0," ",IF(N133/M133*100&gt;200,"СВ.200",N133/M133)))</f>
        <v>0.22669699999999998</v>
      </c>
      <c r="Q133" s="23">
        <f t="shared" ref="Q133:Q136" si="1343">IF(O133=0," ",IF(N133/O133*100&gt;200,"св.200",N133/O133))</f>
        <v>1.0274216903508551</v>
      </c>
      <c r="R133" s="30">
        <v>0</v>
      </c>
      <c r="S133" s="30">
        <v>0</v>
      </c>
      <c r="T133" s="30"/>
      <c r="U133" s="23" t="str">
        <f t="shared" ref="U133:U137" si="1344">IF(S133&lt;=0," ",IF(R133&lt;=0," ",IF(S133/R133*100&gt;200,"СВ.200",S133/R133)))</f>
        <v xml:space="preserve"> </v>
      </c>
      <c r="V133" s="23" t="str">
        <f t="shared" ref="V133:V137" si="1345">IF(S133=0," ",IF(S133/T133*100&gt;200,"св.200",S133/T133))</f>
        <v xml:space="preserve"> </v>
      </c>
      <c r="W133" s="30">
        <v>0</v>
      </c>
      <c r="X133" s="30">
        <v>0</v>
      </c>
      <c r="Y133" s="30"/>
      <c r="Z133" s="23" t="str">
        <f t="shared" ref="Z133:Z137" si="1346">IF(X133&lt;=0," ",IF(W133&lt;=0," ",IF(X133/W133*100&gt;200,"СВ.200",X133/W133)))</f>
        <v xml:space="preserve"> </v>
      </c>
      <c r="AA133" s="23" t="str">
        <f t="shared" ref="AA133:AA137" si="1347">IF(Y133=0," ",IF(X133/Y133*100&gt;200,"св.200",X133/Y133))</f>
        <v xml:space="preserve"> </v>
      </c>
      <c r="AB133" s="30">
        <v>20000</v>
      </c>
      <c r="AC133" s="30">
        <v>1643.18</v>
      </c>
      <c r="AD133" s="30">
        <v>2844.21</v>
      </c>
      <c r="AE133" s="23">
        <f t="shared" ref="AE133:AE137" si="1348">IF(AC133&lt;=0," ",IF(AB133&lt;=0," ",IF(AC133/AB133*100&gt;200,"СВ.200",AC133/AB133)))</f>
        <v>8.215900000000001E-2</v>
      </c>
      <c r="AF133" s="23">
        <f t="shared" ref="AF133:AF137" si="1349">IF(AD133=0," ",IF(AC133/AD133*100&gt;200,"св.200",AC133/AD133))</f>
        <v>0.57772808618210325</v>
      </c>
      <c r="AG133" s="30">
        <v>160000</v>
      </c>
      <c r="AH133" s="30">
        <v>68316.070000000007</v>
      </c>
      <c r="AI133" s="30">
        <v>4310.8</v>
      </c>
      <c r="AJ133" s="23">
        <f t="shared" ref="AJ133:AJ137" si="1350">IF(AH133&lt;=0," ",IF(AG133&lt;=0," ",IF(AH133/AG133*100&gt;200,"СВ.200",AH133/AG133)))</f>
        <v>0.42697543750000005</v>
      </c>
      <c r="AK133" s="23" t="str">
        <f t="shared" ref="AK133:AK137" si="1351">IF(AI133=0," ",IF(AH133/AI133*100&gt;200,"св.200",AH133/AI133))</f>
        <v>св.200</v>
      </c>
      <c r="AL133" s="30">
        <v>0</v>
      </c>
      <c r="AM133" s="30">
        <v>0</v>
      </c>
      <c r="AN133" s="30"/>
      <c r="AO133" s="23" t="str">
        <f t="shared" ref="AO133:AO137" si="1352">IF(AM133&lt;=0," ",IF(AL133&lt;=0," ",IF(AM133/AL133*100&gt;200,"СВ.200",AM133/AL133)))</f>
        <v xml:space="preserve"> </v>
      </c>
      <c r="AP133" s="23" t="str">
        <f t="shared" ref="AP133:AP137" si="1353">IF(AN133=0," ",IF(AM133/AN133*100&gt;200,"св.200",AM133/AN133))</f>
        <v xml:space="preserve"> </v>
      </c>
      <c r="AQ133" s="48">
        <v>100000</v>
      </c>
      <c r="AR133" s="48">
        <v>0</v>
      </c>
      <c r="AS133" s="48">
        <v>0</v>
      </c>
      <c r="AT133" s="23" t="str">
        <f t="shared" ref="AT133:AT137" si="1354">IF(AR133&lt;=0," ",IF(AQ133&lt;=0," ",IF(AR133/AQ133*100&gt;200,"СВ.200",AR133/AQ133)))</f>
        <v xml:space="preserve"> </v>
      </c>
      <c r="AU133" s="23" t="str">
        <f t="shared" ref="AU133:AU137" si="1355">IF(AS133=0," ",IF(AR133/AS133*100&gt;200,"св.200",AR133/AS133))</f>
        <v xml:space="preserve"> </v>
      </c>
      <c r="AV133" s="30">
        <v>0</v>
      </c>
      <c r="AW133" s="30">
        <v>0</v>
      </c>
      <c r="AX133" s="30"/>
      <c r="AY133" s="23" t="str">
        <f t="shared" ref="AY133:AY137" si="1356">IF(AW133&lt;=0," ",IF(AV133&lt;=0," ",IF(AW133/AV133*100&gt;200,"СВ.200",AW133/AV133)))</f>
        <v xml:space="preserve"> </v>
      </c>
      <c r="AZ133" s="23" t="str">
        <f t="shared" ref="AZ133:AZ137" si="1357">IF(AX133=0," ",IF(AW133/AX133*100&gt;200,"св.200",AW133/AX133))</f>
        <v xml:space="preserve"> </v>
      </c>
      <c r="BA133" s="30">
        <v>100000</v>
      </c>
      <c r="BB133" s="30">
        <v>0</v>
      </c>
      <c r="BC133" s="30"/>
      <c r="BD133" s="23" t="str">
        <f t="shared" ref="BD133:BD137" si="1358">IF(BB133&lt;=0," ",IF(BA133&lt;=0," ",IF(BB133/BA133*100&gt;200,"СВ.200",BB133/BA133)))</f>
        <v xml:space="preserve"> </v>
      </c>
      <c r="BE133" s="23" t="str">
        <f t="shared" ref="BE133:BE137" si="1359">IF(BC133=0," ",IF(BB133/BC133*100&gt;200,"св.200",BB133/BC133))</f>
        <v xml:space="preserve"> </v>
      </c>
      <c r="BF133" s="30">
        <v>0</v>
      </c>
      <c r="BG133" s="30">
        <v>0</v>
      </c>
      <c r="BH133" s="30"/>
      <c r="BI133" s="23" t="str">
        <f t="shared" ref="BI133:BI137" si="1360">IF(BG133&lt;=0," ",IF(BF133&lt;=0," ",IF(BG133/BF133*100&gt;200,"СВ.200",BG133/BF133)))</f>
        <v xml:space="preserve"> </v>
      </c>
      <c r="BJ133" s="23" t="str">
        <f t="shared" ref="BJ133:BJ137" si="1361">IF(BH133=0," ",IF(BG133/BH133*100&gt;200,"св.200",BG133/BH133))</f>
        <v xml:space="preserve"> </v>
      </c>
      <c r="BK133" s="30">
        <v>0</v>
      </c>
      <c r="BL133" s="30">
        <v>0</v>
      </c>
      <c r="BM133" s="30"/>
      <c r="BN133" s="23" t="str">
        <f t="shared" ref="BN133:BN137" si="1362">IF(BL133&lt;=0," ",IF(BK133&lt;=0," ",IF(BL133/BK133*100&gt;200,"СВ.200",BL133/BK133)))</f>
        <v xml:space="preserve"> </v>
      </c>
      <c r="BO133" s="23" t="str">
        <f t="shared" ref="BO133:BO137" si="1363">IF(BM133=0," ",IF(BL133/BM133*100&gt;200,"св.200",BL133/BM133))</f>
        <v xml:space="preserve"> </v>
      </c>
      <c r="BP133" s="30">
        <v>0</v>
      </c>
      <c r="BQ133" s="30">
        <v>0</v>
      </c>
      <c r="BR133" s="30"/>
      <c r="BS133" s="23" t="str">
        <f t="shared" ref="BS133:BS137" si="1364">IF(BQ133&lt;=0," ",IF(BP133&lt;=0," ",IF(BQ133/BP133*100&gt;200,"СВ.200",BQ133/BP133)))</f>
        <v xml:space="preserve"> </v>
      </c>
      <c r="BT133" s="23" t="str">
        <f t="shared" ref="BT133:BT137" si="1365">IF(BR133=0," ",IF(BQ133/BR133*100&gt;200,"св.200",BQ133/BR133))</f>
        <v xml:space="preserve"> </v>
      </c>
      <c r="BU133" s="30">
        <v>0</v>
      </c>
      <c r="BV133" s="30">
        <v>0</v>
      </c>
      <c r="BW133" s="30"/>
      <c r="BX133" s="23" t="str">
        <f t="shared" ref="BX133:BX137" si="1366">IF(BV133&lt;=0," ",IF(BU133&lt;=0," ",IF(BV133/BU133*100&gt;200,"СВ.200",BV133/BU133)))</f>
        <v xml:space="preserve"> </v>
      </c>
      <c r="BY133" s="23" t="str">
        <f t="shared" ref="BY133:BY137" si="1367">IF(BW133=0," ",IF(BV133/BW133*100&gt;200,"св.200",BV133/BW133))</f>
        <v xml:space="preserve"> </v>
      </c>
      <c r="BZ133" s="30">
        <v>0</v>
      </c>
      <c r="CA133" s="30">
        <v>0</v>
      </c>
      <c r="CB133" s="30"/>
      <c r="CC133" s="23" t="str">
        <f t="shared" ref="CC133:CC137" si="1368">IF(CA133&lt;=0," ",IF(BZ133&lt;=0," ",IF(CA133/BZ133*100&gt;200,"СВ.200",CA133/BZ133)))</f>
        <v xml:space="preserve"> </v>
      </c>
      <c r="CD133" s="23" t="str">
        <f t="shared" ref="CD133:CD137" si="1369">IF(CB133=0," ",IF(CA133/CB133*100&gt;200,"св.200",CA133/CB133))</f>
        <v xml:space="preserve"> </v>
      </c>
      <c r="CE133" s="22">
        <v>0</v>
      </c>
      <c r="CF133" s="22">
        <v>0</v>
      </c>
      <c r="CG133" s="22">
        <v>0</v>
      </c>
      <c r="CH133" s="32" t="str">
        <f t="shared" ref="CH133:CH137" si="1370">IF(CF133&lt;=0," ",IF(CE133&lt;=0," ",IF(CF133/CE133*100&gt;200,"СВ.200",CF133/CE133)))</f>
        <v xml:space="preserve"> </v>
      </c>
      <c r="CI133" s="23" t="str">
        <f t="shared" ref="CI133:CI137" si="1371">IF(CG133=0," ",IF(CF133/CG133*100&gt;200,"св.200",CF133/CG133))</f>
        <v xml:space="preserve"> </v>
      </c>
      <c r="CJ133" s="30">
        <v>0</v>
      </c>
      <c r="CK133" s="30">
        <v>0</v>
      </c>
      <c r="CL133" s="30"/>
      <c r="CM133" s="23" t="str">
        <f t="shared" ref="CM133:CM137" si="1372">IF(CK133&lt;=0," ",IF(CJ133&lt;=0," ",IF(CK133/CJ133*100&gt;200,"СВ.200",CK133/CJ133)))</f>
        <v xml:space="preserve"> </v>
      </c>
      <c r="CN133" s="23" t="str">
        <f t="shared" ref="CN133:CN137" si="1373">IF(CL133=0," ",IF(CK133/CL133*100&gt;200,"св.200",CK133/CL133))</f>
        <v xml:space="preserve"> </v>
      </c>
      <c r="CO133" s="30">
        <v>0</v>
      </c>
      <c r="CP133" s="30">
        <v>0</v>
      </c>
      <c r="CQ133" s="30"/>
      <c r="CR133" s="23" t="str">
        <f t="shared" ref="CR133:CR137" si="1374">IF(CP133&lt;=0," ",IF(CO133&lt;=0," ",IF(CP133/CO133*100&gt;200,"СВ.200",CP133/CO133)))</f>
        <v xml:space="preserve"> </v>
      </c>
      <c r="CS133" s="23" t="str">
        <f t="shared" ref="CS133:CS137" si="1375">IF(CQ133=0," ",IF(CP133/CQ133*100&gt;200,"св.200",CP133/CQ133))</f>
        <v xml:space="preserve"> </v>
      </c>
      <c r="CT133" s="30">
        <v>0</v>
      </c>
      <c r="CU133" s="30">
        <v>0</v>
      </c>
      <c r="CV133" s="30"/>
      <c r="CW133" s="23" t="str">
        <f t="shared" si="722"/>
        <v xml:space="preserve"> </v>
      </c>
      <c r="CX133" s="23" t="str">
        <f t="shared" si="723"/>
        <v xml:space="preserve"> </v>
      </c>
      <c r="CY133" s="30">
        <v>0</v>
      </c>
      <c r="CZ133" s="30">
        <v>0</v>
      </c>
      <c r="DA133" s="30"/>
      <c r="DB133" s="23" t="str">
        <f t="shared" ref="DB133:DB137" si="1376">IF(CZ133&lt;=0," ",IF(CY133&lt;=0," ",IF(CZ133/CY133*100&gt;200,"СВ.200",CZ133/CY133)))</f>
        <v xml:space="preserve"> </v>
      </c>
      <c r="DC133" s="23" t="str">
        <f t="shared" ref="DC133:DC137" si="1377">IF(DA133=0," ",IF(CZ133/DA133*100&gt;200,"св.200",CZ133/DA133))</f>
        <v xml:space="preserve"> </v>
      </c>
      <c r="DD133" s="30">
        <v>0</v>
      </c>
      <c r="DE133" s="30">
        <v>0</v>
      </c>
      <c r="DF133" s="30"/>
      <c r="DG133" s="23" t="str">
        <f t="shared" ref="DG133:DG138" si="1378">IF(DE133&lt;=0," ",IF(DD133&lt;=0," ",IF(DE133/DD133*100&gt;200,"СВ.200",DE133/DD133)))</f>
        <v xml:space="preserve"> </v>
      </c>
      <c r="DH133" s="23" t="str">
        <f t="shared" ref="DH133:DH138" si="1379">IF(DF133=0," ",IF(DE133/DF133*100&gt;200,"св.200",DE133/DF133))</f>
        <v xml:space="preserve"> </v>
      </c>
      <c r="DI133" s="30"/>
      <c r="DJ133" s="30"/>
      <c r="DK133" s="23" t="str">
        <f t="shared" si="1337"/>
        <v xml:space="preserve"> </v>
      </c>
      <c r="DL133" s="30">
        <v>0</v>
      </c>
      <c r="DM133" s="30">
        <v>0</v>
      </c>
      <c r="DN133" s="30"/>
      <c r="DO133" s="23" t="str">
        <f t="shared" ref="DO133:DO137" si="1380">IF(DM133&lt;=0," ",IF(DL133&lt;=0," ",IF(DM133/DL133*100&gt;200,"СВ.200",DM133/DL133)))</f>
        <v xml:space="preserve"> </v>
      </c>
      <c r="DP133" s="23" t="str">
        <f t="shared" ref="DP133:DP136" si="1381">IF(DN133=0," ",IF(DM133/DN133*100&gt;200,"св.200",DM133/DN133))</f>
        <v xml:space="preserve"> </v>
      </c>
      <c r="DQ133" s="30">
        <v>0</v>
      </c>
      <c r="DR133" s="30">
        <v>0</v>
      </c>
      <c r="DS133" s="30"/>
      <c r="DT133" s="77" t="str">
        <f t="shared" si="892"/>
        <v xml:space="preserve"> </v>
      </c>
      <c r="DU133" s="23" t="str">
        <f t="shared" si="1339"/>
        <v xml:space="preserve"> </v>
      </c>
      <c r="DV133" s="86"/>
      <c r="DW133" s="86"/>
      <c r="DX133" s="86"/>
      <c r="DY133" s="86"/>
      <c r="DZ133" s="86"/>
      <c r="EA133" s="86"/>
      <c r="EB133" s="86"/>
      <c r="EC133" s="86"/>
      <c r="ED133" s="86"/>
      <c r="EE133" s="86"/>
      <c r="EF133" s="86"/>
      <c r="EG133" s="86"/>
      <c r="EH133" s="86"/>
      <c r="EI133" s="86"/>
      <c r="EJ133" s="86"/>
      <c r="EK133" s="86"/>
      <c r="EL133" s="86"/>
      <c r="EM133" s="86"/>
      <c r="EN133" s="86"/>
      <c r="EO133" s="86"/>
      <c r="EP133" s="86"/>
      <c r="EQ133" s="86"/>
      <c r="ER133" s="86"/>
      <c r="ES133" s="86"/>
      <c r="ET133" s="86"/>
      <c r="EU133" s="86"/>
      <c r="EV133" s="86"/>
      <c r="EW133" s="86"/>
      <c r="EX133" s="86"/>
      <c r="EY133" s="86"/>
      <c r="EZ133" s="86"/>
      <c r="FA133" s="86"/>
      <c r="FB133" s="86"/>
      <c r="FC133" s="86"/>
      <c r="FD133" s="86"/>
      <c r="FE133" s="86"/>
      <c r="FF133" s="86"/>
      <c r="FG133" s="86"/>
      <c r="FH133" s="86"/>
      <c r="FI133" s="86"/>
    </row>
    <row r="134" spans="1:165" s="14" customFormat="1" ht="15.75" customHeight="1" outlineLevel="1" x14ac:dyDescent="0.25">
      <c r="A134" s="13">
        <v>109</v>
      </c>
      <c r="B134" s="100" t="s">
        <v>33</v>
      </c>
      <c r="C134" s="94">
        <v>410000</v>
      </c>
      <c r="D134" s="22">
        <v>40913.72</v>
      </c>
      <c r="E134" s="22">
        <v>45005.91</v>
      </c>
      <c r="F134" s="23">
        <f t="shared" ref="F134:F143" si="1382">IF(D134&lt;=0," ",IF(D134/C134*100&gt;200,"СВ.200",D134/C134))</f>
        <v>9.9789560975609759E-2</v>
      </c>
      <c r="G134" s="23">
        <f t="shared" ref="G134:G143" si="1383">IF(E134=0," ",IF(D134/E134*100&gt;200,"св.200",D134/E134))</f>
        <v>0.90907438600841528</v>
      </c>
      <c r="H134" s="12">
        <v>410000</v>
      </c>
      <c r="I134" s="19">
        <v>40913.72</v>
      </c>
      <c r="J134" s="12">
        <v>45005.91</v>
      </c>
      <c r="K134" s="23">
        <f t="shared" si="1340"/>
        <v>9.9789560975609759E-2</v>
      </c>
      <c r="L134" s="23">
        <f t="shared" si="1341"/>
        <v>0.90907438600841528</v>
      </c>
      <c r="M134" s="30">
        <v>100000</v>
      </c>
      <c r="N134" s="30">
        <v>11267.09</v>
      </c>
      <c r="O134" s="30">
        <v>14823.62</v>
      </c>
      <c r="P134" s="23">
        <f t="shared" si="1342"/>
        <v>0.1126709</v>
      </c>
      <c r="Q134" s="23">
        <f t="shared" si="1343"/>
        <v>0.76007682334004778</v>
      </c>
      <c r="R134" s="30">
        <v>0</v>
      </c>
      <c r="S134" s="30">
        <v>0</v>
      </c>
      <c r="T134" s="30"/>
      <c r="U134" s="23" t="str">
        <f t="shared" si="1344"/>
        <v xml:space="preserve"> </v>
      </c>
      <c r="V134" s="23" t="str">
        <f t="shared" si="1345"/>
        <v xml:space="preserve"> </v>
      </c>
      <c r="W134" s="30">
        <v>0</v>
      </c>
      <c r="X134" s="30">
        <v>300</v>
      </c>
      <c r="Y134" s="30"/>
      <c r="Z134" s="23" t="str">
        <f t="shared" si="1346"/>
        <v xml:space="preserve"> </v>
      </c>
      <c r="AA134" s="23" t="str">
        <f t="shared" si="1347"/>
        <v xml:space="preserve"> </v>
      </c>
      <c r="AB134" s="30">
        <v>60000</v>
      </c>
      <c r="AC134" s="30">
        <v>3027.05</v>
      </c>
      <c r="AD134" s="30">
        <v>17860.2</v>
      </c>
      <c r="AE134" s="23">
        <f t="shared" si="1348"/>
        <v>5.0450833333333334E-2</v>
      </c>
      <c r="AF134" s="23">
        <f t="shared" si="1349"/>
        <v>0.16948578403377343</v>
      </c>
      <c r="AG134" s="30">
        <v>250000</v>
      </c>
      <c r="AH134" s="30">
        <v>26319.58</v>
      </c>
      <c r="AI134" s="30">
        <v>12322.09</v>
      </c>
      <c r="AJ134" s="23">
        <f t="shared" si="1350"/>
        <v>0.10527832000000001</v>
      </c>
      <c r="AK134" s="23" t="str">
        <f t="shared" si="1351"/>
        <v>св.200</v>
      </c>
      <c r="AL134" s="30">
        <v>0</v>
      </c>
      <c r="AM134" s="30">
        <v>0</v>
      </c>
      <c r="AN134" s="30"/>
      <c r="AO134" s="23" t="str">
        <f t="shared" si="1352"/>
        <v xml:space="preserve"> </v>
      </c>
      <c r="AP134" s="23" t="str">
        <f t="shared" si="1353"/>
        <v xml:space="preserve"> </v>
      </c>
      <c r="AQ134" s="48">
        <v>0</v>
      </c>
      <c r="AR134" s="48">
        <v>0</v>
      </c>
      <c r="AS134" s="48">
        <v>0</v>
      </c>
      <c r="AT134" s="23" t="str">
        <f t="shared" si="1354"/>
        <v xml:space="preserve"> </v>
      </c>
      <c r="AU134" s="23" t="str">
        <f t="shared" si="1355"/>
        <v xml:space="preserve"> </v>
      </c>
      <c r="AV134" s="30">
        <v>0</v>
      </c>
      <c r="AW134" s="30">
        <v>0</v>
      </c>
      <c r="AX134" s="30"/>
      <c r="AY134" s="23" t="str">
        <f t="shared" si="1356"/>
        <v xml:space="preserve"> </v>
      </c>
      <c r="AZ134" s="23" t="str">
        <f t="shared" si="1357"/>
        <v xml:space="preserve"> </v>
      </c>
      <c r="BA134" s="30">
        <v>0</v>
      </c>
      <c r="BB134" s="30">
        <v>0</v>
      </c>
      <c r="BC134" s="30"/>
      <c r="BD134" s="23" t="str">
        <f t="shared" si="1358"/>
        <v xml:space="preserve"> </v>
      </c>
      <c r="BE134" s="23" t="str">
        <f t="shared" si="1359"/>
        <v xml:space="preserve"> </v>
      </c>
      <c r="BF134" s="30">
        <v>0</v>
      </c>
      <c r="BG134" s="30">
        <v>0</v>
      </c>
      <c r="BH134" s="30"/>
      <c r="BI134" s="23" t="str">
        <f t="shared" si="1360"/>
        <v xml:space="preserve"> </v>
      </c>
      <c r="BJ134" s="23" t="str">
        <f t="shared" si="1361"/>
        <v xml:space="preserve"> </v>
      </c>
      <c r="BK134" s="30">
        <v>0</v>
      </c>
      <c r="BL134" s="30">
        <v>0</v>
      </c>
      <c r="BM134" s="30"/>
      <c r="BN134" s="23" t="str">
        <f t="shared" si="1362"/>
        <v xml:space="preserve"> </v>
      </c>
      <c r="BO134" s="23" t="str">
        <f t="shared" si="1363"/>
        <v xml:space="preserve"> </v>
      </c>
      <c r="BP134" s="30">
        <v>0</v>
      </c>
      <c r="BQ134" s="30">
        <v>0</v>
      </c>
      <c r="BR134" s="30"/>
      <c r="BS134" s="23" t="str">
        <f t="shared" si="1364"/>
        <v xml:space="preserve"> </v>
      </c>
      <c r="BT134" s="23" t="str">
        <f t="shared" si="1365"/>
        <v xml:space="preserve"> </v>
      </c>
      <c r="BU134" s="30">
        <v>0</v>
      </c>
      <c r="BV134" s="30">
        <v>0</v>
      </c>
      <c r="BW134" s="30"/>
      <c r="BX134" s="23" t="str">
        <f t="shared" si="1366"/>
        <v xml:space="preserve"> </v>
      </c>
      <c r="BY134" s="23" t="str">
        <f t="shared" ref="BY134" si="1384">IF(BV134=0," ",IF(BV134/BW134*100&gt;200,"св.200",BV134/BW134))</f>
        <v xml:space="preserve"> </v>
      </c>
      <c r="BZ134" s="30">
        <v>0</v>
      </c>
      <c r="CA134" s="30">
        <v>0</v>
      </c>
      <c r="CB134" s="30"/>
      <c r="CC134" s="23" t="str">
        <f t="shared" si="1368"/>
        <v xml:space="preserve"> </v>
      </c>
      <c r="CD134" s="23" t="str">
        <f t="shared" si="1369"/>
        <v xml:space="preserve"> </v>
      </c>
      <c r="CE134" s="22">
        <v>0</v>
      </c>
      <c r="CF134" s="22">
        <v>0</v>
      </c>
      <c r="CG134" s="22">
        <v>0</v>
      </c>
      <c r="CH134" s="32" t="str">
        <f t="shared" si="1370"/>
        <v xml:space="preserve"> </v>
      </c>
      <c r="CI134" s="23" t="str">
        <f t="shared" si="1371"/>
        <v xml:space="preserve"> </v>
      </c>
      <c r="CJ134" s="30">
        <v>0</v>
      </c>
      <c r="CK134" s="30">
        <v>0</v>
      </c>
      <c r="CL134" s="30"/>
      <c r="CM134" s="23" t="str">
        <f t="shared" si="1372"/>
        <v xml:space="preserve"> </v>
      </c>
      <c r="CN134" s="23" t="str">
        <f t="shared" si="1373"/>
        <v xml:space="preserve"> </v>
      </c>
      <c r="CO134" s="30">
        <v>0</v>
      </c>
      <c r="CP134" s="30">
        <v>0</v>
      </c>
      <c r="CQ134" s="30"/>
      <c r="CR134" s="23" t="str">
        <f t="shared" si="1374"/>
        <v xml:space="preserve"> </v>
      </c>
      <c r="CS134" s="23" t="str">
        <f t="shared" si="1375"/>
        <v xml:space="preserve"> </v>
      </c>
      <c r="CT134" s="30">
        <v>0</v>
      </c>
      <c r="CU134" s="30">
        <v>0</v>
      </c>
      <c r="CV134" s="30"/>
      <c r="CW134" s="23" t="str">
        <f t="shared" ref="CW134:CW146" si="1385">IF(CU134&lt;=0," ",IF(CT134&lt;=0," ",IF(CU134/CT134*100&gt;200,"СВ.200",CU134/CT134)))</f>
        <v xml:space="preserve"> </v>
      </c>
      <c r="CX134" s="23" t="str">
        <f t="shared" ref="CX134:CX146" si="1386">IF(CV134=0," ",IF(CU134/CV134*100&gt;200,"св.200",CU134/CV134))</f>
        <v xml:space="preserve"> </v>
      </c>
      <c r="CY134" s="30">
        <v>0</v>
      </c>
      <c r="CZ134" s="30">
        <v>0</v>
      </c>
      <c r="DA134" s="30"/>
      <c r="DB134" s="23" t="str">
        <f t="shared" si="1376"/>
        <v xml:space="preserve"> </v>
      </c>
      <c r="DC134" s="23" t="str">
        <f t="shared" si="1377"/>
        <v xml:space="preserve"> </v>
      </c>
      <c r="DD134" s="30">
        <v>0</v>
      </c>
      <c r="DE134" s="30">
        <v>0</v>
      </c>
      <c r="DF134" s="30"/>
      <c r="DG134" s="23" t="str">
        <f t="shared" si="1378"/>
        <v xml:space="preserve"> </v>
      </c>
      <c r="DH134" s="23" t="str">
        <f t="shared" si="1379"/>
        <v xml:space="preserve"> </v>
      </c>
      <c r="DI134" s="30"/>
      <c r="DJ134" s="30"/>
      <c r="DK134" s="23" t="str">
        <f t="shared" si="1337"/>
        <v xml:space="preserve"> </v>
      </c>
      <c r="DL134" s="30">
        <v>0</v>
      </c>
      <c r="DM134" s="30">
        <v>0</v>
      </c>
      <c r="DN134" s="30"/>
      <c r="DO134" s="23" t="str">
        <f t="shared" si="1380"/>
        <v xml:space="preserve"> </v>
      </c>
      <c r="DP134" s="23" t="str">
        <f t="shared" si="1381"/>
        <v xml:space="preserve"> </v>
      </c>
      <c r="DQ134" s="30">
        <v>0</v>
      </c>
      <c r="DR134" s="30">
        <v>0</v>
      </c>
      <c r="DS134" s="30"/>
      <c r="DT134" s="77" t="str">
        <f t="shared" si="892"/>
        <v xml:space="preserve"> </v>
      </c>
      <c r="DU134" s="23" t="str">
        <f t="shared" si="1339"/>
        <v xml:space="preserve"> </v>
      </c>
      <c r="DV134" s="86"/>
      <c r="DW134" s="86"/>
      <c r="DX134" s="86"/>
      <c r="DY134" s="86"/>
      <c r="DZ134" s="86"/>
      <c r="EA134" s="86"/>
      <c r="EB134" s="86"/>
      <c r="EC134" s="86"/>
      <c r="ED134" s="86"/>
      <c r="EE134" s="86"/>
      <c r="EF134" s="86"/>
      <c r="EG134" s="86"/>
      <c r="EH134" s="86"/>
      <c r="EI134" s="86"/>
      <c r="EJ134" s="86"/>
      <c r="EK134" s="86"/>
      <c r="EL134" s="86"/>
      <c r="EM134" s="86"/>
      <c r="EN134" s="86"/>
      <c r="EO134" s="86"/>
      <c r="EP134" s="86"/>
      <c r="EQ134" s="86"/>
      <c r="ER134" s="86"/>
      <c r="ES134" s="86"/>
      <c r="ET134" s="86"/>
      <c r="EU134" s="86"/>
      <c r="EV134" s="86"/>
      <c r="EW134" s="86"/>
      <c r="EX134" s="86"/>
      <c r="EY134" s="86"/>
      <c r="EZ134" s="86"/>
      <c r="FA134" s="86"/>
      <c r="FB134" s="86"/>
      <c r="FC134" s="86"/>
      <c r="FD134" s="86"/>
      <c r="FE134" s="86"/>
      <c r="FF134" s="86"/>
      <c r="FG134" s="86"/>
      <c r="FH134" s="86"/>
      <c r="FI134" s="86"/>
    </row>
    <row r="135" spans="1:165" s="14" customFormat="1" ht="15.75" customHeight="1" outlineLevel="1" x14ac:dyDescent="0.25">
      <c r="A135" s="13">
        <v>110</v>
      </c>
      <c r="B135" s="100" t="s">
        <v>147</v>
      </c>
      <c r="C135" s="94">
        <v>2956115</v>
      </c>
      <c r="D135" s="22">
        <v>322519.38</v>
      </c>
      <c r="E135" s="22">
        <v>575026.61</v>
      </c>
      <c r="F135" s="23">
        <f t="shared" si="1382"/>
        <v>0.10910244696163715</v>
      </c>
      <c r="G135" s="23">
        <f t="shared" si="1383"/>
        <v>0.56087731313860412</v>
      </c>
      <c r="H135" s="12">
        <v>2667600</v>
      </c>
      <c r="I135" s="19">
        <v>211171.38</v>
      </c>
      <c r="J135" s="12">
        <v>435665.06</v>
      </c>
      <c r="K135" s="23">
        <f t="shared" si="1340"/>
        <v>7.9161560953666221E-2</v>
      </c>
      <c r="L135" s="23">
        <f t="shared" si="1341"/>
        <v>0.4847103873787813</v>
      </c>
      <c r="M135" s="34">
        <v>2007600</v>
      </c>
      <c r="N135" s="34">
        <v>212465.91</v>
      </c>
      <c r="O135" s="34">
        <v>433246.22</v>
      </c>
      <c r="P135" s="23">
        <f t="shared" si="1342"/>
        <v>0.10583079796772266</v>
      </c>
      <c r="Q135" s="23">
        <f>IF(O135=0," ",IF(N135/O135*100&gt;200,"св.200",N135/O135))</f>
        <v>0.49040453255425981</v>
      </c>
      <c r="R135" s="34">
        <v>0</v>
      </c>
      <c r="S135" s="34">
        <v>0</v>
      </c>
      <c r="T135" s="34"/>
      <c r="U135" s="23" t="str">
        <f t="shared" si="1344"/>
        <v xml:space="preserve"> </v>
      </c>
      <c r="V135" s="23" t="str">
        <f t="shared" si="1345"/>
        <v xml:space="preserve"> </v>
      </c>
      <c r="W135" s="34">
        <v>0</v>
      </c>
      <c r="X135" s="34">
        <v>0</v>
      </c>
      <c r="Y135" s="34"/>
      <c r="Z135" s="23" t="str">
        <f t="shared" si="1346"/>
        <v xml:space="preserve"> </v>
      </c>
      <c r="AA135" s="23" t="str">
        <f t="shared" si="1347"/>
        <v xml:space="preserve"> </v>
      </c>
      <c r="AB135" s="34">
        <v>60000</v>
      </c>
      <c r="AC135" s="34">
        <v>-1827.93</v>
      </c>
      <c r="AD135" s="34">
        <v>106.38</v>
      </c>
      <c r="AE135" s="23" t="str">
        <f t="shared" si="1348"/>
        <v xml:space="preserve"> </v>
      </c>
      <c r="AF135" s="23">
        <f t="shared" si="1349"/>
        <v>-17.183023124647491</v>
      </c>
      <c r="AG135" s="34">
        <v>600000</v>
      </c>
      <c r="AH135" s="34">
        <v>533.4</v>
      </c>
      <c r="AI135" s="34">
        <v>2312.46</v>
      </c>
      <c r="AJ135" s="23">
        <f t="shared" si="1350"/>
        <v>8.8899999999999992E-4</v>
      </c>
      <c r="AK135" s="23">
        <f t="shared" si="1351"/>
        <v>0.23066344931371785</v>
      </c>
      <c r="AL135" s="34">
        <v>0</v>
      </c>
      <c r="AM135" s="34">
        <v>0</v>
      </c>
      <c r="AN135" s="34"/>
      <c r="AO135" s="23" t="str">
        <f t="shared" si="1352"/>
        <v xml:space="preserve"> </v>
      </c>
      <c r="AP135" s="23" t="str">
        <f t="shared" si="1353"/>
        <v xml:space="preserve"> </v>
      </c>
      <c r="AQ135" s="48">
        <v>288515</v>
      </c>
      <c r="AR135" s="48">
        <v>111348</v>
      </c>
      <c r="AS135" s="48">
        <v>139361.54999999999</v>
      </c>
      <c r="AT135" s="23">
        <f t="shared" si="1354"/>
        <v>0.38593487340346255</v>
      </c>
      <c r="AU135" s="23">
        <f t="shared" si="1355"/>
        <v>0.79898652103108792</v>
      </c>
      <c r="AV135" s="34">
        <v>0</v>
      </c>
      <c r="AW135" s="34">
        <v>0</v>
      </c>
      <c r="AX135" s="34"/>
      <c r="AY135" s="23" t="str">
        <f t="shared" si="1356"/>
        <v xml:space="preserve"> </v>
      </c>
      <c r="AZ135" s="23" t="str">
        <f t="shared" si="1357"/>
        <v xml:space="preserve"> </v>
      </c>
      <c r="BA135" s="34">
        <v>50000</v>
      </c>
      <c r="BB135" s="34">
        <v>0</v>
      </c>
      <c r="BC135" s="34">
        <v>12345.95</v>
      </c>
      <c r="BD135" s="23" t="str">
        <f t="shared" si="1358"/>
        <v xml:space="preserve"> </v>
      </c>
      <c r="BE135" s="23">
        <f t="shared" si="1359"/>
        <v>0</v>
      </c>
      <c r="BF135" s="34">
        <v>17000</v>
      </c>
      <c r="BG135" s="34">
        <v>10098</v>
      </c>
      <c r="BH135" s="34">
        <v>3804.6</v>
      </c>
      <c r="BI135" s="23">
        <f t="shared" si="1360"/>
        <v>0.59399999999999997</v>
      </c>
      <c r="BJ135" s="23" t="str">
        <f t="shared" si="1361"/>
        <v>св.200</v>
      </c>
      <c r="BK135" s="34">
        <v>0</v>
      </c>
      <c r="BL135" s="34">
        <v>0</v>
      </c>
      <c r="BM135" s="34"/>
      <c r="BN135" s="23" t="str">
        <f t="shared" si="1362"/>
        <v xml:space="preserve"> </v>
      </c>
      <c r="BO135" s="23" t="str">
        <f t="shared" si="1363"/>
        <v xml:space="preserve"> </v>
      </c>
      <c r="BP135" s="34">
        <v>0</v>
      </c>
      <c r="BQ135" s="34">
        <v>0</v>
      </c>
      <c r="BR135" s="34"/>
      <c r="BS135" s="23" t="str">
        <f t="shared" si="1364"/>
        <v xml:space="preserve"> </v>
      </c>
      <c r="BT135" s="23" t="str">
        <f t="shared" si="1365"/>
        <v xml:space="preserve"> </v>
      </c>
      <c r="BU135" s="34">
        <v>125000</v>
      </c>
      <c r="BV135" s="34">
        <v>33750</v>
      </c>
      <c r="BW135" s="34">
        <v>54255</v>
      </c>
      <c r="BX135" s="23">
        <f t="shared" si="1366"/>
        <v>0.27</v>
      </c>
      <c r="BY135" s="23">
        <f t="shared" si="1367"/>
        <v>0.62206248272048659</v>
      </c>
      <c r="BZ135" s="34">
        <v>0</v>
      </c>
      <c r="CA135" s="34">
        <v>0</v>
      </c>
      <c r="CB135" s="34">
        <v>57000</v>
      </c>
      <c r="CC135" s="23" t="str">
        <f t="shared" si="1368"/>
        <v xml:space="preserve"> </v>
      </c>
      <c r="CD135" s="23">
        <f t="shared" si="1369"/>
        <v>0</v>
      </c>
      <c r="CE135" s="22">
        <v>0</v>
      </c>
      <c r="CF135" s="22">
        <v>0</v>
      </c>
      <c r="CG135" s="22">
        <v>0</v>
      </c>
      <c r="CH135" s="32" t="str">
        <f t="shared" si="1370"/>
        <v xml:space="preserve"> </v>
      </c>
      <c r="CI135" s="23" t="str">
        <f t="shared" si="1371"/>
        <v xml:space="preserve"> </v>
      </c>
      <c r="CJ135" s="34">
        <v>0</v>
      </c>
      <c r="CK135" s="34">
        <v>0</v>
      </c>
      <c r="CL135" s="34"/>
      <c r="CM135" s="23" t="str">
        <f t="shared" si="1372"/>
        <v xml:space="preserve"> </v>
      </c>
      <c r="CN135" s="23" t="str">
        <f t="shared" si="1373"/>
        <v xml:space="preserve"> </v>
      </c>
      <c r="CO135" s="34">
        <v>0</v>
      </c>
      <c r="CP135" s="34">
        <v>0</v>
      </c>
      <c r="CQ135" s="34"/>
      <c r="CR135" s="23" t="str">
        <f t="shared" si="1374"/>
        <v xml:space="preserve"> </v>
      </c>
      <c r="CS135" s="23" t="str">
        <f t="shared" si="1375"/>
        <v xml:space="preserve"> </v>
      </c>
      <c r="CT135" s="34">
        <v>0</v>
      </c>
      <c r="CU135" s="34">
        <v>0</v>
      </c>
      <c r="CV135" s="34"/>
      <c r="CW135" s="23" t="str">
        <f t="shared" si="1385"/>
        <v xml:space="preserve"> </v>
      </c>
      <c r="CX135" s="23" t="str">
        <f t="shared" si="1386"/>
        <v xml:space="preserve"> </v>
      </c>
      <c r="CY135" s="34">
        <v>0</v>
      </c>
      <c r="CZ135" s="34">
        <v>0</v>
      </c>
      <c r="DA135" s="34"/>
      <c r="DB135" s="23" t="str">
        <f t="shared" si="1376"/>
        <v xml:space="preserve"> </v>
      </c>
      <c r="DC135" s="23" t="str">
        <f t="shared" si="1377"/>
        <v xml:space="preserve"> </v>
      </c>
      <c r="DD135" s="34">
        <v>0</v>
      </c>
      <c r="DE135" s="34">
        <v>0</v>
      </c>
      <c r="DF135" s="34"/>
      <c r="DG135" s="23" t="str">
        <f t="shared" si="1378"/>
        <v xml:space="preserve"> </v>
      </c>
      <c r="DH135" s="23" t="str">
        <f t="shared" si="1379"/>
        <v xml:space="preserve"> </v>
      </c>
      <c r="DI135" s="34"/>
      <c r="DJ135" s="34"/>
      <c r="DK135" s="23" t="str">
        <f t="shared" si="1337"/>
        <v xml:space="preserve"> </v>
      </c>
      <c r="DL135" s="34">
        <v>0</v>
      </c>
      <c r="DM135" s="34">
        <v>0</v>
      </c>
      <c r="DN135" s="34"/>
      <c r="DO135" s="23" t="str">
        <f t="shared" si="1380"/>
        <v xml:space="preserve"> </v>
      </c>
      <c r="DP135" s="23" t="str">
        <f t="shared" si="1381"/>
        <v xml:space="preserve"> </v>
      </c>
      <c r="DQ135" s="34">
        <v>96515</v>
      </c>
      <c r="DR135" s="34">
        <v>67500</v>
      </c>
      <c r="DS135" s="34">
        <v>11956</v>
      </c>
      <c r="DT135" s="77">
        <f t="shared" si="892"/>
        <v>0.69937315443195358</v>
      </c>
      <c r="DU135" s="23" t="str">
        <f t="shared" si="1339"/>
        <v>св.200</v>
      </c>
      <c r="DV135" s="86"/>
      <c r="DW135" s="86"/>
      <c r="DX135" s="86"/>
      <c r="DY135" s="86"/>
      <c r="DZ135" s="86"/>
      <c r="EA135" s="86"/>
      <c r="EB135" s="86"/>
      <c r="EC135" s="86"/>
      <c r="ED135" s="86"/>
      <c r="EE135" s="86"/>
      <c r="EF135" s="86"/>
      <c r="EG135" s="86"/>
      <c r="EH135" s="86"/>
      <c r="EI135" s="86"/>
      <c r="EJ135" s="86"/>
      <c r="EK135" s="86"/>
      <c r="EL135" s="86"/>
      <c r="EM135" s="86"/>
      <c r="EN135" s="86"/>
      <c r="EO135" s="86"/>
      <c r="EP135" s="86"/>
      <c r="EQ135" s="86"/>
      <c r="ER135" s="86"/>
      <c r="ES135" s="86"/>
      <c r="ET135" s="86"/>
      <c r="EU135" s="86"/>
      <c r="EV135" s="86"/>
      <c r="EW135" s="86"/>
      <c r="EX135" s="86"/>
      <c r="EY135" s="86"/>
      <c r="EZ135" s="86"/>
      <c r="FA135" s="86"/>
      <c r="FB135" s="86"/>
      <c r="FC135" s="86"/>
      <c r="FD135" s="86"/>
      <c r="FE135" s="86"/>
      <c r="FF135" s="86"/>
      <c r="FG135" s="86"/>
      <c r="FH135" s="86"/>
      <c r="FI135" s="86"/>
    </row>
    <row r="136" spans="1:165" s="14" customFormat="1" ht="15.75" customHeight="1" outlineLevel="1" x14ac:dyDescent="0.25">
      <c r="A136" s="13">
        <v>111</v>
      </c>
      <c r="B136" s="100" t="s">
        <v>47</v>
      </c>
      <c r="C136" s="94">
        <v>1055234.44</v>
      </c>
      <c r="D136" s="22">
        <v>135828.35</v>
      </c>
      <c r="E136" s="22">
        <v>105038.39</v>
      </c>
      <c r="F136" s="23">
        <f t="shared" si="1382"/>
        <v>0.12871864758318541</v>
      </c>
      <c r="G136" s="23">
        <f t="shared" si="1383"/>
        <v>1.2931305401767867</v>
      </c>
      <c r="H136" s="12">
        <v>945215</v>
      </c>
      <c r="I136" s="19">
        <v>135828.34999999998</v>
      </c>
      <c r="J136" s="12">
        <v>105030.44</v>
      </c>
      <c r="K136" s="23">
        <f t="shared" si="1340"/>
        <v>0.14370100982316189</v>
      </c>
      <c r="L136" s="23">
        <f t="shared" si="1341"/>
        <v>1.2932284202560702</v>
      </c>
      <c r="M136" s="30">
        <v>399115</v>
      </c>
      <c r="N136" s="30">
        <v>92692.68</v>
      </c>
      <c r="O136" s="30">
        <v>87585.89</v>
      </c>
      <c r="P136" s="23">
        <f t="shared" si="1342"/>
        <v>0.23224554326447264</v>
      </c>
      <c r="Q136" s="23">
        <f t="shared" si="1343"/>
        <v>1.0583060810365688</v>
      </c>
      <c r="R136" s="30">
        <v>0</v>
      </c>
      <c r="S136" s="30">
        <v>0</v>
      </c>
      <c r="T136" s="30"/>
      <c r="U136" s="23" t="str">
        <f t="shared" si="1344"/>
        <v xml:space="preserve"> </v>
      </c>
      <c r="V136" s="23" t="str">
        <f t="shared" si="1345"/>
        <v xml:space="preserve"> </v>
      </c>
      <c r="W136" s="30">
        <v>100</v>
      </c>
      <c r="X136" s="30">
        <v>0</v>
      </c>
      <c r="Y136" s="30"/>
      <c r="Z136" s="23" t="str">
        <f t="shared" si="1346"/>
        <v xml:space="preserve"> </v>
      </c>
      <c r="AA136" s="23" t="str">
        <f t="shared" si="1347"/>
        <v xml:space="preserve"> </v>
      </c>
      <c r="AB136" s="30">
        <v>145000</v>
      </c>
      <c r="AC136" s="30">
        <v>1856.31</v>
      </c>
      <c r="AD136" s="30">
        <v>2692.69</v>
      </c>
      <c r="AE136" s="23">
        <f t="shared" si="1348"/>
        <v>1.2802137931034482E-2</v>
      </c>
      <c r="AF136" s="23">
        <f t="shared" si="1349"/>
        <v>0.68938867823626182</v>
      </c>
      <c r="AG136" s="30">
        <v>401000</v>
      </c>
      <c r="AH136" s="30">
        <v>41279.360000000001</v>
      </c>
      <c r="AI136" s="30">
        <v>14751.86</v>
      </c>
      <c r="AJ136" s="23">
        <f t="shared" si="1350"/>
        <v>0.10294104738154614</v>
      </c>
      <c r="AK136" s="23" t="str">
        <f t="shared" si="1351"/>
        <v>св.200</v>
      </c>
      <c r="AL136" s="30">
        <v>0</v>
      </c>
      <c r="AM136" s="30">
        <v>0</v>
      </c>
      <c r="AN136" s="30"/>
      <c r="AO136" s="23" t="str">
        <f t="shared" si="1352"/>
        <v xml:space="preserve"> </v>
      </c>
      <c r="AP136" s="23" t="str">
        <f>IF(AM136=0," ",IF(AM136/AN136*100&gt;200,"св.200",AM136/AN136))</f>
        <v xml:space="preserve"> </v>
      </c>
      <c r="AQ136" s="48">
        <v>110019.44</v>
      </c>
      <c r="AR136" s="48">
        <v>0</v>
      </c>
      <c r="AS136" s="48">
        <v>7.95</v>
      </c>
      <c r="AT136" s="23" t="str">
        <f t="shared" si="1354"/>
        <v xml:space="preserve"> </v>
      </c>
      <c r="AU136" s="23">
        <f t="shared" si="1355"/>
        <v>0</v>
      </c>
      <c r="AV136" s="30">
        <v>0</v>
      </c>
      <c r="AW136" s="30">
        <v>0</v>
      </c>
      <c r="AX136" s="30"/>
      <c r="AY136" s="23" t="str">
        <f t="shared" si="1356"/>
        <v xml:space="preserve"> </v>
      </c>
      <c r="AZ136" s="23" t="str">
        <f t="shared" si="1357"/>
        <v xml:space="preserve"> </v>
      </c>
      <c r="BA136" s="30">
        <v>65583.44</v>
      </c>
      <c r="BB136" s="30">
        <v>0</v>
      </c>
      <c r="BC136" s="30">
        <v>7.95</v>
      </c>
      <c r="BD136" s="23" t="str">
        <f t="shared" si="1358"/>
        <v xml:space="preserve"> </v>
      </c>
      <c r="BE136" s="23">
        <f t="shared" si="1359"/>
        <v>0</v>
      </c>
      <c r="BF136" s="30">
        <v>0</v>
      </c>
      <c r="BG136" s="30">
        <v>0</v>
      </c>
      <c r="BH136" s="30"/>
      <c r="BI136" s="23" t="str">
        <f t="shared" si="1360"/>
        <v xml:space="preserve"> </v>
      </c>
      <c r="BJ136" s="23" t="str">
        <f t="shared" si="1361"/>
        <v xml:space="preserve"> </v>
      </c>
      <c r="BK136" s="30">
        <v>0</v>
      </c>
      <c r="BL136" s="30">
        <v>0</v>
      </c>
      <c r="BM136" s="30"/>
      <c r="BN136" s="23" t="str">
        <f t="shared" si="1362"/>
        <v xml:space="preserve"> </v>
      </c>
      <c r="BO136" s="23" t="str">
        <f t="shared" si="1363"/>
        <v xml:space="preserve"> </v>
      </c>
      <c r="BP136" s="30">
        <v>0</v>
      </c>
      <c r="BQ136" s="30">
        <v>0</v>
      </c>
      <c r="BR136" s="30"/>
      <c r="BS136" s="23" t="str">
        <f t="shared" si="1364"/>
        <v xml:space="preserve"> </v>
      </c>
      <c r="BT136" s="23" t="str">
        <f t="shared" si="1365"/>
        <v xml:space="preserve"> </v>
      </c>
      <c r="BU136" s="30">
        <v>0</v>
      </c>
      <c r="BV136" s="30">
        <v>0</v>
      </c>
      <c r="BW136" s="30"/>
      <c r="BX136" s="23" t="str">
        <f t="shared" si="1366"/>
        <v xml:space="preserve"> </v>
      </c>
      <c r="BY136" s="23" t="str">
        <f t="shared" si="1367"/>
        <v xml:space="preserve"> </v>
      </c>
      <c r="BZ136" s="30">
        <v>0</v>
      </c>
      <c r="CA136" s="30">
        <v>0</v>
      </c>
      <c r="CB136" s="30"/>
      <c r="CC136" s="23" t="str">
        <f t="shared" si="1368"/>
        <v xml:space="preserve"> </v>
      </c>
      <c r="CD136" s="23" t="str">
        <f t="shared" si="1369"/>
        <v xml:space="preserve"> </v>
      </c>
      <c r="CE136" s="22">
        <v>0</v>
      </c>
      <c r="CF136" s="22">
        <v>0</v>
      </c>
      <c r="CG136" s="22">
        <v>0</v>
      </c>
      <c r="CH136" s="32" t="str">
        <f t="shared" si="1370"/>
        <v xml:space="preserve"> </v>
      </c>
      <c r="CI136" s="23" t="str">
        <f t="shared" si="1371"/>
        <v xml:space="preserve"> </v>
      </c>
      <c r="CJ136" s="30">
        <v>0</v>
      </c>
      <c r="CK136" s="30">
        <v>0</v>
      </c>
      <c r="CL136" s="30"/>
      <c r="CM136" s="23" t="str">
        <f t="shared" si="1372"/>
        <v xml:space="preserve"> </v>
      </c>
      <c r="CN136" s="23" t="str">
        <f t="shared" si="1373"/>
        <v xml:space="preserve"> </v>
      </c>
      <c r="CO136" s="30">
        <v>0</v>
      </c>
      <c r="CP136" s="30">
        <v>0</v>
      </c>
      <c r="CQ136" s="30"/>
      <c r="CR136" s="23" t="str">
        <f t="shared" si="1374"/>
        <v xml:space="preserve"> </v>
      </c>
      <c r="CS136" s="23" t="str">
        <f t="shared" si="1375"/>
        <v xml:space="preserve"> </v>
      </c>
      <c r="CT136" s="30">
        <v>0</v>
      </c>
      <c r="CU136" s="30">
        <v>0</v>
      </c>
      <c r="CV136" s="30"/>
      <c r="CW136" s="23" t="str">
        <f t="shared" si="1385"/>
        <v xml:space="preserve"> </v>
      </c>
      <c r="CX136" s="23" t="str">
        <f t="shared" si="1386"/>
        <v xml:space="preserve"> </v>
      </c>
      <c r="CY136" s="30">
        <v>0</v>
      </c>
      <c r="CZ136" s="30">
        <v>0</v>
      </c>
      <c r="DA136" s="30"/>
      <c r="DB136" s="23" t="str">
        <f t="shared" si="1376"/>
        <v xml:space="preserve"> </v>
      </c>
      <c r="DC136" s="23" t="str">
        <f t="shared" si="1377"/>
        <v xml:space="preserve"> </v>
      </c>
      <c r="DD136" s="30">
        <v>0</v>
      </c>
      <c r="DE136" s="30">
        <v>0</v>
      </c>
      <c r="DF136" s="30"/>
      <c r="DG136" s="23" t="str">
        <f t="shared" si="1378"/>
        <v xml:space="preserve"> </v>
      </c>
      <c r="DH136" s="23" t="str">
        <f t="shared" si="1379"/>
        <v xml:space="preserve"> </v>
      </c>
      <c r="DI136" s="30"/>
      <c r="DJ136" s="30"/>
      <c r="DK136" s="23" t="str">
        <f t="shared" si="1337"/>
        <v xml:space="preserve"> </v>
      </c>
      <c r="DL136" s="30">
        <v>0</v>
      </c>
      <c r="DM136" s="30">
        <v>0</v>
      </c>
      <c r="DN136" s="30"/>
      <c r="DO136" s="23" t="str">
        <f t="shared" si="1380"/>
        <v xml:space="preserve"> </v>
      </c>
      <c r="DP136" s="23" t="str">
        <f t="shared" si="1381"/>
        <v xml:space="preserve"> </v>
      </c>
      <c r="DQ136" s="30">
        <v>44436</v>
      </c>
      <c r="DR136" s="30">
        <v>0</v>
      </c>
      <c r="DS136" s="30"/>
      <c r="DT136" s="77" t="str">
        <f t="shared" si="892"/>
        <v xml:space="preserve"> </v>
      </c>
      <c r="DU136" s="23" t="str">
        <f t="shared" si="1339"/>
        <v xml:space="preserve"> </v>
      </c>
      <c r="DV136" s="86"/>
      <c r="DW136" s="86"/>
      <c r="DX136" s="86"/>
      <c r="DY136" s="86"/>
      <c r="DZ136" s="86"/>
      <c r="EA136" s="86"/>
      <c r="EB136" s="86"/>
      <c r="EC136" s="86"/>
      <c r="ED136" s="86"/>
      <c r="EE136" s="86"/>
      <c r="EF136" s="86"/>
      <c r="EG136" s="86"/>
      <c r="EH136" s="86"/>
      <c r="EI136" s="86"/>
      <c r="EJ136" s="86"/>
      <c r="EK136" s="86"/>
      <c r="EL136" s="86"/>
      <c r="EM136" s="86"/>
      <c r="EN136" s="86"/>
      <c r="EO136" s="86"/>
      <c r="EP136" s="86"/>
      <c r="EQ136" s="86"/>
      <c r="ER136" s="86"/>
      <c r="ES136" s="86"/>
      <c r="ET136" s="86"/>
      <c r="EU136" s="86"/>
      <c r="EV136" s="86"/>
      <c r="EW136" s="86"/>
      <c r="EX136" s="86"/>
      <c r="EY136" s="86"/>
      <c r="EZ136" s="86"/>
      <c r="FA136" s="86"/>
      <c r="FB136" s="86"/>
      <c r="FC136" s="86"/>
      <c r="FD136" s="86"/>
      <c r="FE136" s="86"/>
      <c r="FF136" s="86"/>
      <c r="FG136" s="86"/>
      <c r="FH136" s="86"/>
      <c r="FI136" s="86"/>
    </row>
    <row r="137" spans="1:165" s="14" customFormat="1" ht="15.75" customHeight="1" outlineLevel="1" x14ac:dyDescent="0.25">
      <c r="A137" s="13">
        <f t="shared" ref="A137" si="1387">A136+1</f>
        <v>112</v>
      </c>
      <c r="B137" s="100" t="s">
        <v>68</v>
      </c>
      <c r="C137" s="94">
        <v>1209762.95</v>
      </c>
      <c r="D137" s="22">
        <v>68547.63</v>
      </c>
      <c r="E137" s="22">
        <v>35350.36</v>
      </c>
      <c r="F137" s="23">
        <f t="shared" si="1382"/>
        <v>5.6662034491963907E-2</v>
      </c>
      <c r="G137" s="23">
        <f t="shared" si="1383"/>
        <v>1.9390928409215635</v>
      </c>
      <c r="H137" s="12">
        <v>1188602.95</v>
      </c>
      <c r="I137" s="19">
        <v>68547.63</v>
      </c>
      <c r="J137" s="12">
        <v>35350.36</v>
      </c>
      <c r="K137" s="23">
        <f t="shared" si="1340"/>
        <v>5.767075540238227E-2</v>
      </c>
      <c r="L137" s="23">
        <f t="shared" si="1341"/>
        <v>1.9390928409215635</v>
      </c>
      <c r="M137" s="30">
        <v>28602.95</v>
      </c>
      <c r="N137" s="30">
        <v>5578.46</v>
      </c>
      <c r="O137" s="30">
        <v>1191.33</v>
      </c>
      <c r="P137" s="23">
        <f t="shared" si="1342"/>
        <v>0.19503093212413405</v>
      </c>
      <c r="Q137" s="23" t="str">
        <f>IF(O137=0," ",IF(N137/O137*100&gt;200,"св.200",N137/O137))</f>
        <v>св.200</v>
      </c>
      <c r="R137" s="30">
        <v>0</v>
      </c>
      <c r="S137" s="30">
        <v>0</v>
      </c>
      <c r="T137" s="30"/>
      <c r="U137" s="23" t="str">
        <f t="shared" si="1344"/>
        <v xml:space="preserve"> </v>
      </c>
      <c r="V137" s="23" t="str">
        <f t="shared" si="1345"/>
        <v xml:space="preserve"> </v>
      </c>
      <c r="W137" s="30">
        <v>0</v>
      </c>
      <c r="X137" s="30">
        <v>0</v>
      </c>
      <c r="Y137" s="30">
        <v>3033.8</v>
      </c>
      <c r="Z137" s="23" t="str">
        <f t="shared" si="1346"/>
        <v xml:space="preserve"> </v>
      </c>
      <c r="AA137" s="23">
        <f t="shared" si="1347"/>
        <v>0</v>
      </c>
      <c r="AB137" s="30">
        <v>220000</v>
      </c>
      <c r="AC137" s="30">
        <v>47211.21</v>
      </c>
      <c r="AD137" s="30">
        <v>1773.58</v>
      </c>
      <c r="AE137" s="23">
        <f t="shared" si="1348"/>
        <v>0.21459640909090907</v>
      </c>
      <c r="AF137" s="23" t="str">
        <f t="shared" si="1349"/>
        <v>св.200</v>
      </c>
      <c r="AG137" s="30">
        <v>940000</v>
      </c>
      <c r="AH137" s="30">
        <v>15757.96</v>
      </c>
      <c r="AI137" s="30">
        <v>29351.65</v>
      </c>
      <c r="AJ137" s="23">
        <f t="shared" si="1350"/>
        <v>1.6763787234042551E-2</v>
      </c>
      <c r="AK137" s="23">
        <f t="shared" si="1351"/>
        <v>0.53686794439154184</v>
      </c>
      <c r="AL137" s="30">
        <v>0</v>
      </c>
      <c r="AM137" s="30">
        <v>0</v>
      </c>
      <c r="AN137" s="30"/>
      <c r="AO137" s="23" t="str">
        <f t="shared" si="1352"/>
        <v xml:space="preserve"> </v>
      </c>
      <c r="AP137" s="23" t="str">
        <f t="shared" si="1353"/>
        <v xml:space="preserve"> </v>
      </c>
      <c r="AQ137" s="48">
        <v>21160</v>
      </c>
      <c r="AR137" s="48">
        <v>0</v>
      </c>
      <c r="AS137" s="48">
        <v>0</v>
      </c>
      <c r="AT137" s="23" t="str">
        <f t="shared" si="1354"/>
        <v xml:space="preserve"> </v>
      </c>
      <c r="AU137" s="23" t="str">
        <f t="shared" si="1355"/>
        <v xml:space="preserve"> </v>
      </c>
      <c r="AV137" s="30">
        <v>0</v>
      </c>
      <c r="AW137" s="30">
        <v>0</v>
      </c>
      <c r="AX137" s="30"/>
      <c r="AY137" s="23" t="str">
        <f t="shared" si="1356"/>
        <v xml:space="preserve"> </v>
      </c>
      <c r="AZ137" s="23" t="str">
        <f t="shared" si="1357"/>
        <v xml:space="preserve"> </v>
      </c>
      <c r="BA137" s="30">
        <v>0</v>
      </c>
      <c r="BB137" s="30">
        <v>0</v>
      </c>
      <c r="BC137" s="30"/>
      <c r="BD137" s="23" t="str">
        <f t="shared" si="1358"/>
        <v xml:space="preserve"> </v>
      </c>
      <c r="BE137" s="23" t="str">
        <f t="shared" si="1359"/>
        <v xml:space="preserve"> </v>
      </c>
      <c r="BF137" s="30">
        <v>0</v>
      </c>
      <c r="BG137" s="30">
        <v>0</v>
      </c>
      <c r="BH137" s="30"/>
      <c r="BI137" s="23" t="str">
        <f t="shared" si="1360"/>
        <v xml:space="preserve"> </v>
      </c>
      <c r="BJ137" s="23" t="str">
        <f t="shared" si="1361"/>
        <v xml:space="preserve"> </v>
      </c>
      <c r="BK137" s="30">
        <v>0</v>
      </c>
      <c r="BL137" s="30">
        <v>0</v>
      </c>
      <c r="BM137" s="30"/>
      <c r="BN137" s="23" t="str">
        <f t="shared" si="1362"/>
        <v xml:space="preserve"> </v>
      </c>
      <c r="BO137" s="23" t="str">
        <f t="shared" si="1363"/>
        <v xml:space="preserve"> </v>
      </c>
      <c r="BP137" s="30">
        <v>0</v>
      </c>
      <c r="BQ137" s="30">
        <v>0</v>
      </c>
      <c r="BR137" s="30"/>
      <c r="BS137" s="23" t="str">
        <f t="shared" si="1364"/>
        <v xml:space="preserve"> </v>
      </c>
      <c r="BT137" s="23" t="str">
        <f t="shared" si="1365"/>
        <v xml:space="preserve"> </v>
      </c>
      <c r="BU137" s="30">
        <v>0</v>
      </c>
      <c r="BV137" s="30">
        <v>0</v>
      </c>
      <c r="BW137" s="30"/>
      <c r="BX137" s="23" t="str">
        <f t="shared" si="1366"/>
        <v xml:space="preserve"> </v>
      </c>
      <c r="BY137" s="23" t="str">
        <f t="shared" si="1367"/>
        <v xml:space="preserve"> </v>
      </c>
      <c r="BZ137" s="30">
        <v>0</v>
      </c>
      <c r="CA137" s="30">
        <v>0</v>
      </c>
      <c r="CB137" s="30"/>
      <c r="CC137" s="23" t="str">
        <f t="shared" si="1368"/>
        <v xml:space="preserve"> </v>
      </c>
      <c r="CD137" s="23" t="str">
        <f t="shared" si="1369"/>
        <v xml:space="preserve"> </v>
      </c>
      <c r="CE137" s="22">
        <v>0</v>
      </c>
      <c r="CF137" s="22">
        <v>0</v>
      </c>
      <c r="CG137" s="22">
        <v>0</v>
      </c>
      <c r="CH137" s="32" t="str">
        <f t="shared" si="1370"/>
        <v xml:space="preserve"> </v>
      </c>
      <c r="CI137" s="23" t="str">
        <f t="shared" si="1371"/>
        <v xml:space="preserve"> </v>
      </c>
      <c r="CJ137" s="30">
        <v>0</v>
      </c>
      <c r="CK137" s="30">
        <v>0</v>
      </c>
      <c r="CL137" s="30"/>
      <c r="CM137" s="23" t="str">
        <f t="shared" si="1372"/>
        <v xml:space="preserve"> </v>
      </c>
      <c r="CN137" s="23" t="str">
        <f t="shared" si="1373"/>
        <v xml:space="preserve"> </v>
      </c>
      <c r="CO137" s="30">
        <v>0</v>
      </c>
      <c r="CP137" s="30">
        <v>0</v>
      </c>
      <c r="CQ137" s="30"/>
      <c r="CR137" s="23" t="str">
        <f t="shared" si="1374"/>
        <v xml:space="preserve"> </v>
      </c>
      <c r="CS137" s="23" t="str">
        <f t="shared" si="1375"/>
        <v xml:space="preserve"> </v>
      </c>
      <c r="CT137" s="30">
        <v>0</v>
      </c>
      <c r="CU137" s="30">
        <v>0</v>
      </c>
      <c r="CV137" s="30"/>
      <c r="CW137" s="23" t="str">
        <f t="shared" si="1385"/>
        <v xml:space="preserve"> </v>
      </c>
      <c r="CX137" s="23" t="str">
        <f t="shared" si="1386"/>
        <v xml:space="preserve"> </v>
      </c>
      <c r="CY137" s="30">
        <v>0</v>
      </c>
      <c r="CZ137" s="30">
        <v>0</v>
      </c>
      <c r="DA137" s="30"/>
      <c r="DB137" s="23" t="str">
        <f t="shared" si="1376"/>
        <v xml:space="preserve"> </v>
      </c>
      <c r="DC137" s="23" t="str">
        <f t="shared" si="1377"/>
        <v xml:space="preserve"> </v>
      </c>
      <c r="DD137" s="30">
        <v>0</v>
      </c>
      <c r="DE137" s="30">
        <v>0</v>
      </c>
      <c r="DF137" s="30"/>
      <c r="DG137" s="23" t="str">
        <f t="shared" si="1378"/>
        <v xml:space="preserve"> </v>
      </c>
      <c r="DH137" s="23" t="str">
        <f t="shared" si="1379"/>
        <v xml:space="preserve"> </v>
      </c>
      <c r="DI137" s="30"/>
      <c r="DJ137" s="30"/>
      <c r="DK137" s="23" t="str">
        <f t="shared" si="1337"/>
        <v xml:space="preserve"> </v>
      </c>
      <c r="DL137" s="30">
        <v>0</v>
      </c>
      <c r="DM137" s="30">
        <v>0</v>
      </c>
      <c r="DN137" s="30"/>
      <c r="DO137" s="23" t="str">
        <f t="shared" si="1380"/>
        <v xml:space="preserve"> </v>
      </c>
      <c r="DP137" s="23" t="str">
        <f>IF(DM137=0," ",IF(DM137/DN137*100&gt;200,"св.200",DM137/DN137))</f>
        <v xml:space="preserve"> </v>
      </c>
      <c r="DQ137" s="30">
        <v>21160</v>
      </c>
      <c r="DR137" s="30">
        <v>0</v>
      </c>
      <c r="DS137" s="30"/>
      <c r="DT137" s="77" t="str">
        <f t="shared" si="892"/>
        <v xml:space="preserve"> </v>
      </c>
      <c r="DU137" s="23" t="str">
        <f>IF(DR137=0," ",IF(DR137/DS137*100&gt;200,"св.200",DR137/DS137))</f>
        <v xml:space="preserve"> </v>
      </c>
      <c r="DV137" s="86"/>
      <c r="DW137" s="86"/>
      <c r="DX137" s="86"/>
      <c r="DY137" s="86"/>
      <c r="DZ137" s="86"/>
      <c r="EA137" s="86"/>
      <c r="EB137" s="86"/>
      <c r="EC137" s="86"/>
      <c r="ED137" s="86"/>
      <c r="EE137" s="86"/>
      <c r="EF137" s="86"/>
      <c r="EG137" s="86"/>
      <c r="EH137" s="86"/>
      <c r="EI137" s="86"/>
      <c r="EJ137" s="86"/>
      <c r="EK137" s="86"/>
      <c r="EL137" s="86"/>
      <c r="EM137" s="86"/>
      <c r="EN137" s="86"/>
      <c r="EO137" s="86"/>
      <c r="EP137" s="86"/>
      <c r="EQ137" s="86"/>
      <c r="ER137" s="86"/>
      <c r="ES137" s="86"/>
      <c r="ET137" s="86"/>
      <c r="EU137" s="86"/>
      <c r="EV137" s="86"/>
      <c r="EW137" s="86"/>
      <c r="EX137" s="86"/>
      <c r="EY137" s="86"/>
      <c r="EZ137" s="86"/>
      <c r="FA137" s="86"/>
      <c r="FB137" s="86"/>
      <c r="FC137" s="86"/>
      <c r="FD137" s="86"/>
      <c r="FE137" s="86"/>
      <c r="FF137" s="86"/>
      <c r="FG137" s="86"/>
      <c r="FH137" s="86"/>
      <c r="FI137" s="86"/>
    </row>
    <row r="138" spans="1:165" s="16" customFormat="1" ht="15.75" x14ac:dyDescent="0.25">
      <c r="A138" s="15"/>
      <c r="B138" s="99" t="s">
        <v>142</v>
      </c>
      <c r="C138" s="93">
        <f>C139+C140+C141+C142</f>
        <v>42453773.229999997</v>
      </c>
      <c r="D138" s="93">
        <f t="shared" ref="D138" si="1388">D139+D140+D141+D142</f>
        <v>6125614.8700000001</v>
      </c>
      <c r="E138" s="93">
        <f t="shared" ref="E138" si="1389">E139+E140+E141+E142</f>
        <v>6629860.7999999998</v>
      </c>
      <c r="F138" s="21">
        <f t="shared" si="1382"/>
        <v>0.14428905616500842</v>
      </c>
      <c r="G138" s="21">
        <f t="shared" si="1383"/>
        <v>0.92394321008972013</v>
      </c>
      <c r="H138" s="20">
        <f>H139+H140+H141+H142</f>
        <v>40263412.260000005</v>
      </c>
      <c r="I138" s="51">
        <f t="shared" ref="I138:J138" si="1390">I139+I140+I141+I142</f>
        <v>5424596.5899999999</v>
      </c>
      <c r="J138" s="51">
        <f t="shared" si="1390"/>
        <v>6180977.5899999999</v>
      </c>
      <c r="K138" s="21">
        <f t="shared" si="1264"/>
        <v>0.13472769160673218</v>
      </c>
      <c r="L138" s="21">
        <f t="shared" si="1274"/>
        <v>0.87762761003635992</v>
      </c>
      <c r="M138" s="51">
        <f>M139+M140+M141+M142</f>
        <v>30134332.260000002</v>
      </c>
      <c r="N138" s="51">
        <f t="shared" ref="N138" si="1391">N139+N140+N141+N142</f>
        <v>3908757.76</v>
      </c>
      <c r="O138" s="51">
        <f t="shared" ref="O138" si="1392">O139+O140+O141+O142</f>
        <v>4655706.7899999991</v>
      </c>
      <c r="P138" s="21">
        <f t="shared" si="1265"/>
        <v>0.12971111243730607</v>
      </c>
      <c r="Q138" s="21">
        <f t="shared" si="1275"/>
        <v>0.83956269935117644</v>
      </c>
      <c r="R138" s="51">
        <f>R139+R140+R141+R142</f>
        <v>3200980</v>
      </c>
      <c r="S138" s="51">
        <f t="shared" ref="S138" si="1393">S139+S140+S141+S142</f>
        <v>860607.77</v>
      </c>
      <c r="T138" s="51">
        <f t="shared" ref="T138" si="1394">T139+T140+T141+T142</f>
        <v>797756.01</v>
      </c>
      <c r="U138" s="21">
        <f t="shared" si="1266"/>
        <v>0.26885759048791308</v>
      </c>
      <c r="V138" s="21">
        <f t="shared" si="1303"/>
        <v>1.0787856928837176</v>
      </c>
      <c r="W138" s="51">
        <f>W139+W140+W141+W142</f>
        <v>90100</v>
      </c>
      <c r="X138" s="51">
        <f t="shared" ref="X138" si="1395">X139+X140+X141+X142</f>
        <v>95916.9</v>
      </c>
      <c r="Y138" s="51">
        <f t="shared" ref="Y138" si="1396">Y139+Y140+Y141+Y142</f>
        <v>66144</v>
      </c>
      <c r="Z138" s="21">
        <f t="shared" si="1306"/>
        <v>1.0645604883462818</v>
      </c>
      <c r="AA138" s="21">
        <f t="shared" si="1307"/>
        <v>1.4501224600870826</v>
      </c>
      <c r="AB138" s="51">
        <f>AB139+AB140+AB141+AB142</f>
        <v>2102000</v>
      </c>
      <c r="AC138" s="51">
        <f t="shared" ref="AC138" si="1397">AC139+AC140+AC141+AC142</f>
        <v>87064.989999999991</v>
      </c>
      <c r="AD138" s="51">
        <f t="shared" ref="AD138" si="1398">AD139+AD140+AD141+AD142</f>
        <v>109694.17</v>
      </c>
      <c r="AE138" s="21">
        <f t="shared" si="1267"/>
        <v>4.1420071360608941E-2</v>
      </c>
      <c r="AF138" s="21">
        <f t="shared" si="1276"/>
        <v>0.79370662998771946</v>
      </c>
      <c r="AG138" s="51">
        <f>AG139+AG140+AG141+AG142</f>
        <v>4736000</v>
      </c>
      <c r="AH138" s="51">
        <f t="shared" ref="AH138" si="1399">AH139+AH140+AH141+AH142</f>
        <v>472249.17</v>
      </c>
      <c r="AI138" s="51">
        <f t="shared" ref="AI138" si="1400">AI139+AI140+AI141+AI142</f>
        <v>551676.62</v>
      </c>
      <c r="AJ138" s="21">
        <f t="shared" si="1268"/>
        <v>9.9714774070945936E-2</v>
      </c>
      <c r="AK138" s="21">
        <f t="shared" si="1277"/>
        <v>0.85602534687803156</v>
      </c>
      <c r="AL138" s="51">
        <f>AL139+AL140+AL141+AL142</f>
        <v>0</v>
      </c>
      <c r="AM138" s="51">
        <f t="shared" ref="AM138" si="1401">AM139+AM140+AM141+AM142</f>
        <v>0</v>
      </c>
      <c r="AN138" s="51">
        <f t="shared" ref="AN138" si="1402">AN139+AN140+AN141+AN142</f>
        <v>0</v>
      </c>
      <c r="AO138" s="21" t="str">
        <f t="shared" si="1206"/>
        <v xml:space="preserve"> </v>
      </c>
      <c r="AP138" s="21" t="str">
        <f t="shared" si="1278"/>
        <v xml:space="preserve"> </v>
      </c>
      <c r="AQ138" s="51">
        <f>AQ139+AQ140+AQ141+AQ142</f>
        <v>2190360.9699999997</v>
      </c>
      <c r="AR138" s="51">
        <f t="shared" ref="AR138" si="1403">AR139+AR140+AR141+AR142</f>
        <v>701018.28</v>
      </c>
      <c r="AS138" s="51">
        <f t="shared" ref="AS138" si="1404">AS139+AS140+AS141+AS142</f>
        <v>448883.21</v>
      </c>
      <c r="AT138" s="21">
        <f t="shared" ref="AT138:AT143" si="1405">IF(AR138&lt;=0," ",IF(AQ138&lt;=0," ",IF(AR138/AQ138*100&gt;200,"СВ.200",AR138/AQ138)))</f>
        <v>0.32004691902449306</v>
      </c>
      <c r="AU138" s="21">
        <f t="shared" ref="AU138:AU143" si="1406">IF(AS138=0," ",IF(AR138/AS138*100&gt;200,"св.200",AR138/AS138))</f>
        <v>1.5616941431157561</v>
      </c>
      <c r="AV138" s="51">
        <f>AV139+AV140+AV141+AV142</f>
        <v>250000</v>
      </c>
      <c r="AW138" s="51">
        <f t="shared" ref="AW138" si="1407">AW139+AW140+AW141+AW142</f>
        <v>42537.9</v>
      </c>
      <c r="AX138" s="51">
        <f t="shared" ref="AX138" si="1408">AX139+AX140+AX141+AX142</f>
        <v>61356.01</v>
      </c>
      <c r="AY138" s="21">
        <f t="shared" si="1269"/>
        <v>0.17015160000000001</v>
      </c>
      <c r="AZ138" s="21">
        <f t="shared" si="1279"/>
        <v>0.69329638612419553</v>
      </c>
      <c r="BA138" s="51">
        <f>BA139+BA140+BA141+BA142</f>
        <v>400630.37</v>
      </c>
      <c r="BB138" s="51">
        <f t="shared" ref="BB138" si="1409">BB139+BB140+BB141+BB142</f>
        <v>102130</v>
      </c>
      <c r="BC138" s="51">
        <f t="shared" ref="BC138" si="1410">BC139+BC140+BC141+BC142</f>
        <v>161555</v>
      </c>
      <c r="BD138" s="21">
        <f t="shared" si="1280"/>
        <v>0.25492326006138777</v>
      </c>
      <c r="BE138" s="21">
        <f t="shared" si="1281"/>
        <v>0.63216861130884217</v>
      </c>
      <c r="BF138" s="51">
        <f>BF139+BF140+BF141+BF142</f>
        <v>10080</v>
      </c>
      <c r="BG138" s="51">
        <f t="shared" ref="BG138" si="1411">BG139+BG140+BG141+BG142</f>
        <v>-2267.2799999999997</v>
      </c>
      <c r="BH138" s="51">
        <f t="shared" ref="BH138" si="1412">BH139+BH140+BH141+BH142</f>
        <v>3107.41</v>
      </c>
      <c r="BI138" s="21" t="str">
        <f t="shared" si="1270"/>
        <v xml:space="preserve"> </v>
      </c>
      <c r="BJ138" s="21">
        <f t="shared" si="1282"/>
        <v>-0.72963657837234219</v>
      </c>
      <c r="BK138" s="51">
        <f>BK139+BK140+BK141+BK142</f>
        <v>0</v>
      </c>
      <c r="BL138" s="51">
        <f t="shared" ref="BL138" si="1413">BL139+BL140+BL141+BL142</f>
        <v>0</v>
      </c>
      <c r="BM138" s="51">
        <f t="shared" ref="BM138" si="1414">BM139+BM140+BM141+BM142</f>
        <v>0</v>
      </c>
      <c r="BN138" s="21" t="str">
        <f t="shared" si="1187"/>
        <v xml:space="preserve"> </v>
      </c>
      <c r="BO138" s="21" t="str">
        <f t="shared" si="1283"/>
        <v xml:space="preserve"> </v>
      </c>
      <c r="BP138" s="51">
        <f>BP139+BP140+BP141+BP142</f>
        <v>1260300.6299999999</v>
      </c>
      <c r="BQ138" s="51">
        <f>BQ139+BQ140+BQ141+BQ142</f>
        <v>205512.2</v>
      </c>
      <c r="BR138" s="51">
        <f t="shared" ref="BR138" si="1415">BR139+BR140+BR141+BR142</f>
        <v>147783.70000000001</v>
      </c>
      <c r="BS138" s="21">
        <f t="shared" si="1322"/>
        <v>0.16306601386051836</v>
      </c>
      <c r="BT138" s="21">
        <f t="shared" si="1323"/>
        <v>1.3906283304586364</v>
      </c>
      <c r="BU138" s="51">
        <f>BU139+BU140+BU141+BU142</f>
        <v>71000</v>
      </c>
      <c r="BV138" s="51">
        <f>BV139+BV140+BV141+BV142</f>
        <v>14419.46</v>
      </c>
      <c r="BW138" s="51">
        <f t="shared" ref="BW138" si="1416">BW139+BW140+BW141+BW142</f>
        <v>64704</v>
      </c>
      <c r="BX138" s="21">
        <f t="shared" si="1237"/>
        <v>0.20309098591549293</v>
      </c>
      <c r="BY138" s="21">
        <f t="shared" si="1325"/>
        <v>0.22285268298714142</v>
      </c>
      <c r="BZ138" s="51">
        <f>BZ139+BZ140+BZ141+BZ142</f>
        <v>1000</v>
      </c>
      <c r="CA138" s="51">
        <f>CA139+CA140+CA141+CA142</f>
        <v>272870</v>
      </c>
      <c r="CB138" s="51">
        <f t="shared" ref="CB138" si="1417">CB139+CB140+CB141+CB142</f>
        <v>0</v>
      </c>
      <c r="CC138" s="21" t="str">
        <f t="shared" ref="CC138:CC143" si="1418">IF(CA138&lt;=0," ",IF(BZ138&lt;=0," ",IF(CA138/BZ138*100&gt;200,"СВ.200",CA138/BZ138)))</f>
        <v>СВ.200</v>
      </c>
      <c r="CD138" s="21" t="str">
        <f t="shared" si="1284"/>
        <v xml:space="preserve"> </v>
      </c>
      <c r="CE138" s="51">
        <f>CE139+CE140+CE141+CE142</f>
        <v>100000</v>
      </c>
      <c r="CF138" s="51">
        <f>CF139+CF140+CF141+CF142</f>
        <v>7856.8</v>
      </c>
      <c r="CG138" s="51">
        <f t="shared" ref="CG138" si="1419">CG139+CG140+CG141+CG142</f>
        <v>9377.09</v>
      </c>
      <c r="CH138" s="21">
        <f t="shared" si="1285"/>
        <v>7.8567999999999999E-2</v>
      </c>
      <c r="CI138" s="21">
        <f t="shared" si="1286"/>
        <v>0.83787187709619937</v>
      </c>
      <c r="CJ138" s="51">
        <f>CJ139+CJ140+CJ141+CJ142</f>
        <v>100000</v>
      </c>
      <c r="CK138" s="51">
        <f>CK139+CK140+CK141+CK142</f>
        <v>7856.8</v>
      </c>
      <c r="CL138" s="51">
        <f t="shared" ref="CL138" si="1420">CL139+CL140+CL141+CL142</f>
        <v>9377.09</v>
      </c>
      <c r="CM138" s="21">
        <f t="shared" si="1287"/>
        <v>7.8567999999999999E-2</v>
      </c>
      <c r="CN138" s="21">
        <f t="shared" si="1288"/>
        <v>0.83787187709619937</v>
      </c>
      <c r="CO138" s="51">
        <f>CO139+CO140+CO141+CO142</f>
        <v>0</v>
      </c>
      <c r="CP138" s="51">
        <f>CP139+CP140+CP141+CP142</f>
        <v>0</v>
      </c>
      <c r="CQ138" s="51">
        <f t="shared" ref="CQ138" si="1421">CQ139+CQ140+CQ141+CQ142</f>
        <v>0</v>
      </c>
      <c r="CR138" s="21" t="str">
        <f t="shared" si="1289"/>
        <v xml:space="preserve"> </v>
      </c>
      <c r="CS138" s="21" t="str">
        <f t="shared" si="1290"/>
        <v xml:space="preserve"> </v>
      </c>
      <c r="CT138" s="51">
        <f>CT139+CT140+CT141+CT142</f>
        <v>0</v>
      </c>
      <c r="CU138" s="51">
        <f>CU139+CU140+CU141+CU142</f>
        <v>0</v>
      </c>
      <c r="CV138" s="51">
        <f t="shared" ref="CV138" si="1422">CV139+CV140+CV141+CV142</f>
        <v>0</v>
      </c>
      <c r="CW138" s="40" t="str">
        <f t="shared" si="1385"/>
        <v xml:space="preserve"> </v>
      </c>
      <c r="CX138" s="40" t="str">
        <f t="shared" si="1386"/>
        <v xml:space="preserve"> </v>
      </c>
      <c r="CY138" s="51">
        <f>CY139+CY140+CY141+CY142</f>
        <v>0</v>
      </c>
      <c r="CZ138" s="51">
        <f>CZ139+CZ140+CZ141+CZ142</f>
        <v>0</v>
      </c>
      <c r="DA138" s="51">
        <f t="shared" ref="DA138" si="1423">DA139+DA140+DA141+DA142</f>
        <v>0</v>
      </c>
      <c r="DB138" s="21" t="str">
        <f t="shared" si="1271"/>
        <v xml:space="preserve"> </v>
      </c>
      <c r="DC138" s="21" t="str">
        <f t="shared" si="1291"/>
        <v xml:space="preserve"> </v>
      </c>
      <c r="DD138" s="51">
        <f>DD139+DD140+DD141+DD142</f>
        <v>0</v>
      </c>
      <c r="DE138" s="51">
        <f>DE139+DE140+DE141+DE142</f>
        <v>0</v>
      </c>
      <c r="DF138" s="51">
        <f t="shared" ref="DF138" si="1424">DF139+DF140+DF141+DF142</f>
        <v>0</v>
      </c>
      <c r="DG138" s="21" t="str">
        <f t="shared" si="1378"/>
        <v xml:space="preserve"> </v>
      </c>
      <c r="DH138" s="21" t="str">
        <f t="shared" si="1379"/>
        <v xml:space="preserve"> </v>
      </c>
      <c r="DI138" s="51">
        <f>DI139+DI140+DI141+DI142</f>
        <v>0</v>
      </c>
      <c r="DJ138" s="51">
        <f t="shared" ref="DJ138" si="1425">DJ139+DJ140+DJ141+DJ142</f>
        <v>0</v>
      </c>
      <c r="DK138" s="51" t="e">
        <f t="shared" ref="DK138" si="1426">DK139+DK140+DK141+DK142</f>
        <v>#VALUE!</v>
      </c>
      <c r="DL138" s="51">
        <f>DL139+DL140+DL141+DL142</f>
        <v>0</v>
      </c>
      <c r="DM138" s="51">
        <f>DM139+DM140+DM141+DM142</f>
        <v>0</v>
      </c>
      <c r="DN138" s="51">
        <f t="shared" ref="DN138" si="1427">DN139+DN140+DN141+DN142</f>
        <v>0</v>
      </c>
      <c r="DO138" s="21" t="str">
        <f t="shared" si="1273"/>
        <v xml:space="preserve"> </v>
      </c>
      <c r="DP138" s="21" t="str">
        <f t="shared" si="1338"/>
        <v xml:space="preserve"> </v>
      </c>
      <c r="DQ138" s="51">
        <f>DQ139+DQ140+DQ141+DQ142</f>
        <v>97349.97</v>
      </c>
      <c r="DR138" s="51">
        <f>DR139+DR140+DR141+DR142</f>
        <v>19050</v>
      </c>
      <c r="DS138" s="51">
        <f t="shared" ref="DS138" si="1428">DS139+DS140+DS141+DS142</f>
        <v>1000</v>
      </c>
      <c r="DT138" s="76">
        <f t="shared" si="892"/>
        <v>0.19568573056571051</v>
      </c>
      <c r="DU138" s="21" t="str">
        <f t="shared" ref="DU138:DU143" si="1429">IF(DS138=0," ",IF(DR138/DS138*100&gt;200,"св.200",DR138/DS138))</f>
        <v>св.200</v>
      </c>
      <c r="DV138" s="85"/>
      <c r="DW138" s="85"/>
      <c r="DX138" s="85"/>
      <c r="DY138" s="85"/>
      <c r="DZ138" s="85"/>
      <c r="EA138" s="85"/>
      <c r="EB138" s="85"/>
      <c r="EC138" s="85"/>
      <c r="ED138" s="85"/>
      <c r="EE138" s="85"/>
      <c r="EF138" s="85"/>
      <c r="EG138" s="85"/>
      <c r="EH138" s="85"/>
      <c r="EI138" s="85"/>
      <c r="EJ138" s="85"/>
      <c r="EK138" s="85"/>
      <c r="EL138" s="85"/>
      <c r="EM138" s="85"/>
      <c r="EN138" s="85"/>
      <c r="EO138" s="85"/>
      <c r="EP138" s="85"/>
      <c r="EQ138" s="85"/>
      <c r="ER138" s="85"/>
      <c r="ES138" s="85"/>
      <c r="ET138" s="85"/>
      <c r="EU138" s="85"/>
      <c r="EV138" s="85"/>
      <c r="EW138" s="85"/>
      <c r="EX138" s="85"/>
      <c r="EY138" s="85"/>
      <c r="EZ138" s="85"/>
      <c r="FA138" s="85"/>
      <c r="FB138" s="85"/>
      <c r="FC138" s="85"/>
      <c r="FD138" s="85"/>
      <c r="FE138" s="85"/>
      <c r="FF138" s="85"/>
      <c r="FG138" s="85"/>
      <c r="FH138" s="85"/>
      <c r="FI138" s="85"/>
    </row>
    <row r="139" spans="1:165" s="14" customFormat="1" ht="15.75" customHeight="1" outlineLevel="1" x14ac:dyDescent="0.25">
      <c r="A139" s="13">
        <v>113</v>
      </c>
      <c r="B139" s="100" t="s">
        <v>75</v>
      </c>
      <c r="C139" s="94">
        <v>37235262.890000001</v>
      </c>
      <c r="D139" s="22">
        <v>5581326.1900000004</v>
      </c>
      <c r="E139" s="22">
        <v>5809681.9399999995</v>
      </c>
      <c r="F139" s="23">
        <f t="shared" si="1382"/>
        <v>0.14989356209161978</v>
      </c>
      <c r="G139" s="23">
        <f t="shared" si="1383"/>
        <v>0.96069393258385516</v>
      </c>
      <c r="H139" s="12">
        <v>35609962.260000005</v>
      </c>
      <c r="I139" s="19">
        <v>4955206.57</v>
      </c>
      <c r="J139" s="12">
        <v>5590577.7299999995</v>
      </c>
      <c r="K139" s="23">
        <f t="shared" si="1264"/>
        <v>0.1391522555912981</v>
      </c>
      <c r="L139" s="23">
        <f t="shared" si="1274"/>
        <v>0.8863496420789414</v>
      </c>
      <c r="M139" s="30">
        <v>28307982.260000002</v>
      </c>
      <c r="N139" s="30">
        <v>3728262.52</v>
      </c>
      <c r="O139" s="30">
        <v>4354573.72</v>
      </c>
      <c r="P139" s="23">
        <f t="shared" si="1265"/>
        <v>0.13170357695426929</v>
      </c>
      <c r="Q139" s="23">
        <f t="shared" si="1275"/>
        <v>0.856171639229936</v>
      </c>
      <c r="R139" s="30">
        <v>3200980</v>
      </c>
      <c r="S139" s="30">
        <v>860607.77</v>
      </c>
      <c r="T139" s="30">
        <v>797756.01</v>
      </c>
      <c r="U139" s="23">
        <f t="shared" si="1266"/>
        <v>0.26885759048791308</v>
      </c>
      <c r="V139" s="23">
        <f t="shared" si="1303"/>
        <v>1.0787856928837176</v>
      </c>
      <c r="W139" s="30">
        <v>0</v>
      </c>
      <c r="X139" s="30">
        <v>0</v>
      </c>
      <c r="Y139" s="30"/>
      <c r="Z139" s="23" t="str">
        <f t="shared" si="1306"/>
        <v xml:space="preserve"> </v>
      </c>
      <c r="AA139" s="23" t="str">
        <f t="shared" si="1307"/>
        <v xml:space="preserve"> </v>
      </c>
      <c r="AB139" s="30">
        <v>1800000</v>
      </c>
      <c r="AC139" s="30">
        <v>89595.36</v>
      </c>
      <c r="AD139" s="30">
        <v>97782.58</v>
      </c>
      <c r="AE139" s="23">
        <f t="shared" si="1267"/>
        <v>4.9775199999999999E-2</v>
      </c>
      <c r="AF139" s="23">
        <f t="shared" si="1276"/>
        <v>0.91627118040861677</v>
      </c>
      <c r="AG139" s="30">
        <v>2301000</v>
      </c>
      <c r="AH139" s="30">
        <v>276740.92</v>
      </c>
      <c r="AI139" s="30">
        <v>340465.42</v>
      </c>
      <c r="AJ139" s="23">
        <f t="shared" si="1268"/>
        <v>0.12026984789222077</v>
      </c>
      <c r="AK139" s="23">
        <f t="shared" si="1277"/>
        <v>0.81283121205084496</v>
      </c>
      <c r="AL139" s="30">
        <v>0</v>
      </c>
      <c r="AM139" s="30">
        <v>0</v>
      </c>
      <c r="AN139" s="30"/>
      <c r="AO139" s="23" t="str">
        <f t="shared" si="1206"/>
        <v xml:space="preserve"> </v>
      </c>
      <c r="AP139" s="23" t="str">
        <f t="shared" si="1278"/>
        <v xml:space="preserve"> </v>
      </c>
      <c r="AQ139" s="48">
        <v>1625300.63</v>
      </c>
      <c r="AR139" s="48">
        <v>626119.62</v>
      </c>
      <c r="AS139" s="48">
        <v>219104.21000000002</v>
      </c>
      <c r="AT139" s="23">
        <f t="shared" si="1405"/>
        <v>0.38523311222736684</v>
      </c>
      <c r="AU139" s="23" t="str">
        <f t="shared" si="1406"/>
        <v>св.200</v>
      </c>
      <c r="AV139" s="30">
        <v>250000</v>
      </c>
      <c r="AW139" s="30">
        <v>42537.9</v>
      </c>
      <c r="AX139" s="30">
        <v>61356.01</v>
      </c>
      <c r="AY139" s="23">
        <f t="shared" si="1269"/>
        <v>0.17015160000000001</v>
      </c>
      <c r="AZ139" s="23">
        <f t="shared" si="1279"/>
        <v>0.69329638612419553</v>
      </c>
      <c r="BA139" s="30">
        <v>0</v>
      </c>
      <c r="BB139" s="30">
        <v>0</v>
      </c>
      <c r="BC139" s="30"/>
      <c r="BD139" s="23" t="str">
        <f t="shared" si="1280"/>
        <v xml:space="preserve"> </v>
      </c>
      <c r="BE139" s="23" t="str">
        <f t="shared" si="1281"/>
        <v xml:space="preserve"> </v>
      </c>
      <c r="BF139" s="30">
        <v>0</v>
      </c>
      <c r="BG139" s="30">
        <v>-4787.28</v>
      </c>
      <c r="BH139" s="30">
        <v>587.41</v>
      </c>
      <c r="BI139" s="23" t="str">
        <f t="shared" si="1270"/>
        <v xml:space="preserve"> </v>
      </c>
      <c r="BJ139" s="23">
        <f t="shared" si="1282"/>
        <v>-8.1498101836877144</v>
      </c>
      <c r="BK139" s="30">
        <v>0</v>
      </c>
      <c r="BL139" s="30">
        <v>0</v>
      </c>
      <c r="BM139" s="30"/>
      <c r="BN139" s="23" t="str">
        <f t="shared" si="1187"/>
        <v xml:space="preserve"> </v>
      </c>
      <c r="BO139" s="23" t="str">
        <f t="shared" si="1283"/>
        <v xml:space="preserve"> </v>
      </c>
      <c r="BP139" s="30">
        <v>1260300.6299999999</v>
      </c>
      <c r="BQ139" s="30">
        <v>205512.2</v>
      </c>
      <c r="BR139" s="30">
        <v>147783.70000000001</v>
      </c>
      <c r="BS139" s="23">
        <f t="shared" si="1322"/>
        <v>0.16306601386051836</v>
      </c>
      <c r="BT139" s="23">
        <f t="shared" ref="BT139" si="1430">IF(BR139=0," ",IF(BQ139/BR139*100&gt;200,"св.200",BQ139/BR139))</f>
        <v>1.3906283304586364</v>
      </c>
      <c r="BU139" s="30">
        <v>0</v>
      </c>
      <c r="BV139" s="30">
        <v>0</v>
      </c>
      <c r="BW139" s="30"/>
      <c r="BX139" s="23" t="str">
        <f t="shared" si="1237"/>
        <v xml:space="preserve"> </v>
      </c>
      <c r="BY139" s="23" t="str">
        <f t="shared" si="1325"/>
        <v xml:space="preserve"> </v>
      </c>
      <c r="BZ139" s="30">
        <v>0</v>
      </c>
      <c r="CA139" s="30">
        <v>375000</v>
      </c>
      <c r="CB139" s="30"/>
      <c r="CC139" s="23" t="str">
        <f t="shared" si="1418"/>
        <v xml:space="preserve"> </v>
      </c>
      <c r="CD139" s="23" t="str">
        <f t="shared" si="1284"/>
        <v xml:space="preserve"> </v>
      </c>
      <c r="CE139" s="22">
        <v>100000</v>
      </c>
      <c r="CF139" s="22">
        <v>7856.8</v>
      </c>
      <c r="CG139" s="22">
        <v>9377.09</v>
      </c>
      <c r="CH139" s="32">
        <f t="shared" si="1285"/>
        <v>7.8567999999999999E-2</v>
      </c>
      <c r="CI139" s="23">
        <f t="shared" si="1286"/>
        <v>0.83787187709619937</v>
      </c>
      <c r="CJ139" s="30">
        <v>100000</v>
      </c>
      <c r="CK139" s="30">
        <v>7856.8</v>
      </c>
      <c r="CL139" s="30">
        <v>9377.09</v>
      </c>
      <c r="CM139" s="23">
        <f t="shared" si="1287"/>
        <v>7.8567999999999999E-2</v>
      </c>
      <c r="CN139" s="23">
        <f t="shared" si="1288"/>
        <v>0.83787187709619937</v>
      </c>
      <c r="CO139" s="30">
        <v>0</v>
      </c>
      <c r="CP139" s="30">
        <v>0</v>
      </c>
      <c r="CQ139" s="30"/>
      <c r="CR139" s="23" t="str">
        <f t="shared" si="1289"/>
        <v xml:space="preserve"> </v>
      </c>
      <c r="CS139" s="23" t="str">
        <f t="shared" si="1290"/>
        <v xml:space="preserve"> </v>
      </c>
      <c r="CT139" s="30">
        <v>0</v>
      </c>
      <c r="CU139" s="30">
        <v>0</v>
      </c>
      <c r="CV139" s="30"/>
      <c r="CW139" s="23" t="str">
        <f t="shared" si="1385"/>
        <v xml:space="preserve"> </v>
      </c>
      <c r="CX139" s="23" t="str">
        <f t="shared" si="1386"/>
        <v xml:space="preserve"> </v>
      </c>
      <c r="CY139" s="30">
        <v>0</v>
      </c>
      <c r="CZ139" s="30">
        <v>0</v>
      </c>
      <c r="DA139" s="30"/>
      <c r="DB139" s="23" t="str">
        <f t="shared" si="1271"/>
        <v xml:space="preserve"> </v>
      </c>
      <c r="DC139" s="23" t="str">
        <f t="shared" si="1291"/>
        <v xml:space="preserve"> </v>
      </c>
      <c r="DD139" s="30">
        <v>0</v>
      </c>
      <c r="DE139" s="30">
        <v>0</v>
      </c>
      <c r="DF139" s="30"/>
      <c r="DG139" s="23" t="str">
        <f t="shared" si="1272"/>
        <v xml:space="preserve"> </v>
      </c>
      <c r="DH139" s="23" t="str">
        <f t="shared" si="1295"/>
        <v xml:space="preserve"> </v>
      </c>
      <c r="DI139" s="30"/>
      <c r="DJ139" s="30"/>
      <c r="DK139" s="23" t="str">
        <f t="shared" si="1337"/>
        <v xml:space="preserve"> </v>
      </c>
      <c r="DL139" s="30">
        <v>0</v>
      </c>
      <c r="DM139" s="30">
        <v>0</v>
      </c>
      <c r="DN139" s="30"/>
      <c r="DO139" s="23" t="str">
        <f t="shared" si="1273"/>
        <v xml:space="preserve"> </v>
      </c>
      <c r="DP139" s="23" t="str">
        <f t="shared" si="1338"/>
        <v xml:space="preserve"> </v>
      </c>
      <c r="DQ139" s="30">
        <v>15000</v>
      </c>
      <c r="DR139" s="30">
        <v>0</v>
      </c>
      <c r="DS139" s="30"/>
      <c r="DT139" s="77" t="str">
        <f t="shared" si="892"/>
        <v xml:space="preserve"> </v>
      </c>
      <c r="DU139" s="23" t="str">
        <f t="shared" si="1429"/>
        <v xml:space="preserve"> </v>
      </c>
      <c r="DV139" s="86"/>
      <c r="DW139" s="86"/>
      <c r="DX139" s="86"/>
      <c r="DY139" s="86"/>
      <c r="DZ139" s="86"/>
      <c r="EA139" s="86"/>
      <c r="EB139" s="86"/>
      <c r="EC139" s="86"/>
      <c r="ED139" s="86"/>
      <c r="EE139" s="86"/>
      <c r="EF139" s="86"/>
      <c r="EG139" s="86"/>
      <c r="EH139" s="86"/>
      <c r="EI139" s="86"/>
      <c r="EJ139" s="86"/>
      <c r="EK139" s="86"/>
      <c r="EL139" s="86"/>
      <c r="EM139" s="86"/>
      <c r="EN139" s="86"/>
      <c r="EO139" s="86"/>
      <c r="EP139" s="86"/>
      <c r="EQ139" s="86"/>
      <c r="ER139" s="86"/>
      <c r="ES139" s="86"/>
      <c r="ET139" s="86"/>
      <c r="EU139" s="86"/>
      <c r="EV139" s="86"/>
      <c r="EW139" s="86"/>
      <c r="EX139" s="86"/>
      <c r="EY139" s="86"/>
      <c r="EZ139" s="86"/>
      <c r="FA139" s="86"/>
      <c r="FB139" s="86"/>
      <c r="FC139" s="86"/>
      <c r="FD139" s="86"/>
      <c r="FE139" s="86"/>
      <c r="FF139" s="86"/>
      <c r="FG139" s="86"/>
      <c r="FH139" s="86"/>
      <c r="FI139" s="86"/>
    </row>
    <row r="140" spans="1:165" s="14" customFormat="1" ht="15.75" customHeight="1" outlineLevel="1" x14ac:dyDescent="0.25">
      <c r="A140" s="13">
        <v>114</v>
      </c>
      <c r="B140" s="100" t="s">
        <v>57</v>
      </c>
      <c r="C140" s="94">
        <v>2203734.0499999998</v>
      </c>
      <c r="D140" s="22">
        <v>240181.37</v>
      </c>
      <c r="E140" s="22">
        <v>440494.76000000007</v>
      </c>
      <c r="F140" s="23">
        <f t="shared" si="1382"/>
        <v>0.1089883645442607</v>
      </c>
      <c r="G140" s="23">
        <f t="shared" si="1383"/>
        <v>0.54525363706937158</v>
      </c>
      <c r="H140" s="12">
        <v>1796000</v>
      </c>
      <c r="I140" s="19">
        <v>167902.71</v>
      </c>
      <c r="J140" s="12">
        <v>267260.76000000007</v>
      </c>
      <c r="K140" s="23">
        <f t="shared" ref="K140:K142" si="1431">IF(I140&lt;=0," ",IF(I140/H140*100&gt;200,"СВ.200",I140/H140))</f>
        <v>9.3487032293986638E-2</v>
      </c>
      <c r="L140" s="23">
        <f t="shared" ref="L140:L142" si="1432">IF(J140=0," ",IF(I140/J140*100&gt;200,"св.200",I140/J140))</f>
        <v>0.62823554793453384</v>
      </c>
      <c r="M140" s="30">
        <v>436000</v>
      </c>
      <c r="N140" s="30">
        <v>19193.759999999998</v>
      </c>
      <c r="O140" s="30">
        <v>65783.97</v>
      </c>
      <c r="P140" s="23">
        <f t="shared" ref="P140:P142" si="1433">IF(N140&lt;=0," ",IF(M140&lt;=0," ",IF(N140/M140*100&gt;200,"СВ.200",N140/M140)))</f>
        <v>4.4022385321100914E-2</v>
      </c>
      <c r="Q140" s="23">
        <f t="shared" ref="Q140:Q142" si="1434">IF(O140=0," ",IF(N140/O140*100&gt;200,"св.200",N140/O140))</f>
        <v>0.29176956027433426</v>
      </c>
      <c r="R140" s="30">
        <v>0</v>
      </c>
      <c r="S140" s="30">
        <v>0</v>
      </c>
      <c r="T140" s="30"/>
      <c r="U140" s="23" t="str">
        <f t="shared" ref="U140:U142" si="1435">IF(S140&lt;=0," ",IF(R140&lt;=0," ",IF(S140/R140*100&gt;200,"СВ.200",S140/R140)))</f>
        <v xml:space="preserve"> </v>
      </c>
      <c r="V140" s="23" t="str">
        <f t="shared" ref="V140:V142" si="1436">IF(S140=0," ",IF(S140/T140*100&gt;200,"св.200",S140/T140))</f>
        <v xml:space="preserve"> </v>
      </c>
      <c r="W140" s="30">
        <v>90000</v>
      </c>
      <c r="X140" s="30">
        <v>79921.2</v>
      </c>
      <c r="Y140" s="30">
        <v>63962.1</v>
      </c>
      <c r="Z140" s="23">
        <f t="shared" ref="Z140" si="1437">IF(X140&lt;=0," ",IF(W140&lt;=0," ",IF(X140/W140*100&gt;200,"СВ.200",X140/W140)))</f>
        <v>0.88801333333333332</v>
      </c>
      <c r="AA140" s="23">
        <f t="shared" ref="AA140" si="1438">IF(Y140=0," ",IF(X140/Y140*100&gt;200,"св.200",X140/Y140))</f>
        <v>1.2495086934293902</v>
      </c>
      <c r="AB140" s="30">
        <v>87000</v>
      </c>
      <c r="AC140" s="30">
        <v>-3422.03</v>
      </c>
      <c r="AD140" s="30">
        <v>-143.91</v>
      </c>
      <c r="AE140" s="23" t="str">
        <f t="shared" si="1267"/>
        <v xml:space="preserve"> </v>
      </c>
      <c r="AF140" s="23" t="str">
        <f t="shared" ref="AF140:AF141" si="1439">IF(AD140=0," ",IF(AC140/AD140*100&gt;200,"св.200",AC140/AD140))</f>
        <v>св.200</v>
      </c>
      <c r="AG140" s="30">
        <v>1183000</v>
      </c>
      <c r="AH140" s="30">
        <v>72209.78</v>
      </c>
      <c r="AI140" s="30">
        <v>137658.6</v>
      </c>
      <c r="AJ140" s="23">
        <f t="shared" ref="AJ140:AJ142" si="1440">IF(AH140&lt;=0," ",IF(AG140&lt;=0," ",IF(AH140/AG140*100&gt;200,"СВ.200",AH140/AG140)))</f>
        <v>6.1039543533389688E-2</v>
      </c>
      <c r="AK140" s="23">
        <f t="shared" ref="AK140:AK142" si="1441">IF(AI140=0," ",IF(AH140/AI140*100&gt;200,"св.200",AH140/AI140))</f>
        <v>0.52455698372640713</v>
      </c>
      <c r="AL140" s="30">
        <v>0</v>
      </c>
      <c r="AM140" s="30">
        <v>0</v>
      </c>
      <c r="AN140" s="30"/>
      <c r="AO140" s="23" t="str">
        <f t="shared" ref="AO140:AO142" si="1442">IF(AM140&lt;=0," ",IF(AL140&lt;=0," ",IF(AM140/AL140*100&gt;200,"СВ.200",AM140/AL140)))</f>
        <v xml:space="preserve"> </v>
      </c>
      <c r="AP140" s="23" t="str">
        <f t="shared" ref="AP140:AP142" si="1443">IF(AN140=0," ",IF(AM140/AN140*100&gt;200,"св.200",AM140/AN140))</f>
        <v xml:space="preserve"> </v>
      </c>
      <c r="AQ140" s="48">
        <v>407734.05</v>
      </c>
      <c r="AR140" s="48">
        <v>72278.659999999989</v>
      </c>
      <c r="AS140" s="48">
        <v>173234</v>
      </c>
      <c r="AT140" s="23">
        <f t="shared" ref="AT140:AT142" si="1444">IF(AR140&lt;=0," ",IF(AQ140&lt;=0," ",IF(AR140/AQ140*100&gt;200,"СВ.200",AR140/AQ140)))</f>
        <v>0.17726912922774046</v>
      </c>
      <c r="AU140" s="23">
        <f t="shared" ref="AU140:AU142" si="1445">IF(AS140=0," ",IF(AR140/AS140*100&gt;200,"св.200",AR140/AS140))</f>
        <v>0.41723137490330992</v>
      </c>
      <c r="AV140" s="30">
        <v>0</v>
      </c>
      <c r="AW140" s="30">
        <v>0</v>
      </c>
      <c r="AX140" s="30"/>
      <c r="AY140" s="23" t="str">
        <f t="shared" ref="AY140:AY142" si="1446">IF(AW140&lt;=0," ",IF(AV140&lt;=0," ",IF(AW140/AV140*100&gt;200,"СВ.200",AW140/AV140)))</f>
        <v xml:space="preserve"> </v>
      </c>
      <c r="AZ140" s="23" t="str">
        <f t="shared" ref="AZ140:AZ142" si="1447">IF(AX140=0," ",IF(AW140/AX140*100&gt;200,"св.200",AW140/AX140))</f>
        <v xml:space="preserve"> </v>
      </c>
      <c r="BA140" s="30">
        <v>297784.05</v>
      </c>
      <c r="BB140" s="30">
        <v>102130</v>
      </c>
      <c r="BC140" s="30">
        <v>110130</v>
      </c>
      <c r="BD140" s="23">
        <f t="shared" ref="BD140:BD142" si="1448">IF(BB140&lt;=0," ",IF(BA140&lt;=0," ",IF(BB140/BA140*100&gt;200,"СВ.200",BB140/BA140)))</f>
        <v>0.34296665654187997</v>
      </c>
      <c r="BE140" s="23">
        <f t="shared" ref="BE140:BE142" si="1449">IF(BC140=0," ",IF(BB140/BC140*100&gt;200,"св.200",BB140/BC140))</f>
        <v>0.92735857622809403</v>
      </c>
      <c r="BF140" s="30">
        <v>0</v>
      </c>
      <c r="BG140" s="30">
        <v>0</v>
      </c>
      <c r="BH140" s="30"/>
      <c r="BI140" s="23" t="str">
        <f t="shared" ref="BI140:BI142" si="1450">IF(BG140&lt;=0," ",IF(BF140&lt;=0," ",IF(BG140/BF140*100&gt;200,"СВ.200",BG140/BF140)))</f>
        <v xml:space="preserve"> </v>
      </c>
      <c r="BJ140" s="23" t="str">
        <f t="shared" ref="BJ140:BJ142" si="1451">IF(BH140=0," ",IF(BG140/BH140*100&gt;200,"св.200",BG140/BH140))</f>
        <v xml:space="preserve"> </v>
      </c>
      <c r="BK140" s="30">
        <v>0</v>
      </c>
      <c r="BL140" s="30">
        <v>0</v>
      </c>
      <c r="BM140" s="30"/>
      <c r="BN140" s="23" t="str">
        <f t="shared" ref="BN140:BN142" si="1452">IF(BL140&lt;=0," ",IF(BK140&lt;=0," ",IF(BL140/BK140*100&gt;200,"СВ.200",BL140/BK140)))</f>
        <v xml:space="preserve"> </v>
      </c>
      <c r="BO140" s="23" t="str">
        <f t="shared" ref="BO140:BO142" si="1453">IF(BM140=0," ",IF(BL140/BM140*100&gt;200,"св.200",BL140/BM140))</f>
        <v xml:space="preserve"> </v>
      </c>
      <c r="BP140" s="30">
        <v>0</v>
      </c>
      <c r="BQ140" s="30">
        <v>0</v>
      </c>
      <c r="BR140" s="30"/>
      <c r="BS140" s="23" t="str">
        <f t="shared" ref="BS140:BS142" si="1454">IF(BQ140&lt;=0," ",IF(BP140&lt;=0," ",IF(BQ140/BP140*100&gt;200,"СВ.200",BQ140/BP140)))</f>
        <v xml:space="preserve"> </v>
      </c>
      <c r="BT140" s="23" t="str">
        <f t="shared" ref="BT140:BT142" si="1455">IF(BR140=0," ",IF(BQ140/BR140*100&gt;200,"св.200",BQ140/BR140))</f>
        <v xml:space="preserve"> </v>
      </c>
      <c r="BU140" s="30">
        <v>50000</v>
      </c>
      <c r="BV140" s="30">
        <v>14419.46</v>
      </c>
      <c r="BW140" s="30">
        <v>62104</v>
      </c>
      <c r="BX140" s="23">
        <f t="shared" ref="BX140" si="1456">IF(BV140&lt;=0," ",IF(BU140&lt;=0," ",IF(BV140/BU140*100&gt;200,"СВ.200",BV140/BU140)))</f>
        <v>0.28838919999999996</v>
      </c>
      <c r="BY140" s="23">
        <f>IF(BV140=0," ",IF(BV140/BW140*100&gt;200,"св.200",BV140/BW140))</f>
        <v>0.23218246811799562</v>
      </c>
      <c r="BZ140" s="30">
        <v>1000</v>
      </c>
      <c r="CA140" s="30">
        <v>-102130</v>
      </c>
      <c r="CB140" s="30"/>
      <c r="CC140" s="23" t="str">
        <f t="shared" ref="CC140:CC142" si="1457">IF(CA140&lt;=0," ",IF(BZ140&lt;=0," ",IF(CA140/BZ140*100&gt;200,"СВ.200",CA140/BZ140)))</f>
        <v xml:space="preserve"> </v>
      </c>
      <c r="CD140" s="23" t="str">
        <f t="shared" ref="CD140:CD142" si="1458">IF(CB140=0," ",IF(CA140/CB140*100&gt;200,"св.200",CA140/CB140))</f>
        <v xml:space="preserve"> </v>
      </c>
      <c r="CE140" s="22">
        <v>0</v>
      </c>
      <c r="CF140" s="22">
        <v>0</v>
      </c>
      <c r="CG140" s="22">
        <v>0</v>
      </c>
      <c r="CH140" s="32" t="str">
        <f t="shared" ref="CH140:CH142" si="1459">IF(CF140&lt;=0," ",IF(CE140&lt;=0," ",IF(CF140/CE140*100&gt;200,"СВ.200",CF140/CE140)))</f>
        <v xml:space="preserve"> </v>
      </c>
      <c r="CI140" s="23" t="str">
        <f t="shared" ref="CI140:CI142" si="1460">IF(CG140=0," ",IF(CF140/CG140*100&gt;200,"св.200",CF140/CG140))</f>
        <v xml:space="preserve"> </v>
      </c>
      <c r="CJ140" s="30">
        <v>0</v>
      </c>
      <c r="CK140" s="30">
        <v>0</v>
      </c>
      <c r="CL140" s="30"/>
      <c r="CM140" s="23" t="str">
        <f t="shared" ref="CM140:CM142" si="1461">IF(CK140&lt;=0," ",IF(CJ140&lt;=0," ",IF(CK140/CJ140*100&gt;200,"СВ.200",CK140/CJ140)))</f>
        <v xml:space="preserve"> </v>
      </c>
      <c r="CN140" s="23" t="str">
        <f t="shared" ref="CN140:CN142" si="1462">IF(CL140=0," ",IF(CK140/CL140*100&gt;200,"св.200",CK140/CL140))</f>
        <v xml:space="preserve"> </v>
      </c>
      <c r="CO140" s="30">
        <v>0</v>
      </c>
      <c r="CP140" s="30">
        <v>0</v>
      </c>
      <c r="CQ140" s="30"/>
      <c r="CR140" s="23" t="str">
        <f t="shared" ref="CR140:CR142" si="1463">IF(CP140&lt;=0," ",IF(CO140&lt;=0," ",IF(CP140/CO140*100&gt;200,"СВ.200",CP140/CO140)))</f>
        <v xml:space="preserve"> </v>
      </c>
      <c r="CS140" s="23" t="str">
        <f t="shared" ref="CS140:CS142" si="1464">IF(CQ140=0," ",IF(CP140/CQ140*100&gt;200,"св.200",CP140/CQ140))</f>
        <v xml:space="preserve"> </v>
      </c>
      <c r="CT140" s="30">
        <v>0</v>
      </c>
      <c r="CU140" s="30">
        <v>0</v>
      </c>
      <c r="CV140" s="30"/>
      <c r="CW140" s="23" t="str">
        <f t="shared" si="1385"/>
        <v xml:space="preserve"> </v>
      </c>
      <c r="CX140" s="23" t="str">
        <f t="shared" si="1386"/>
        <v xml:space="preserve"> </v>
      </c>
      <c r="CY140" s="30">
        <v>0</v>
      </c>
      <c r="CZ140" s="30">
        <v>0</v>
      </c>
      <c r="DA140" s="30"/>
      <c r="DB140" s="23" t="str">
        <f t="shared" ref="DB140:DB142" si="1465">IF(CZ140&lt;=0," ",IF(CY140&lt;=0," ",IF(CZ140/CY140*100&gt;200,"СВ.200",CZ140/CY140)))</f>
        <v xml:space="preserve"> </v>
      </c>
      <c r="DC140" s="23" t="str">
        <f t="shared" ref="DC140:DC142" si="1466">IF(DA140=0," ",IF(CZ140/DA140*100&gt;200,"св.200",CZ140/DA140))</f>
        <v xml:space="preserve"> </v>
      </c>
      <c r="DD140" s="30">
        <v>0</v>
      </c>
      <c r="DE140" s="30">
        <v>0</v>
      </c>
      <c r="DF140" s="30"/>
      <c r="DG140" s="23" t="str">
        <f t="shared" ref="DG140:DG142" si="1467">IF(DE140&lt;=0," ",IF(DD140&lt;=0," ",IF(DE140/DD140*100&gt;200,"СВ.200",DE140/DD140)))</f>
        <v xml:space="preserve"> </v>
      </c>
      <c r="DH140" s="23" t="str">
        <f t="shared" ref="DH140:DH142" si="1468">IF(DF140=0," ",IF(DE140/DF140*100&gt;200,"св.200",DE140/DF140))</f>
        <v xml:space="preserve"> </v>
      </c>
      <c r="DI140" s="30"/>
      <c r="DJ140" s="30"/>
      <c r="DK140" s="23" t="str">
        <f t="shared" si="1337"/>
        <v xml:space="preserve"> </v>
      </c>
      <c r="DL140" s="30">
        <v>0</v>
      </c>
      <c r="DM140" s="30">
        <v>0</v>
      </c>
      <c r="DN140" s="30"/>
      <c r="DO140" s="23" t="str">
        <f t="shared" ref="DO140:DO142" si="1469">IF(DM140&lt;=0," ",IF(DL140&lt;=0," ",IF(DM140/DL140*100&gt;200,"СВ.200",DM140/DL140)))</f>
        <v xml:space="preserve"> </v>
      </c>
      <c r="DP140" s="23" t="str">
        <f t="shared" ref="DP140:DP142" si="1470">IF(DN140=0," ",IF(DM140/DN140*100&gt;200,"св.200",DM140/DN140))</f>
        <v xml:space="preserve"> </v>
      </c>
      <c r="DQ140" s="30">
        <v>58950</v>
      </c>
      <c r="DR140" s="30">
        <v>18950</v>
      </c>
      <c r="DS140" s="30">
        <v>1000</v>
      </c>
      <c r="DT140" s="77">
        <f t="shared" si="892"/>
        <v>0.32145886344359625</v>
      </c>
      <c r="DU140" s="23" t="str">
        <f t="shared" si="1429"/>
        <v>св.200</v>
      </c>
      <c r="DV140" s="86"/>
      <c r="DW140" s="86"/>
      <c r="DX140" s="86"/>
      <c r="DY140" s="86"/>
      <c r="DZ140" s="86"/>
      <c r="EA140" s="86"/>
      <c r="EB140" s="86"/>
      <c r="EC140" s="86"/>
      <c r="ED140" s="86"/>
      <c r="EE140" s="86"/>
      <c r="EF140" s="86"/>
      <c r="EG140" s="86"/>
      <c r="EH140" s="86"/>
      <c r="EI140" s="86"/>
      <c r="EJ140" s="86"/>
      <c r="EK140" s="86"/>
      <c r="EL140" s="86"/>
      <c r="EM140" s="86"/>
      <c r="EN140" s="86"/>
      <c r="EO140" s="86"/>
      <c r="EP140" s="86"/>
      <c r="EQ140" s="86"/>
      <c r="ER140" s="86"/>
      <c r="ES140" s="86"/>
      <c r="ET140" s="86"/>
      <c r="EU140" s="86"/>
      <c r="EV140" s="86"/>
      <c r="EW140" s="86"/>
      <c r="EX140" s="86"/>
      <c r="EY140" s="86"/>
      <c r="EZ140" s="86"/>
      <c r="FA140" s="86"/>
      <c r="FB140" s="86"/>
      <c r="FC140" s="86"/>
      <c r="FD140" s="86"/>
      <c r="FE140" s="86"/>
      <c r="FF140" s="86"/>
      <c r="FG140" s="86"/>
      <c r="FH140" s="86"/>
      <c r="FI140" s="86"/>
    </row>
    <row r="141" spans="1:165" s="14" customFormat="1" ht="15.75" customHeight="1" outlineLevel="1" x14ac:dyDescent="0.25">
      <c r="A141" s="13">
        <v>115</v>
      </c>
      <c r="B141" s="100" t="s">
        <v>111</v>
      </c>
      <c r="C141" s="94">
        <v>541399.97</v>
      </c>
      <c r="D141" s="22">
        <v>80441.039999999994</v>
      </c>
      <c r="E141" s="22">
        <v>61202.400000000001</v>
      </c>
      <c r="F141" s="23">
        <f t="shared" si="1382"/>
        <v>0.14857969053821707</v>
      </c>
      <c r="G141" s="23">
        <f t="shared" si="1383"/>
        <v>1.3143445355084113</v>
      </c>
      <c r="H141" s="12">
        <v>517000</v>
      </c>
      <c r="I141" s="19">
        <v>80341.040000000008</v>
      </c>
      <c r="J141" s="12">
        <v>58602.400000000001</v>
      </c>
      <c r="K141" s="23">
        <f t="shared" si="1431"/>
        <v>0.15539852998065765</v>
      </c>
      <c r="L141" s="23">
        <f t="shared" si="1432"/>
        <v>1.3709513603538424</v>
      </c>
      <c r="M141" s="30">
        <v>112000</v>
      </c>
      <c r="N141" s="30">
        <v>16320.75</v>
      </c>
      <c r="O141" s="30">
        <v>24204.89</v>
      </c>
      <c r="P141" s="23">
        <f t="shared" si="1433"/>
        <v>0.14572098214285714</v>
      </c>
      <c r="Q141" s="23">
        <f t="shared" si="1434"/>
        <v>0.67427490891303365</v>
      </c>
      <c r="R141" s="30">
        <v>0</v>
      </c>
      <c r="S141" s="30">
        <v>0</v>
      </c>
      <c r="T141" s="30"/>
      <c r="U141" s="23" t="str">
        <f t="shared" si="1435"/>
        <v xml:space="preserve"> </v>
      </c>
      <c r="V141" s="23" t="str">
        <f t="shared" si="1436"/>
        <v xml:space="preserve"> </v>
      </c>
      <c r="W141" s="30">
        <v>0</v>
      </c>
      <c r="X141" s="30">
        <v>3275.4</v>
      </c>
      <c r="Y141" s="30">
        <v>2181.9</v>
      </c>
      <c r="Z141" s="23" t="str">
        <f t="shared" ref="Z141:Z142" si="1471">IF(X141&lt;=0," ",IF(W141&lt;=0," ",IF(X141/W141*100&gt;200,"СВ.200",X141/W141)))</f>
        <v xml:space="preserve"> </v>
      </c>
      <c r="AA141" s="23">
        <f t="shared" ref="AA141:AA142" si="1472">IF(Y141=0," ",IF(X141/Y141*100&gt;200,"св.200",X141/Y141))</f>
        <v>1.5011687061735184</v>
      </c>
      <c r="AB141" s="30">
        <v>56000</v>
      </c>
      <c r="AC141" s="30">
        <v>-284.02</v>
      </c>
      <c r="AD141" s="30">
        <v>1890.6</v>
      </c>
      <c r="AE141" s="23" t="str">
        <f t="shared" ref="AE141:AE142" si="1473">IF(AC141&lt;=0," ",IF(AB141&lt;=0," ",IF(AC141/AB141*100&gt;200,"СВ.200",AC141/AB141)))</f>
        <v xml:space="preserve"> </v>
      </c>
      <c r="AF141" s="23">
        <f t="shared" si="1439"/>
        <v>-0.15022744102401353</v>
      </c>
      <c r="AG141" s="30">
        <v>349000</v>
      </c>
      <c r="AH141" s="30">
        <v>61028.91</v>
      </c>
      <c r="AI141" s="30">
        <v>30325.01</v>
      </c>
      <c r="AJ141" s="23">
        <f t="shared" si="1440"/>
        <v>0.17486793696275071</v>
      </c>
      <c r="AK141" s="23" t="str">
        <f t="shared" si="1441"/>
        <v>св.200</v>
      </c>
      <c r="AL141" s="30">
        <v>0</v>
      </c>
      <c r="AM141" s="30">
        <v>0</v>
      </c>
      <c r="AN141" s="30"/>
      <c r="AO141" s="23" t="str">
        <f t="shared" si="1442"/>
        <v xml:space="preserve"> </v>
      </c>
      <c r="AP141" s="23" t="str">
        <f t="shared" si="1443"/>
        <v xml:space="preserve"> </v>
      </c>
      <c r="AQ141" s="48">
        <v>24399.97</v>
      </c>
      <c r="AR141" s="48">
        <v>100</v>
      </c>
      <c r="AS141" s="48">
        <v>2600</v>
      </c>
      <c r="AT141" s="23">
        <f t="shared" si="1444"/>
        <v>4.0983656947119196E-3</v>
      </c>
      <c r="AU141" s="23">
        <f t="shared" si="1445"/>
        <v>3.8461538461538464E-2</v>
      </c>
      <c r="AV141" s="30">
        <v>0</v>
      </c>
      <c r="AW141" s="30">
        <v>0</v>
      </c>
      <c r="AX141" s="30"/>
      <c r="AY141" s="23" t="str">
        <f t="shared" si="1446"/>
        <v xml:space="preserve"> </v>
      </c>
      <c r="AZ141" s="23" t="str">
        <f t="shared" si="1447"/>
        <v xml:space="preserve"> </v>
      </c>
      <c r="BA141" s="30">
        <v>0</v>
      </c>
      <c r="BB141" s="30">
        <v>0</v>
      </c>
      <c r="BC141" s="30"/>
      <c r="BD141" s="23" t="str">
        <f t="shared" si="1448"/>
        <v xml:space="preserve"> </v>
      </c>
      <c r="BE141" s="23" t="str">
        <f t="shared" si="1449"/>
        <v xml:space="preserve"> </v>
      </c>
      <c r="BF141" s="30">
        <v>0</v>
      </c>
      <c r="BG141" s="30">
        <v>0</v>
      </c>
      <c r="BH141" s="30"/>
      <c r="BI141" s="23" t="str">
        <f t="shared" si="1450"/>
        <v xml:space="preserve"> </v>
      </c>
      <c r="BJ141" s="23" t="str">
        <f>IF(BG141=0," ",IF(BG141/BH141*100&gt;200,"св.200",BG141/BH141))</f>
        <v xml:space="preserve"> </v>
      </c>
      <c r="BK141" s="30">
        <v>0</v>
      </c>
      <c r="BL141" s="30">
        <v>0</v>
      </c>
      <c r="BM141" s="30"/>
      <c r="BN141" s="23" t="str">
        <f t="shared" si="1452"/>
        <v xml:space="preserve"> </v>
      </c>
      <c r="BO141" s="23" t="str">
        <f t="shared" si="1453"/>
        <v xml:space="preserve"> </v>
      </c>
      <c r="BP141" s="30">
        <v>0</v>
      </c>
      <c r="BQ141" s="30">
        <v>0</v>
      </c>
      <c r="BR141" s="30"/>
      <c r="BS141" s="23" t="str">
        <f t="shared" si="1454"/>
        <v xml:space="preserve"> </v>
      </c>
      <c r="BT141" s="23" t="str">
        <f t="shared" si="1455"/>
        <v xml:space="preserve"> </v>
      </c>
      <c r="BU141" s="30">
        <v>1000</v>
      </c>
      <c r="BV141" s="30">
        <v>0</v>
      </c>
      <c r="BW141" s="30">
        <v>2600</v>
      </c>
      <c r="BX141" s="23" t="str">
        <f t="shared" ref="BX141:BX142" si="1474">IF(BV141&lt;=0," ",IF(BU141&lt;=0," ",IF(BV141/BU141*100&gt;200,"СВ.200",BV141/BU141)))</f>
        <v xml:space="preserve"> </v>
      </c>
      <c r="BY141" s="23"/>
      <c r="BZ141" s="30">
        <v>0</v>
      </c>
      <c r="CA141" s="30">
        <v>0</v>
      </c>
      <c r="CB141" s="30"/>
      <c r="CC141" s="23" t="str">
        <f t="shared" si="1457"/>
        <v xml:space="preserve"> </v>
      </c>
      <c r="CD141" s="23" t="str">
        <f t="shared" si="1458"/>
        <v xml:space="preserve"> </v>
      </c>
      <c r="CE141" s="22">
        <v>0</v>
      </c>
      <c r="CF141" s="22">
        <v>0</v>
      </c>
      <c r="CG141" s="22">
        <v>0</v>
      </c>
      <c r="CH141" s="32" t="str">
        <f t="shared" si="1459"/>
        <v xml:space="preserve"> </v>
      </c>
      <c r="CI141" s="23" t="str">
        <f t="shared" si="1460"/>
        <v xml:space="preserve"> </v>
      </c>
      <c r="CJ141" s="30">
        <v>0</v>
      </c>
      <c r="CK141" s="30">
        <v>0</v>
      </c>
      <c r="CL141" s="30"/>
      <c r="CM141" s="23" t="str">
        <f t="shared" si="1461"/>
        <v xml:space="preserve"> </v>
      </c>
      <c r="CN141" s="23" t="str">
        <f t="shared" si="1462"/>
        <v xml:space="preserve"> </v>
      </c>
      <c r="CO141" s="30">
        <v>0</v>
      </c>
      <c r="CP141" s="30">
        <v>0</v>
      </c>
      <c r="CQ141" s="30"/>
      <c r="CR141" s="23" t="str">
        <f t="shared" si="1463"/>
        <v xml:space="preserve"> </v>
      </c>
      <c r="CS141" s="23" t="str">
        <f t="shared" si="1464"/>
        <v xml:space="preserve"> </v>
      </c>
      <c r="CT141" s="30">
        <v>0</v>
      </c>
      <c r="CU141" s="30">
        <v>0</v>
      </c>
      <c r="CV141" s="30"/>
      <c r="CW141" s="23" t="str">
        <f t="shared" si="1385"/>
        <v xml:space="preserve"> </v>
      </c>
      <c r="CX141" s="23" t="str">
        <f t="shared" si="1386"/>
        <v xml:space="preserve"> </v>
      </c>
      <c r="CY141" s="30">
        <v>0</v>
      </c>
      <c r="CZ141" s="30">
        <v>0</v>
      </c>
      <c r="DA141" s="30"/>
      <c r="DB141" s="23" t="str">
        <f t="shared" si="1465"/>
        <v xml:space="preserve"> </v>
      </c>
      <c r="DC141" s="23" t="str">
        <f t="shared" si="1466"/>
        <v xml:space="preserve"> </v>
      </c>
      <c r="DD141" s="30">
        <v>0</v>
      </c>
      <c r="DE141" s="30">
        <v>0</v>
      </c>
      <c r="DF141" s="30"/>
      <c r="DG141" s="23" t="str">
        <f t="shared" si="1467"/>
        <v xml:space="preserve"> </v>
      </c>
      <c r="DH141" s="23" t="str">
        <f t="shared" si="1468"/>
        <v xml:space="preserve"> </v>
      </c>
      <c r="DI141" s="30"/>
      <c r="DJ141" s="30"/>
      <c r="DK141" s="23" t="str">
        <f t="shared" si="1337"/>
        <v xml:space="preserve"> </v>
      </c>
      <c r="DL141" s="30">
        <v>0</v>
      </c>
      <c r="DM141" s="30">
        <v>0</v>
      </c>
      <c r="DN141" s="30"/>
      <c r="DO141" s="23" t="str">
        <f t="shared" si="1469"/>
        <v xml:space="preserve"> </v>
      </c>
      <c r="DP141" s="23" t="str">
        <f t="shared" si="1470"/>
        <v xml:space="preserve"> </v>
      </c>
      <c r="DQ141" s="30">
        <v>23399.97</v>
      </c>
      <c r="DR141" s="30">
        <v>100</v>
      </c>
      <c r="DS141" s="30"/>
      <c r="DT141" s="77">
        <f t="shared" si="892"/>
        <v>4.2735097523629298E-3</v>
      </c>
      <c r="DU141" s="23" t="str">
        <f t="shared" si="1429"/>
        <v xml:space="preserve"> </v>
      </c>
      <c r="DV141" s="86"/>
      <c r="DW141" s="86"/>
      <c r="DX141" s="86"/>
      <c r="DY141" s="86"/>
      <c r="DZ141" s="86"/>
      <c r="EA141" s="86"/>
      <c r="EB141" s="86"/>
      <c r="EC141" s="86"/>
      <c r="ED141" s="86"/>
      <c r="EE141" s="86"/>
      <c r="EF141" s="86"/>
      <c r="EG141" s="86"/>
      <c r="EH141" s="86"/>
      <c r="EI141" s="86"/>
      <c r="EJ141" s="86"/>
      <c r="EK141" s="86"/>
      <c r="EL141" s="86"/>
      <c r="EM141" s="86"/>
      <c r="EN141" s="86"/>
      <c r="EO141" s="86"/>
      <c r="EP141" s="86"/>
      <c r="EQ141" s="86"/>
      <c r="ER141" s="86"/>
      <c r="ES141" s="86"/>
      <c r="ET141" s="86"/>
      <c r="EU141" s="86"/>
      <c r="EV141" s="86"/>
      <c r="EW141" s="86"/>
      <c r="EX141" s="86"/>
      <c r="EY141" s="86"/>
      <c r="EZ141" s="86"/>
      <c r="FA141" s="86"/>
      <c r="FB141" s="86"/>
      <c r="FC141" s="86"/>
      <c r="FD141" s="86"/>
      <c r="FE141" s="86"/>
      <c r="FF141" s="86"/>
      <c r="FG141" s="86"/>
      <c r="FH141" s="86"/>
      <c r="FI141" s="86"/>
    </row>
    <row r="142" spans="1:165" s="14" customFormat="1" ht="15.75" customHeight="1" outlineLevel="1" x14ac:dyDescent="0.25">
      <c r="A142" s="13">
        <v>116</v>
      </c>
      <c r="B142" s="100" t="s">
        <v>2</v>
      </c>
      <c r="C142" s="94">
        <v>2473376.3199999998</v>
      </c>
      <c r="D142" s="22">
        <v>223666.27</v>
      </c>
      <c r="E142" s="22">
        <v>318481.7</v>
      </c>
      <c r="F142" s="23">
        <f t="shared" si="1382"/>
        <v>9.042953479881298E-2</v>
      </c>
      <c r="G142" s="23">
        <f t="shared" si="1383"/>
        <v>0.70228923671281573</v>
      </c>
      <c r="H142" s="12">
        <v>2340450</v>
      </c>
      <c r="I142" s="19">
        <v>221146.27</v>
      </c>
      <c r="J142" s="12">
        <v>264536.7</v>
      </c>
      <c r="K142" s="23">
        <f t="shared" si="1431"/>
        <v>9.448878207182379E-2</v>
      </c>
      <c r="L142" s="23">
        <f t="shared" si="1432"/>
        <v>0.83597576442134491</v>
      </c>
      <c r="M142" s="30">
        <v>1278350</v>
      </c>
      <c r="N142" s="30">
        <v>144980.73000000001</v>
      </c>
      <c r="O142" s="30">
        <v>211144.21</v>
      </c>
      <c r="P142" s="23">
        <f t="shared" si="1433"/>
        <v>0.11341239097273831</v>
      </c>
      <c r="Q142" s="23">
        <f t="shared" si="1434"/>
        <v>0.6866431715082314</v>
      </c>
      <c r="R142" s="30">
        <v>0</v>
      </c>
      <c r="S142" s="30">
        <v>0</v>
      </c>
      <c r="T142" s="30"/>
      <c r="U142" s="23" t="str">
        <f t="shared" si="1435"/>
        <v xml:space="preserve"> </v>
      </c>
      <c r="V142" s="23" t="str">
        <f t="shared" si="1436"/>
        <v xml:space="preserve"> </v>
      </c>
      <c r="W142" s="30">
        <v>100</v>
      </c>
      <c r="X142" s="30">
        <v>12720.3</v>
      </c>
      <c r="Y142" s="30"/>
      <c r="Z142" s="23" t="str">
        <f t="shared" si="1471"/>
        <v>СВ.200</v>
      </c>
      <c r="AA142" s="23" t="str">
        <f t="shared" si="1472"/>
        <v xml:space="preserve"> </v>
      </c>
      <c r="AB142" s="30">
        <v>159000</v>
      </c>
      <c r="AC142" s="30">
        <v>1175.68</v>
      </c>
      <c r="AD142" s="30">
        <v>10164.9</v>
      </c>
      <c r="AE142" s="23">
        <f t="shared" si="1473"/>
        <v>7.3942138364779877E-3</v>
      </c>
      <c r="AF142" s="23">
        <f>IF(AD142&lt;=0," ",IF(AC142/AD142*100&gt;200,"св.200",AC142/AD142))</f>
        <v>0.11566075416383832</v>
      </c>
      <c r="AG142" s="30">
        <v>903000</v>
      </c>
      <c r="AH142" s="30">
        <v>62269.56</v>
      </c>
      <c r="AI142" s="30">
        <v>43227.59</v>
      </c>
      <c r="AJ142" s="23">
        <f t="shared" si="1440"/>
        <v>6.8958538205980066E-2</v>
      </c>
      <c r="AK142" s="23">
        <f t="shared" si="1441"/>
        <v>1.4405050108044424</v>
      </c>
      <c r="AL142" s="30">
        <v>0</v>
      </c>
      <c r="AM142" s="30">
        <v>0</v>
      </c>
      <c r="AN142" s="30"/>
      <c r="AO142" s="23" t="str">
        <f t="shared" si="1442"/>
        <v xml:space="preserve"> </v>
      </c>
      <c r="AP142" s="23" t="str">
        <f t="shared" si="1443"/>
        <v xml:space="preserve"> </v>
      </c>
      <c r="AQ142" s="48">
        <v>132926.32</v>
      </c>
      <c r="AR142" s="48">
        <v>2520</v>
      </c>
      <c r="AS142" s="48">
        <v>53945</v>
      </c>
      <c r="AT142" s="23">
        <f t="shared" si="1444"/>
        <v>1.8957870796393068E-2</v>
      </c>
      <c r="AU142" s="23">
        <f t="shared" si="1445"/>
        <v>4.6714245991287422E-2</v>
      </c>
      <c r="AV142" s="30">
        <v>0</v>
      </c>
      <c r="AW142" s="30">
        <v>0</v>
      </c>
      <c r="AX142" s="30"/>
      <c r="AY142" s="23" t="str">
        <f t="shared" si="1446"/>
        <v xml:space="preserve"> </v>
      </c>
      <c r="AZ142" s="23" t="str">
        <f t="shared" si="1447"/>
        <v xml:space="preserve"> </v>
      </c>
      <c r="BA142" s="30">
        <v>102846.32</v>
      </c>
      <c r="BB142" s="30">
        <v>0</v>
      </c>
      <c r="BC142" s="30">
        <v>51425</v>
      </c>
      <c r="BD142" s="23" t="str">
        <f t="shared" si="1448"/>
        <v xml:space="preserve"> </v>
      </c>
      <c r="BE142" s="23">
        <f t="shared" si="1449"/>
        <v>0</v>
      </c>
      <c r="BF142" s="30">
        <v>10080</v>
      </c>
      <c r="BG142" s="30">
        <v>2520</v>
      </c>
      <c r="BH142" s="30">
        <v>2520</v>
      </c>
      <c r="BI142" s="23">
        <f t="shared" si="1450"/>
        <v>0.25</v>
      </c>
      <c r="BJ142" s="23">
        <f t="shared" si="1451"/>
        <v>1</v>
      </c>
      <c r="BK142" s="30">
        <v>0</v>
      </c>
      <c r="BL142" s="30">
        <v>0</v>
      </c>
      <c r="BM142" s="30"/>
      <c r="BN142" s="23" t="str">
        <f t="shared" si="1452"/>
        <v xml:space="preserve"> </v>
      </c>
      <c r="BO142" s="23" t="str">
        <f t="shared" si="1453"/>
        <v xml:space="preserve"> </v>
      </c>
      <c r="BP142" s="30">
        <v>0</v>
      </c>
      <c r="BQ142" s="30">
        <v>0</v>
      </c>
      <c r="BR142" s="30"/>
      <c r="BS142" s="23" t="str">
        <f t="shared" si="1454"/>
        <v xml:space="preserve"> </v>
      </c>
      <c r="BT142" s="23" t="str">
        <f t="shared" si="1455"/>
        <v xml:space="preserve"> </v>
      </c>
      <c r="BU142" s="30">
        <v>20000</v>
      </c>
      <c r="BV142" s="30">
        <v>0</v>
      </c>
      <c r="BW142" s="30"/>
      <c r="BX142" s="23" t="str">
        <f t="shared" si="1474"/>
        <v xml:space="preserve"> </v>
      </c>
      <c r="BY142" s="23" t="str">
        <f t="shared" ref="BY142" si="1475">IF(BV142=0," ",IF(BV142/BW142*100&gt;200,"св.200",BV142/BW142))</f>
        <v xml:space="preserve"> </v>
      </c>
      <c r="BZ142" s="30">
        <v>0</v>
      </c>
      <c r="CA142" s="30">
        <v>0</v>
      </c>
      <c r="CB142" s="30"/>
      <c r="CC142" s="23" t="str">
        <f t="shared" si="1457"/>
        <v xml:space="preserve"> </v>
      </c>
      <c r="CD142" s="23" t="str">
        <f t="shared" si="1458"/>
        <v xml:space="preserve"> </v>
      </c>
      <c r="CE142" s="22">
        <v>0</v>
      </c>
      <c r="CF142" s="22">
        <v>0</v>
      </c>
      <c r="CG142" s="22">
        <v>0</v>
      </c>
      <c r="CH142" s="32" t="str">
        <f t="shared" si="1459"/>
        <v xml:space="preserve"> </v>
      </c>
      <c r="CI142" s="23" t="str">
        <f t="shared" si="1460"/>
        <v xml:space="preserve"> </v>
      </c>
      <c r="CJ142" s="30">
        <v>0</v>
      </c>
      <c r="CK142" s="30">
        <v>0</v>
      </c>
      <c r="CL142" s="30"/>
      <c r="CM142" s="23" t="str">
        <f t="shared" si="1461"/>
        <v xml:space="preserve"> </v>
      </c>
      <c r="CN142" s="23" t="str">
        <f t="shared" si="1462"/>
        <v xml:space="preserve"> </v>
      </c>
      <c r="CO142" s="30">
        <v>0</v>
      </c>
      <c r="CP142" s="30">
        <v>0</v>
      </c>
      <c r="CQ142" s="30"/>
      <c r="CR142" s="23" t="str">
        <f t="shared" si="1463"/>
        <v xml:space="preserve"> </v>
      </c>
      <c r="CS142" s="23" t="str">
        <f t="shared" si="1464"/>
        <v xml:space="preserve"> </v>
      </c>
      <c r="CT142" s="30">
        <v>0</v>
      </c>
      <c r="CU142" s="30">
        <v>0</v>
      </c>
      <c r="CV142" s="30"/>
      <c r="CW142" s="23" t="str">
        <f t="shared" si="1385"/>
        <v xml:space="preserve"> </v>
      </c>
      <c r="CX142" s="23" t="str">
        <f t="shared" si="1386"/>
        <v xml:space="preserve"> </v>
      </c>
      <c r="CY142" s="30">
        <v>0</v>
      </c>
      <c r="CZ142" s="30">
        <v>0</v>
      </c>
      <c r="DA142" s="30"/>
      <c r="DB142" s="23" t="str">
        <f t="shared" si="1465"/>
        <v xml:space="preserve"> </v>
      </c>
      <c r="DC142" s="23" t="str">
        <f t="shared" si="1466"/>
        <v xml:space="preserve"> </v>
      </c>
      <c r="DD142" s="30">
        <v>0</v>
      </c>
      <c r="DE142" s="30">
        <v>0</v>
      </c>
      <c r="DF142" s="30"/>
      <c r="DG142" s="23" t="str">
        <f t="shared" si="1467"/>
        <v xml:space="preserve"> </v>
      </c>
      <c r="DH142" s="23" t="str">
        <f t="shared" si="1468"/>
        <v xml:space="preserve"> </v>
      </c>
      <c r="DI142" s="30"/>
      <c r="DJ142" s="30"/>
      <c r="DK142" s="23" t="str">
        <f t="shared" si="1337"/>
        <v xml:space="preserve"> </v>
      </c>
      <c r="DL142" s="30">
        <v>0</v>
      </c>
      <c r="DM142" s="30">
        <v>0</v>
      </c>
      <c r="DN142" s="30"/>
      <c r="DO142" s="23" t="str">
        <f t="shared" si="1469"/>
        <v xml:space="preserve"> </v>
      </c>
      <c r="DP142" s="23" t="str">
        <f t="shared" si="1470"/>
        <v xml:space="preserve"> </v>
      </c>
      <c r="DQ142" s="30">
        <v>0</v>
      </c>
      <c r="DR142" s="30">
        <v>0</v>
      </c>
      <c r="DS142" s="30"/>
      <c r="DT142" s="77" t="str">
        <f t="shared" si="892"/>
        <v xml:space="preserve"> </v>
      </c>
      <c r="DU142" s="23" t="str">
        <f t="shared" si="1429"/>
        <v xml:space="preserve"> </v>
      </c>
      <c r="DV142" s="86"/>
      <c r="DW142" s="86"/>
      <c r="DX142" s="86"/>
      <c r="DY142" s="86"/>
      <c r="DZ142" s="86"/>
      <c r="EA142" s="86"/>
      <c r="EB142" s="86"/>
      <c r="EC142" s="86"/>
      <c r="ED142" s="86"/>
      <c r="EE142" s="86"/>
      <c r="EF142" s="86"/>
      <c r="EG142" s="86"/>
      <c r="EH142" s="86"/>
      <c r="EI142" s="86"/>
      <c r="EJ142" s="86"/>
      <c r="EK142" s="86"/>
      <c r="EL142" s="86"/>
      <c r="EM142" s="86"/>
      <c r="EN142" s="86"/>
      <c r="EO142" s="86"/>
      <c r="EP142" s="86"/>
      <c r="EQ142" s="86"/>
      <c r="ER142" s="86"/>
      <c r="ES142" s="86"/>
      <c r="ET142" s="86"/>
      <c r="EU142" s="86"/>
      <c r="EV142" s="86"/>
      <c r="EW142" s="86"/>
      <c r="EX142" s="86"/>
      <c r="EY142" s="86"/>
      <c r="EZ142" s="86"/>
      <c r="FA142" s="86"/>
      <c r="FB142" s="86"/>
      <c r="FC142" s="86"/>
      <c r="FD142" s="86"/>
      <c r="FE142" s="86"/>
      <c r="FF142" s="86"/>
      <c r="FG142" s="86"/>
      <c r="FH142" s="86"/>
      <c r="FI142" s="86"/>
    </row>
    <row r="143" spans="1:165" s="8" customFormat="1" ht="15.75" x14ac:dyDescent="0.25">
      <c r="A143" s="35"/>
      <c r="B143" s="102" t="s">
        <v>143</v>
      </c>
      <c r="C143" s="93">
        <f>C144+C145+C146+C147</f>
        <v>1401364830.4100003</v>
      </c>
      <c r="D143" s="93">
        <f t="shared" ref="D143" si="1476">D144+D145+D146+D147</f>
        <v>266903994.23000002</v>
      </c>
      <c r="E143" s="93">
        <f t="shared" ref="E143" si="1477">E144+E145+E146+E147</f>
        <v>285524961.61000001</v>
      </c>
      <c r="F143" s="21">
        <f t="shared" si="1382"/>
        <v>0.19046003470196363</v>
      </c>
      <c r="G143" s="21">
        <f t="shared" si="1383"/>
        <v>0.93478339940928012</v>
      </c>
      <c r="H143" s="38">
        <f t="shared" ref="H143:I143" si="1478">H138+H131+H122+H115+H101+H96+H90+H84+H80+H75+H69+H63+H56+H48+H42+H30+H24+H18+H11+H6+H108</f>
        <v>1280656286.8800001</v>
      </c>
      <c r="I143" s="38">
        <f t="shared" si="1478"/>
        <v>225769013.62000003</v>
      </c>
      <c r="J143" s="38">
        <v>250255740.36999995</v>
      </c>
      <c r="K143" s="21">
        <f t="shared" si="1264"/>
        <v>0.17629165290714338</v>
      </c>
      <c r="L143" s="21">
        <f t="shared" si="1274"/>
        <v>0.90215318652112997</v>
      </c>
      <c r="M143" s="38">
        <f>M6+M11+M18+M24+M30+M42+M48+M56+M63+M69+M75+M80+M84+M90+M96+M101+M108+M115+M122+M131+M138</f>
        <v>968428322.59000003</v>
      </c>
      <c r="N143" s="38">
        <f>N6+N11+N18+N24+N30+N42+N48+N56+N63+N69+N75+N80+N84+N90+N96+N101+N108+N115+N122+N131+N138</f>
        <v>182884627.63</v>
      </c>
      <c r="O143" s="38">
        <f>O6+O11+O18+O24+O30+O42+O48+O56+O63+O69+O75+O80+O84+O90+O96+O101+O108+O115+O122+O131+O138</f>
        <v>203370918.37000003</v>
      </c>
      <c r="P143" s="21">
        <f t="shared" si="1265"/>
        <v>0.18884683911441857</v>
      </c>
      <c r="Q143" s="21">
        <f t="shared" si="1275"/>
        <v>0.89926637051061253</v>
      </c>
      <c r="R143" s="38">
        <f>R6+R11+R18+R24+R30+R42+R48+R56+R63+R69+R75+R80+R84+R90+R96+R101+R108+R115+R122+R131+R138</f>
        <v>41853761.390000001</v>
      </c>
      <c r="S143" s="38">
        <f>S6+S11+S18+S24+S30+S42+S48+S56+S63+S69+S75+S80+S84+S90+S96+S101+S108+S115+S122+S131+S138</f>
        <v>11279568.030000001</v>
      </c>
      <c r="T143" s="38">
        <v>10318709.949999999</v>
      </c>
      <c r="U143" s="21">
        <f t="shared" si="1266"/>
        <v>0.26949950626647851</v>
      </c>
      <c r="V143" s="21">
        <f t="shared" si="1303"/>
        <v>1.0931180433073422</v>
      </c>
      <c r="W143" s="38">
        <f>W6+W11+W18+W24+W30+W42+W48+W56+W63+W69+W75+W80+W84+W90+W96+W101+W108+W115+W122+W131+W138</f>
        <v>3518051.6</v>
      </c>
      <c r="X143" s="38">
        <f>X6+X11+X18+X24+X30+X42+X48+X56+X63+X69+X75+X80+X84+X90+X96+X101+X108+X115+X122+X131+X138</f>
        <v>2269725.92</v>
      </c>
      <c r="Y143" s="38">
        <v>1622490.2800000003</v>
      </c>
      <c r="Z143" s="21">
        <f t="shared" si="1306"/>
        <v>0.64516561383010984</v>
      </c>
      <c r="AA143" s="21">
        <f t="shared" si="1307"/>
        <v>1.3989149568279691</v>
      </c>
      <c r="AB143" s="38">
        <f>AB6+AB11+AB18+AB24+AB30+AB42+AB48+AB56+AB63+AB69+AB75+AB80+AB84+AB90+AB96+AB101+AB108+AB115+AB122+AB131+AB138</f>
        <v>52139856.899999999</v>
      </c>
      <c r="AC143" s="38">
        <f>AC6+AC11+AC18+AC24+AC30+AC42+AC48+AC56+AC63+AC69+AC75+AC80+AC84+AC90+AC96+AC101+AC108+AC115+AC122+AC131+AC138</f>
        <v>2830013.8000000007</v>
      </c>
      <c r="AD143" s="38">
        <v>3767515.61</v>
      </c>
      <c r="AE143" s="21">
        <f t="shared" si="1267"/>
        <v>5.4277360320104766E-2</v>
      </c>
      <c r="AF143" s="21">
        <f t="shared" si="1276"/>
        <v>0.75116179810599404</v>
      </c>
      <c r="AG143" s="38">
        <f>AG6+AG11+AG18+AG24+AG30+AG42+AG48+AG56+AG63+AG69+AG75+AG80+AG84+AG90+AG96+AG101+AG108+AG115+AG122+AG131+AG138</f>
        <v>214502994.40000001</v>
      </c>
      <c r="AH143" s="38">
        <f>AH6+AH11+AH18+AH24+AH30+AH42+AH48+AH56+AH63+AH69+AH75+AH80+AH84+AH90+AH96+AH101+AH108+AH115+AH122+AH131+AH138</f>
        <v>26672311.149999995</v>
      </c>
      <c r="AI143" s="38">
        <v>31144661.160000008</v>
      </c>
      <c r="AJ143" s="21">
        <f t="shared" si="1268"/>
        <v>0.12434470308727771</v>
      </c>
      <c r="AK143" s="21">
        <f t="shared" si="1277"/>
        <v>0.85640074916775843</v>
      </c>
      <c r="AL143" s="38">
        <f>AL6+AL11+AL18+AL24+AL30+AL42+AL48+AL56+AL63+AL69+AL75+AL80+AL84+AL90+AL96+AL101+AL108+AL115+AL122+AL131+AL138</f>
        <v>213300</v>
      </c>
      <c r="AM143" s="38">
        <f>AM6+AM11+AM18+AM24+AM30+AM42+AM48+AM56+AM63+AM69+AM75+AM80+AM84+AM90+AM96+AM101+AM108+AM115+AM122+AM131+AM138</f>
        <v>37552.1</v>
      </c>
      <c r="AN143" s="38">
        <v>31445</v>
      </c>
      <c r="AO143" s="21">
        <f t="shared" si="1206"/>
        <v>0.17605297702766057</v>
      </c>
      <c r="AP143" s="21">
        <f t="shared" si="1278"/>
        <v>1.194215296549531</v>
      </c>
      <c r="AQ143" s="50">
        <f>AQ6+AQ11+AQ18+AQ24+AQ30+AQ42+AQ48+AQ56+AQ63+AQ69+AQ75+AQ80+AQ84+AQ90+AQ96+AQ101+AQ108+AQ115+AQ122+AQ131+AQ138</f>
        <v>120708543.52999999</v>
      </c>
      <c r="AR143" s="50">
        <f>AR6+AR11+AR18+AR24+AR30+AR42+AR48+AR56+AR63+AR69+AR75+AR80+AR84+AR90+AR96+AR101+AR108+AR115+AR122+AR131+AR138</f>
        <v>41134980.610000007</v>
      </c>
      <c r="AS143" s="50">
        <v>35269221.240000002</v>
      </c>
      <c r="AT143" s="21">
        <f t="shared" si="1405"/>
        <v>0.34077936330808789</v>
      </c>
      <c r="AU143" s="21">
        <f t="shared" si="1406"/>
        <v>1.1663138329617397</v>
      </c>
      <c r="AV143" s="38">
        <f>AV6+AV11+AV18+AV24+AV30+AV42+AV48+AV56+AV63+AV69+AV75+AV80+AV84+AV90+AV96+AV101+AV108+AV115+AV122+AV131+AV138</f>
        <v>16798100</v>
      </c>
      <c r="AW143" s="38">
        <f>AW6+AW11+AW18+AW24+AW30+AW42+AW48+AW56+AW63+AW69+AW75+AW80+AW84+AW90+AW96+AW101+AW108+AW115+AW122+AW131+AW138</f>
        <v>5233459.08</v>
      </c>
      <c r="AX143" s="38">
        <v>3307372.2399999998</v>
      </c>
      <c r="AY143" s="21">
        <f t="shared" si="1269"/>
        <v>0.31155065632422713</v>
      </c>
      <c r="AZ143" s="21">
        <f t="shared" si="1279"/>
        <v>1.5823616757453345</v>
      </c>
      <c r="BA143" s="38">
        <f>BA6+BA11+BA18+BA24+BA30+BA42+BA48+BA56+BA63+BA69+BA75+BA80+BA84+BA90+BA96+BA101+BA108+BA115+BA122+BA131+BA138</f>
        <v>24400048.310000002</v>
      </c>
      <c r="BB143" s="38">
        <f>BB6+BB11+BB18+BB24+BB30+BB42+BB48+BB56+BB63+BB69+BB75+BB80+BB84+BB90+BB96+BB101+BB108+BB115+BB122+BB131+BB138</f>
        <v>15797498.82</v>
      </c>
      <c r="BC143" s="38">
        <f>BC6+BC11+BC18+BC24+BC30+BC42+BC48+BC56+BC63+BC69+BC75+BC80+BC84+BC90+BC96+BC101+BC108+BC115+BC122+BC131+BC138</f>
        <v>706602.29</v>
      </c>
      <c r="BD143" s="21">
        <f t="shared" si="1280"/>
        <v>0.64743719435693192</v>
      </c>
      <c r="BE143" s="21" t="str">
        <f t="shared" si="1281"/>
        <v>св.200</v>
      </c>
      <c r="BF143" s="38">
        <f>BF6+BF11+BF18+BF24+BF30+BF42+BF48+BF56+BF63+BF69+BF75+BF80+BF84+BF90+BF96+BF101+BF108+BF115+BF122+BF131+BF138</f>
        <v>5942250.2400000002</v>
      </c>
      <c r="BG143" s="38">
        <f>BG6+BG11+BG18+BG24+BG30+BG42+BG48+BG56+BG63+BG69+BG75+BG80+BG84+BG90+BG96+BG101+BG108+BG115+BG122+BG131+BG138</f>
        <v>1732909.81</v>
      </c>
      <c r="BH143" s="38">
        <v>1674786.23</v>
      </c>
      <c r="BI143" s="21">
        <f t="shared" si="1270"/>
        <v>0.29162518238208696</v>
      </c>
      <c r="BJ143" s="21">
        <f t="shared" si="1282"/>
        <v>1.0347050739723362</v>
      </c>
      <c r="BK143" s="38">
        <f>BK6+BK11+BK18+BK24+BK30+BK42+BK48+BK56+BK63+BK69+BK75+BK80+BK84+BK90+BK96+BK101+BK108+BK115+BK122+BK131+BK138</f>
        <v>1300215</v>
      </c>
      <c r="BL143" s="38">
        <f>BL6+BL11+BL18+BL24+BL30+BL42+BL48+BL56+BL63+BL69+BL75+BL80+BL84+BL90+BL96+BL101+BL108+BL115+BL122+BL131+BL138</f>
        <v>267288.96000000002</v>
      </c>
      <c r="BM143" s="38">
        <v>307639.10000000003</v>
      </c>
      <c r="BN143" s="21">
        <f t="shared" si="1187"/>
        <v>0.20557289371373197</v>
      </c>
      <c r="BO143" s="21">
        <f t="shared" si="1283"/>
        <v>0.86883936404702777</v>
      </c>
      <c r="BP143" s="38">
        <f>BP6+BP11+BP18+BP24+BP30+BP42+BP48+BP56+BP63+BP69+BP75+BP80+BP84+BP90+BP96+BP101+BP108+BP115+BP122+BP131+BP138</f>
        <v>14247749.91</v>
      </c>
      <c r="BQ143" s="38">
        <f>BQ6+BQ11+BQ18+BQ24+BQ30+BQ42+BQ48+BQ56+BQ63+BQ69+BQ75+BQ80+BQ84+BQ90+BQ96+BQ101+BQ108+BQ115+BQ122+BQ131+BQ138</f>
        <v>3682704.25</v>
      </c>
      <c r="BR143" s="38">
        <v>3224093.4099999997</v>
      </c>
      <c r="BS143" s="21">
        <f t="shared" si="1322"/>
        <v>0.25847619962891388</v>
      </c>
      <c r="BT143" s="21">
        <f t="shared" si="1323"/>
        <v>1.1422448985434328</v>
      </c>
      <c r="BU143" s="38">
        <f>BU6+BU11+BU18+BU24+BU30+BU42+BU48+BU56+BU63+BU69+BU75+BU80+BU84+BU90+BU96+BU101+BU108+BU115+BU122+BU131+BU138</f>
        <v>15401614.959999999</v>
      </c>
      <c r="BV143" s="38">
        <f>BV6+BV11+BV18+BV24+BV30+BV42+BV48+BV56+BV63+BV69+BV75+BV80+BV84+BV90+BV96+BV101+BV108+BV115+BV122+BV131+BV138</f>
        <v>5700361.9300000006</v>
      </c>
      <c r="BW143" s="38">
        <v>3665682.42</v>
      </c>
      <c r="BX143" s="21">
        <f t="shared" si="1237"/>
        <v>0.37011455907738139</v>
      </c>
      <c r="BY143" s="21">
        <f t="shared" si="1325"/>
        <v>1.5550615893233874</v>
      </c>
      <c r="BZ143" s="38">
        <f>BZ6+BZ11+BZ18+BZ24+BZ30+BZ42+BZ48+BZ56+BZ63+BZ69+BZ75+BZ80+BZ84+BZ90+BZ96+BZ101+BZ108+BZ115+BZ122+BZ131+BZ138</f>
        <v>21485409.5</v>
      </c>
      <c r="CA143" s="38">
        <f>CA6+CA11+CA18+CA24+CA30+CA42+CA48+CA56+CA63+CA69+CA75+CA80+CA84+CA90+CA96+CA101+CA108+CA115+CA122+CA131+CA138</f>
        <v>1519090.08</v>
      </c>
      <c r="CB143" s="38">
        <v>1011362.5</v>
      </c>
      <c r="CC143" s="21">
        <f t="shared" si="1418"/>
        <v>7.0703333813581723E-2</v>
      </c>
      <c r="CD143" s="21">
        <f t="shared" si="1284"/>
        <v>1.5020233398015055</v>
      </c>
      <c r="CE143" s="29">
        <f>CE138+CE131+CE122+CE115+CE108+CE101+CE96+CE90+CE84+CE80+CE75+CE69+CE63+CE56+CE48+CE42+CE30+CE24+CE18+CE11+CE6</f>
        <v>11989794.960000001</v>
      </c>
      <c r="CF143" s="29">
        <f>CF138+CF131+CF122+CF115+CF108+CF101+CF96+CF90+CF84+CF80+CF75+CF69+CF63+CF56+CF48+CF42+CF30+CF24+CF18+CF11+CF6</f>
        <v>5020179.8399999989</v>
      </c>
      <c r="CG143" s="29">
        <v>2358101.9699999997</v>
      </c>
      <c r="CH143" s="21">
        <f t="shared" si="1285"/>
        <v>0.41870439459124814</v>
      </c>
      <c r="CI143" s="21" t="str">
        <f t="shared" si="1286"/>
        <v>св.200</v>
      </c>
      <c r="CJ143" s="38">
        <f>CJ6+CJ11+CJ18+CJ24+CJ30+CJ42+CJ48+CJ56+CJ63+CJ69+CJ75+CJ80+CJ84+CJ90+CJ96+CJ101+CJ108+CJ115+CJ122+CJ131+CJ138</f>
        <v>4671300</v>
      </c>
      <c r="CK143" s="38">
        <f>CK6+CK11+CK18+CK24+CK30+CK42+CK48+CK56+CK63+CK69+CK75+CK80+CK84+CK90+CK96+CK101+CK108+CK115+CK122+CK131+CK138</f>
        <v>1027656.95</v>
      </c>
      <c r="CL143" s="38">
        <v>1675820.4699999997</v>
      </c>
      <c r="CM143" s="21">
        <f t="shared" si="1287"/>
        <v>0.21999378117440541</v>
      </c>
      <c r="CN143" s="21">
        <f t="shared" si="1288"/>
        <v>0.61322615900496791</v>
      </c>
      <c r="CO143" s="38">
        <f>CO6+CO11+CO18+CO24+CO30+CO42+CO48+CO56+CO63+CO69+CO75+CO80+CO84+CO90+CO96+CO101+CO108+CO115+CO122+CO131+CO138</f>
        <v>7318494.959999999</v>
      </c>
      <c r="CP143" s="38">
        <f>CP6+CP11+CP18+CP24+CP30+CP42+CP48+CP56+CP63+CP69+CP75+CP80+CP84+CP90+CP96+CP101+CP108+CP115+CP122+CP131+CP138</f>
        <v>3992522.89</v>
      </c>
      <c r="CQ143" s="38">
        <v>682281.5</v>
      </c>
      <c r="CR143" s="21">
        <f t="shared" si="1289"/>
        <v>0.5455387906696052</v>
      </c>
      <c r="CS143" s="21" t="str">
        <f t="shared" si="1290"/>
        <v>св.200</v>
      </c>
      <c r="CT143" s="38">
        <f>CT6+CT11+CT18+CT24+CT30+CT42+CT48+CT56+CT63+CT69+CT75+CT80+CT84+CT90+CT96+CT101+CT108+CT115+CT122+CT131+CT138</f>
        <v>285000</v>
      </c>
      <c r="CU143" s="38">
        <f>CU6+CU11+CU18+CU24+CU30+CU42+CU48+CU56+CU63+CU69+CU75+CU80+CU84+CU90+CU96+CU101+CU108+CU115+CU122+CU131+CU138</f>
        <v>42195.35</v>
      </c>
      <c r="CV143" s="38">
        <v>8991.8100000000013</v>
      </c>
      <c r="CW143" s="40">
        <f t="shared" si="1385"/>
        <v>0.14805385964912279</v>
      </c>
      <c r="CX143" s="40" t="str">
        <f t="shared" si="1386"/>
        <v>св.200</v>
      </c>
      <c r="CY143" s="38">
        <f>CY6+CY11+CY18+CY24+CY30+CY42+CY48+CY56+CY63+CY69+CY75+CY80+CY84+CY90+CY96+CY101+CY108+CY115+CY122+CY131+CY138</f>
        <v>588300</v>
      </c>
      <c r="CZ143" s="38">
        <f>CZ6+CZ11+CZ18+CZ24+CZ30+CZ42+CZ48+CZ56+CZ63+CZ69+CZ75+CZ80+CZ84+CZ90+CZ96+CZ101+CZ108+CZ115+CZ122+CZ131+CZ138</f>
        <v>234789.36</v>
      </c>
      <c r="DA143" s="38">
        <v>97650.92</v>
      </c>
      <c r="DB143" s="21">
        <f t="shared" si="1271"/>
        <v>0.39909801121876592</v>
      </c>
      <c r="DC143" s="21" t="str">
        <f t="shared" si="1291"/>
        <v>св.200</v>
      </c>
      <c r="DD143" s="38">
        <f>DD6+DD11+DD18+DD24+DD30+DD42+DD48+DD56+DD63+DD69+DD75+DD80+DD84+DD90+DD96+DD101+DD108+DD115+DD122+DD131+DD138</f>
        <v>467354</v>
      </c>
      <c r="DE143" s="38">
        <f>DE6+DE11+DE18+DE24+DE30+DE42+DE48+DE56+DE63+DE69+DE75+DE80+DE84+DE90+DE96+DE101+DE108+DE115+DE122+DE131+DE138</f>
        <v>126558.66</v>
      </c>
      <c r="DF143" s="38">
        <v>18615893.440000001</v>
      </c>
      <c r="DG143" s="21">
        <f t="shared" si="1272"/>
        <v>0.27079828138841222</v>
      </c>
      <c r="DH143" s="21">
        <f>IF(DE143&lt;=0," ",IF(DE143/DF143*100&gt;200,"св.200",DE143/DF143))</f>
        <v>6.798419877504412E-3</v>
      </c>
      <c r="DI143" s="38">
        <v>-6590.2999999999993</v>
      </c>
      <c r="DJ143" s="38">
        <v>-6590.2999999999993</v>
      </c>
      <c r="DK143" s="21">
        <f t="shared" si="1294"/>
        <v>1</v>
      </c>
      <c r="DL143" s="38">
        <f>DL6+DL11+DL18+DL24+DL30+DL42+DL48+DL56+DL63+DL69+DL75+DL80+DL84+DL90+DL96+DL101+DL108+DL115+DL122+DL131+DL138</f>
        <v>828712.67999999993</v>
      </c>
      <c r="DM143" s="38">
        <f>DM6+DM11+DM18+DM24+DM30+DM42+DM48+DM56+DM63+DM69+DM75+DM80+DM84+DM90+DM96+DM101+DM108+DM115+DM122+DM131+DM138</f>
        <v>1063324.44</v>
      </c>
      <c r="DN143" s="38">
        <v>20266.79</v>
      </c>
      <c r="DO143" s="21">
        <f t="shared" si="1273"/>
        <v>1.2831038617630419</v>
      </c>
      <c r="DP143" s="21" t="str">
        <f t="shared" si="1338"/>
        <v>св.200</v>
      </c>
      <c r="DQ143" s="38">
        <f>DQ6+DQ11+DQ18+DQ24+DQ30+DQ42+DQ48+DQ56+DQ63+DQ69+DQ75+DQ80+DQ84+DQ90+DQ96+DQ101+DQ108+DQ115+DQ122+DQ131+DQ138</f>
        <v>6971858.9699999997</v>
      </c>
      <c r="DR143" s="38">
        <f>DR6+DR11+DR18+DR24+DR30+DR42+DR48+DR56+DR63+DR69+DR75+DR80+DR84+DR90+DR96+DR101+DR108+DR115+DR122+DR131+DR138</f>
        <v>757154.92999999993</v>
      </c>
      <c r="DS143" s="38">
        <v>276492.84999999998</v>
      </c>
      <c r="DT143" s="76">
        <f t="shared" si="892"/>
        <v>0.10860158434903051</v>
      </c>
      <c r="DU143" s="21" t="str">
        <f t="shared" si="1429"/>
        <v>св.200</v>
      </c>
      <c r="DV143" s="89"/>
      <c r="DW143" s="89"/>
      <c r="DX143" s="89"/>
      <c r="DY143" s="89"/>
      <c r="DZ143" s="89"/>
      <c r="EA143" s="89"/>
      <c r="EB143" s="89"/>
      <c r="EC143" s="89"/>
      <c r="ED143" s="89"/>
      <c r="EE143" s="89"/>
      <c r="EF143" s="89"/>
      <c r="EG143" s="89"/>
      <c r="EH143" s="89"/>
      <c r="EI143" s="89"/>
      <c r="EJ143" s="89"/>
      <c r="EK143" s="89"/>
      <c r="EL143" s="89"/>
      <c r="EM143" s="89"/>
      <c r="EN143" s="89"/>
      <c r="EO143" s="89"/>
      <c r="EP143" s="89"/>
      <c r="EQ143" s="89"/>
      <c r="ER143" s="89"/>
      <c r="ES143" s="89"/>
      <c r="ET143" s="89"/>
      <c r="EU143" s="89"/>
      <c r="EV143" s="89"/>
      <c r="EW143" s="89"/>
      <c r="EX143" s="89"/>
      <c r="EY143" s="89"/>
      <c r="EZ143" s="89"/>
      <c r="FA143" s="89"/>
      <c r="FB143" s="89"/>
      <c r="FC143" s="89"/>
      <c r="FD143" s="89"/>
      <c r="FE143" s="89"/>
      <c r="FF143" s="89"/>
      <c r="FG143" s="89"/>
      <c r="FH143" s="89"/>
      <c r="FI143" s="89"/>
    </row>
    <row r="144" spans="1:165" s="27" customFormat="1" ht="15.75" x14ac:dyDescent="0.25">
      <c r="A144" s="36"/>
      <c r="B144" s="36"/>
      <c r="C144" s="31"/>
      <c r="D144" s="31"/>
      <c r="E144" s="31"/>
      <c r="F144" s="33"/>
      <c r="G144" s="33"/>
      <c r="H144" s="31"/>
      <c r="I144" s="31"/>
      <c r="J144" s="31"/>
      <c r="K144" s="33"/>
      <c r="L144" s="33"/>
      <c r="M144" s="31"/>
      <c r="N144" s="31"/>
      <c r="O144" s="52"/>
      <c r="P144" s="33"/>
      <c r="Q144" s="33"/>
      <c r="R144" s="52"/>
      <c r="S144" s="52"/>
      <c r="T144" s="52"/>
      <c r="U144" s="33"/>
      <c r="V144" s="33"/>
      <c r="W144" s="52"/>
      <c r="X144" s="52"/>
      <c r="Y144" s="52"/>
      <c r="Z144" s="33"/>
      <c r="AA144" s="33"/>
      <c r="AB144" s="52"/>
      <c r="AC144" s="52"/>
      <c r="AD144" s="52"/>
      <c r="AE144" s="33"/>
      <c r="AF144" s="33"/>
      <c r="AG144" s="52"/>
      <c r="AH144" s="52"/>
      <c r="AI144" s="52"/>
      <c r="AJ144" s="33"/>
      <c r="AK144" s="33"/>
      <c r="AL144" s="52"/>
      <c r="AM144" s="52"/>
      <c r="AN144" s="52"/>
      <c r="AO144" s="33"/>
      <c r="AP144" s="33"/>
      <c r="AQ144" s="52"/>
      <c r="AR144" s="52"/>
      <c r="AS144" s="52"/>
      <c r="AT144" s="33"/>
      <c r="AU144" s="33"/>
      <c r="AV144" s="52"/>
      <c r="AW144" s="52"/>
      <c r="AX144" s="52"/>
      <c r="AY144" s="33"/>
      <c r="AZ144" s="33"/>
      <c r="BA144" s="52"/>
      <c r="BB144" s="52"/>
      <c r="BC144" s="52"/>
      <c r="BD144" s="33"/>
      <c r="BE144" s="33"/>
      <c r="BF144" s="52"/>
      <c r="BG144" s="52"/>
      <c r="BH144" s="52"/>
      <c r="BI144" s="33"/>
      <c r="BJ144" s="33"/>
      <c r="BK144" s="52"/>
      <c r="BL144" s="52"/>
      <c r="BM144" s="52"/>
      <c r="BN144" s="33"/>
      <c r="BO144" s="33"/>
      <c r="BP144" s="52"/>
      <c r="BQ144" s="52"/>
      <c r="BR144" s="52"/>
      <c r="BS144" s="33"/>
      <c r="BT144" s="33"/>
      <c r="BU144" s="52"/>
      <c r="BV144" s="52"/>
      <c r="BW144" s="52"/>
      <c r="BX144" s="33"/>
      <c r="BY144" s="33"/>
      <c r="BZ144" s="52"/>
      <c r="CA144" s="52"/>
      <c r="CB144" s="52"/>
      <c r="CC144" s="33"/>
      <c r="CD144" s="33"/>
      <c r="CE144" s="52"/>
      <c r="CF144" s="52"/>
      <c r="CG144" s="52"/>
      <c r="CH144" s="33"/>
      <c r="CI144" s="33"/>
      <c r="CJ144" s="52"/>
      <c r="CK144" s="52"/>
      <c r="CL144" s="52"/>
      <c r="CM144" s="33"/>
      <c r="CN144" s="33"/>
      <c r="CO144" s="52"/>
      <c r="CP144" s="52"/>
      <c r="CQ144" s="52"/>
      <c r="CR144" s="33"/>
      <c r="CS144" s="33"/>
      <c r="CT144" s="52"/>
      <c r="CU144" s="52"/>
      <c r="CV144" s="52"/>
      <c r="CW144" s="41" t="str">
        <f t="shared" si="1385"/>
        <v xml:space="preserve"> </v>
      </c>
      <c r="CX144" s="41" t="str">
        <f t="shared" si="1386"/>
        <v xml:space="preserve"> </v>
      </c>
      <c r="CY144" s="52"/>
      <c r="CZ144" s="52"/>
      <c r="DA144" s="52"/>
      <c r="DB144" s="33"/>
      <c r="DC144" s="33"/>
      <c r="DD144" s="52"/>
      <c r="DE144" s="52"/>
      <c r="DF144" s="52"/>
      <c r="DG144" s="33"/>
      <c r="DH144" s="33"/>
      <c r="DI144" s="52"/>
      <c r="DJ144" s="52"/>
      <c r="DK144" s="33"/>
      <c r="DL144" s="52"/>
      <c r="DM144" s="52"/>
      <c r="DN144" s="52"/>
      <c r="DO144" s="33"/>
      <c r="DP144" s="33"/>
      <c r="DQ144" s="52"/>
      <c r="DR144" s="52"/>
      <c r="DS144" s="52"/>
      <c r="DT144" s="33"/>
      <c r="DU144" s="104"/>
    </row>
    <row r="145" spans="1:165" s="26" customFormat="1" ht="15.75" x14ac:dyDescent="0.25">
      <c r="A145" s="37"/>
      <c r="B145" s="103" t="s">
        <v>144</v>
      </c>
      <c r="C145" s="96">
        <f>C7+C12+C13+C14+C19+C20+C25+C43+C49+C57+C64+C70+C76+C81+C85+C86+C91+C97+C102+C109+C116+C123+C132+C139</f>
        <v>1127076585.0800002</v>
      </c>
      <c r="D145" s="42">
        <f>D7+D12+D13+D14+D19+D20+D25+D43+D49+D57+D64+D70+D76+D81+D85+D86+D91+D97+D102+D109+D116+D123+D132+D139</f>
        <v>211946881.43999997</v>
      </c>
      <c r="E145" s="42">
        <v>245140959.26000002</v>
      </c>
      <c r="F145" s="21">
        <f>IF(D145&lt;=0," ",IF(D145/C145*100&gt;200,"СВ.200",D145/C145))</f>
        <v>0.18805011500168459</v>
      </c>
      <c r="G145" s="21">
        <f>IF(E145=0," ",IF(D145/E145*100&gt;200,"св.200",D145/E145))</f>
        <v>0.86459187432323814</v>
      </c>
      <c r="H145" s="42">
        <f>H7+H12+H13+H14+H19+H20+H25+H43+H49+H57+H64+H70+H76+H81+H85+H86+H91+H97+H102+H109+H116+H123+H132+H139</f>
        <v>1055420534.6899999</v>
      </c>
      <c r="I145" s="42">
        <f>I7+I12+I13+I14+I19+I20+I25+I43+I49+I57+I64+I70+I76+I81+I85+I86+I91+I97+I102+I109+I116+I123+I132+I139</f>
        <v>194820400.71999997</v>
      </c>
      <c r="J145" s="42">
        <v>214414743.86999997</v>
      </c>
      <c r="K145" s="21">
        <f t="shared" ref="K145" si="1479">IF(I145&lt;=0," ",IF(I145/H145*100&gt;200,"СВ.200",I145/H145))</f>
        <v>0.18459030719657446</v>
      </c>
      <c r="L145" s="21">
        <f t="shared" ref="L145" si="1480">IF(J145=0," ",IF(I145/J145*100&gt;200,"св.200",I145/J145))</f>
        <v>0.90861475849869688</v>
      </c>
      <c r="M145" s="42">
        <f>M7+M12+M13+M14+M19+M20+M25+M43+M49+M57+M64+M70+M76+M81+M85+M86+M91+M97+M102+M109+M116+M123+M132+M139</f>
        <v>902569227.29999995</v>
      </c>
      <c r="N145" s="42">
        <f>N7+N12+N13+N14+N19+N20+N25+N43+N49+N57+N64+N70+N76+N81+N85+N86+N91+N97+N102+N109+N116+N123+N132+N139</f>
        <v>171618816.55000001</v>
      </c>
      <c r="O145" s="53">
        <v>189742366.84999996</v>
      </c>
      <c r="P145" s="21">
        <f t="shared" ref="P145" si="1481">IF(N145&lt;=0," ",IF(M145&lt;=0," ",IF(N145/M145*100&gt;200,"СВ.200",N145/M145)))</f>
        <v>0.19014476824496987</v>
      </c>
      <c r="Q145" s="21">
        <f t="shared" ref="Q145" si="1482">IF(O145=0," ",IF(N145/O145*100&gt;200,"св.200",N145/O145))</f>
        <v>0.90448337605945728</v>
      </c>
      <c r="R145" s="53">
        <f>R7+R12+R13+R14+R19+R20+R25+R43+R49+R57+R64+R70+R76+R81+R85+R86+R91+R97+R102+R109+R116+R123+R132+R139</f>
        <v>41853761.390000001</v>
      </c>
      <c r="S145" s="53">
        <f>S7+S12+S13+S14+S19+S20+S25+S43+S49+S57+S64+S70+S76+S81+S85+S86+S91+S97+S102+S109+S116+S123+S132+S139</f>
        <v>11279568.030000001</v>
      </c>
      <c r="T145" s="53">
        <v>10318709.949999999</v>
      </c>
      <c r="U145" s="21">
        <f t="shared" ref="U145" si="1483">IF(S145&lt;=0," ",IF(R145&lt;=0," ",IF(S145/R145*100&gt;200,"СВ.200",S145/R145)))</f>
        <v>0.26949950626647851</v>
      </c>
      <c r="V145" s="21">
        <f t="shared" ref="V145" si="1484">IF(T145=0," ",IF(S145/T145*100&gt;200,"св.200",S145/T145))</f>
        <v>1.0931180433073422</v>
      </c>
      <c r="W145" s="53">
        <f>W7+W12+W13+W14+W19+W20+W25+W43+W49+W57+W64+W70+W76+W81+W85+W86+W91+W97+W102+W109+W116+W123+W132+W139</f>
        <v>1070000</v>
      </c>
      <c r="X145" s="53">
        <f>X7+X12+X13+X14+X19+X20+X25+X43+X49+X57+X64+X70+X76+X81+X85+X86+X91+X97+X102+X109+X116+X123+X132+X139</f>
        <v>363494.80999999994</v>
      </c>
      <c r="Y145" s="53">
        <v>571957.36</v>
      </c>
      <c r="Z145" s="21">
        <f t="shared" ref="Z145" si="1485">IF(X145&lt;=0," ",IF(W145&lt;=0," ",IF(X145/W145*100&gt;200,"СВ.200",X145/W145)))</f>
        <v>0.3397147757009345</v>
      </c>
      <c r="AA145" s="21">
        <f t="shared" ref="AA145" si="1486">IF(Y145=0," ",IF(X145/Y145*100&gt;200,"св.200",X145/Y145))</f>
        <v>0.63552781277261639</v>
      </c>
      <c r="AB145" s="53">
        <f>AB7+AB12+AB13+AB14+AB19+AB20+AB25+AB43+AB49+AB57+AB64+AB70+AB76+AB81+AB85+AB86+AB91+AB97+AB102+AB109+AB116+AB123+AB132+AB139</f>
        <v>32976300</v>
      </c>
      <c r="AC145" s="53">
        <f>AC7+AC12+AC13+AC14+AC19+AC20+AC25+AC43+AC49+AC57+AC64+AC70+AC76+AC81+AC85+AC86+AC91+AC97+AC102+AC109+AC116+AC123+AC132+AC139</f>
        <v>1555815.3200000003</v>
      </c>
      <c r="AD145" s="53">
        <v>1859849.35</v>
      </c>
      <c r="AE145" s="21">
        <f t="shared" ref="AE145" si="1487">IF(AC145&lt;=0," ",IF(AB145&lt;=0," ",IF(AC145/AB145*100&gt;200,"СВ.200",AC145/AB145)))</f>
        <v>4.7179802464193989E-2</v>
      </c>
      <c r="AF145" s="21">
        <f t="shared" ref="AF145" si="1488">IF(AD145=0," ",IF(AC145/AD145*100&gt;200,"св.200",AC145/AD145))</f>
        <v>0.83652760370080526</v>
      </c>
      <c r="AG145" s="53">
        <f>AG7+AG12+AG13+AG14+AG19+AG20+AG25+AG43+AG49+AG57+AG64+AG70+AG76+AG81+AG85+AG86+AG91+AG97+AG102+AG109+AG116+AG123+AG132+AG139</f>
        <v>76940646</v>
      </c>
      <c r="AH145" s="53">
        <f>AH7+AH12+AH13+AH14+AH19+AH20+AH25+AH43+AH49+AH57+AH64+AH70+AH76+AH81+AH85+AH86+AH91+AH97+AH102+AH109+AH116+AH123+AH132+AH139</f>
        <v>10207281.929999998</v>
      </c>
      <c r="AI145" s="53">
        <v>11921460.360000001</v>
      </c>
      <c r="AJ145" s="21">
        <f t="shared" ref="AJ145" si="1489">IF(AH145&lt;=0," ",IF(AG145&lt;=0," ",IF(AH145/AG145*100&gt;200,"СВ.200",AH145/AG145)))</f>
        <v>0.13266436481440508</v>
      </c>
      <c r="AK145" s="21">
        <f t="shared" ref="AK145" si="1490">IF(AI145=0," ",IF(AH145/AI145*100&gt;200,"св.200",AH145/AI145))</f>
        <v>0.8562107008507468</v>
      </c>
      <c r="AL145" s="53">
        <f>AL7+AL12+AL13+AL14+AL19+AL20+AL25+AL43+AL49+AL57+AL64+AL70+AL76+AL81+AL85+AL86+AL91+AL97+AL102+AL109+AL116+AL123+AL132+AL139</f>
        <v>10600</v>
      </c>
      <c r="AM145" s="53">
        <f>AM7+AM12+AM13+AM14+AM19+AM20+AM25+AM43+AM49+AM57+AM64+AM70+AM76+AM81+AM85+AM86+AM91+AM97+AM102+AM109+AM116+AM123+AM132+AM139</f>
        <v>1100</v>
      </c>
      <c r="AN145" s="53">
        <v>400</v>
      </c>
      <c r="AO145" s="21">
        <f t="shared" ref="AO145" si="1491">IF(AM145&lt;=0," ",IF(AL145&lt;=0," ",IF(AM145/AL145*100&gt;200,"СВ.200",AM145/AL145)))</f>
        <v>0.10377358490566038</v>
      </c>
      <c r="AP145" s="21" t="str">
        <f t="shared" ref="AP145" si="1492">IF(AN145=0," ",IF(AM145/AN145*100&gt;200,"св.200",AM145/AN145))</f>
        <v>св.200</v>
      </c>
      <c r="AQ145" s="53">
        <f>AQ7+AQ12+AQ13+AQ14+AQ19+AQ20+AQ25+AQ43+AQ49+AQ57+AQ64+AQ70+AQ76+AQ81+AQ85+AQ86+AQ91+AQ97+AQ102+AQ109+AQ116+AQ123+AQ132+AQ139</f>
        <v>71656050.389999986</v>
      </c>
      <c r="AR145" s="53">
        <f>AR7+AR12+AR13+AR14+AR19+AR20+AR25+AR43+AR49+AR57+AR64+AR70+AR76+AR81+AR85+AR86+AR91+AR97+AR102+AR109+AR116+AR123+AR132+AR139</f>
        <v>17126480.720000003</v>
      </c>
      <c r="AS145" s="53">
        <v>30726215.389999997</v>
      </c>
      <c r="AT145" s="40">
        <f t="shared" ref="AT145:AT146" si="1493">IF(AR145&lt;=0," ",IF(AQ145&lt;=0," ",IF(AR145/AQ145*100&gt;200,"СВ.200",AR145/AQ145)))</f>
        <v>0.23900955504505592</v>
      </c>
      <c r="AU145" s="40">
        <f t="shared" ref="AU145:AU146" si="1494">IF(AS145=0," ",IF(AR145/AS145*100&gt;200,"св.200",AR145/AS145))</f>
        <v>0.55738985431879462</v>
      </c>
      <c r="AV145" s="53">
        <f>AV7+AV12+AV13+AV14+AV19+AV20+AV25+AV43+AV49+AV57+AV64+AV70+AV76+AV81+AV85+AV86+AV91+AV97+AV102+AV109+AV116+AV123+AV132+AV139</f>
        <v>16223600</v>
      </c>
      <c r="AW145" s="53">
        <f>AW7+AW12+AW13+AW14+AW19+AW20+AW25+AW43+AW49+AW57+AW64+AW70+AW76+AW81+AW85+AW86+AW91+AW97+AW102+AW109+AW116+AW123+AW132+AW139</f>
        <v>5130140.25</v>
      </c>
      <c r="AX145" s="53">
        <v>3296721.61</v>
      </c>
      <c r="AY145" s="21">
        <f t="shared" ref="AY145" si="1495">IF(AW145&lt;=0," ",IF(AV145&lt;=0," ",IF(AW145/AV145*100&gt;200,"СВ.200",AW145/AV145)))</f>
        <v>0.31621466567223055</v>
      </c>
      <c r="AZ145" s="21">
        <f t="shared" ref="AZ145:AZ146" si="1496">IF(AX145=0," ",IF(AW145/AX145*100&gt;200,"св.200",AW145/AX145))</f>
        <v>1.5561338981243249</v>
      </c>
      <c r="BA145" s="53">
        <f>BA7+BA12+BA13+BA14+BA19+BA20+BA25+BA43+BA49+BA57+BA64+BA70+BA76+BA81+BA85+BA86+BA91+BA97+BA102+BA109+BA116+BA123+BA132+BA139</f>
        <v>704600</v>
      </c>
      <c r="BB145" s="53">
        <f>BB7+BB12+BB13+BB14+BB19+BB20+BB25+BB43+BB49+BB57+BB64+BB70+BB76+BB81+BB85+BB86+BB91+BB97+BB102+BB109+BB116+BB123+BB132+BB139</f>
        <v>324798.77</v>
      </c>
      <c r="BC145" s="53">
        <v>192342.72999999998</v>
      </c>
      <c r="BD145" s="21">
        <f t="shared" ref="BD145" si="1497">IF(BB145&lt;=0," ",IF(BA145&lt;=0," ",IF(BB145/BA145*100&gt;200,"СВ.200",BB145/BA145)))</f>
        <v>0.46096901788248656</v>
      </c>
      <c r="BE145" s="21">
        <f t="shared" ref="BE145" si="1498">IF(BC145=0," ",IF(BB145/BC145*100&gt;200,"св.200",BB145/BC145))</f>
        <v>1.6886459394644135</v>
      </c>
      <c r="BF145" s="53">
        <f>BF7+BF12+BF13+BF14+BF19+BF20+BF25+BF43+BF49+BF57+BF64+BF70+BF76+BF81+BF85+BF86+BF91+BF97+BF102+BF109+BF116+BF123+BF132+BF139</f>
        <v>2162452</v>
      </c>
      <c r="BG145" s="53">
        <f>BG7+BG12+BG13+BG14+BG19+BG20+BG25+BG43+BG49+BG57+BG64+BG70+BG76+BG81+BG85+BG86+BG91+BG97+BG102+BG109+BG116+BG123+BG132+BG139</f>
        <v>602902.96</v>
      </c>
      <c r="BH145" s="53">
        <v>755928.08</v>
      </c>
      <c r="BI145" s="21">
        <f t="shared" ref="BI145" si="1499">IF(BG145&lt;=0," ",IF(BF145&lt;=0," ",IF(BG145/BF145*100&gt;200,"СВ.200",BG145/BF145)))</f>
        <v>0.27880524515688671</v>
      </c>
      <c r="BJ145" s="21">
        <f t="shared" ref="BJ145" si="1500">IF(BH145=0," ",IF(BG145/BH145*100&gt;200,"св.200",BG145/BH145))</f>
        <v>0.79756656215231481</v>
      </c>
      <c r="BK145" s="53">
        <f>BK7+BK12+BK13+BK14+BK19+BK20+BK25+BK43+BK49+BK57+BK64+BK70+BK76+BK81+BK85+BK86+BK91+BK97+BK102+BK109+BK116+BK123+BK132+BK139</f>
        <v>950900</v>
      </c>
      <c r="BL145" s="53">
        <f>BL7+BL12+BL13+BL14+BL19+BL20+BL25+BL43+BL49+BL57+BL64+BL70+BL76+BL81+BL85+BL86+BL91+BL97+BL102+BL109+BL116+BL123+BL132+BL139</f>
        <v>204173.53000000003</v>
      </c>
      <c r="BM145" s="53">
        <v>240762.57</v>
      </c>
      <c r="BN145" s="21">
        <f t="shared" ref="BN145" si="1501">IF(BL145&lt;=0," ",IF(BK145&lt;=0," ",IF(BL145/BK145*100&gt;200,"СВ.200",BL145/BK145)))</f>
        <v>0.2147160900199811</v>
      </c>
      <c r="BO145" s="21">
        <f t="shared" ref="BO145" si="1502">IF(BM145=0," ",IF(BL145/BM145*100&gt;200,"св.200",BL145/BM145))</f>
        <v>0.84802853699393566</v>
      </c>
      <c r="BP145" s="53">
        <f>BP7+BP12+BP13+BP14+BP19+BP20+BP25+BP43+BP49+BP57+BP64+BP70+BP76+BP81+BP85+BP86+BP91+BP97+BP102+BP109+BP116+BP123+BP132+BP139</f>
        <v>9322740.629999999</v>
      </c>
      <c r="BQ145" s="53">
        <f>BQ7+BQ12+BQ13+BQ14+BQ19+BQ20+BQ25+BQ43+BQ49+BQ57+BQ64+BQ70+BQ76+BQ81+BQ85+BQ86+BQ91+BQ97+BQ102+BQ109+BQ116+BQ123+BQ132+BQ139</f>
        <v>2403689.61</v>
      </c>
      <c r="BR145" s="53">
        <v>2126545.8000000003</v>
      </c>
      <c r="BS145" s="21">
        <f t="shared" ref="BS145" si="1503">IF(BQ145&lt;=0," ",IF(BP145&lt;=0," ",IF(BQ145/BP145*100&gt;200,"СВ.200",BQ145/BP145)))</f>
        <v>0.25783079304652928</v>
      </c>
      <c r="BT145" s="21">
        <f t="shared" ref="BT145" si="1504">IF(BR145=0," ",IF(BQ145/BR145*100&gt;200,"св.200",BQ145/BR145))</f>
        <v>1.1303258128745686</v>
      </c>
      <c r="BU145" s="53">
        <f>BU7+BU12+BU13+BU14+BU19+BU20+BU25+BU43+BU49+BU57+BU64+BU70+BU76+BU81+BU85+BU86+BU91+BU97+BU102+BU109+BU116+BU123+BU132+BU139</f>
        <v>12044801.530000001</v>
      </c>
      <c r="BV145" s="53">
        <f>BV7+BV12+BV13+BV14+BV19+BV20+BV25+BV43+BV49+BV57+BV64+BV70+BV76+BV81+BV85+BV86+BV91+BV97+BV102+BV109+BV116+BV123+BV132+BV139</f>
        <v>4857063.41</v>
      </c>
      <c r="BW145" s="53">
        <v>2974969.16</v>
      </c>
      <c r="BX145" s="21">
        <f t="shared" ref="BX145" si="1505">IF(BV145&lt;=0," ",IF(BU145&lt;=0," ",IF(BV145/BU145*100&gt;200,"СВ.200",BV145/BU145)))</f>
        <v>0.40324976695568676</v>
      </c>
      <c r="BY145" s="21">
        <f t="shared" ref="BY145" si="1506">IF(BW145=0," ",IF(BV145/BW145*100&gt;200,"св.200",BV145/BW145))</f>
        <v>1.6326432809138767</v>
      </c>
      <c r="BZ145" s="53">
        <f>BZ7+BZ12+BZ13+BZ14+BZ19+BZ20+BZ25+BZ43+BZ49+BZ57+BZ64+BZ70+BZ76+BZ81+BZ85+BZ86+BZ91+BZ97+BZ102+BZ109+BZ116+BZ123+BZ132+BZ139</f>
        <v>21101051.68</v>
      </c>
      <c r="CA145" s="53">
        <f>CA7+CA12+CA13+CA14+CA19+CA20+CA25+CA43+CA49+CA57+CA64+CA70+CA76+CA81+CA85+CA86+CA91+CA97+CA102+CA109+CA116+CA123+CA132+CA139</f>
        <v>552520.08000000007</v>
      </c>
      <c r="CB145" s="53">
        <v>383762.5</v>
      </c>
      <c r="CC145" s="21">
        <f t="shared" ref="CC145" si="1507">IF(CA145&lt;=0," ",IF(BZ145&lt;=0," ",IF(CA145/BZ145*100&gt;200,"СВ.200",CA145/BZ145)))</f>
        <v>2.6184480677979179E-2</v>
      </c>
      <c r="CD145" s="21">
        <f t="shared" ref="CD145" si="1508">IF(CB145=0," ",IF(CA145/CB145*100&gt;200,"св.200",CA145/CB145))</f>
        <v>1.4397448421875512</v>
      </c>
      <c r="CE145" s="53">
        <f>CE7+CE12+CE13+CE14+CE19+CE20+CE25+CE43+CE49+CE57+CE64+CE70+CE76+CE81+CE85+CE86+CE91+CE97+CE102+CE109+CE116+CE123+CE132+CE139</f>
        <v>4923384.55</v>
      </c>
      <c r="CF145" s="53">
        <f>CF7+CF12+CF13+CF14+CF19+CF20+CF25+CF43+CF49+CF57+CF64+CF70+CF76+CF81+CF85+CF86+CF91+CF97+CF102+CF109+CF116+CF123+CF132+CF139</f>
        <v>1283415.7</v>
      </c>
      <c r="CG145" s="53">
        <v>2063829.44</v>
      </c>
      <c r="CH145" s="21">
        <f t="shared" ref="CH145" si="1509">IF(CF145&lt;=0," ",IF(CE145&lt;=0," ",IF(CF145/CE145*100&gt;200,"СВ.200",CF145/CE145)))</f>
        <v>0.26067752517929965</v>
      </c>
      <c r="CI145" s="21">
        <f t="shared" ref="CI145" si="1510">IF(CG145=0," ",IF(CF145/CG145*100&gt;200,"св.200",CF145/CG145))</f>
        <v>0.62186132009048189</v>
      </c>
      <c r="CJ145" s="53">
        <f>CJ7+CJ12+CJ13+CJ14+CJ19+CJ20+CJ25+CJ43+CJ49+CJ57+CJ64+CJ70+CJ76+CJ81+CJ85+CJ86+CJ91+CJ97+CJ102+CJ109+CJ116+CJ123+CJ132+CJ139</f>
        <v>4671300</v>
      </c>
      <c r="CK145" s="53">
        <f>CK7+CK12+CK13+CK14+CK19+CK20+CK25+CK43+CK49+CK57+CK64+CK70+CK76+CK81+CK85+CK86+CK91+CK97+CK102+CK109+CK116+CK123+CK132+CK139</f>
        <v>1027656.95</v>
      </c>
      <c r="CL145" s="53">
        <v>1675820.4700000002</v>
      </c>
      <c r="CM145" s="21">
        <f t="shared" ref="CM145" si="1511">IF(CK145&lt;=0," ",IF(CJ145&lt;=0," ",IF(CK145/CJ145*100&gt;200,"СВ.200",CK145/CJ145)))</f>
        <v>0.21999378117440541</v>
      </c>
      <c r="CN145" s="21">
        <f t="shared" ref="CN145" si="1512">IF(CL145=0," ",IF(CK145/CL145*100&gt;200,"св.200",CK145/CL145))</f>
        <v>0.6132261590049678</v>
      </c>
      <c r="CO145" s="53">
        <f>CO7+CO12+CO13+CO14+CO19+CO20+CO25+CO43+CO49+CO57+CO64+CO70+CO76+CO81+CO85+CO86+CO91+CO97+CO102+CO109+CO116+CO123+CO132+CO139</f>
        <v>252084.55</v>
      </c>
      <c r="CP145" s="53">
        <f>CP7+CP12+CP13+CP14+CP19+CP20+CP25+CP43+CP49+CP57+CP64+CP70+CP76+CP81+CP85+CP86+CP91+CP97+CP102+CP109+CP116+CP123+CP132+CP139</f>
        <v>255758.75</v>
      </c>
      <c r="CQ145" s="53">
        <v>388008.97</v>
      </c>
      <c r="CR145" s="21">
        <f t="shared" ref="CR145" si="1513">IF(CP145&lt;=0," ",IF(CO145&lt;=0," ",IF(CP145/CO145*100&gt;200,"СВ.200",CP145/CO145)))</f>
        <v>1.0145752684962248</v>
      </c>
      <c r="CS145" s="21">
        <f t="shared" ref="CS145" si="1514">IF(CQ145=0," ",IF(CP145/CQ145*100&gt;200,"св.200",CP145/CQ145))</f>
        <v>0.65915679732868038</v>
      </c>
      <c r="CT145" s="53">
        <f>CT7+CT12+CT13+CT14+CT19+CT20+CT25+CT43+CT49+CT57+CT64+CT70+CT76+CT81+CT85+CT86+CT91+CT97+CT102+CT109+CT116+CT123+CT132+CT139</f>
        <v>285000</v>
      </c>
      <c r="CU145" s="53">
        <f>CU7+CU12+CU13+CU14+CU19+CU20+CU25+CU43+CU49+CU57+CU64+CU70+CU76+CU81+CU85+CU86+CU91+CU97+CU102+CU109+CU116+CU123+CU132+CU139</f>
        <v>42195.35</v>
      </c>
      <c r="CV145" s="53">
        <v>8991.8100000000013</v>
      </c>
      <c r="CW145" s="40">
        <f t="shared" si="1385"/>
        <v>0.14805385964912279</v>
      </c>
      <c r="CX145" s="40" t="str">
        <f t="shared" si="1386"/>
        <v>св.200</v>
      </c>
      <c r="CY145" s="53">
        <f>CY7+CY12+CY13+CY14+CY19+CY20+CY25+CY43+CY49+CY57+CY64+CY70+CY76+CY81+CY85+CY86+CY91+CY97+CY102+CY109+CY116+CY123+CY132+CY139</f>
        <v>588300</v>
      </c>
      <c r="CZ145" s="53">
        <f>CZ7+CZ12+CZ13+CZ14+CZ19+CZ20+CZ25+CZ43+CZ49+CZ57+CZ64+CZ70+CZ76+CZ81+CZ85+CZ86+CZ91+CZ97+CZ102+CZ109+CZ116+CZ123+CZ132+CZ139</f>
        <v>234789.36</v>
      </c>
      <c r="DA145" s="53">
        <v>97650.92</v>
      </c>
      <c r="DB145" s="21">
        <f t="shared" ref="DB145" si="1515">IF(CZ145&lt;=0," ",IF(CY145&lt;=0," ",IF(CZ145/CY145*100&gt;200,"СВ.200",CZ145/CY145)))</f>
        <v>0.39909801121876592</v>
      </c>
      <c r="DC145" s="21" t="str">
        <f t="shared" ref="DC145" si="1516">IF(DA145=0," ",IF(CZ145/DA145*100&gt;200,"св.200",CZ145/DA145))</f>
        <v>св.200</v>
      </c>
      <c r="DD145" s="53">
        <f>DD7+DD12+DD13+DD14+DD19+DD20+DD25+DD43+DD49+DD57+DD64+DD70+DD76+DD81+DD85+DD86+DD91+DD97+DD102+DD109+DD116+DD123+DD132+DD139</f>
        <v>436654</v>
      </c>
      <c r="DE145" s="53">
        <f>DE7+DE12+DE13+DE14+DE19+DE20+DE25+DE43+DE49+DE57+DE64+DE70+DE76+DE81+DE85+DE86+DE91+DE97+DE102+DE109+DE116+DE123+DE132+DE139</f>
        <v>99858.66</v>
      </c>
      <c r="DF145" s="53">
        <v>18381792.68</v>
      </c>
      <c r="DG145" s="39">
        <f t="shared" ref="DG145" si="1517">IF(DE145&lt;=0," ",IF(DD145&lt;=0," ",IF(DE145/DD145*100&gt;200,"СВ.200",DE145/DD145)))</f>
        <v>0.22869058797125413</v>
      </c>
      <c r="DH145" s="39">
        <f>IF(DE145&lt;=0," ",IF(DE145/DF145*100&gt;200,"св.200",DE145/DF145))</f>
        <v>5.4324766761540914E-3</v>
      </c>
      <c r="DI145" s="53">
        <v>-3156.1000000000004</v>
      </c>
      <c r="DJ145" s="53">
        <v>-3156.1000000000004</v>
      </c>
      <c r="DK145" s="21">
        <f t="shared" si="1294"/>
        <v>1</v>
      </c>
      <c r="DL145" s="53">
        <f>DL7+DL12+DL13+DL14+DL19+DL20+DL25+DL43+DL49+DL57+DL64+DL70+DL76+DL81+DL85+DL86+DL91+DL97+DL102+DL109+DL116+DL123+DL132+DL139</f>
        <v>412912.68</v>
      </c>
      <c r="DM145" s="53">
        <f>DM7+DM12+DM13+DM14+DM19+DM20+DM25+DM43+DM49+DM57+DM64+DM70+DM76+DM81+DM85+DM86+DM91+DM97+DM102+DM109+DM116+DM123+DM132+DM139</f>
        <v>1000247.99</v>
      </c>
      <c r="DN145" s="53">
        <v>13564.69</v>
      </c>
      <c r="DO145" s="21" t="str">
        <f t="shared" ref="DO145" si="1518">IF(DM145&lt;=0," ",IF(DL145&lt;=0," ",IF(DM145/DL145*100&gt;200,"СВ.200",DM145/DL145)))</f>
        <v>СВ.200</v>
      </c>
      <c r="DP145" s="21" t="str">
        <f t="shared" ref="DP145" si="1519">IF(DN145=0," ",IF(DM145/DN145*100&gt;200,"св.200",DM145/DN145))</f>
        <v>св.200</v>
      </c>
      <c r="DQ145" s="53">
        <f>DQ7+DQ12+DQ13+DQ14+DQ19+DQ20+DQ25+DQ43+DQ49+DQ57+DQ64+DQ70+DQ76+DQ81+DQ85+DQ86+DQ91+DQ97+DQ102+DQ109+DQ116+DQ123+DQ132+DQ139</f>
        <v>2499653.3199999998</v>
      </c>
      <c r="DR145" s="53">
        <f>DR7+DR12+DR13+DR14+DR19+DR20+DR25+DR43+DR49+DR57+DR64+DR70+DR76+DR81+DR85+DR86+DR91+DR97+DR102+DR109+DR116+DR123+DR132+DR139</f>
        <v>347981.14</v>
      </c>
      <c r="DS145" s="53">
        <f>DS7+DS12+DS13+DS14+DS19+DS20+DS25+DS43+DS49+DS57+DS64+DS70+DS76+DS81+DS85+DS86+DS91+DS97+DS102+DS109+DS116+DS123+DS132+DS139</f>
        <v>192536.85</v>
      </c>
      <c r="DT145" s="76">
        <f t="shared" ref="DT145:DT146" si="1520">IF(DR145&lt;=0," ",IF(DQ145&lt;=0," ",IF(DR145/DQ145*100&gt;200,"СВ.200",DR145/DQ145)))</f>
        <v>0.13921176077328998</v>
      </c>
      <c r="DU145" s="21">
        <f t="shared" ref="DU145:DU146" si="1521">IF(DS145=0," ",IF(DR145/DS145*100&gt;200,"св.200",DR145/DS145))</f>
        <v>1.8073482556715768</v>
      </c>
      <c r="DV145" s="90"/>
      <c r="DW145" s="90"/>
      <c r="DX145" s="90"/>
      <c r="DY145" s="90"/>
      <c r="DZ145" s="90"/>
      <c r="EA145" s="90"/>
      <c r="EB145" s="90"/>
      <c r="EC145" s="90"/>
      <c r="ED145" s="90"/>
      <c r="EE145" s="90"/>
      <c r="EF145" s="90"/>
      <c r="EG145" s="90"/>
      <c r="EH145" s="90"/>
      <c r="EI145" s="90"/>
      <c r="EJ145" s="90"/>
      <c r="EK145" s="90"/>
      <c r="EL145" s="90"/>
      <c r="EM145" s="90"/>
      <c r="EN145" s="90"/>
      <c r="EO145" s="90"/>
      <c r="EP145" s="90"/>
      <c r="EQ145" s="90"/>
      <c r="ER145" s="90"/>
      <c r="ES145" s="90"/>
      <c r="ET145" s="90"/>
      <c r="EU145" s="90"/>
      <c r="EV145" s="90"/>
      <c r="EW145" s="90"/>
      <c r="EX145" s="90"/>
      <c r="EY145" s="90"/>
      <c r="EZ145" s="90"/>
      <c r="FA145" s="90"/>
      <c r="FB145" s="90"/>
      <c r="FC145" s="90"/>
      <c r="FD145" s="90"/>
      <c r="FE145" s="90"/>
      <c r="FF145" s="90"/>
      <c r="FG145" s="90"/>
      <c r="FH145" s="90"/>
      <c r="FI145" s="90"/>
    </row>
    <row r="146" spans="1:165" s="26" customFormat="1" ht="15.75" customHeight="1" x14ac:dyDescent="0.25">
      <c r="A146" s="56"/>
      <c r="B146" s="103" t="s">
        <v>145</v>
      </c>
      <c r="C146" s="97">
        <f>SUM(C8:C10,C15:C17,C21:C23,C26:C29,C31:C41,C50:C55,C58:C62,C65,C66:C67,C68,C71:C74,C44:C47,C82:C83,C87:C89,C92:C95,C98:C100,C103:C107,C110:C114,C77:C79,C117:C121,C124:C130,C133:C134,C135:C137,C140,C141,C142)</f>
        <v>274288245.33000004</v>
      </c>
      <c r="D146" s="57">
        <f>SUM(D8:D10,D15:D17,D21:D23,D26:D29,D31:D41,D50:D55,D58:D62,D65,D66:D67,D68,D71:D74,D44:D47,D82:D83,D87:D89,D92:D95,D98:D100,D103:D107,D110:D114,D77:D79,D117:D121,D124:D130,D133:D134,D135:D137,D140,D141,D142)</f>
        <v>54957112.790000044</v>
      </c>
      <c r="E146" s="57">
        <v>40384002.350000001</v>
      </c>
      <c r="F146" s="58">
        <f>IF(D146&lt;=0," ",IF(D146/C146*100&gt;200,"СВ.200",D146/C146))</f>
        <v>0.2003626248142</v>
      </c>
      <c r="G146" s="58">
        <f>IF(E146=0," ",IF(D146/E146*100&gt;200,"св.200",D146/E146))</f>
        <v>1.3608634506728143</v>
      </c>
      <c r="H146" s="57">
        <f>SUM(H8:H10,H15:H17,H21:H23,H26:H29,H31:H41,H50:H55,H58:H62,H65,H66:H67,H68,H71:H74,H44:H47,H82:H83,H87:H89,H92:H95,H98:H100,H103:H107,H110:H114,H77:H79,H117:H121,H124:H130,H133:H134,H135:H137,H140,H141,H142)</f>
        <v>225235752.18999997</v>
      </c>
      <c r="I146" s="57">
        <f>SUM(I8:I10,I15:I17,I21:I23,I26:I29,I31:I41,I50:I55,I58:I62,I65,I66:I67,I68,I71:I74,I44:I47,I82:I83,I87:I89,I92:I95,I98:I100,I103:I107,I110:I114,I77:I79,I117:I121,I124:I130,I133:I134,I135:I137,I140,I141,I142)</f>
        <v>30948612.899999999</v>
      </c>
      <c r="J146" s="57">
        <v>35840996.499999985</v>
      </c>
      <c r="K146" s="58">
        <f t="shared" ref="K146" si="1522">IF(I146&lt;=0," ",IF(I146/H146*100&gt;200,"СВ.200",I146/H146))</f>
        <v>0.13740541898469552</v>
      </c>
      <c r="L146" s="58">
        <f t="shared" ref="L146" si="1523">IF(J146=0," ",IF(I146/J146*100&gt;200,"св.200",I146/J146))</f>
        <v>0.86349755649232607</v>
      </c>
      <c r="M146" s="57">
        <f>SUM(M8:M10,M15:M17,M21:M23,M26:M29,M31:M41,M50:M55,M58:M62,M65,M66:M67,M68,M71:M74,M44:M47,M82:M83,M87:M89,M92:M95,M98:M100,M103:M107,M110:M114,M77:M79,M117:M121,M124:M130,M133:M134,M135:M137,M140,M141,M142)</f>
        <v>65859095.290000007</v>
      </c>
      <c r="N146" s="57">
        <f>SUM(N8:N10,N15:N17,N21:N23,N26:N29,N31:N41,N50:N55,N58:N62,N65,N66:N67,N68,N71:N74,N44:N47,N82:N83,N87:N89,N92:N95,N98:N100,N103:N107,N110:N114,N77:N79,N117:N121,N124:N130,N133:N134,N135:N137,N140,N141,N142)</f>
        <v>11265811.080000002</v>
      </c>
      <c r="O146" s="57">
        <v>13628551.519999994</v>
      </c>
      <c r="P146" s="58">
        <f t="shared" ref="P146" si="1524">IF(N146&lt;=0," ",IF(M146&lt;=0," ",IF(N146/M146*100&gt;200,"СВ.200",N146/M146)))</f>
        <v>0.17105930517862114</v>
      </c>
      <c r="Q146" s="58">
        <f t="shared" ref="Q146" si="1525">IF(O146=0," ",IF(N146/O146*100&gt;200,"св.200",N146/O146))</f>
        <v>0.82663304779435631</v>
      </c>
      <c r="R146" s="57">
        <f>SUM(R8:R10,R15:R17,R21:R23,R26:R29,R31:R41,R50:R55,R58:R62,R65,R66:R67,R68,R71:R74,R44:R47,R82:R83,R87:R89,R92:R95,R98:R100,R103:R107,R110:R114,R77:R79,R117:R121,R124:R130,R133:R134,R135:R137,R140,R141,R142)</f>
        <v>0</v>
      </c>
      <c r="S146" s="57">
        <f>SUM(S8:S10,S15:S17,S21:S23,S26:S29,S31:S41,S50:S55,S58:S62,S65,S66:S67,S68,S71:S74,S44:S47,S82:S83,S87:S89,S92:S95,S98:S100,S103:S107,S110:S114,S77:S79,S117:S121,S124:S130,S133:S134,S135:S137,S140,S141,S142)</f>
        <v>0</v>
      </c>
      <c r="T146" s="57">
        <v>0</v>
      </c>
      <c r="U146" s="58" t="str">
        <f t="shared" ref="U146" si="1526">IF(S146&lt;=0," ",IF(R146&lt;=0," ",IF(S146/R146*100&gt;200,"СВ.200",S146/R146)))</f>
        <v xml:space="preserve"> </v>
      </c>
      <c r="V146" s="58" t="str">
        <f t="shared" ref="V146" si="1527">IF(S146=0," ",IF(S146/T146*100&gt;200,"св.200",S146/T146))</f>
        <v xml:space="preserve"> </v>
      </c>
      <c r="W146" s="57">
        <f>SUM(W8:W10,W15:W17,W21:W23,W26:W29,W31:W41,W50:W55,W58:W62,W65,W66:W67,W68,W71:W74,W44:W47,W82:W83,W87:W89,W92:W95,W98:W100,W103:W107,W110:W114,W77:W79,W117:W121,W124:W130,W133:W134,W135:W137,W140,W141,W142)</f>
        <v>2448051.6</v>
      </c>
      <c r="X146" s="57">
        <f>SUM(X8:X10,X15:X17,X21:X23,X26:X29,X31:X41,X50:X55,X58:X62,X65,X66:X67,X68,X71:X74,X44:X47,X82:X83,X87:X89,X92:X95,X98:X100,X103:X107,X110:X114,X77:X79,X117:X121,X124:X130,X133:X134,X135:X137,X140,X141,X142)</f>
        <v>1906231.1099999999</v>
      </c>
      <c r="Y146" s="57">
        <v>1050532.9200000002</v>
      </c>
      <c r="Z146" s="58">
        <f t="shared" ref="Z146" si="1528">IF(X146&lt;=0," ",IF(W146&lt;=0," ",IF(X146/W146*100&gt;200,"СВ.200",X146/W146)))</f>
        <v>0.77867276572111466</v>
      </c>
      <c r="AA146" s="58">
        <f t="shared" ref="AA146" si="1529">IF(Y146=0," ",IF(X146/Y146*100&gt;200,"св.200",X146/Y146))</f>
        <v>1.8145372445824921</v>
      </c>
      <c r="AB146" s="57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19163556.899999999</v>
      </c>
      <c r="AC146" s="57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1274198.4800000004</v>
      </c>
      <c r="AD146" s="57">
        <v>1907666.2599999998</v>
      </c>
      <c r="AE146" s="58">
        <f t="shared" ref="AE146" si="1530">IF(AC146&lt;=0," ",IF(AB146&lt;=0," ",IF(AC146/AB146*100&gt;200,"СВ.200",AC146/AB146)))</f>
        <v>6.6490708726416048E-2</v>
      </c>
      <c r="AF146" s="58">
        <f t="shared" ref="AF146" si="1531">IF(AD146=0," ",IF(AC146/AD146*100&gt;200,"св.200",AC146/AD146))</f>
        <v>0.6679357425968212</v>
      </c>
      <c r="AG146" s="57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137562348.40000001</v>
      </c>
      <c r="AH146" s="57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16465029.220000003</v>
      </c>
      <c r="AI146" s="57">
        <v>19223200.800000001</v>
      </c>
      <c r="AJ146" s="58">
        <f t="shared" ref="AJ146" si="1532">IF(AH146&lt;=0," ",IF(AG146&lt;=0," ",IF(AH146/AG146*100&gt;200,"СВ.200",AH146/AG146)))</f>
        <v>0.11969139384072919</v>
      </c>
      <c r="AK146" s="58">
        <f t="shared" ref="AK146" si="1533">IF(AI146=0," ",IF(AH146/AI146*100&gt;200,"св.200",AH146/AI146))</f>
        <v>0.85651860953353831</v>
      </c>
      <c r="AL146" s="57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202700</v>
      </c>
      <c r="AM146" s="57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36452.1</v>
      </c>
      <c r="AN146" s="57">
        <v>31045</v>
      </c>
      <c r="AO146" s="58">
        <f t="shared" ref="AO146" si="1534">IF(AM146&lt;=0," ",IF(AL146&lt;=0," ",IF(AM146/AL146*100&gt;200,"СВ.200",AM146/AL146)))</f>
        <v>0.1798327577701036</v>
      </c>
      <c r="AP146" s="58">
        <f t="shared" ref="AP146" si="1535">IF(AN146=0," ",IF(AM146/AN146*100&gt;200,"св.200",AM146/AN146))</f>
        <v>1.1741697535835078</v>
      </c>
      <c r="AQ146" s="59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49052493.139999993</v>
      </c>
      <c r="AR146" s="57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24008499.890000001</v>
      </c>
      <c r="AS146" s="57">
        <v>4543005.8499999996</v>
      </c>
      <c r="AT146" s="60">
        <f t="shared" si="1493"/>
        <v>0.48944504862327176</v>
      </c>
      <c r="AU146" s="60" t="str">
        <f t="shared" si="1494"/>
        <v>св.200</v>
      </c>
      <c r="AV146" s="57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574500</v>
      </c>
      <c r="AW146" s="57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103318.83000000002</v>
      </c>
      <c r="AX146" s="57">
        <v>10650.63</v>
      </c>
      <c r="AY146" s="58">
        <f t="shared" ref="AY146" si="1536">IF(AW146&lt;=0," ",IF(AV146&lt;=0," ",IF(AW146/AV146*100&gt;200,"СВ.200",AW146/AV146)))</f>
        <v>0.17984130548302876</v>
      </c>
      <c r="AZ146" s="60" t="str">
        <f t="shared" si="1496"/>
        <v>св.200</v>
      </c>
      <c r="BA146" s="57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23695448.310000002</v>
      </c>
      <c r="BB146" s="57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15472700.050000004</v>
      </c>
      <c r="BC146" s="57">
        <v>514259.56000000011</v>
      </c>
      <c r="BD146" s="58">
        <f t="shared" ref="BD146" si="1537">IF(BB146&lt;=0," ",IF(BA146&lt;=0," ",IF(BB146/BA146*100&gt;200,"СВ.200",BB146/BA146)))</f>
        <v>0.65298195027060046</v>
      </c>
      <c r="BE146" s="58" t="str">
        <f t="shared" ref="BE146" si="1538">IF(BC146=0," ",IF(BB146/BC146*100&gt;200,"св.200",BB146/BC146))</f>
        <v>св.200</v>
      </c>
      <c r="BF146" s="57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3779798.2399999998</v>
      </c>
      <c r="BG146" s="57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1130006.8500000001</v>
      </c>
      <c r="BH146" s="57">
        <v>918858.15</v>
      </c>
      <c r="BI146" s="58">
        <f t="shared" ref="BI146" si="1539">IF(BG146&lt;=0," ",IF(BF146&lt;=0," ",IF(BG146/BF146*100&gt;200,"СВ.200",BG146/BF146)))</f>
        <v>0.29895956827579245</v>
      </c>
      <c r="BJ146" s="58">
        <f t="shared" ref="BJ146" si="1540">IF(BH146=0," ",IF(BG146/BH146*100&gt;200,"св.200",BG146/BH146))</f>
        <v>1.2297946641709605</v>
      </c>
      <c r="BK146" s="57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349315</v>
      </c>
      <c r="BL146" s="57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63115.429999999993</v>
      </c>
      <c r="BM146" s="57">
        <v>66876.53</v>
      </c>
      <c r="BN146" s="58">
        <f t="shared" ref="BN146" si="1541">IF(BL146&lt;=0," ",IF(BK146&lt;=0," ",IF(BL146/BK146*100&gt;200,"СВ.200",BL146/BK146)))</f>
        <v>0.18068342327125944</v>
      </c>
      <c r="BO146" s="58">
        <f t="shared" ref="BO146" si="1542">IF(BM146=0," ",IF(BL146/BM146*100&gt;200,"св.200",BL146/BM146))</f>
        <v>0.94376053901121959</v>
      </c>
      <c r="BP146" s="57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4925009.28</v>
      </c>
      <c r="BQ146" s="57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1279014.6399999999</v>
      </c>
      <c r="BR146" s="57">
        <v>1097547.6100000001</v>
      </c>
      <c r="BS146" s="58">
        <f t="shared" ref="BS146" si="1543">IF(BQ146&lt;=0," ",IF(BP146&lt;=0," ",IF(BQ146/BP146*100&gt;200,"СВ.200",BQ146/BP146)))</f>
        <v>0.25969791472149262</v>
      </c>
      <c r="BT146" s="58">
        <f t="shared" ref="BT146" si="1544">IF(BR146=0," ",IF(BQ146/BR146*100&gt;200,"св.200",BQ146/BR146))</f>
        <v>1.1653386407538164</v>
      </c>
      <c r="BU146" s="57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3356813.43</v>
      </c>
      <c r="BV146" s="57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843298.5199999999</v>
      </c>
      <c r="BW146" s="57">
        <v>690713.26</v>
      </c>
      <c r="BX146" s="58">
        <f t="shared" ref="BX146" si="1545">IF(BV146&lt;=0," ",IF(BU146&lt;=0," ",IF(BV146/BU146*100&gt;200,"СВ.200",BV146/BU146)))</f>
        <v>0.25121995534914188</v>
      </c>
      <c r="BY146" s="58">
        <f t="shared" ref="BY146" si="1546">IF(BW146=0," ",IF(BV146/BW146*100&gt;200,"св.200",BV146/BW146))</f>
        <v>1.2209097013715937</v>
      </c>
      <c r="BZ146" s="57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384357.82</v>
      </c>
      <c r="CA146" s="57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966570</v>
      </c>
      <c r="CB146" s="57">
        <v>627600</v>
      </c>
      <c r="CC146" s="58" t="str">
        <f t="shared" ref="CC146" si="1547">IF(CA146&lt;=0," ",IF(BZ146&lt;=0," ",IF(CA146/BZ146*100&gt;200,"СВ.200",CA146/BZ146)))</f>
        <v>СВ.200</v>
      </c>
      <c r="CD146" s="58">
        <f t="shared" ref="CD146" si="1548">IF(CB146=0," ",IF(CA146/CB146*100&gt;200,"св.200",CA146/CB146))</f>
        <v>1.5401051625239006</v>
      </c>
      <c r="CE146" s="57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7066410.4100000001</v>
      </c>
      <c r="CF146" s="57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3736764.14</v>
      </c>
      <c r="CG146" s="57">
        <v>294272.53000000003</v>
      </c>
      <c r="CH146" s="58">
        <f t="shared" ref="CH146" si="1549">IF(CF146&lt;=0," ",IF(CE146&lt;=0," ",IF(CF146/CE146*100&gt;200,"СВ.200",CF146/CE146)))</f>
        <v>0.52880655427427969</v>
      </c>
      <c r="CI146" s="58" t="str">
        <f t="shared" ref="CI146" si="1550">IF(CG146=0," ",IF(CF146/CG146*100&gt;200,"св.200",CF146/CG146))</f>
        <v>св.200</v>
      </c>
      <c r="CJ146" s="57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7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7">
        <v>0</v>
      </c>
      <c r="CM146" s="58" t="str">
        <f t="shared" ref="CM146" si="1551">IF(CK146&lt;=0," ",IF(CJ146&lt;=0," ",IF(CK146/CJ146*100&gt;200,"СВ.200",CK146/CJ146)))</f>
        <v xml:space="preserve"> </v>
      </c>
      <c r="CN146" s="58" t="str">
        <f t="shared" ref="CN146" si="1552">IF(CL146=0," ",IF(CK146/CL146*100&gt;200,"св.200",CK146/CL146))</f>
        <v xml:space="preserve"> </v>
      </c>
      <c r="CO146" s="57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7066410.4100000001</v>
      </c>
      <c r="CP146" s="57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3736764.14</v>
      </c>
      <c r="CQ146" s="57">
        <v>294272.53000000003</v>
      </c>
      <c r="CR146" s="58">
        <f t="shared" ref="CR146" si="1553">IF(CP146&lt;=0," ",IF(CO146&lt;=0," ",IF(CP146/CO146*100&gt;200,"СВ.200",CP146/CO146)))</f>
        <v>0.52880655427427969</v>
      </c>
      <c r="CS146" s="58" t="str">
        <f t="shared" ref="CS146" si="1554">IF(CQ146=0," ",IF(CP146/CQ146*100&gt;200,"св.200",CP146/CQ146))</f>
        <v>св.200</v>
      </c>
      <c r="CT146" s="57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7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7">
        <v>0</v>
      </c>
      <c r="CW146" s="60" t="str">
        <f t="shared" si="1385"/>
        <v xml:space="preserve"> </v>
      </c>
      <c r="CX146" s="60" t="str">
        <f t="shared" si="1386"/>
        <v xml:space="preserve"> </v>
      </c>
      <c r="CY146" s="57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7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7">
        <v>0</v>
      </c>
      <c r="DB146" s="58" t="str">
        <f t="shared" ref="DB146" si="1555">IF(CZ146&lt;=0," ",IF(CY146&lt;=0," ",IF(CZ146/CY146*100&gt;200,"СВ.200",CZ146/CY146)))</f>
        <v xml:space="preserve"> </v>
      </c>
      <c r="DC146" s="58" t="str">
        <f t="shared" ref="DC146" si="1556">IF(DA146=0," ",IF(CZ146/DA146*100&gt;200,"св.200",CZ146/DA146))</f>
        <v xml:space="preserve"> </v>
      </c>
      <c r="DD146" s="57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30700</v>
      </c>
      <c r="DE146" s="57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26700</v>
      </c>
      <c r="DF146" s="57">
        <v>234100.75999999998</v>
      </c>
      <c r="DG146" s="61">
        <f t="shared" ref="DG146" si="1557">IF(DE146&lt;=0," ",IF(DD146&lt;=0," ",IF(DE146/DD146*100&gt;200,"СВ.200",DE146/DD146)))</f>
        <v>0.86970684039087953</v>
      </c>
      <c r="DH146" s="61">
        <f t="shared" ref="DH146" si="1558">IF(DF146=0," ",IF(DE146/DF146*100&gt;200,"св.200",DE146/DF146))</f>
        <v>0.11405345288071685</v>
      </c>
      <c r="DI146" s="57">
        <v>-3434.1999999999966</v>
      </c>
      <c r="DJ146" s="57">
        <v>-3434.1999999999966</v>
      </c>
      <c r="DK146" s="58">
        <f t="shared" si="1294"/>
        <v>1</v>
      </c>
      <c r="DL146" s="57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415800</v>
      </c>
      <c r="DM146" s="57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63076.45</v>
      </c>
      <c r="DN146" s="57">
        <v>6702.1</v>
      </c>
      <c r="DO146" s="58">
        <f t="shared" ref="DO146" si="1559">IF(DM146&lt;=0," ",IF(DL146&lt;=0," ",IF(DM146/DL146*100&gt;200,"СВ.200",DM146/DL146)))</f>
        <v>0.15169901394901394</v>
      </c>
      <c r="DP146" s="58" t="str">
        <f t="shared" ref="DP146" si="1560">IF(DN146=0," ",IF(DM146/DN146*100&gt;200,"св.200",DM146/DN146))</f>
        <v>св.200</v>
      </c>
      <c r="DQ146" s="57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4472205.6499999985</v>
      </c>
      <c r="DR146" s="57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409173.79</v>
      </c>
      <c r="DS146" s="57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83956</v>
      </c>
      <c r="DT146" s="79">
        <f t="shared" si="1520"/>
        <v>9.149261505896987E-2</v>
      </c>
      <c r="DU146" s="21" t="str">
        <f t="shared" si="1521"/>
        <v>св.200</v>
      </c>
      <c r="DV146" s="90"/>
      <c r="DW146" s="90"/>
      <c r="DX146" s="90"/>
      <c r="DY146" s="90"/>
      <c r="DZ146" s="90"/>
      <c r="EA146" s="90"/>
      <c r="EB146" s="90"/>
      <c r="EC146" s="90"/>
      <c r="ED146" s="90"/>
      <c r="EE146" s="90"/>
      <c r="EF146" s="90"/>
      <c r="EG146" s="90"/>
      <c r="EH146" s="90"/>
      <c r="EI146" s="90"/>
      <c r="EJ146" s="90"/>
      <c r="EK146" s="90"/>
      <c r="EL146" s="90"/>
      <c r="EM146" s="90"/>
      <c r="EN146" s="90"/>
      <c r="EO146" s="90"/>
      <c r="EP146" s="90"/>
      <c r="EQ146" s="90"/>
      <c r="ER146" s="90"/>
      <c r="ES146" s="90"/>
      <c r="ET146" s="90"/>
      <c r="EU146" s="90"/>
      <c r="EV146" s="90"/>
      <c r="EW146" s="90"/>
      <c r="EX146" s="90"/>
      <c r="EY146" s="90"/>
      <c r="EZ146" s="90"/>
      <c r="FA146" s="90"/>
      <c r="FB146" s="90"/>
      <c r="FC146" s="90"/>
      <c r="FD146" s="90"/>
      <c r="FE146" s="90"/>
      <c r="FF146" s="90"/>
      <c r="FG146" s="90"/>
      <c r="FH146" s="90"/>
      <c r="FI146" s="90"/>
    </row>
    <row r="147" spans="1:165" s="62" customFormat="1" ht="15.75" customHeight="1" x14ac:dyDescent="0.2">
      <c r="C147" s="98"/>
      <c r="D147" s="63"/>
      <c r="E147" s="63"/>
      <c r="H147" s="63"/>
      <c r="I147" s="63"/>
      <c r="J147" s="63"/>
      <c r="M147" s="63"/>
      <c r="N147" s="63"/>
      <c r="O147" s="63"/>
      <c r="R147" s="63"/>
      <c r="S147" s="63"/>
      <c r="T147" s="63"/>
      <c r="W147" s="63"/>
      <c r="X147" s="63"/>
      <c r="Y147" s="63"/>
      <c r="AB147" s="63"/>
      <c r="AC147" s="63"/>
      <c r="AD147" s="63"/>
      <c r="AG147" s="63"/>
      <c r="AH147" s="63"/>
      <c r="AI147" s="63"/>
      <c r="AL147" s="63"/>
      <c r="AM147" s="63"/>
      <c r="AN147" s="63"/>
      <c r="AQ147" s="63"/>
      <c r="AR147" s="63"/>
      <c r="AS147" s="63"/>
      <c r="AT147" s="64"/>
      <c r="AU147" s="64"/>
      <c r="AV147" s="63"/>
      <c r="AW147" s="63"/>
      <c r="AX147" s="63"/>
      <c r="BA147" s="63"/>
      <c r="BB147" s="63"/>
      <c r="BC147" s="63"/>
      <c r="BF147" s="63"/>
      <c r="BG147" s="63"/>
      <c r="BH147" s="63"/>
      <c r="BK147" s="63"/>
      <c r="BL147" s="63"/>
      <c r="BM147" s="63"/>
      <c r="BP147" s="63"/>
      <c r="BQ147" s="63"/>
      <c r="BR147" s="63"/>
      <c r="BU147" s="63"/>
      <c r="BV147" s="63"/>
      <c r="BW147" s="63"/>
      <c r="BZ147" s="63"/>
      <c r="CA147" s="63"/>
      <c r="CB147" s="63"/>
      <c r="CE147" s="72"/>
      <c r="CF147" s="72"/>
      <c r="CG147" s="72"/>
      <c r="CJ147" s="63"/>
      <c r="CK147" s="63"/>
      <c r="CL147" s="63"/>
      <c r="CO147" s="63"/>
      <c r="CP147" s="63"/>
      <c r="CQ147" s="63"/>
      <c r="CT147" s="63"/>
      <c r="CU147" s="63"/>
      <c r="CV147" s="63"/>
      <c r="CY147" s="63"/>
      <c r="CZ147" s="63"/>
      <c r="DA147" s="63"/>
      <c r="DD147" s="63"/>
      <c r="DE147" s="63"/>
      <c r="DF147" s="63"/>
      <c r="DI147" s="63"/>
      <c r="DJ147" s="63"/>
      <c r="DL147" s="63"/>
      <c r="DM147" s="63"/>
      <c r="DN147" s="63"/>
      <c r="DQ147" s="63"/>
      <c r="DR147" s="63"/>
      <c r="DS147" s="63"/>
      <c r="DT147" s="80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</row>
    <row r="148" spans="1:165" ht="15.75" customHeight="1" x14ac:dyDescent="0.2">
      <c r="H148" s="73"/>
      <c r="AQ148" s="73"/>
      <c r="AR148" s="73"/>
      <c r="BP148" s="159"/>
      <c r="BQ148" s="159"/>
      <c r="BR148" s="159"/>
      <c r="BS148" s="159"/>
      <c r="BT148" s="159"/>
    </row>
    <row r="150" spans="1:165" x14ac:dyDescent="0.2">
      <c r="H150" s="73"/>
    </row>
  </sheetData>
  <mergeCells count="25"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0.59055118110236227" right="0.59055118110236227" top="0.19685039370078741" bottom="0.19685039370078741" header="0" footer="0"/>
  <pageSetup paperSize="8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Резанова Екатерина Витальевна</cp:lastModifiedBy>
  <cp:lastPrinted>2022-04-22T08:24:27Z</cp:lastPrinted>
  <dcterms:created xsi:type="dcterms:W3CDTF">2014-07-22T12:54:56Z</dcterms:created>
  <dcterms:modified xsi:type="dcterms:W3CDTF">2023-04-25T06:29:02Z</dcterms:modified>
</cp:coreProperties>
</file>