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Налоговая\0_общие документы\ИСПОЛНЕНИЕ 2025\К размещению (III квартал)\"/>
    </mc:Choice>
  </mc:AlternateContent>
  <bookViews>
    <workbookView xWindow="0" yWindow="0" windowWidth="15795" windowHeight="11355"/>
  </bookViews>
  <sheets>
    <sheet name="Налоговые" sheetId="90" r:id="rId1"/>
    <sheet name="Неналоговые" sheetId="91" r:id="rId2"/>
  </sheets>
  <definedNames>
    <definedName name="_xlnm.Print_Titles" localSheetId="0">Налоговые!$A:$B,Налоговые!$2:$8</definedName>
    <definedName name="_xlnm.Print_Titles" localSheetId="1">Неналоговые!$A:$B,Неналоговые!$2:$8</definedName>
  </definedNames>
  <calcPr calcId="152511" fullCalcOnLoad="1"/>
</workbook>
</file>

<file path=xl/calcChain.xml><?xml version="1.0" encoding="utf-8"?>
<calcChain xmlns="http://schemas.openxmlformats.org/spreadsheetml/2006/main">
  <c r="FZ39" i="91" l="1"/>
  <c r="FZ40" i="91"/>
  <c r="FY39" i="91"/>
  <c r="FY40" i="91"/>
  <c r="FX38" i="91"/>
  <c r="FX37" i="91"/>
  <c r="FX36" i="91"/>
  <c r="FX35" i="91"/>
  <c r="FX34" i="91"/>
  <c r="FX33" i="91"/>
  <c r="FX32" i="91"/>
  <c r="FX31" i="91"/>
  <c r="FX30" i="91"/>
  <c r="FX29" i="91"/>
  <c r="FX28" i="91"/>
  <c r="FX27" i="91"/>
  <c r="FX26" i="91"/>
  <c r="FX25" i="91"/>
  <c r="FX24" i="91"/>
  <c r="FX23" i="91"/>
  <c r="FX22" i="91"/>
  <c r="FX21" i="91"/>
  <c r="FX20" i="91"/>
  <c r="FX19" i="91"/>
  <c r="FX18" i="91"/>
  <c r="FY16" i="91"/>
  <c r="FX16" i="91"/>
  <c r="FX15" i="91"/>
  <c r="FX14" i="91"/>
  <c r="FX13" i="91"/>
  <c r="FX12" i="91"/>
  <c r="FX11" i="91"/>
  <c r="FX10" i="91"/>
  <c r="FK39" i="91"/>
  <c r="FK40" i="91"/>
  <c r="FJ39" i="91"/>
  <c r="FJ40" i="91"/>
  <c r="FI39" i="91"/>
  <c r="FI38" i="91"/>
  <c r="FI37" i="91"/>
  <c r="FI36" i="91"/>
  <c r="FI35" i="91"/>
  <c r="FI34" i="91"/>
  <c r="FI33" i="91"/>
  <c r="FI32" i="91"/>
  <c r="FI31" i="91"/>
  <c r="FI30" i="91"/>
  <c r="FI29" i="91"/>
  <c r="FI28" i="91"/>
  <c r="FI27" i="91"/>
  <c r="FI26" i="91"/>
  <c r="FI25" i="91"/>
  <c r="FI24" i="91"/>
  <c r="FI23" i="91"/>
  <c r="FI22" i="91"/>
  <c r="FI21" i="91"/>
  <c r="FI20" i="91"/>
  <c r="FI19" i="91"/>
  <c r="FI18" i="91"/>
  <c r="FJ16" i="91"/>
  <c r="FI16" i="91"/>
  <c r="FI15" i="91"/>
  <c r="FI14" i="91"/>
  <c r="FI13" i="91"/>
  <c r="FI12" i="91"/>
  <c r="FI11" i="91"/>
  <c r="FI10" i="91"/>
  <c r="EV39" i="91"/>
  <c r="EV40" i="91"/>
  <c r="EU39" i="91"/>
  <c r="EU40" i="91"/>
  <c r="ET39" i="91"/>
  <c r="ET38" i="91"/>
  <c r="HE38" i="91"/>
  <c r="ET37" i="91"/>
  <c r="ET36" i="91"/>
  <c r="HE36" i="91"/>
  <c r="ET35" i="91"/>
  <c r="ET34" i="91"/>
  <c r="ET33" i="91"/>
  <c r="ET32" i="91"/>
  <c r="ET31" i="91"/>
  <c r="ET30" i="91"/>
  <c r="ET29" i="91"/>
  <c r="ET28" i="91"/>
  <c r="ET27" i="91"/>
  <c r="ET26" i="91"/>
  <c r="HE26" i="91"/>
  <c r="ET25" i="91"/>
  <c r="ET24" i="91"/>
  <c r="ET23" i="91"/>
  <c r="ET22" i="91"/>
  <c r="ET21" i="91"/>
  <c r="ET20" i="91"/>
  <c r="ET19" i="91"/>
  <c r="ET18" i="91"/>
  <c r="EU16" i="91"/>
  <c r="ET15" i="91"/>
  <c r="ET14" i="91"/>
  <c r="ET13" i="91"/>
  <c r="ET12" i="91"/>
  <c r="ET11" i="91"/>
  <c r="ET10" i="91"/>
  <c r="ET16" i="91"/>
  <c r="EG40" i="91"/>
  <c r="EG42" i="91"/>
  <c r="EG39" i="91"/>
  <c r="EF39" i="91"/>
  <c r="EF40" i="91"/>
  <c r="EE38" i="91"/>
  <c r="EE37" i="91"/>
  <c r="EE36" i="91"/>
  <c r="EE35" i="91"/>
  <c r="EE34" i="91"/>
  <c r="EE33" i="91"/>
  <c r="EE32" i="91"/>
  <c r="EE31" i="91"/>
  <c r="EE30" i="91"/>
  <c r="EE29" i="91"/>
  <c r="EE28" i="91"/>
  <c r="EE27" i="91"/>
  <c r="EE26" i="91"/>
  <c r="EE25" i="91"/>
  <c r="EE24" i="91"/>
  <c r="EE23" i="91"/>
  <c r="EE22" i="91"/>
  <c r="EE21" i="91"/>
  <c r="EE20" i="91"/>
  <c r="EE19" i="91"/>
  <c r="EE18" i="91"/>
  <c r="EF16" i="91"/>
  <c r="EE15" i="91"/>
  <c r="EE14" i="91"/>
  <c r="EE13" i="91"/>
  <c r="EE12" i="91"/>
  <c r="EE11" i="91"/>
  <c r="EE10" i="91"/>
  <c r="EE16" i="91"/>
  <c r="DR39" i="91"/>
  <c r="DR40" i="91"/>
  <c r="DQ39" i="91"/>
  <c r="DQ40" i="91"/>
  <c r="DP38" i="91"/>
  <c r="DP37" i="91"/>
  <c r="DP36" i="91"/>
  <c r="DP35" i="91"/>
  <c r="DP34" i="91"/>
  <c r="DP33" i="91"/>
  <c r="DP32" i="91"/>
  <c r="DP31" i="91"/>
  <c r="DP30" i="91"/>
  <c r="DP29" i="91"/>
  <c r="DP28" i="91"/>
  <c r="DP27" i="91"/>
  <c r="DP26" i="91"/>
  <c r="DP25" i="91"/>
  <c r="DP24" i="91"/>
  <c r="DP23" i="91"/>
  <c r="DP22" i="91"/>
  <c r="DP21" i="91"/>
  <c r="DP20" i="91"/>
  <c r="DP19" i="91"/>
  <c r="DP18" i="91"/>
  <c r="DQ16" i="91"/>
  <c r="DP16" i="91"/>
  <c r="DP15" i="91"/>
  <c r="DP14" i="91"/>
  <c r="DP13" i="91"/>
  <c r="DP12" i="91"/>
  <c r="DP11" i="91"/>
  <c r="DP10" i="91"/>
  <c r="DC40" i="91"/>
  <c r="DC42" i="91"/>
  <c r="DB40" i="91"/>
  <c r="DB42" i="91"/>
  <c r="DC39" i="91"/>
  <c r="DB39" i="91"/>
  <c r="DA39" i="91"/>
  <c r="DA38" i="91"/>
  <c r="DA37" i="91"/>
  <c r="DA36" i="91"/>
  <c r="DA35" i="91"/>
  <c r="DA34" i="91"/>
  <c r="DA33" i="91"/>
  <c r="DA32" i="91"/>
  <c r="DA31" i="91"/>
  <c r="DA30" i="91"/>
  <c r="DA29" i="91"/>
  <c r="DA28" i="91"/>
  <c r="DA27" i="91"/>
  <c r="DA26" i="91"/>
  <c r="DA25" i="91"/>
  <c r="DA24" i="91"/>
  <c r="GY24" i="91"/>
  <c r="DA23" i="91"/>
  <c r="DA22" i="91"/>
  <c r="DA21" i="91"/>
  <c r="DA20" i="91"/>
  <c r="DA19" i="91"/>
  <c r="DA18" i="91"/>
  <c r="DB16" i="91"/>
  <c r="DA16" i="91"/>
  <c r="DA15" i="91"/>
  <c r="DA14" i="91"/>
  <c r="DA13" i="91"/>
  <c r="DA12" i="91"/>
  <c r="DA11" i="91"/>
  <c r="DA10" i="91"/>
  <c r="CN39" i="91"/>
  <c r="CN40" i="91"/>
  <c r="CM39" i="91"/>
  <c r="CM40" i="91"/>
  <c r="CL38" i="91"/>
  <c r="CL37" i="91"/>
  <c r="CL36" i="91"/>
  <c r="CL35" i="91"/>
  <c r="CL34" i="91"/>
  <c r="CL33" i="91"/>
  <c r="CL32" i="91"/>
  <c r="CL31" i="91"/>
  <c r="CL30" i="91"/>
  <c r="CL29" i="91"/>
  <c r="CL28" i="91"/>
  <c r="CL27" i="91"/>
  <c r="CL26" i="91"/>
  <c r="CL25" i="91"/>
  <c r="CL24" i="91"/>
  <c r="CL23" i="91"/>
  <c r="CL22" i="91"/>
  <c r="CL21" i="91"/>
  <c r="CL20" i="91"/>
  <c r="CL19" i="91"/>
  <c r="CL18" i="91"/>
  <c r="CM16" i="91"/>
  <c r="CL16" i="91"/>
  <c r="CL15" i="91"/>
  <c r="CL14" i="91"/>
  <c r="CL13" i="91"/>
  <c r="CL12" i="91"/>
  <c r="CL11" i="91"/>
  <c r="CL10" i="91"/>
  <c r="BY39" i="91"/>
  <c r="BY40" i="91"/>
  <c r="BX39" i="91"/>
  <c r="BX40" i="91"/>
  <c r="BW38" i="91"/>
  <c r="BW37" i="91"/>
  <c r="BW36" i="91"/>
  <c r="BW35" i="91"/>
  <c r="BW34" i="91"/>
  <c r="BW33" i="91"/>
  <c r="BW32" i="91"/>
  <c r="BW31" i="91"/>
  <c r="BW30" i="91"/>
  <c r="BW29" i="91"/>
  <c r="BW28" i="91"/>
  <c r="BW27" i="91"/>
  <c r="BW26" i="91"/>
  <c r="BW25" i="91"/>
  <c r="BW24" i="91"/>
  <c r="BW23" i="91"/>
  <c r="BW22" i="91"/>
  <c r="BW21" i="91"/>
  <c r="BW20" i="91"/>
  <c r="BW19" i="91"/>
  <c r="BW18" i="91"/>
  <c r="BX16" i="91"/>
  <c r="BW16" i="91"/>
  <c r="BW15" i="91"/>
  <c r="BW14" i="91"/>
  <c r="BW13" i="91"/>
  <c r="BW12" i="91"/>
  <c r="BW11" i="91"/>
  <c r="BW10" i="91"/>
  <c r="BI42" i="91"/>
  <c r="BI40" i="91"/>
  <c r="BJ39" i="91"/>
  <c r="BJ40" i="91"/>
  <c r="BI39" i="91"/>
  <c r="BH39" i="91"/>
  <c r="BH38" i="91"/>
  <c r="BH37" i="91"/>
  <c r="BH36" i="91"/>
  <c r="GS36" i="91"/>
  <c r="BH35" i="91"/>
  <c r="BH34" i="91"/>
  <c r="BH33" i="91"/>
  <c r="BH32" i="91"/>
  <c r="BH31" i="91"/>
  <c r="BH30" i="91"/>
  <c r="BH29" i="91"/>
  <c r="BH28" i="91"/>
  <c r="BH27" i="91"/>
  <c r="BH26" i="91"/>
  <c r="BH25" i="91"/>
  <c r="GS25" i="91"/>
  <c r="BH24" i="91"/>
  <c r="BH23" i="91"/>
  <c r="BH22" i="91"/>
  <c r="BH21" i="91"/>
  <c r="BH20" i="91"/>
  <c r="BH19" i="91"/>
  <c r="BH18" i="91"/>
  <c r="BI16" i="91"/>
  <c r="BH16" i="91"/>
  <c r="BH15" i="91"/>
  <c r="BH14" i="91"/>
  <c r="BH13" i="91"/>
  <c r="BH12" i="91"/>
  <c r="BH11" i="91"/>
  <c r="BH10" i="91"/>
  <c r="AU39" i="91"/>
  <c r="AU40" i="91"/>
  <c r="AT39" i="91"/>
  <c r="AT40" i="91"/>
  <c r="AS39" i="91"/>
  <c r="AS38" i="91"/>
  <c r="AS37" i="91"/>
  <c r="AS36" i="91"/>
  <c r="AS35" i="91"/>
  <c r="AS34" i="91"/>
  <c r="AS33" i="91"/>
  <c r="AS32" i="91"/>
  <c r="AS31" i="91"/>
  <c r="AS30" i="91"/>
  <c r="AS29" i="91"/>
  <c r="AS28" i="91"/>
  <c r="AS27" i="91"/>
  <c r="AS26" i="91"/>
  <c r="AS25" i="91"/>
  <c r="AS24" i="91"/>
  <c r="AS23" i="91"/>
  <c r="AS22" i="91"/>
  <c r="AS21" i="91"/>
  <c r="AS20" i="91"/>
  <c r="AS19" i="91"/>
  <c r="AS18" i="91"/>
  <c r="AT16" i="91"/>
  <c r="AS16" i="91"/>
  <c r="AS15" i="91"/>
  <c r="AS14" i="91"/>
  <c r="AS13" i="91"/>
  <c r="AS12" i="91"/>
  <c r="AS11" i="91"/>
  <c r="AS10" i="91"/>
  <c r="AF40" i="91"/>
  <c r="AF42" i="91"/>
  <c r="AF39" i="91"/>
  <c r="AE39" i="91"/>
  <c r="AE40" i="91"/>
  <c r="AD38" i="91"/>
  <c r="AD37" i="91"/>
  <c r="AD36" i="91"/>
  <c r="AD35" i="91"/>
  <c r="AD34" i="91"/>
  <c r="AD33" i="91"/>
  <c r="AD32" i="91"/>
  <c r="AD31" i="91"/>
  <c r="AD30" i="91"/>
  <c r="AD29" i="91"/>
  <c r="AD28" i="91"/>
  <c r="AD27" i="91"/>
  <c r="AD26" i="91"/>
  <c r="AD25" i="91"/>
  <c r="AD24" i="91"/>
  <c r="AD23" i="91"/>
  <c r="AD22" i="91"/>
  <c r="AD21" i="91"/>
  <c r="AD20" i="91"/>
  <c r="AD19" i="91"/>
  <c r="AD18" i="91"/>
  <c r="AE16" i="91"/>
  <c r="AD16" i="91"/>
  <c r="AD15" i="91"/>
  <c r="AD14" i="91"/>
  <c r="AD13" i="91"/>
  <c r="AD12" i="91"/>
  <c r="AD11" i="91"/>
  <c r="AD10" i="91"/>
  <c r="Q42" i="91"/>
  <c r="Q40" i="91"/>
  <c r="Q39" i="91"/>
  <c r="P39" i="91"/>
  <c r="P42" i="91"/>
  <c r="O38" i="91"/>
  <c r="O37" i="91"/>
  <c r="O36" i="91"/>
  <c r="O35" i="91"/>
  <c r="O34" i="91"/>
  <c r="O33" i="91"/>
  <c r="O32" i="91"/>
  <c r="O31" i="91"/>
  <c r="O30" i="91"/>
  <c r="O29" i="91"/>
  <c r="O28" i="91"/>
  <c r="O27" i="91"/>
  <c r="O26" i="91"/>
  <c r="O25" i="91"/>
  <c r="O24" i="91"/>
  <c r="O23" i="91"/>
  <c r="O22" i="91"/>
  <c r="O21" i="91"/>
  <c r="O20" i="91"/>
  <c r="O19" i="91"/>
  <c r="O18" i="91"/>
  <c r="P16" i="91"/>
  <c r="O16" i="91"/>
  <c r="O15" i="91"/>
  <c r="O14" i="91"/>
  <c r="O13" i="91"/>
  <c r="O12" i="91"/>
  <c r="O11" i="91"/>
  <c r="O10" i="91"/>
  <c r="H39" i="91"/>
  <c r="H40" i="91"/>
  <c r="H42" i="91"/>
  <c r="G39" i="91"/>
  <c r="G42" i="91"/>
  <c r="F39" i="91"/>
  <c r="F40" i="91"/>
  <c r="F38" i="91"/>
  <c r="F37" i="91"/>
  <c r="F36" i="91"/>
  <c r="F35" i="91"/>
  <c r="F34" i="91"/>
  <c r="F33" i="91"/>
  <c r="F32" i="91"/>
  <c r="F31" i="91"/>
  <c r="F30" i="91"/>
  <c r="F29" i="91"/>
  <c r="F28" i="91"/>
  <c r="F27" i="91"/>
  <c r="F26" i="91"/>
  <c r="F25" i="91"/>
  <c r="F24" i="91"/>
  <c r="F23" i="91"/>
  <c r="F22" i="91"/>
  <c r="F21" i="91"/>
  <c r="F20" i="91"/>
  <c r="F19" i="91"/>
  <c r="F18" i="91"/>
  <c r="G16" i="91"/>
  <c r="F15" i="91"/>
  <c r="F14" i="91"/>
  <c r="F13" i="91"/>
  <c r="F12" i="91"/>
  <c r="F11" i="91"/>
  <c r="F10" i="91"/>
  <c r="F16" i="91"/>
  <c r="FY34" i="90"/>
  <c r="FY35" i="90"/>
  <c r="FY19" i="90"/>
  <c r="GF39" i="90"/>
  <c r="GF40" i="90"/>
  <c r="GF42" i="90"/>
  <c r="GE39" i="90"/>
  <c r="GD39" i="90"/>
  <c r="GD38" i="90"/>
  <c r="GD37" i="90"/>
  <c r="GD36" i="90"/>
  <c r="GD35" i="90"/>
  <c r="GD34" i="90"/>
  <c r="GD33" i="90"/>
  <c r="GD32" i="90"/>
  <c r="GD31" i="90"/>
  <c r="GD30" i="90"/>
  <c r="GD29" i="90"/>
  <c r="GD28" i="90"/>
  <c r="GD27" i="90"/>
  <c r="GD26" i="90"/>
  <c r="GD25" i="90"/>
  <c r="GD24" i="90"/>
  <c r="GD23" i="90"/>
  <c r="GD22" i="90"/>
  <c r="GD21" i="90"/>
  <c r="GD20" i="90"/>
  <c r="GD19" i="90"/>
  <c r="GD18" i="90"/>
  <c r="GE16" i="90"/>
  <c r="GE42" i="90"/>
  <c r="GD15" i="90"/>
  <c r="GD14" i="90"/>
  <c r="GD13" i="90"/>
  <c r="GD12" i="90"/>
  <c r="GD11" i="90"/>
  <c r="GD10" i="90"/>
  <c r="FT40" i="90"/>
  <c r="FT42" i="90"/>
  <c r="FS40" i="90"/>
  <c r="FR40" i="90"/>
  <c r="FT39" i="90"/>
  <c r="FS39" i="90"/>
  <c r="FR39" i="90"/>
  <c r="HZ39" i="90"/>
  <c r="FR38" i="90"/>
  <c r="FR37" i="90"/>
  <c r="FR36" i="90"/>
  <c r="FR35" i="90"/>
  <c r="FR34" i="90"/>
  <c r="FR33" i="90"/>
  <c r="FR32" i="90"/>
  <c r="FR31" i="90"/>
  <c r="FR30" i="90"/>
  <c r="FR29" i="90"/>
  <c r="FR28" i="90"/>
  <c r="FR27" i="90"/>
  <c r="FR26" i="90"/>
  <c r="FR25" i="90"/>
  <c r="FR24" i="90"/>
  <c r="FR23" i="90"/>
  <c r="FR22" i="90"/>
  <c r="FR21" i="90"/>
  <c r="FR20" i="90"/>
  <c r="FR19" i="90"/>
  <c r="FR18" i="90"/>
  <c r="FS16" i="90"/>
  <c r="FS42" i="90"/>
  <c r="FR15" i="90"/>
  <c r="FR14" i="90"/>
  <c r="FR13" i="90"/>
  <c r="FR12" i="90"/>
  <c r="FR11" i="90"/>
  <c r="FR10" i="90"/>
  <c r="FE39" i="90"/>
  <c r="FE40" i="90"/>
  <c r="FE42" i="90"/>
  <c r="FK42" i="90"/>
  <c r="FD39" i="90"/>
  <c r="FC39" i="90"/>
  <c r="FC38" i="90"/>
  <c r="FC37" i="90"/>
  <c r="FC36" i="90"/>
  <c r="FC35" i="90"/>
  <c r="FC34" i="90"/>
  <c r="FC33" i="90"/>
  <c r="FC32" i="90"/>
  <c r="FC31" i="90"/>
  <c r="FC30" i="90"/>
  <c r="FC29" i="90"/>
  <c r="FI29" i="90"/>
  <c r="FC28" i="90"/>
  <c r="FC27" i="90"/>
  <c r="FC26" i="90"/>
  <c r="FC25" i="90"/>
  <c r="FC24" i="90"/>
  <c r="FC23" i="90"/>
  <c r="FC22" i="90"/>
  <c r="FC21" i="90"/>
  <c r="FC20" i="90"/>
  <c r="FC19" i="90"/>
  <c r="FC18" i="90"/>
  <c r="FD16" i="90"/>
  <c r="FC15" i="90"/>
  <c r="FC14" i="90"/>
  <c r="FC13" i="90"/>
  <c r="FC12" i="90"/>
  <c r="FC11" i="90"/>
  <c r="FC10" i="90"/>
  <c r="EP39" i="90"/>
  <c r="EP40" i="90"/>
  <c r="EP42" i="90"/>
  <c r="EO39" i="90"/>
  <c r="EN39" i="90"/>
  <c r="EN38" i="90"/>
  <c r="EN37" i="90"/>
  <c r="EN36" i="90"/>
  <c r="EN35" i="90"/>
  <c r="EN34" i="90"/>
  <c r="EN33" i="90"/>
  <c r="EN32" i="90"/>
  <c r="EN31" i="90"/>
  <c r="EN30" i="90"/>
  <c r="EN29" i="90"/>
  <c r="EN28" i="90"/>
  <c r="EN27" i="90"/>
  <c r="EN26" i="90"/>
  <c r="EN25" i="90"/>
  <c r="EN24" i="90"/>
  <c r="EN23" i="90"/>
  <c r="EN22" i="90"/>
  <c r="EN21" i="90"/>
  <c r="EN20" i="90"/>
  <c r="EN19" i="90"/>
  <c r="EN18" i="90"/>
  <c r="EO16" i="90"/>
  <c r="EO42" i="90"/>
  <c r="EN16" i="90"/>
  <c r="EN15" i="90"/>
  <c r="EN14" i="90"/>
  <c r="EN13" i="90"/>
  <c r="EN12" i="90"/>
  <c r="EN11" i="90"/>
  <c r="EN10" i="90"/>
  <c r="EA42" i="90"/>
  <c r="EA39" i="90"/>
  <c r="EA40" i="90"/>
  <c r="DZ39" i="90"/>
  <c r="DZ40" i="90"/>
  <c r="DY38" i="90"/>
  <c r="DY37" i="90"/>
  <c r="DY36" i="90"/>
  <c r="DY35" i="90"/>
  <c r="DY34" i="90"/>
  <c r="DY33" i="90"/>
  <c r="DY32" i="90"/>
  <c r="DY31" i="90"/>
  <c r="DY30" i="90"/>
  <c r="DY29" i="90"/>
  <c r="DY28" i="90"/>
  <c r="DY27" i="90"/>
  <c r="DY26" i="90"/>
  <c r="DY25" i="90"/>
  <c r="DY24" i="90"/>
  <c r="DY23" i="90"/>
  <c r="DY22" i="90"/>
  <c r="DY21" i="90"/>
  <c r="DY20" i="90"/>
  <c r="DY19" i="90"/>
  <c r="DY18" i="90"/>
  <c r="DZ16" i="90"/>
  <c r="DY16" i="90"/>
  <c r="DY15" i="90"/>
  <c r="DY14" i="90"/>
  <c r="DY13" i="90"/>
  <c r="DY12" i="90"/>
  <c r="DY11" i="90"/>
  <c r="DY10" i="90"/>
  <c r="DL39" i="90"/>
  <c r="DK39" i="90"/>
  <c r="DJ39" i="90"/>
  <c r="DJ38" i="90"/>
  <c r="DJ37" i="90"/>
  <c r="DJ36" i="90"/>
  <c r="DJ35" i="90"/>
  <c r="DJ34" i="90"/>
  <c r="DJ33" i="90"/>
  <c r="DJ32" i="90"/>
  <c r="DJ31" i="90"/>
  <c r="DJ30" i="90"/>
  <c r="DJ29" i="90"/>
  <c r="DJ28" i="90"/>
  <c r="DJ27" i="90"/>
  <c r="DJ26" i="90"/>
  <c r="DJ25" i="90"/>
  <c r="DJ24" i="90"/>
  <c r="DJ23" i="90"/>
  <c r="DJ22" i="90"/>
  <c r="DJ21" i="90"/>
  <c r="DJ20" i="90"/>
  <c r="DJ19" i="90"/>
  <c r="DP19" i="90"/>
  <c r="DJ18" i="90"/>
  <c r="DK16" i="90"/>
  <c r="DJ16" i="90"/>
  <c r="DJ15" i="90"/>
  <c r="DJ14" i="90"/>
  <c r="DJ13" i="90"/>
  <c r="DJ12" i="90"/>
  <c r="DJ11" i="90"/>
  <c r="DJ10" i="90"/>
  <c r="DB31" i="90"/>
  <c r="DB37" i="90"/>
  <c r="CW39" i="90"/>
  <c r="CW40" i="90"/>
  <c r="CW42" i="90"/>
  <c r="CV39" i="90"/>
  <c r="CU39" i="90"/>
  <c r="CU38" i="90"/>
  <c r="CU37" i="90"/>
  <c r="CU36" i="90"/>
  <c r="CU35" i="90"/>
  <c r="CU34" i="90"/>
  <c r="CU33" i="90"/>
  <c r="CU32" i="90"/>
  <c r="CU31" i="90"/>
  <c r="DA31" i="90"/>
  <c r="CU30" i="90"/>
  <c r="CU29" i="90"/>
  <c r="CU28" i="90"/>
  <c r="CU27" i="90"/>
  <c r="CU26" i="90"/>
  <c r="CU25" i="90"/>
  <c r="CU24" i="90"/>
  <c r="CU23" i="90"/>
  <c r="CU22" i="90"/>
  <c r="CU21" i="90"/>
  <c r="CU20" i="90"/>
  <c r="CU19" i="90"/>
  <c r="CU18" i="90"/>
  <c r="CV16" i="90"/>
  <c r="CV42" i="90"/>
  <c r="CU15" i="90"/>
  <c r="CU14" i="90"/>
  <c r="CU13" i="90"/>
  <c r="CU12" i="90"/>
  <c r="CU11" i="90"/>
  <c r="CU10" i="90"/>
  <c r="CH39" i="90"/>
  <c r="CH40" i="90"/>
  <c r="CH42" i="90"/>
  <c r="CG39" i="90"/>
  <c r="CG40" i="90"/>
  <c r="CF38" i="90"/>
  <c r="CF37" i="90"/>
  <c r="CF36" i="90"/>
  <c r="CF35" i="90"/>
  <c r="HH35" i="90"/>
  <c r="CF34" i="90"/>
  <c r="CF33" i="90"/>
  <c r="CF32" i="90"/>
  <c r="CF31" i="90"/>
  <c r="CF30" i="90"/>
  <c r="CF29" i="90"/>
  <c r="CF28" i="90"/>
  <c r="CF27" i="90"/>
  <c r="CF26" i="90"/>
  <c r="CF25" i="90"/>
  <c r="CF24" i="90"/>
  <c r="CF23" i="90"/>
  <c r="HH23" i="90"/>
  <c r="CF22" i="90"/>
  <c r="CF21" i="90"/>
  <c r="CF20" i="90"/>
  <c r="CF19" i="90"/>
  <c r="CF18" i="90"/>
  <c r="CG16" i="90"/>
  <c r="CG42" i="90"/>
  <c r="CF15" i="90"/>
  <c r="CF14" i="90"/>
  <c r="CF13" i="90"/>
  <c r="CF12" i="90"/>
  <c r="CF11" i="90"/>
  <c r="CF10" i="90"/>
  <c r="BS39" i="90"/>
  <c r="BR39" i="90"/>
  <c r="BR40" i="90"/>
  <c r="BQ38" i="90"/>
  <c r="BQ37" i="90"/>
  <c r="BQ36" i="90"/>
  <c r="BQ35" i="90"/>
  <c r="BQ34" i="90"/>
  <c r="BQ33" i="90"/>
  <c r="HB33" i="90"/>
  <c r="BQ32" i="90"/>
  <c r="BQ31" i="90"/>
  <c r="BQ30" i="90"/>
  <c r="BQ29" i="90"/>
  <c r="BQ28" i="90"/>
  <c r="BQ27" i="90"/>
  <c r="BQ26" i="90"/>
  <c r="BQ25" i="90"/>
  <c r="BQ24" i="90"/>
  <c r="BQ23" i="90"/>
  <c r="BQ22" i="90"/>
  <c r="BQ21" i="90"/>
  <c r="BQ20" i="90"/>
  <c r="BQ19" i="90"/>
  <c r="BQ18" i="90"/>
  <c r="BR16" i="90"/>
  <c r="BR42" i="90"/>
  <c r="BQ15" i="90"/>
  <c r="BQ14" i="90"/>
  <c r="BQ13" i="90"/>
  <c r="BQ12" i="90"/>
  <c r="BQ11" i="90"/>
  <c r="BQ10" i="90"/>
  <c r="BC42" i="90"/>
  <c r="BD39" i="90"/>
  <c r="BD40" i="90"/>
  <c r="BC39" i="90"/>
  <c r="BB39" i="90"/>
  <c r="BB38" i="90"/>
  <c r="BB37" i="90"/>
  <c r="BB36" i="90"/>
  <c r="BB35" i="90"/>
  <c r="BB34" i="90"/>
  <c r="BB33" i="90"/>
  <c r="BB32" i="90"/>
  <c r="BB31" i="90"/>
  <c r="BB30" i="90"/>
  <c r="BB29" i="90"/>
  <c r="BB28" i="90"/>
  <c r="GV28" i="90"/>
  <c r="BB27" i="90"/>
  <c r="BB26" i="90"/>
  <c r="BB25" i="90"/>
  <c r="BB24" i="90"/>
  <c r="BB23" i="90"/>
  <c r="BB22" i="90"/>
  <c r="BB21" i="90"/>
  <c r="BB20" i="90"/>
  <c r="BB19" i="90"/>
  <c r="BB18" i="90"/>
  <c r="BC16" i="90"/>
  <c r="BB16" i="90"/>
  <c r="BB15" i="90"/>
  <c r="BB14" i="90"/>
  <c r="BB13" i="90"/>
  <c r="BB12" i="90"/>
  <c r="BB11" i="90"/>
  <c r="BB10" i="90"/>
  <c r="AO40" i="90"/>
  <c r="AO42" i="90"/>
  <c r="AO39" i="90"/>
  <c r="AN39" i="90"/>
  <c r="AM39" i="90"/>
  <c r="GP39" i="90"/>
  <c r="AM38" i="90"/>
  <c r="AM37" i="90"/>
  <c r="AM36" i="90"/>
  <c r="AM35" i="90"/>
  <c r="AM34" i="90"/>
  <c r="AM33" i="90"/>
  <c r="AM32" i="90"/>
  <c r="AM31" i="90"/>
  <c r="AM30" i="90"/>
  <c r="GP30" i="90"/>
  <c r="AM29" i="90"/>
  <c r="AM28" i="90"/>
  <c r="AM27" i="90"/>
  <c r="AM26" i="90"/>
  <c r="AM25" i="90"/>
  <c r="AM24" i="90"/>
  <c r="AM23" i="90"/>
  <c r="AM22" i="90"/>
  <c r="AM21" i="90"/>
  <c r="AM20" i="90"/>
  <c r="AM19" i="90"/>
  <c r="AM18" i="90"/>
  <c r="AN16" i="90"/>
  <c r="AN42" i="90"/>
  <c r="AM16" i="90"/>
  <c r="AM15" i="90"/>
  <c r="AM14" i="90"/>
  <c r="AM13" i="90"/>
  <c r="AM12" i="90"/>
  <c r="AM11" i="90"/>
  <c r="AM10" i="90"/>
  <c r="Z39" i="90"/>
  <c r="Z40" i="90"/>
  <c r="Z42" i="90"/>
  <c r="Y39" i="90"/>
  <c r="X39" i="90"/>
  <c r="X38" i="90"/>
  <c r="X37" i="90"/>
  <c r="X36" i="90"/>
  <c r="X35" i="90"/>
  <c r="X34" i="90"/>
  <c r="X33" i="90"/>
  <c r="X32" i="90"/>
  <c r="X31" i="90"/>
  <c r="X30" i="90"/>
  <c r="X29" i="90"/>
  <c r="X28" i="90"/>
  <c r="X27" i="90"/>
  <c r="X26" i="90"/>
  <c r="X25" i="90"/>
  <c r="X24" i="90"/>
  <c r="X23" i="90"/>
  <c r="X22" i="90"/>
  <c r="X21" i="90"/>
  <c r="X20" i="90"/>
  <c r="X19" i="90"/>
  <c r="X18" i="90"/>
  <c r="Y16" i="90"/>
  <c r="X15" i="90"/>
  <c r="X14" i="90"/>
  <c r="X13" i="90"/>
  <c r="X12" i="90"/>
  <c r="X11" i="90"/>
  <c r="X10" i="90"/>
  <c r="I38" i="90"/>
  <c r="I37" i="90"/>
  <c r="I36" i="90"/>
  <c r="I35" i="90"/>
  <c r="I34" i="90"/>
  <c r="I33" i="90"/>
  <c r="I32" i="90"/>
  <c r="I31" i="90"/>
  <c r="I30" i="90"/>
  <c r="I29" i="90"/>
  <c r="I28" i="90"/>
  <c r="I27" i="90"/>
  <c r="I26" i="90"/>
  <c r="I25" i="90"/>
  <c r="I24" i="90"/>
  <c r="I23" i="90"/>
  <c r="I22" i="90"/>
  <c r="GJ22" i="90"/>
  <c r="I21" i="90"/>
  <c r="I20" i="90"/>
  <c r="I19" i="90"/>
  <c r="I18" i="90"/>
  <c r="I15" i="90"/>
  <c r="I16" i="90"/>
  <c r="I14" i="90"/>
  <c r="I13" i="90"/>
  <c r="I12" i="90"/>
  <c r="I11" i="90"/>
  <c r="I10" i="90"/>
  <c r="AE42" i="91"/>
  <c r="AD40" i="91"/>
  <c r="AD42" i="91"/>
  <c r="AD39" i="91"/>
  <c r="O39" i="91"/>
  <c r="O40" i="91"/>
  <c r="P40" i="91"/>
  <c r="G40" i="91"/>
  <c r="DK40" i="90"/>
  <c r="DK42" i="90"/>
  <c r="CF39" i="90"/>
  <c r="BS40" i="90"/>
  <c r="J16" i="90"/>
  <c r="J42" i="90"/>
  <c r="I39" i="90"/>
  <c r="K39" i="90"/>
  <c r="K40" i="90"/>
  <c r="K42" i="90"/>
  <c r="J39" i="90"/>
  <c r="J40" i="90"/>
  <c r="GM10" i="91"/>
  <c r="GJ42" i="91"/>
  <c r="GJ41" i="91"/>
  <c r="GL38" i="91"/>
  <c r="GK38" i="91"/>
  <c r="GL37" i="91"/>
  <c r="GK37" i="91"/>
  <c r="GL36" i="91"/>
  <c r="GK36" i="91"/>
  <c r="GL35" i="91"/>
  <c r="GK35" i="91"/>
  <c r="GL34" i="91"/>
  <c r="GK34" i="91"/>
  <c r="GL33" i="91"/>
  <c r="GK33" i="91"/>
  <c r="GL32" i="91"/>
  <c r="GK32" i="91"/>
  <c r="GL31" i="91"/>
  <c r="GK31" i="91"/>
  <c r="GL30" i="91"/>
  <c r="GK30" i="91"/>
  <c r="GL29" i="91"/>
  <c r="GK29" i="91"/>
  <c r="GL28" i="91"/>
  <c r="GK28" i="91"/>
  <c r="GL27" i="91"/>
  <c r="GK27" i="91"/>
  <c r="GL26" i="91"/>
  <c r="GK26" i="91"/>
  <c r="GL25" i="91"/>
  <c r="GK25" i="91"/>
  <c r="GL24" i="91"/>
  <c r="GK24" i="91"/>
  <c r="GL23" i="91"/>
  <c r="GK23" i="91"/>
  <c r="GL22" i="91"/>
  <c r="GK22" i="91"/>
  <c r="GL21" i="91"/>
  <c r="GK21" i="91"/>
  <c r="GL20" i="91"/>
  <c r="GK20" i="91"/>
  <c r="GL19" i="91"/>
  <c r="GK19" i="91"/>
  <c r="GL18" i="91"/>
  <c r="GK18" i="91"/>
  <c r="GK15" i="91"/>
  <c r="GK14" i="91"/>
  <c r="GK13" i="91"/>
  <c r="GK12" i="91"/>
  <c r="GK11" i="91"/>
  <c r="GK10" i="91"/>
  <c r="GI42" i="91"/>
  <c r="GH42" i="91"/>
  <c r="GG42" i="91"/>
  <c r="GG41" i="91"/>
  <c r="GI40" i="91"/>
  <c r="GH40" i="91"/>
  <c r="GG40" i="91"/>
  <c r="GI39" i="91"/>
  <c r="GH39" i="91"/>
  <c r="GG39" i="91"/>
  <c r="GI38" i="91"/>
  <c r="GH38" i="91"/>
  <c r="GG38" i="91"/>
  <c r="GI37" i="91"/>
  <c r="GH37" i="91"/>
  <c r="GG37" i="91"/>
  <c r="GI36" i="91"/>
  <c r="GH36" i="91"/>
  <c r="GG36" i="91"/>
  <c r="GI35" i="91"/>
  <c r="GH35" i="91"/>
  <c r="GG35" i="91"/>
  <c r="GI34" i="91"/>
  <c r="GH34" i="91"/>
  <c r="GG34" i="91"/>
  <c r="GI33" i="91"/>
  <c r="GH33" i="91"/>
  <c r="GG33" i="91"/>
  <c r="GI32" i="91"/>
  <c r="GH32" i="91"/>
  <c r="GG32" i="91"/>
  <c r="GI31" i="91"/>
  <c r="GH31" i="91"/>
  <c r="GG31" i="91"/>
  <c r="GI30" i="91"/>
  <c r="GH30" i="91"/>
  <c r="GG30" i="91"/>
  <c r="GI29" i="91"/>
  <c r="GH29" i="91"/>
  <c r="GG29" i="91"/>
  <c r="GI28" i="91"/>
  <c r="GH28" i="91"/>
  <c r="GG28" i="91"/>
  <c r="GI27" i="91"/>
  <c r="GH27" i="91"/>
  <c r="GG27" i="91"/>
  <c r="GI26" i="91"/>
  <c r="GH26" i="91"/>
  <c r="GG26" i="91"/>
  <c r="GI25" i="91"/>
  <c r="GH25" i="91"/>
  <c r="GG25" i="91"/>
  <c r="GI24" i="91"/>
  <c r="GH24" i="91"/>
  <c r="GG24" i="91"/>
  <c r="GI23" i="91"/>
  <c r="GH23" i="91"/>
  <c r="GG23" i="91"/>
  <c r="GI22" i="91"/>
  <c r="GH22" i="91"/>
  <c r="GG22" i="91"/>
  <c r="GI21" i="91"/>
  <c r="GH21" i="91"/>
  <c r="GG21" i="91"/>
  <c r="GI20" i="91"/>
  <c r="GH20" i="91"/>
  <c r="GG20" i="91"/>
  <c r="GI19" i="91"/>
  <c r="GH19" i="91"/>
  <c r="GG19" i="91"/>
  <c r="GI18" i="91"/>
  <c r="GH18" i="91"/>
  <c r="GG18" i="91"/>
  <c r="GH16" i="91"/>
  <c r="GH15" i="91"/>
  <c r="GH14" i="91"/>
  <c r="GH13" i="91"/>
  <c r="GH12" i="91"/>
  <c r="GH11" i="91"/>
  <c r="GH10" i="91"/>
  <c r="GG16" i="91"/>
  <c r="GG15" i="91"/>
  <c r="GG14" i="91"/>
  <c r="GG13" i="91"/>
  <c r="GG12" i="91"/>
  <c r="GG11" i="91"/>
  <c r="GG10" i="91"/>
  <c r="E39" i="91"/>
  <c r="E40" i="91"/>
  <c r="D39" i="91"/>
  <c r="C38" i="91"/>
  <c r="C37" i="91"/>
  <c r="C36" i="91"/>
  <c r="C35" i="91"/>
  <c r="C34" i="91"/>
  <c r="C33" i="91"/>
  <c r="C32" i="91"/>
  <c r="C31" i="91"/>
  <c r="C30" i="91"/>
  <c r="C29" i="91"/>
  <c r="C28" i="91"/>
  <c r="C27" i="91"/>
  <c r="C26" i="91"/>
  <c r="C25" i="91"/>
  <c r="C24" i="91"/>
  <c r="C23" i="91"/>
  <c r="C22" i="91"/>
  <c r="C21" i="91"/>
  <c r="C20" i="91"/>
  <c r="C19" i="91"/>
  <c r="C18" i="91"/>
  <c r="D16" i="91"/>
  <c r="C15" i="91"/>
  <c r="C14" i="91"/>
  <c r="C13" i="91"/>
  <c r="C12" i="91"/>
  <c r="C11" i="91"/>
  <c r="C16" i="91"/>
  <c r="C10" i="91"/>
  <c r="C8" i="91"/>
  <c r="D8" i="91"/>
  <c r="E8" i="91"/>
  <c r="F8" i="91"/>
  <c r="G8" i="91"/>
  <c r="H8" i="91"/>
  <c r="GJ10" i="90"/>
  <c r="GT42" i="91"/>
  <c r="GO42" i="91"/>
  <c r="GN42" i="91"/>
  <c r="GM42" i="91"/>
  <c r="HJ41" i="91"/>
  <c r="HI41" i="91"/>
  <c r="HH41" i="91"/>
  <c r="HG41" i="91"/>
  <c r="HF41" i="91"/>
  <c r="HE41" i="91"/>
  <c r="HD41" i="91"/>
  <c r="HC41" i="91"/>
  <c r="HB41" i="91"/>
  <c r="HA41" i="91"/>
  <c r="GZ41" i="91"/>
  <c r="GY41" i="91"/>
  <c r="GX41" i="91"/>
  <c r="GW41" i="91"/>
  <c r="GV41" i="91"/>
  <c r="GU41" i="91"/>
  <c r="GT41" i="91"/>
  <c r="GS41" i="91"/>
  <c r="GR41" i="91"/>
  <c r="GQ41" i="91"/>
  <c r="GP41" i="91"/>
  <c r="GO41" i="91"/>
  <c r="GN41" i="91"/>
  <c r="GM41" i="91"/>
  <c r="HA40" i="91"/>
  <c r="GZ40" i="91"/>
  <c r="GT40" i="91"/>
  <c r="GO40" i="91"/>
  <c r="GN40" i="91"/>
  <c r="HG39" i="91"/>
  <c r="HF39" i="91"/>
  <c r="HA39" i="91"/>
  <c r="GZ39" i="91"/>
  <c r="GU39" i="91"/>
  <c r="GT39" i="91"/>
  <c r="GO39" i="91"/>
  <c r="GN39" i="91"/>
  <c r="HJ38" i="91"/>
  <c r="HI38" i="91"/>
  <c r="HG38" i="91"/>
  <c r="HF38" i="91"/>
  <c r="HD38" i="91"/>
  <c r="HC38" i="91"/>
  <c r="HA38" i="91"/>
  <c r="GZ38" i="91"/>
  <c r="GY38" i="91"/>
  <c r="GX38" i="91"/>
  <c r="GW38" i="91"/>
  <c r="GU38" i="91"/>
  <c r="GT38" i="91"/>
  <c r="GS38" i="91"/>
  <c r="GR38" i="91"/>
  <c r="GQ38" i="91"/>
  <c r="GO38" i="91"/>
  <c r="GN38" i="91"/>
  <c r="GM38" i="91"/>
  <c r="HJ37" i="91"/>
  <c r="HI37" i="91"/>
  <c r="HG37" i="91"/>
  <c r="HF37" i="91"/>
  <c r="HE37" i="91"/>
  <c r="HD37" i="91"/>
  <c r="HC37" i="91"/>
  <c r="HA37" i="91"/>
  <c r="GZ37" i="91"/>
  <c r="GY37" i="91"/>
  <c r="GX37" i="91"/>
  <c r="GW37" i="91"/>
  <c r="GU37" i="91"/>
  <c r="GT37" i="91"/>
  <c r="GR37" i="91"/>
  <c r="GQ37" i="91"/>
  <c r="GO37" i="91"/>
  <c r="GN37" i="91"/>
  <c r="GM37" i="91"/>
  <c r="HJ36" i="91"/>
  <c r="HI36" i="91"/>
  <c r="HG36" i="91"/>
  <c r="HF36" i="91"/>
  <c r="HD36" i="91"/>
  <c r="HC36" i="91"/>
  <c r="HA36" i="91"/>
  <c r="GZ36" i="91"/>
  <c r="GX36" i="91"/>
  <c r="GW36" i="91"/>
  <c r="GU36" i="91"/>
  <c r="GT36" i="91"/>
  <c r="GR36" i="91"/>
  <c r="GQ36" i="91"/>
  <c r="GO36" i="91"/>
  <c r="GN36" i="91"/>
  <c r="GM36" i="91"/>
  <c r="HJ35" i="91"/>
  <c r="HI35" i="91"/>
  <c r="HG35" i="91"/>
  <c r="HF35" i="91"/>
  <c r="HE35" i="91"/>
  <c r="HD35" i="91"/>
  <c r="HC35" i="91"/>
  <c r="HA35" i="91"/>
  <c r="GZ35" i="91"/>
  <c r="GY35" i="91"/>
  <c r="GX35" i="91"/>
  <c r="GW35" i="91"/>
  <c r="GU35" i="91"/>
  <c r="GT35" i="91"/>
  <c r="GS35" i="91"/>
  <c r="GR35" i="91"/>
  <c r="GQ35" i="91"/>
  <c r="GO35" i="91"/>
  <c r="GN35" i="91"/>
  <c r="GM35" i="91"/>
  <c r="HJ34" i="91"/>
  <c r="HI34" i="91"/>
  <c r="HG34" i="91"/>
  <c r="HF34" i="91"/>
  <c r="HE34" i="91"/>
  <c r="HD34" i="91"/>
  <c r="HC34" i="91"/>
  <c r="HA34" i="91"/>
  <c r="GZ34" i="91"/>
  <c r="GY34" i="91"/>
  <c r="GX34" i="91"/>
  <c r="GW34" i="91"/>
  <c r="GU34" i="91"/>
  <c r="GT34" i="91"/>
  <c r="GS34" i="91"/>
  <c r="GR34" i="91"/>
  <c r="GQ34" i="91"/>
  <c r="GO34" i="91"/>
  <c r="GN34" i="91"/>
  <c r="GM34" i="91"/>
  <c r="HJ33" i="91"/>
  <c r="HI33" i="91"/>
  <c r="HG33" i="91"/>
  <c r="HF33" i="91"/>
  <c r="HE33" i="91"/>
  <c r="HD33" i="91"/>
  <c r="HC33" i="91"/>
  <c r="HA33" i="91"/>
  <c r="GZ33" i="91"/>
  <c r="GY33" i="91"/>
  <c r="GX33" i="91"/>
  <c r="GW33" i="91"/>
  <c r="GU33" i="91"/>
  <c r="GT33" i="91"/>
  <c r="GS33" i="91"/>
  <c r="GR33" i="91"/>
  <c r="GQ33" i="91"/>
  <c r="GO33" i="91"/>
  <c r="GN33" i="91"/>
  <c r="GM33" i="91"/>
  <c r="HJ32" i="91"/>
  <c r="HI32" i="91"/>
  <c r="HG32" i="91"/>
  <c r="HF32" i="91"/>
  <c r="HE32" i="91"/>
  <c r="HD32" i="91"/>
  <c r="HC32" i="91"/>
  <c r="HA32" i="91"/>
  <c r="GZ32" i="91"/>
  <c r="GY32" i="91"/>
  <c r="GX32" i="91"/>
  <c r="GW32" i="91"/>
  <c r="GU32" i="91"/>
  <c r="GT32" i="91"/>
  <c r="GS32" i="91"/>
  <c r="GR32" i="91"/>
  <c r="GQ32" i="91"/>
  <c r="GO32" i="91"/>
  <c r="GN32" i="91"/>
  <c r="GM32" i="91"/>
  <c r="HJ31" i="91"/>
  <c r="HI31" i="91"/>
  <c r="HG31" i="91"/>
  <c r="HF31" i="91"/>
  <c r="HE31" i="91"/>
  <c r="HD31" i="91"/>
  <c r="HC31" i="91"/>
  <c r="HA31" i="91"/>
  <c r="GZ31" i="91"/>
  <c r="GY31" i="91"/>
  <c r="GX31" i="91"/>
  <c r="GW31" i="91"/>
  <c r="GU31" i="91"/>
  <c r="GT31" i="91"/>
  <c r="GS31" i="91"/>
  <c r="GR31" i="91"/>
  <c r="GQ31" i="91"/>
  <c r="GO31" i="91"/>
  <c r="GN31" i="91"/>
  <c r="GM31" i="91"/>
  <c r="HJ30" i="91"/>
  <c r="HI30" i="91"/>
  <c r="HG30" i="91"/>
  <c r="HF30" i="91"/>
  <c r="HE30" i="91"/>
  <c r="HD30" i="91"/>
  <c r="HC30" i="91"/>
  <c r="HA30" i="91"/>
  <c r="GZ30" i="91"/>
  <c r="GY30" i="91"/>
  <c r="GX30" i="91"/>
  <c r="GW30" i="91"/>
  <c r="GU30" i="91"/>
  <c r="GT30" i="91"/>
  <c r="GS30" i="91"/>
  <c r="GR30" i="91"/>
  <c r="GQ30" i="91"/>
  <c r="GO30" i="91"/>
  <c r="GN30" i="91"/>
  <c r="GM30" i="91"/>
  <c r="HJ29" i="91"/>
  <c r="HI29" i="91"/>
  <c r="HG29" i="91"/>
  <c r="HF29" i="91"/>
  <c r="HE29" i="91"/>
  <c r="HD29" i="91"/>
  <c r="HC29" i="91"/>
  <c r="HA29" i="91"/>
  <c r="GZ29" i="91"/>
  <c r="GY29" i="91"/>
  <c r="GX29" i="91"/>
  <c r="GW29" i="91"/>
  <c r="GU29" i="91"/>
  <c r="GT29" i="91"/>
  <c r="GS29" i="91"/>
  <c r="GR29" i="91"/>
  <c r="GQ29" i="91"/>
  <c r="GO29" i="91"/>
  <c r="GN29" i="91"/>
  <c r="GM29" i="91"/>
  <c r="HJ28" i="91"/>
  <c r="HI28" i="91"/>
  <c r="HG28" i="91"/>
  <c r="HF28" i="91"/>
  <c r="HE28" i="91"/>
  <c r="HD28" i="91"/>
  <c r="HC28" i="91"/>
  <c r="HA28" i="91"/>
  <c r="GZ28" i="91"/>
  <c r="GY28" i="91"/>
  <c r="GX28" i="91"/>
  <c r="GW28" i="91"/>
  <c r="GU28" i="91"/>
  <c r="GT28" i="91"/>
  <c r="GS28" i="91"/>
  <c r="GR28" i="91"/>
  <c r="GQ28" i="91"/>
  <c r="GO28" i="91"/>
  <c r="GN28" i="91"/>
  <c r="GM28" i="91"/>
  <c r="HJ27" i="91"/>
  <c r="HI27" i="91"/>
  <c r="HG27" i="91"/>
  <c r="HF27" i="91"/>
  <c r="HE27" i="91"/>
  <c r="HD27" i="91"/>
  <c r="HC27" i="91"/>
  <c r="HA27" i="91"/>
  <c r="GZ27" i="91"/>
  <c r="GY27" i="91"/>
  <c r="GX27" i="91"/>
  <c r="GW27" i="91"/>
  <c r="GU27" i="91"/>
  <c r="GT27" i="91"/>
  <c r="GS27" i="91"/>
  <c r="GR27" i="91"/>
  <c r="GQ27" i="91"/>
  <c r="GO27" i="91"/>
  <c r="GN27" i="91"/>
  <c r="GM27" i="91"/>
  <c r="HJ26" i="91"/>
  <c r="HI26" i="91"/>
  <c r="HG26" i="91"/>
  <c r="HF26" i="91"/>
  <c r="HD26" i="91"/>
  <c r="HC26" i="91"/>
  <c r="HA26" i="91"/>
  <c r="GZ26" i="91"/>
  <c r="GY26" i="91"/>
  <c r="GX26" i="91"/>
  <c r="GW26" i="91"/>
  <c r="GU26" i="91"/>
  <c r="GT26" i="91"/>
  <c r="GS26" i="91"/>
  <c r="GR26" i="91"/>
  <c r="GQ26" i="91"/>
  <c r="GO26" i="91"/>
  <c r="GN26" i="91"/>
  <c r="GM26" i="91"/>
  <c r="HJ25" i="91"/>
  <c r="HI25" i="91"/>
  <c r="HG25" i="91"/>
  <c r="HF25" i="91"/>
  <c r="HE25" i="91"/>
  <c r="HD25" i="91"/>
  <c r="HC25" i="91"/>
  <c r="HA25" i="91"/>
  <c r="GZ25" i="91"/>
  <c r="GY25" i="91"/>
  <c r="GX25" i="91"/>
  <c r="GW25" i="91"/>
  <c r="GU25" i="91"/>
  <c r="GT25" i="91"/>
  <c r="GR25" i="91"/>
  <c r="GQ25" i="91"/>
  <c r="GO25" i="91"/>
  <c r="GN25" i="91"/>
  <c r="GM25" i="91"/>
  <c r="HJ24" i="91"/>
  <c r="HI24" i="91"/>
  <c r="HG24" i="91"/>
  <c r="HF24" i="91"/>
  <c r="HD24" i="91"/>
  <c r="HC24" i="91"/>
  <c r="HA24" i="91"/>
  <c r="GZ24" i="91"/>
  <c r="GX24" i="91"/>
  <c r="GW24" i="91"/>
  <c r="GU24" i="91"/>
  <c r="GT24" i="91"/>
  <c r="GR24" i="91"/>
  <c r="GQ24" i="91"/>
  <c r="GO24" i="91"/>
  <c r="GN24" i="91"/>
  <c r="GM24" i="91"/>
  <c r="HJ23" i="91"/>
  <c r="HI23" i="91"/>
  <c r="HG23" i="91"/>
  <c r="HF23" i="91"/>
  <c r="HE23" i="91"/>
  <c r="HD23" i="91"/>
  <c r="HC23" i="91"/>
  <c r="HA23" i="91"/>
  <c r="GZ23" i="91"/>
  <c r="GY23" i="91"/>
  <c r="GX23" i="91"/>
  <c r="GW23" i="91"/>
  <c r="GU23" i="91"/>
  <c r="GT23" i="91"/>
  <c r="GS23" i="91"/>
  <c r="GR23" i="91"/>
  <c r="GQ23" i="91"/>
  <c r="GO23" i="91"/>
  <c r="GN23" i="91"/>
  <c r="GM23" i="91"/>
  <c r="HJ22" i="91"/>
  <c r="HI22" i="91"/>
  <c r="HG22" i="91"/>
  <c r="HF22" i="91"/>
  <c r="HE22" i="91"/>
  <c r="HD22" i="91"/>
  <c r="HC22" i="91"/>
  <c r="HA22" i="91"/>
  <c r="GZ22" i="91"/>
  <c r="GY22" i="91"/>
  <c r="GX22" i="91"/>
  <c r="GW22" i="91"/>
  <c r="GU22" i="91"/>
  <c r="GT22" i="91"/>
  <c r="GS22" i="91"/>
  <c r="GR22" i="91"/>
  <c r="GQ22" i="91"/>
  <c r="GO22" i="91"/>
  <c r="GN22" i="91"/>
  <c r="GM22" i="91"/>
  <c r="HJ21" i="91"/>
  <c r="HI21" i="91"/>
  <c r="HG21" i="91"/>
  <c r="HF21" i="91"/>
  <c r="HE21" i="91"/>
  <c r="HD21" i="91"/>
  <c r="HC21" i="91"/>
  <c r="HA21" i="91"/>
  <c r="GZ21" i="91"/>
  <c r="GY21" i="91"/>
  <c r="GX21" i="91"/>
  <c r="GW21" i="91"/>
  <c r="GU21" i="91"/>
  <c r="GT21" i="91"/>
  <c r="GS21" i="91"/>
  <c r="GR21" i="91"/>
  <c r="GQ21" i="91"/>
  <c r="GO21" i="91"/>
  <c r="GN21" i="91"/>
  <c r="GM21" i="91"/>
  <c r="HJ20" i="91"/>
  <c r="HI20" i="91"/>
  <c r="HG20" i="91"/>
  <c r="HF20" i="91"/>
  <c r="HE20" i="91"/>
  <c r="HD20" i="91"/>
  <c r="HC20" i="91"/>
  <c r="HA20" i="91"/>
  <c r="GZ20" i="91"/>
  <c r="GY20" i="91"/>
  <c r="GX20" i="91"/>
  <c r="GW20" i="91"/>
  <c r="GU20" i="91"/>
  <c r="GT20" i="91"/>
  <c r="GS20" i="91"/>
  <c r="GR20" i="91"/>
  <c r="GQ20" i="91"/>
  <c r="GO20" i="91"/>
  <c r="GN20" i="91"/>
  <c r="GM20" i="91"/>
  <c r="HJ19" i="91"/>
  <c r="HI19" i="91"/>
  <c r="HG19" i="91"/>
  <c r="HF19" i="91"/>
  <c r="HE19" i="91"/>
  <c r="HD19" i="91"/>
  <c r="HC19" i="91"/>
  <c r="HA19" i="91"/>
  <c r="GZ19" i="91"/>
  <c r="GY19" i="91"/>
  <c r="GX19" i="91"/>
  <c r="GW19" i="91"/>
  <c r="GU19" i="91"/>
  <c r="GT19" i="91"/>
  <c r="GS19" i="91"/>
  <c r="GR19" i="91"/>
  <c r="GQ19" i="91"/>
  <c r="GO19" i="91"/>
  <c r="GN19" i="91"/>
  <c r="GM19" i="91"/>
  <c r="HJ18" i="91"/>
  <c r="HI18" i="91"/>
  <c r="HG18" i="91"/>
  <c r="HF18" i="91"/>
  <c r="HE18" i="91"/>
  <c r="HD18" i="91"/>
  <c r="HC18" i="91"/>
  <c r="HA18" i="91"/>
  <c r="GZ18" i="91"/>
  <c r="GY18" i="91"/>
  <c r="GX18" i="91"/>
  <c r="GW18" i="91"/>
  <c r="GU18" i="91"/>
  <c r="GT18" i="91"/>
  <c r="GS18" i="91"/>
  <c r="GR18" i="91"/>
  <c r="GQ18" i="91"/>
  <c r="GO18" i="91"/>
  <c r="GN18" i="91"/>
  <c r="GM18" i="91"/>
  <c r="HJ16" i="91"/>
  <c r="HG16" i="91"/>
  <c r="HF16" i="91"/>
  <c r="HA16" i="91"/>
  <c r="GZ16" i="91"/>
  <c r="GX16" i="91"/>
  <c r="GU16" i="91"/>
  <c r="GT16" i="91"/>
  <c r="GS16" i="91"/>
  <c r="GR16" i="91"/>
  <c r="GN16" i="91"/>
  <c r="GM16" i="91"/>
  <c r="HJ15" i="91"/>
  <c r="HI15" i="91"/>
  <c r="HG15" i="91"/>
  <c r="HF15" i="91"/>
  <c r="HE15" i="91"/>
  <c r="HC15" i="91"/>
  <c r="HA15" i="91"/>
  <c r="GZ15" i="91"/>
  <c r="GY15" i="91"/>
  <c r="GX15" i="91"/>
  <c r="GW15" i="91"/>
  <c r="GU15" i="91"/>
  <c r="GT15" i="91"/>
  <c r="GS15" i="91"/>
  <c r="GR15" i="91"/>
  <c r="GQ15" i="91"/>
  <c r="GN15" i="91"/>
  <c r="GM15" i="91"/>
  <c r="HJ14" i="91"/>
  <c r="HI14" i="91"/>
  <c r="HG14" i="91"/>
  <c r="HF14" i="91"/>
  <c r="HE14" i="91"/>
  <c r="HC14" i="91"/>
  <c r="HA14" i="91"/>
  <c r="GZ14" i="91"/>
  <c r="GY14" i="91"/>
  <c r="GX14" i="91"/>
  <c r="GW14" i="91"/>
  <c r="GU14" i="91"/>
  <c r="GT14" i="91"/>
  <c r="GS14" i="91"/>
  <c r="GR14" i="91"/>
  <c r="GQ14" i="91"/>
  <c r="GN14" i="91"/>
  <c r="GM14" i="91"/>
  <c r="HJ13" i="91"/>
  <c r="HI13" i="91"/>
  <c r="HG13" i="91"/>
  <c r="HF13" i="91"/>
  <c r="HE13" i="91"/>
  <c r="HC13" i="91"/>
  <c r="HA13" i="91"/>
  <c r="GZ13" i="91"/>
  <c r="GY13" i="91"/>
  <c r="GX13" i="91"/>
  <c r="GW13" i="91"/>
  <c r="GU13" i="91"/>
  <c r="GT13" i="91"/>
  <c r="GS13" i="91"/>
  <c r="GR13" i="91"/>
  <c r="GQ13" i="91"/>
  <c r="GN13" i="91"/>
  <c r="GM13" i="91"/>
  <c r="HJ12" i="91"/>
  <c r="HI12" i="91"/>
  <c r="HG12" i="91"/>
  <c r="HF12" i="91"/>
  <c r="HE12" i="91"/>
  <c r="HC12" i="91"/>
  <c r="HA12" i="91"/>
  <c r="GZ12" i="91"/>
  <c r="GY12" i="91"/>
  <c r="GX12" i="91"/>
  <c r="GW12" i="91"/>
  <c r="GU12" i="91"/>
  <c r="GT12" i="91"/>
  <c r="GS12" i="91"/>
  <c r="GR12" i="91"/>
  <c r="GQ12" i="91"/>
  <c r="GN12" i="91"/>
  <c r="GM12" i="91"/>
  <c r="HJ11" i="91"/>
  <c r="HI11" i="91"/>
  <c r="HG11" i="91"/>
  <c r="HF11" i="91"/>
  <c r="HE11" i="91"/>
  <c r="HC11" i="91"/>
  <c r="HA11" i="91"/>
  <c r="GZ11" i="91"/>
  <c r="GY11" i="91"/>
  <c r="GW11" i="91"/>
  <c r="GT11" i="91"/>
  <c r="GS11" i="91"/>
  <c r="GR11" i="91"/>
  <c r="GQ11" i="91"/>
  <c r="GN11" i="91"/>
  <c r="GM11" i="91"/>
  <c r="HI10" i="91"/>
  <c r="HF10" i="91"/>
  <c r="HE10" i="91"/>
  <c r="HC10" i="91"/>
  <c r="GZ10" i="91"/>
  <c r="GY10" i="91"/>
  <c r="GW10" i="91"/>
  <c r="GT10" i="91"/>
  <c r="GS10" i="91"/>
  <c r="GQ10" i="91"/>
  <c r="GN10" i="91"/>
  <c r="B8" i="90"/>
  <c r="C8" i="90"/>
  <c r="D8" i="90"/>
  <c r="E8" i="90"/>
  <c r="F8" i="90"/>
  <c r="G8" i="90"/>
  <c r="H8" i="90"/>
  <c r="I8" i="90"/>
  <c r="J8" i="90"/>
  <c r="K8" i="90"/>
  <c r="L8" i="90"/>
  <c r="M8" i="90"/>
  <c r="N8" i="90"/>
  <c r="O8" i="90"/>
  <c r="P8" i="90"/>
  <c r="Q8" i="90"/>
  <c r="R8" i="90"/>
  <c r="S8" i="90"/>
  <c r="T8" i="90"/>
  <c r="U8" i="90"/>
  <c r="V8" i="90"/>
  <c r="W8" i="90"/>
  <c r="X8" i="90"/>
  <c r="Y8" i="90"/>
  <c r="Z8" i="90"/>
  <c r="AA8" i="90"/>
  <c r="AB8" i="90"/>
  <c r="AC8" i="90"/>
  <c r="AD8" i="90"/>
  <c r="AE8" i="90"/>
  <c r="AF8" i="90"/>
  <c r="AG8" i="90"/>
  <c r="AH8" i="90"/>
  <c r="AI8" i="90"/>
  <c r="AJ8" i="90"/>
  <c r="AK8" i="90"/>
  <c r="AL8" i="90"/>
  <c r="AM8" i="90"/>
  <c r="AN8" i="90"/>
  <c r="AO8" i="90"/>
  <c r="AQ8" i="90"/>
  <c r="AR8" i="90"/>
  <c r="AS8" i="90"/>
  <c r="AT8" i="90"/>
  <c r="AU8" i="90"/>
  <c r="AW8" i="90"/>
  <c r="AX8" i="90"/>
  <c r="AZ8" i="90"/>
  <c r="BA8" i="90"/>
  <c r="BE8" i="90"/>
  <c r="BF8" i="90"/>
  <c r="BG8" i="90"/>
  <c r="BL8" i="90"/>
  <c r="BM8" i="90"/>
  <c r="BN8" i="90"/>
  <c r="BO8" i="90"/>
  <c r="BP8" i="90"/>
  <c r="BQ8" i="90"/>
  <c r="BR8" i="90"/>
  <c r="BS8" i="90"/>
  <c r="BT8" i="90"/>
  <c r="BU8" i="90"/>
  <c r="BV8" i="90"/>
  <c r="BW8" i="90"/>
  <c r="BX8" i="90"/>
  <c r="BY8" i="90"/>
  <c r="CA8" i="90"/>
  <c r="CB8" i="90"/>
  <c r="CC8" i="90"/>
  <c r="CD8" i="90"/>
  <c r="CE8" i="90"/>
  <c r="CF8" i="90"/>
  <c r="CG8" i="90"/>
  <c r="CH8" i="90"/>
  <c r="CI8" i="90"/>
  <c r="CJ8" i="90"/>
  <c r="CK8" i="90"/>
  <c r="CL8" i="90"/>
  <c r="CM8" i="90"/>
  <c r="CN8" i="90"/>
  <c r="CP8" i="90"/>
  <c r="CQ8" i="90"/>
  <c r="CS8" i="90"/>
  <c r="CT8" i="90"/>
  <c r="CV8" i="90"/>
  <c r="CW8" i="90"/>
  <c r="CX8" i="90"/>
  <c r="CY8" i="90"/>
  <c r="CZ8" i="90"/>
  <c r="DA8" i="90"/>
  <c r="DB8" i="90"/>
  <c r="DC8" i="90"/>
  <c r="DE8" i="90"/>
  <c r="DF8" i="90"/>
  <c r="DG8" i="90"/>
  <c r="DH8" i="90"/>
  <c r="DI8" i="90"/>
  <c r="DJ8" i="90"/>
  <c r="DK8" i="90"/>
  <c r="DL8" i="90"/>
  <c r="DM8" i="90"/>
  <c r="DN8" i="90"/>
  <c r="DO8" i="90"/>
  <c r="DP8" i="90"/>
  <c r="DQ8" i="90"/>
  <c r="DR8" i="90"/>
  <c r="DS8" i="90"/>
  <c r="DT8" i="90"/>
  <c r="DU8" i="90"/>
  <c r="DV8" i="90"/>
  <c r="DW8" i="90"/>
  <c r="DX8" i="90"/>
  <c r="DY8" i="90"/>
  <c r="DZ8" i="90"/>
  <c r="EA8" i="90"/>
  <c r="EB8" i="90"/>
  <c r="EC8" i="90"/>
  <c r="ED8" i="90"/>
  <c r="EE8" i="90"/>
  <c r="EF8" i="90"/>
  <c r="EG8" i="90"/>
  <c r="EH8" i="90"/>
  <c r="EI8" i="90"/>
  <c r="EJ8" i="90"/>
  <c r="EK8" i="90"/>
  <c r="EL8" i="90"/>
  <c r="EM8" i="90"/>
  <c r="EN8" i="90"/>
  <c r="EO8" i="90"/>
  <c r="EP8" i="90"/>
  <c r="EQ8" i="90"/>
  <c r="ER8" i="90"/>
  <c r="ES8" i="90"/>
  <c r="ET8" i="90"/>
  <c r="EU8" i="90"/>
  <c r="EV8" i="90"/>
  <c r="EW8" i="90"/>
  <c r="EX8" i="90"/>
  <c r="EY8" i="90"/>
  <c r="EZ8" i="90"/>
  <c r="FA8" i="90"/>
  <c r="FB8" i="90"/>
  <c r="FC8" i="90"/>
  <c r="FD8" i="90"/>
  <c r="FE8" i="90"/>
  <c r="FF8" i="90"/>
  <c r="FG8" i="90"/>
  <c r="FH8" i="90"/>
  <c r="FI8" i="90"/>
  <c r="FJ8" i="90"/>
  <c r="FK8" i="90"/>
  <c r="FL8" i="90"/>
  <c r="FM8" i="90"/>
  <c r="FN8" i="90"/>
  <c r="FO8" i="90"/>
  <c r="FP8" i="90"/>
  <c r="FQ8" i="90"/>
  <c r="FR8" i="90"/>
  <c r="FS8" i="90"/>
  <c r="FT8" i="90"/>
  <c r="FU8" i="90"/>
  <c r="FV8" i="90"/>
  <c r="FW8" i="90"/>
  <c r="FX8" i="90"/>
  <c r="FY8" i="90"/>
  <c r="FZ8" i="90"/>
  <c r="GA8" i="90"/>
  <c r="GB8" i="90"/>
  <c r="GC8" i="90"/>
  <c r="GD8" i="90"/>
  <c r="GE8" i="90"/>
  <c r="GF8" i="90"/>
  <c r="GG8" i="90"/>
  <c r="GH8" i="90"/>
  <c r="GI8" i="90"/>
  <c r="GJ8" i="90"/>
  <c r="GK8" i="90"/>
  <c r="GL8" i="90"/>
  <c r="GM8" i="90"/>
  <c r="GN8" i="90"/>
  <c r="GO8" i="90"/>
  <c r="GP8" i="90"/>
  <c r="GQ8" i="90"/>
  <c r="GR8" i="90"/>
  <c r="HC8" i="90"/>
  <c r="HD8" i="90"/>
  <c r="HE8" i="90"/>
  <c r="HF8" i="90"/>
  <c r="HG8" i="90"/>
  <c r="HI8" i="90"/>
  <c r="HJ8" i="90"/>
  <c r="HK8" i="90"/>
  <c r="HL8" i="90"/>
  <c r="HM8" i="90"/>
  <c r="HN8" i="90"/>
  <c r="HO8" i="90"/>
  <c r="HP8" i="90"/>
  <c r="HQ8" i="90"/>
  <c r="HR8" i="90"/>
  <c r="HS8" i="90"/>
  <c r="HT8" i="90"/>
  <c r="HU8" i="90"/>
  <c r="HV8" i="90"/>
  <c r="HW8" i="90"/>
  <c r="HX8" i="90"/>
  <c r="HY8" i="90"/>
  <c r="HZ8" i="90"/>
  <c r="IA8" i="90"/>
  <c r="IB8" i="90"/>
  <c r="IC8" i="90"/>
  <c r="ID8" i="90"/>
  <c r="IE8" i="90"/>
  <c r="C10" i="90"/>
  <c r="F10" i="90"/>
  <c r="O10" i="90"/>
  <c r="M10" i="90"/>
  <c r="P10" i="90"/>
  <c r="R10" i="90"/>
  <c r="U10" i="90"/>
  <c r="GM10" i="90"/>
  <c r="AB10" i="90"/>
  <c r="AE10" i="90"/>
  <c r="AG10" i="90"/>
  <c r="AJ10" i="90"/>
  <c r="GS10" i="90"/>
  <c r="AQ10" i="90"/>
  <c r="AT10" i="90"/>
  <c r="AV10" i="90"/>
  <c r="AY10" i="90"/>
  <c r="BH10" i="90"/>
  <c r="BF10" i="90"/>
  <c r="BI10" i="90"/>
  <c r="BK10" i="90"/>
  <c r="BN10" i="90"/>
  <c r="HE10" i="90"/>
  <c r="BU10" i="90"/>
  <c r="BX10" i="90"/>
  <c r="BZ10" i="90"/>
  <c r="CC10" i="90"/>
  <c r="HK10" i="90"/>
  <c r="CJ10" i="90"/>
  <c r="CL10" i="90"/>
  <c r="CM10" i="90"/>
  <c r="CO10" i="90"/>
  <c r="CX10" i="90"/>
  <c r="CR10" i="90"/>
  <c r="CY10" i="90"/>
  <c r="DB10" i="90"/>
  <c r="DD10" i="90"/>
  <c r="DM10" i="90"/>
  <c r="DG10" i="90"/>
  <c r="DP10" i="90"/>
  <c r="DN10" i="90"/>
  <c r="DQ10" i="90"/>
  <c r="DS10" i="90"/>
  <c r="DV10" i="90"/>
  <c r="EE10" i="90"/>
  <c r="EC10" i="90"/>
  <c r="EF10" i="90"/>
  <c r="EH10" i="90"/>
  <c r="EQ10" i="90"/>
  <c r="EK10" i="90"/>
  <c r="ET10" i="90"/>
  <c r="ER10" i="90"/>
  <c r="EU10" i="90"/>
  <c r="EW10" i="90"/>
  <c r="FF10" i="90"/>
  <c r="EZ10" i="90"/>
  <c r="FG10" i="90"/>
  <c r="FH10" i="90"/>
  <c r="FI10" i="90"/>
  <c r="FJ10" i="90"/>
  <c r="FK10" i="90"/>
  <c r="FL10" i="90"/>
  <c r="FO10" i="90"/>
  <c r="FX10" i="90"/>
  <c r="FV10" i="90"/>
  <c r="FW10" i="90"/>
  <c r="FY10" i="90"/>
  <c r="FZ10" i="90"/>
  <c r="GA10" i="90"/>
  <c r="GG10" i="90"/>
  <c r="GH10" i="90"/>
  <c r="GI10" i="90"/>
  <c r="GK10" i="90"/>
  <c r="GN10" i="90"/>
  <c r="GP10" i="90"/>
  <c r="GQ10" i="90"/>
  <c r="GT10" i="90"/>
  <c r="GV10" i="90"/>
  <c r="GW10" i="90"/>
  <c r="GX10" i="90"/>
  <c r="GZ10" i="90"/>
  <c r="HB10" i="90"/>
  <c r="HC10" i="90"/>
  <c r="HD10" i="90"/>
  <c r="HF10" i="90"/>
  <c r="HG10" i="90"/>
  <c r="HH10" i="90"/>
  <c r="HI10" i="90"/>
  <c r="HL10" i="90"/>
  <c r="HM10" i="90"/>
  <c r="HN10" i="90"/>
  <c r="HO10" i="90"/>
  <c r="HR10" i="90"/>
  <c r="HT10" i="90"/>
  <c r="HU10" i="90"/>
  <c r="HX10" i="90"/>
  <c r="HZ10" i="90"/>
  <c r="IA10" i="90"/>
  <c r="ID10" i="90"/>
  <c r="C11" i="90"/>
  <c r="F11" i="90"/>
  <c r="O11" i="90"/>
  <c r="M11" i="90"/>
  <c r="P11" i="90"/>
  <c r="R11" i="90"/>
  <c r="U11" i="90"/>
  <c r="AD11" i="90"/>
  <c r="AB11" i="90"/>
  <c r="AE11" i="90"/>
  <c r="AG11" i="90"/>
  <c r="AJ11" i="90"/>
  <c r="AS11" i="90"/>
  <c r="AQ11" i="90"/>
  <c r="AT11" i="90"/>
  <c r="AV11" i="90"/>
  <c r="AY11" i="90"/>
  <c r="GY11" i="90"/>
  <c r="BF11" i="90"/>
  <c r="BI11" i="90"/>
  <c r="BK11" i="90"/>
  <c r="BN11" i="90"/>
  <c r="HE11" i="90"/>
  <c r="BU11" i="90"/>
  <c r="BX11" i="90"/>
  <c r="BZ11" i="90"/>
  <c r="CC11" i="90"/>
  <c r="CJ11" i="90"/>
  <c r="CM11" i="90"/>
  <c r="CO11" i="90"/>
  <c r="CR11" i="90"/>
  <c r="DA11" i="90"/>
  <c r="CY11" i="90"/>
  <c r="DB11" i="90"/>
  <c r="DD11" i="90"/>
  <c r="DM11" i="90"/>
  <c r="DG11" i="90"/>
  <c r="DP11" i="90"/>
  <c r="DN11" i="90"/>
  <c r="DQ11" i="90"/>
  <c r="DS11" i="90"/>
  <c r="DV11" i="90"/>
  <c r="EE11" i="90"/>
  <c r="EC11" i="90"/>
  <c r="EF11" i="90"/>
  <c r="EH11" i="90"/>
  <c r="EK11" i="90"/>
  <c r="HQ11" i="90"/>
  <c r="ER11" i="90"/>
  <c r="EU11" i="90"/>
  <c r="EW11" i="90"/>
  <c r="FF11" i="90"/>
  <c r="EZ11" i="90"/>
  <c r="FG11" i="90"/>
  <c r="FI11" i="90"/>
  <c r="FJ11" i="90"/>
  <c r="FL11" i="90"/>
  <c r="FO11" i="90"/>
  <c r="IC11" i="90"/>
  <c r="FV11" i="90"/>
  <c r="FW11" i="90"/>
  <c r="FY11" i="90"/>
  <c r="FZ11" i="90"/>
  <c r="GA11" i="90"/>
  <c r="GG11" i="90"/>
  <c r="GH11" i="90"/>
  <c r="GI11" i="90"/>
  <c r="GJ11" i="90"/>
  <c r="GK11" i="90"/>
  <c r="GL11" i="90"/>
  <c r="GN11" i="90"/>
  <c r="GO11" i="90"/>
  <c r="GP11" i="90"/>
  <c r="GQ11" i="90"/>
  <c r="GR11" i="90"/>
  <c r="GT11" i="90"/>
  <c r="GU11" i="90"/>
  <c r="GV11" i="90"/>
  <c r="GW11" i="90"/>
  <c r="GX11" i="90"/>
  <c r="GZ11" i="90"/>
  <c r="HB11" i="90"/>
  <c r="HC11" i="90"/>
  <c r="HD11" i="90"/>
  <c r="HF11" i="90"/>
  <c r="HG11" i="90"/>
  <c r="HI11" i="90"/>
  <c r="HJ11" i="90"/>
  <c r="HK11" i="90"/>
  <c r="HL11" i="90"/>
  <c r="HM11" i="90"/>
  <c r="HN11" i="90"/>
  <c r="HO11" i="90"/>
  <c r="HP11" i="90"/>
  <c r="HR11" i="90"/>
  <c r="HS11" i="90"/>
  <c r="HT11" i="90"/>
  <c r="HU11" i="90"/>
  <c r="HV11" i="90"/>
  <c r="HX11" i="90"/>
  <c r="HY11" i="90"/>
  <c r="HZ11" i="90"/>
  <c r="IA11" i="90"/>
  <c r="IB11" i="90"/>
  <c r="ID11" i="90"/>
  <c r="IE11" i="90"/>
  <c r="C12" i="90"/>
  <c r="F12" i="90"/>
  <c r="M12" i="90"/>
  <c r="O12" i="90"/>
  <c r="P12" i="90"/>
  <c r="R12" i="90"/>
  <c r="AA12" i="90"/>
  <c r="U12" i="90"/>
  <c r="AD12" i="90"/>
  <c r="AB12" i="90"/>
  <c r="AE12" i="90"/>
  <c r="AG12" i="90"/>
  <c r="AJ12" i="90"/>
  <c r="AS12" i="90"/>
  <c r="AQ12" i="90"/>
  <c r="AT12" i="90"/>
  <c r="AV12" i="90"/>
  <c r="AY12" i="90"/>
  <c r="BF12" i="90"/>
  <c r="BI12" i="90"/>
  <c r="BK12" i="90"/>
  <c r="BN12" i="90"/>
  <c r="BW12" i="90"/>
  <c r="BU12" i="90"/>
  <c r="BX12" i="90"/>
  <c r="BZ12" i="90"/>
  <c r="CC12" i="90"/>
  <c r="CL12" i="90"/>
  <c r="CJ12" i="90"/>
  <c r="CM12" i="90"/>
  <c r="CO12" i="90"/>
  <c r="CR12" i="90"/>
  <c r="DA12" i="90"/>
  <c r="CY12" i="90"/>
  <c r="DB12" i="90"/>
  <c r="DD12" i="90"/>
  <c r="DM12" i="90"/>
  <c r="DG12" i="90"/>
  <c r="DP12" i="90"/>
  <c r="DN12" i="90"/>
  <c r="DQ12" i="90"/>
  <c r="DS12" i="90"/>
  <c r="DV12" i="90"/>
  <c r="HW12" i="90"/>
  <c r="EC12" i="90"/>
  <c r="EF12" i="90"/>
  <c r="EH12" i="90"/>
  <c r="EK12" i="90"/>
  <c r="ET12" i="90"/>
  <c r="ER12" i="90"/>
  <c r="EU12" i="90"/>
  <c r="EW12" i="90"/>
  <c r="FF12" i="90"/>
  <c r="EZ12" i="90"/>
  <c r="FG12" i="90"/>
  <c r="FI12" i="90"/>
  <c r="FJ12" i="90"/>
  <c r="FL12" i="90"/>
  <c r="FU12" i="90"/>
  <c r="FO12" i="90"/>
  <c r="FX12" i="90"/>
  <c r="FV12" i="90"/>
  <c r="FW12" i="90"/>
  <c r="FY12" i="90"/>
  <c r="FZ12" i="90"/>
  <c r="GA12" i="90"/>
  <c r="GG12" i="90"/>
  <c r="GH12" i="90"/>
  <c r="GI12" i="90"/>
  <c r="GJ12" i="90"/>
  <c r="GK12" i="90"/>
  <c r="GL12" i="90"/>
  <c r="GN12" i="90"/>
  <c r="GO12" i="90"/>
  <c r="GP12" i="90"/>
  <c r="GQ12" i="90"/>
  <c r="GR12" i="90"/>
  <c r="GT12" i="90"/>
  <c r="GU12" i="90"/>
  <c r="GV12" i="90"/>
  <c r="GW12" i="90"/>
  <c r="GX12" i="90"/>
  <c r="GY12" i="90"/>
  <c r="GZ12" i="90"/>
  <c r="HB12" i="90"/>
  <c r="HC12" i="90"/>
  <c r="HD12" i="90"/>
  <c r="HF12" i="90"/>
  <c r="HG12" i="90"/>
  <c r="HH12" i="90"/>
  <c r="HI12" i="90"/>
  <c r="HJ12" i="90"/>
  <c r="HL12" i="90"/>
  <c r="HM12" i="90"/>
  <c r="HN12" i="90"/>
  <c r="HO12" i="90"/>
  <c r="HP12" i="90"/>
  <c r="HR12" i="90"/>
  <c r="HS12" i="90"/>
  <c r="HT12" i="90"/>
  <c r="HU12" i="90"/>
  <c r="HV12" i="90"/>
  <c r="HX12" i="90"/>
  <c r="HY12" i="90"/>
  <c r="HZ12" i="90"/>
  <c r="IA12" i="90"/>
  <c r="IB12" i="90"/>
  <c r="IC12" i="90"/>
  <c r="ID12" i="90"/>
  <c r="IE12" i="90"/>
  <c r="C13" i="90"/>
  <c r="F13" i="90"/>
  <c r="O13" i="90"/>
  <c r="M13" i="90"/>
  <c r="P13" i="90"/>
  <c r="R13" i="90"/>
  <c r="U13" i="90"/>
  <c r="GM13" i="90"/>
  <c r="AD13" i="90"/>
  <c r="AB13" i="90"/>
  <c r="AE13" i="90"/>
  <c r="AG13" i="90"/>
  <c r="AJ13" i="90"/>
  <c r="AQ13" i="90"/>
  <c r="AT13" i="90"/>
  <c r="AV13" i="90"/>
  <c r="AY13" i="90"/>
  <c r="BH13" i="90"/>
  <c r="BF13" i="90"/>
  <c r="BI13" i="90"/>
  <c r="BK13" i="90"/>
  <c r="BN13" i="90"/>
  <c r="BT13" i="90"/>
  <c r="BU13" i="90"/>
  <c r="BX13" i="90"/>
  <c r="BZ13" i="90"/>
  <c r="CC13" i="90"/>
  <c r="CI13" i="90"/>
  <c r="CJ13" i="90"/>
  <c r="CM13" i="90"/>
  <c r="CO13" i="90"/>
  <c r="CR13" i="90"/>
  <c r="DA13" i="90"/>
  <c r="CY13" i="90"/>
  <c r="DB13" i="90"/>
  <c r="DD13" i="90"/>
  <c r="DG13" i="90"/>
  <c r="DP13" i="90"/>
  <c r="DN13" i="90"/>
  <c r="DQ13" i="90"/>
  <c r="DS13" i="90"/>
  <c r="DV13" i="90"/>
  <c r="HW13" i="90"/>
  <c r="EC13" i="90"/>
  <c r="EF13" i="90"/>
  <c r="EH13" i="90"/>
  <c r="EK13" i="90"/>
  <c r="HQ13" i="90"/>
  <c r="ER13" i="90"/>
  <c r="EU13" i="90"/>
  <c r="EW13" i="90"/>
  <c r="FF13" i="90"/>
  <c r="EZ13" i="90"/>
  <c r="FG13" i="90"/>
  <c r="FI13" i="90"/>
  <c r="FJ13" i="90"/>
  <c r="FL13" i="90"/>
  <c r="FU13" i="90"/>
  <c r="FO13" i="90"/>
  <c r="FX13" i="90"/>
  <c r="FV13" i="90"/>
  <c r="FW13" i="90"/>
  <c r="FY13" i="90"/>
  <c r="FZ13" i="90"/>
  <c r="GA13" i="90"/>
  <c r="GG13" i="90"/>
  <c r="GH13" i="90"/>
  <c r="GI13" i="90"/>
  <c r="GJ13" i="90"/>
  <c r="GK13" i="90"/>
  <c r="GL13" i="90"/>
  <c r="GN13" i="90"/>
  <c r="GO13" i="90"/>
  <c r="GP13" i="90"/>
  <c r="GQ13" i="90"/>
  <c r="GR13" i="90"/>
  <c r="GT13" i="90"/>
  <c r="GU13" i="90"/>
  <c r="GV13" i="90"/>
  <c r="GW13" i="90"/>
  <c r="GX13" i="90"/>
  <c r="GZ13" i="90"/>
  <c r="HB13" i="90"/>
  <c r="HC13" i="90"/>
  <c r="HD13" i="90"/>
  <c r="HF13" i="90"/>
  <c r="HG13" i="90"/>
  <c r="HH13" i="90"/>
  <c r="HI13" i="90"/>
  <c r="HJ13" i="90"/>
  <c r="HL13" i="90"/>
  <c r="HM13" i="90"/>
  <c r="HN13" i="90"/>
  <c r="HO13" i="90"/>
  <c r="HP13" i="90"/>
  <c r="HR13" i="90"/>
  <c r="HS13" i="90"/>
  <c r="HT13" i="90"/>
  <c r="HU13" i="90"/>
  <c r="HV13" i="90"/>
  <c r="HX13" i="90"/>
  <c r="HY13" i="90"/>
  <c r="HZ13" i="90"/>
  <c r="IA13" i="90"/>
  <c r="IB13" i="90"/>
  <c r="ID13" i="90"/>
  <c r="IE13" i="90"/>
  <c r="C14" i="90"/>
  <c r="F14" i="90"/>
  <c r="O14" i="90"/>
  <c r="M14" i="90"/>
  <c r="P14" i="90"/>
  <c r="R14" i="90"/>
  <c r="AA14" i="90"/>
  <c r="U14" i="90"/>
  <c r="GM14" i="90"/>
  <c r="AB14" i="90"/>
  <c r="AE14" i="90"/>
  <c r="AG14" i="90"/>
  <c r="AJ14" i="90"/>
  <c r="AQ14" i="90"/>
  <c r="AT14" i="90"/>
  <c r="AV14" i="90"/>
  <c r="AY14" i="90"/>
  <c r="GY14" i="90"/>
  <c r="BF14" i="90"/>
  <c r="BI14" i="90"/>
  <c r="BK14" i="90"/>
  <c r="BN14" i="90"/>
  <c r="BU14" i="90"/>
  <c r="BX14" i="90"/>
  <c r="BZ14" i="90"/>
  <c r="CC14" i="90"/>
  <c r="CJ14" i="90"/>
  <c r="CM14" i="90"/>
  <c r="CO14" i="90"/>
  <c r="CR14" i="90"/>
  <c r="DA14" i="90"/>
  <c r="CY14" i="90"/>
  <c r="DB14" i="90"/>
  <c r="DD14" i="90"/>
  <c r="DM14" i="90"/>
  <c r="DG14" i="90"/>
  <c r="DP14" i="90"/>
  <c r="DN14" i="90"/>
  <c r="DQ14" i="90"/>
  <c r="DS14" i="90"/>
  <c r="EB14" i="90"/>
  <c r="DV14" i="90"/>
  <c r="EC14" i="90"/>
  <c r="EF14" i="90"/>
  <c r="EH14" i="90"/>
  <c r="EK14" i="90"/>
  <c r="ET14" i="90"/>
  <c r="ER14" i="90"/>
  <c r="EU14" i="90"/>
  <c r="EW14" i="90"/>
  <c r="FF14" i="90"/>
  <c r="EZ14" i="90"/>
  <c r="FG14" i="90"/>
  <c r="FI14" i="90"/>
  <c r="FJ14" i="90"/>
  <c r="FL14" i="90"/>
  <c r="FU14" i="90"/>
  <c r="FO14" i="90"/>
  <c r="FX14" i="90"/>
  <c r="FV14" i="90"/>
  <c r="FW14" i="90"/>
  <c r="FY14" i="90"/>
  <c r="FZ14" i="90"/>
  <c r="GA14" i="90"/>
  <c r="GG14" i="90"/>
  <c r="GH14" i="90"/>
  <c r="GI14" i="90"/>
  <c r="GJ14" i="90"/>
  <c r="GK14" i="90"/>
  <c r="GL14" i="90"/>
  <c r="GN14" i="90"/>
  <c r="GO14" i="90"/>
  <c r="GP14" i="90"/>
  <c r="GQ14" i="90"/>
  <c r="GR14" i="90"/>
  <c r="GT14" i="90"/>
  <c r="GU14" i="90"/>
  <c r="GV14" i="90"/>
  <c r="GW14" i="90"/>
  <c r="GX14" i="90"/>
  <c r="GZ14" i="90"/>
  <c r="HB14" i="90"/>
  <c r="HC14" i="90"/>
  <c r="HD14" i="90"/>
  <c r="HF14" i="90"/>
  <c r="HG14" i="90"/>
  <c r="HH14" i="90"/>
  <c r="HI14" i="90"/>
  <c r="HJ14" i="90"/>
  <c r="HL14" i="90"/>
  <c r="HM14" i="90"/>
  <c r="HN14" i="90"/>
  <c r="HO14" i="90"/>
  <c r="HP14" i="90"/>
  <c r="HQ14" i="90"/>
  <c r="HR14" i="90"/>
  <c r="HS14" i="90"/>
  <c r="HT14" i="90"/>
  <c r="HU14" i="90"/>
  <c r="HV14" i="90"/>
  <c r="HX14" i="90"/>
  <c r="HY14" i="90"/>
  <c r="HZ14" i="90"/>
  <c r="IA14" i="90"/>
  <c r="IB14" i="90"/>
  <c r="IC14" i="90"/>
  <c r="ID14" i="90"/>
  <c r="IE14" i="90"/>
  <c r="C15" i="90"/>
  <c r="F15" i="90"/>
  <c r="O15" i="90"/>
  <c r="M15" i="90"/>
  <c r="P15" i="90"/>
  <c r="R15" i="90"/>
  <c r="U15" i="90"/>
  <c r="AB15" i="90"/>
  <c r="AE15" i="90"/>
  <c r="AG15" i="90"/>
  <c r="AJ15" i="90"/>
  <c r="AS15" i="90"/>
  <c r="AQ15" i="90"/>
  <c r="AT15" i="90"/>
  <c r="AV15" i="90"/>
  <c r="AY15" i="90"/>
  <c r="BF15" i="90"/>
  <c r="BI15" i="90"/>
  <c r="BK15" i="90"/>
  <c r="BN15" i="90"/>
  <c r="BT15" i="90"/>
  <c r="BU15" i="90"/>
  <c r="BX15" i="90"/>
  <c r="BZ15" i="90"/>
  <c r="CI15" i="90"/>
  <c r="CC15" i="90"/>
  <c r="CL15" i="90"/>
  <c r="CJ15" i="90"/>
  <c r="CM15" i="90"/>
  <c r="CO15" i="90"/>
  <c r="CR15" i="90"/>
  <c r="DA15" i="90"/>
  <c r="CY15" i="90"/>
  <c r="DB15" i="90"/>
  <c r="DD15" i="90"/>
  <c r="DM15" i="90"/>
  <c r="DG15" i="90"/>
  <c r="DN15" i="90"/>
  <c r="DP15" i="90"/>
  <c r="DQ15" i="90"/>
  <c r="DS15" i="90"/>
  <c r="DV15" i="90"/>
  <c r="EE15" i="90"/>
  <c r="EC15" i="90"/>
  <c r="EF15" i="90"/>
  <c r="EH15" i="90"/>
  <c r="EK15" i="90"/>
  <c r="ET15" i="90"/>
  <c r="ER15" i="90"/>
  <c r="EU15" i="90"/>
  <c r="EW15" i="90"/>
  <c r="FF15" i="90"/>
  <c r="EZ15" i="90"/>
  <c r="FI15" i="90"/>
  <c r="FG15" i="90"/>
  <c r="FJ15" i="90"/>
  <c r="FL15" i="90"/>
  <c r="FU15" i="90"/>
  <c r="FO15" i="90"/>
  <c r="FV15" i="90"/>
  <c r="FW15" i="90"/>
  <c r="FY15" i="90"/>
  <c r="FZ15" i="90"/>
  <c r="GA15" i="90"/>
  <c r="GG15" i="90"/>
  <c r="GH15" i="90"/>
  <c r="GI15" i="90"/>
  <c r="GJ15" i="90"/>
  <c r="GK15" i="90"/>
  <c r="GL15" i="90"/>
  <c r="GN15" i="90"/>
  <c r="GO15" i="90"/>
  <c r="GP15" i="90"/>
  <c r="GQ15" i="90"/>
  <c r="GR15" i="90"/>
  <c r="GT15" i="90"/>
  <c r="GU15" i="90"/>
  <c r="GV15" i="90"/>
  <c r="GW15" i="90"/>
  <c r="GX15" i="90"/>
  <c r="GZ15" i="90"/>
  <c r="HB15" i="90"/>
  <c r="HC15" i="90"/>
  <c r="HD15" i="90"/>
  <c r="HF15" i="90"/>
  <c r="HG15" i="90"/>
  <c r="HH15" i="90"/>
  <c r="HI15" i="90"/>
  <c r="HJ15" i="90"/>
  <c r="HL15" i="90"/>
  <c r="HM15" i="90"/>
  <c r="HN15" i="90"/>
  <c r="HO15" i="90"/>
  <c r="HP15" i="90"/>
  <c r="HR15" i="90"/>
  <c r="HS15" i="90"/>
  <c r="HT15" i="90"/>
  <c r="HU15" i="90"/>
  <c r="HV15" i="90"/>
  <c r="HX15" i="90"/>
  <c r="HY15" i="90"/>
  <c r="IA15" i="90"/>
  <c r="IB15" i="90"/>
  <c r="ID15" i="90"/>
  <c r="IE15" i="90"/>
  <c r="D16" i="90"/>
  <c r="G16" i="90"/>
  <c r="S16" i="90"/>
  <c r="R16" i="90"/>
  <c r="V16" i="90"/>
  <c r="AH16" i="90"/>
  <c r="AG16" i="90"/>
  <c r="AK16" i="90"/>
  <c r="AJ16" i="90"/>
  <c r="GS16" i="90"/>
  <c r="AW16" i="90"/>
  <c r="AV16" i="90"/>
  <c r="BE16" i="90"/>
  <c r="AZ16" i="90"/>
  <c r="BL16" i="90"/>
  <c r="BK16" i="90"/>
  <c r="BO16" i="90"/>
  <c r="BN16" i="90"/>
  <c r="CA16" i="90"/>
  <c r="CD16" i="90"/>
  <c r="CC16" i="90"/>
  <c r="CP16" i="90"/>
  <c r="CS16" i="90"/>
  <c r="DE16" i="90"/>
  <c r="DD16" i="90"/>
  <c r="DH16" i="90"/>
  <c r="DG16" i="90"/>
  <c r="DP16" i="90"/>
  <c r="DT16" i="90"/>
  <c r="EC16" i="90"/>
  <c r="DW16" i="90"/>
  <c r="DV16" i="90"/>
  <c r="EI16" i="90"/>
  <c r="EL16" i="90"/>
  <c r="EL42" i="90"/>
  <c r="EU42" i="90"/>
  <c r="EX16" i="90"/>
  <c r="EW16" i="90"/>
  <c r="FF16" i="90"/>
  <c r="FA16" i="90"/>
  <c r="EZ16" i="90"/>
  <c r="FG16" i="90"/>
  <c r="FM16" i="90"/>
  <c r="FV16" i="90"/>
  <c r="FP16" i="90"/>
  <c r="FO16" i="90"/>
  <c r="FW16" i="90"/>
  <c r="FZ16" i="90"/>
  <c r="GB16" i="90"/>
  <c r="GL16" i="90"/>
  <c r="GO16" i="90"/>
  <c r="GR16" i="90"/>
  <c r="GU16" i="90"/>
  <c r="GX16" i="90"/>
  <c r="HD16" i="90"/>
  <c r="HG16" i="90"/>
  <c r="HJ16" i="90"/>
  <c r="HM16" i="90"/>
  <c r="HP16" i="90"/>
  <c r="HS16" i="90"/>
  <c r="HV16" i="90"/>
  <c r="HY16" i="90"/>
  <c r="IB16" i="90"/>
  <c r="IE16" i="90"/>
  <c r="C18" i="90"/>
  <c r="F18" i="90"/>
  <c r="O18" i="90"/>
  <c r="M18" i="90"/>
  <c r="N18" i="90"/>
  <c r="P18" i="90"/>
  <c r="Q18" i="90"/>
  <c r="R18" i="90"/>
  <c r="U18" i="90"/>
  <c r="AD18" i="90"/>
  <c r="AB18" i="90"/>
  <c r="AC18" i="90"/>
  <c r="AE18" i="90"/>
  <c r="AF18" i="90"/>
  <c r="AG18" i="90"/>
  <c r="AJ18" i="90"/>
  <c r="AQ18" i="90"/>
  <c r="AR18" i="90"/>
  <c r="AT18" i="90"/>
  <c r="AU18" i="90"/>
  <c r="AV18" i="90"/>
  <c r="BE18" i="90"/>
  <c r="AY18" i="90"/>
  <c r="BH18" i="90"/>
  <c r="BF18" i="90"/>
  <c r="BG18" i="90"/>
  <c r="BI18" i="90"/>
  <c r="BJ18" i="90"/>
  <c r="BK18" i="90"/>
  <c r="BN18" i="90"/>
  <c r="BW18" i="90"/>
  <c r="BU18" i="90"/>
  <c r="BX18" i="90"/>
  <c r="BZ18" i="90"/>
  <c r="CI18" i="90"/>
  <c r="CC18" i="90"/>
  <c r="CL18" i="90"/>
  <c r="CJ18" i="90"/>
  <c r="CM18" i="90"/>
  <c r="CO18" i="90"/>
  <c r="CR18" i="90"/>
  <c r="DA18" i="90"/>
  <c r="CY18" i="90"/>
  <c r="CZ18" i="90"/>
  <c r="DB18" i="90"/>
  <c r="DC18" i="90"/>
  <c r="DD18" i="90"/>
  <c r="DM18" i="90"/>
  <c r="DG18" i="90"/>
  <c r="DP18" i="90"/>
  <c r="DN18" i="90"/>
  <c r="DO18" i="90"/>
  <c r="DQ18" i="90"/>
  <c r="DR18" i="90"/>
  <c r="DS18" i="90"/>
  <c r="DV18" i="90"/>
  <c r="EE18" i="90"/>
  <c r="EC18" i="90"/>
  <c r="ED18" i="90"/>
  <c r="EF18" i="90"/>
  <c r="EG18" i="90"/>
  <c r="EH18" i="90"/>
  <c r="EK18" i="90"/>
  <c r="ET18" i="90"/>
  <c r="ER18" i="90"/>
  <c r="ES18" i="90"/>
  <c r="EU18" i="90"/>
  <c r="EV18" i="90"/>
  <c r="EW18" i="90"/>
  <c r="FF18" i="90"/>
  <c r="EZ18" i="90"/>
  <c r="FG18" i="90"/>
  <c r="FH18" i="90"/>
  <c r="FI18" i="90"/>
  <c r="FJ18" i="90"/>
  <c r="FK18" i="90"/>
  <c r="FL18" i="90"/>
  <c r="FO18" i="90"/>
  <c r="FX18" i="90"/>
  <c r="FV18" i="90"/>
  <c r="FW18" i="90"/>
  <c r="FY18" i="90"/>
  <c r="FZ18" i="90"/>
  <c r="GA18" i="90"/>
  <c r="GG18" i="90"/>
  <c r="GH18" i="90"/>
  <c r="GI18" i="90"/>
  <c r="GJ18" i="90"/>
  <c r="GK18" i="90"/>
  <c r="GL18" i="90"/>
  <c r="GN18" i="90"/>
  <c r="GO18" i="90"/>
  <c r="GQ18" i="90"/>
  <c r="GR18" i="90"/>
  <c r="GT18" i="90"/>
  <c r="GU18" i="90"/>
  <c r="GV18" i="90"/>
  <c r="GW18" i="90"/>
  <c r="GX18" i="90"/>
  <c r="GZ18" i="90"/>
  <c r="HA18" i="90"/>
  <c r="HB18" i="90"/>
  <c r="HC18" i="90"/>
  <c r="HD18" i="90"/>
  <c r="HF18" i="90"/>
  <c r="HG18" i="90"/>
  <c r="HH18" i="90"/>
  <c r="HI18" i="90"/>
  <c r="HJ18" i="90"/>
  <c r="HK18" i="90"/>
  <c r="HL18" i="90"/>
  <c r="HM18" i="90"/>
  <c r="HN18" i="90"/>
  <c r="HO18" i="90"/>
  <c r="HP18" i="90"/>
  <c r="HR18" i="90"/>
  <c r="HS18" i="90"/>
  <c r="HT18" i="90"/>
  <c r="HU18" i="90"/>
  <c r="HV18" i="90"/>
  <c r="HX18" i="90"/>
  <c r="HY18" i="90"/>
  <c r="HZ18" i="90"/>
  <c r="IA18" i="90"/>
  <c r="IB18" i="90"/>
  <c r="ID18" i="90"/>
  <c r="IE18" i="90"/>
  <c r="C19" i="90"/>
  <c r="F19" i="90"/>
  <c r="O19" i="90"/>
  <c r="M19" i="90"/>
  <c r="N19" i="90"/>
  <c r="P19" i="90"/>
  <c r="Q19" i="90"/>
  <c r="R19" i="90"/>
  <c r="AA19" i="90"/>
  <c r="U19" i="90"/>
  <c r="AD19" i="90"/>
  <c r="AB19" i="90"/>
  <c r="AC19" i="90"/>
  <c r="AE19" i="90"/>
  <c r="AF19" i="90"/>
  <c r="AG19" i="90"/>
  <c r="AJ19" i="90"/>
  <c r="AS19" i="90"/>
  <c r="AQ19" i="90"/>
  <c r="AR19" i="90"/>
  <c r="AT19" i="90"/>
  <c r="AU19" i="90"/>
  <c r="AV19" i="90"/>
  <c r="AY19" i="90"/>
  <c r="BF19" i="90"/>
  <c r="BG19" i="90"/>
  <c r="BI19" i="90"/>
  <c r="BJ19" i="90"/>
  <c r="BK19" i="90"/>
  <c r="BN19" i="90"/>
  <c r="BW19" i="90"/>
  <c r="BU19" i="90"/>
  <c r="BX19" i="90"/>
  <c r="BZ19" i="90"/>
  <c r="CC19" i="90"/>
  <c r="CL19" i="90"/>
  <c r="CJ19" i="90"/>
  <c r="CM19" i="90"/>
  <c r="CO19" i="90"/>
  <c r="CX19" i="90"/>
  <c r="CR19" i="90"/>
  <c r="DA19" i="90"/>
  <c r="CY19" i="90"/>
  <c r="CZ19" i="90"/>
  <c r="DB19" i="90"/>
  <c r="DC19" i="90"/>
  <c r="DD19" i="90"/>
  <c r="DG19" i="90"/>
  <c r="DN19" i="90"/>
  <c r="DO19" i="90"/>
  <c r="DQ19" i="90"/>
  <c r="DR19" i="90"/>
  <c r="DS19" i="90"/>
  <c r="DV19" i="90"/>
  <c r="EE19" i="90"/>
  <c r="EC19" i="90"/>
  <c r="ED19" i="90"/>
  <c r="EF19" i="90"/>
  <c r="EG19" i="90"/>
  <c r="EH19" i="90"/>
  <c r="EQ19" i="90"/>
  <c r="EK19" i="90"/>
  <c r="ER19" i="90"/>
  <c r="ES19" i="90"/>
  <c r="EU19" i="90"/>
  <c r="EV19" i="90"/>
  <c r="EW19" i="90"/>
  <c r="FF19" i="90"/>
  <c r="EZ19" i="90"/>
  <c r="FI19" i="90"/>
  <c r="FG19" i="90"/>
  <c r="FH19" i="90"/>
  <c r="FJ19" i="90"/>
  <c r="FK19" i="90"/>
  <c r="FL19" i="90"/>
  <c r="FU19" i="90"/>
  <c r="FO19" i="90"/>
  <c r="IC19" i="90"/>
  <c r="FV19" i="90"/>
  <c r="FW19" i="90"/>
  <c r="FZ19" i="90"/>
  <c r="GA19" i="90"/>
  <c r="GG19" i="90"/>
  <c r="GH19" i="90"/>
  <c r="GI19" i="90"/>
  <c r="GJ19" i="90"/>
  <c r="GK19" i="90"/>
  <c r="GL19" i="90"/>
  <c r="GN19" i="90"/>
  <c r="GO19" i="90"/>
  <c r="GP19" i="90"/>
  <c r="GQ19" i="90"/>
  <c r="GR19" i="90"/>
  <c r="GT19" i="90"/>
  <c r="GU19" i="90"/>
  <c r="GV19" i="90"/>
  <c r="GW19" i="90"/>
  <c r="GX19" i="90"/>
  <c r="GZ19" i="90"/>
  <c r="HA19" i="90"/>
  <c r="HB19" i="90"/>
  <c r="HC19" i="90"/>
  <c r="HD19" i="90"/>
  <c r="HF19" i="90"/>
  <c r="HG19" i="90"/>
  <c r="HH19" i="90"/>
  <c r="HI19" i="90"/>
  <c r="HJ19" i="90"/>
  <c r="HL19" i="90"/>
  <c r="HM19" i="90"/>
  <c r="HO19" i="90"/>
  <c r="HP19" i="90"/>
  <c r="HR19" i="90"/>
  <c r="HS19" i="90"/>
  <c r="HT19" i="90"/>
  <c r="HU19" i="90"/>
  <c r="HV19" i="90"/>
  <c r="HX19" i="90"/>
  <c r="HY19" i="90"/>
  <c r="HZ19" i="90"/>
  <c r="IA19" i="90"/>
  <c r="IB19" i="90"/>
  <c r="ID19" i="90"/>
  <c r="IE19" i="90"/>
  <c r="C20" i="90"/>
  <c r="F20" i="90"/>
  <c r="O20" i="90"/>
  <c r="M20" i="90"/>
  <c r="N20" i="90"/>
  <c r="P20" i="90"/>
  <c r="Q20" i="90"/>
  <c r="R20" i="90"/>
  <c r="U20" i="90"/>
  <c r="AD20" i="90"/>
  <c r="AB20" i="90"/>
  <c r="AC20" i="90"/>
  <c r="AE20" i="90"/>
  <c r="AF20" i="90"/>
  <c r="AG20" i="90"/>
  <c r="AJ20" i="90"/>
  <c r="AS20" i="90"/>
  <c r="AQ20" i="90"/>
  <c r="AR20" i="90"/>
  <c r="AT20" i="90"/>
  <c r="AU20" i="90"/>
  <c r="AV20" i="90"/>
  <c r="AY20" i="90"/>
  <c r="BH20" i="90"/>
  <c r="BF20" i="90"/>
  <c r="BG20" i="90"/>
  <c r="BI20" i="90"/>
  <c r="BJ20" i="90"/>
  <c r="BK20" i="90"/>
  <c r="BN20" i="90"/>
  <c r="BW20" i="90"/>
  <c r="BU20" i="90"/>
  <c r="BX20" i="90"/>
  <c r="BZ20" i="90"/>
  <c r="CC20" i="90"/>
  <c r="CL20" i="90"/>
  <c r="CJ20" i="90"/>
  <c r="CM20" i="90"/>
  <c r="CO20" i="90"/>
  <c r="CX20" i="90"/>
  <c r="CR20" i="90"/>
  <c r="DA20" i="90"/>
  <c r="CY20" i="90"/>
  <c r="CZ20" i="90"/>
  <c r="DB20" i="90"/>
  <c r="DC20" i="90"/>
  <c r="DD20" i="90"/>
  <c r="DM20" i="90"/>
  <c r="DG20" i="90"/>
  <c r="DP20" i="90"/>
  <c r="DN20" i="90"/>
  <c r="DO20" i="90"/>
  <c r="DQ20" i="90"/>
  <c r="DR20" i="90"/>
  <c r="DS20" i="90"/>
  <c r="DV20" i="90"/>
  <c r="HW20" i="90"/>
  <c r="EC20" i="90"/>
  <c r="ED20" i="90"/>
  <c r="EF20" i="90"/>
  <c r="EG20" i="90"/>
  <c r="EH20" i="90"/>
  <c r="EQ20" i="90"/>
  <c r="EK20" i="90"/>
  <c r="ET20" i="90"/>
  <c r="ER20" i="90"/>
  <c r="ES20" i="90"/>
  <c r="EU20" i="90"/>
  <c r="EV20" i="90"/>
  <c r="EW20" i="90"/>
  <c r="FF20" i="90"/>
  <c r="EZ20" i="90"/>
  <c r="FI20" i="90"/>
  <c r="FG20" i="90"/>
  <c r="FH20" i="90"/>
  <c r="FJ20" i="90"/>
  <c r="FK20" i="90"/>
  <c r="FL20" i="90"/>
  <c r="FU20" i="90"/>
  <c r="FO20" i="90"/>
  <c r="FX20" i="90"/>
  <c r="FV20" i="90"/>
  <c r="FW20" i="90"/>
  <c r="FY20" i="90"/>
  <c r="FZ20" i="90"/>
  <c r="GA20" i="90"/>
  <c r="GG20" i="90"/>
  <c r="GH20" i="90"/>
  <c r="GI20" i="90"/>
  <c r="GJ20" i="90"/>
  <c r="GK20" i="90"/>
  <c r="GL20" i="90"/>
  <c r="GN20" i="90"/>
  <c r="GO20" i="90"/>
  <c r="GP20" i="90"/>
  <c r="GQ20" i="90"/>
  <c r="GR20" i="90"/>
  <c r="GT20" i="90"/>
  <c r="GU20" i="90"/>
  <c r="GV20" i="90"/>
  <c r="GW20" i="90"/>
  <c r="GX20" i="90"/>
  <c r="GZ20" i="90"/>
  <c r="HA20" i="90"/>
  <c r="HB20" i="90"/>
  <c r="HC20" i="90"/>
  <c r="HD20" i="90"/>
  <c r="HE20" i="90"/>
  <c r="HF20" i="90"/>
  <c r="HG20" i="90"/>
  <c r="HH20" i="90"/>
  <c r="HI20" i="90"/>
  <c r="HJ20" i="90"/>
  <c r="HL20" i="90"/>
  <c r="HM20" i="90"/>
  <c r="HN20" i="90"/>
  <c r="HO20" i="90"/>
  <c r="HP20" i="90"/>
  <c r="HR20" i="90"/>
  <c r="HS20" i="90"/>
  <c r="HT20" i="90"/>
  <c r="HU20" i="90"/>
  <c r="HV20" i="90"/>
  <c r="HX20" i="90"/>
  <c r="HY20" i="90"/>
  <c r="HZ20" i="90"/>
  <c r="IA20" i="90"/>
  <c r="IB20" i="90"/>
  <c r="ID20" i="90"/>
  <c r="IE20" i="90"/>
  <c r="C21" i="90"/>
  <c r="L21" i="90"/>
  <c r="F21" i="90"/>
  <c r="O21" i="90"/>
  <c r="M21" i="90"/>
  <c r="N21" i="90"/>
  <c r="P21" i="90"/>
  <c r="Q21" i="90"/>
  <c r="R21" i="90"/>
  <c r="U21" i="90"/>
  <c r="AD21" i="90"/>
  <c r="AB21" i="90"/>
  <c r="AC21" i="90"/>
  <c r="AE21" i="90"/>
  <c r="AF21" i="90"/>
  <c r="AG21" i="90"/>
  <c r="AJ21" i="90"/>
  <c r="AS21" i="90"/>
  <c r="AQ21" i="90"/>
  <c r="AR21" i="90"/>
  <c r="AT21" i="90"/>
  <c r="AU21" i="90"/>
  <c r="AV21" i="90"/>
  <c r="AY21" i="90"/>
  <c r="BH21" i="90"/>
  <c r="BF21" i="90"/>
  <c r="BG21" i="90"/>
  <c r="BI21" i="90"/>
  <c r="BJ21" i="90"/>
  <c r="BK21" i="90"/>
  <c r="BN21" i="90"/>
  <c r="BU21" i="90"/>
  <c r="BX21" i="90"/>
  <c r="BZ21" i="90"/>
  <c r="CC21" i="90"/>
  <c r="CL21" i="90"/>
  <c r="CJ21" i="90"/>
  <c r="CM21" i="90"/>
  <c r="CO21" i="90"/>
  <c r="CX21" i="90"/>
  <c r="CR21" i="90"/>
  <c r="DA21" i="90"/>
  <c r="CY21" i="90"/>
  <c r="CZ21" i="90"/>
  <c r="DB21" i="90"/>
  <c r="DC21" i="90"/>
  <c r="DD21" i="90"/>
  <c r="DG21" i="90"/>
  <c r="DP21" i="90"/>
  <c r="DN21" i="90"/>
  <c r="DO21" i="90"/>
  <c r="DQ21" i="90"/>
  <c r="DR21" i="90"/>
  <c r="DS21" i="90"/>
  <c r="DV21" i="90"/>
  <c r="EC21" i="90"/>
  <c r="ED21" i="90"/>
  <c r="EF21" i="90"/>
  <c r="EG21" i="90"/>
  <c r="EH21" i="90"/>
  <c r="EK21" i="90"/>
  <c r="ET21" i="90"/>
  <c r="ER21" i="90"/>
  <c r="ES21" i="90"/>
  <c r="EU21" i="90"/>
  <c r="EV21" i="90"/>
  <c r="EW21" i="90"/>
  <c r="FF21" i="90"/>
  <c r="EZ21" i="90"/>
  <c r="FI21" i="90"/>
  <c r="FG21" i="90"/>
  <c r="FH21" i="90"/>
  <c r="FJ21" i="90"/>
  <c r="FK21" i="90"/>
  <c r="FL21" i="90"/>
  <c r="FU21" i="90"/>
  <c r="FO21" i="90"/>
  <c r="IC21" i="90"/>
  <c r="FV21" i="90"/>
  <c r="FW21" i="90"/>
  <c r="FY21" i="90"/>
  <c r="FZ21" i="90"/>
  <c r="GA21" i="90"/>
  <c r="GG21" i="90"/>
  <c r="GH21" i="90"/>
  <c r="GI21" i="90"/>
  <c r="GJ21" i="90"/>
  <c r="GK21" i="90"/>
  <c r="GL21" i="90"/>
  <c r="GN21" i="90"/>
  <c r="GO21" i="90"/>
  <c r="GP21" i="90"/>
  <c r="GQ21" i="90"/>
  <c r="GR21" i="90"/>
  <c r="GS21" i="90"/>
  <c r="GT21" i="90"/>
  <c r="GU21" i="90"/>
  <c r="GV21" i="90"/>
  <c r="GW21" i="90"/>
  <c r="GX21" i="90"/>
  <c r="GZ21" i="90"/>
  <c r="HA21" i="90"/>
  <c r="HC21" i="90"/>
  <c r="HD21" i="90"/>
  <c r="HF21" i="90"/>
  <c r="HG21" i="90"/>
  <c r="HH21" i="90"/>
  <c r="HI21" i="90"/>
  <c r="HJ21" i="90"/>
  <c r="HL21" i="90"/>
  <c r="HM21" i="90"/>
  <c r="HN21" i="90"/>
  <c r="HO21" i="90"/>
  <c r="HP21" i="90"/>
  <c r="HR21" i="90"/>
  <c r="HS21" i="90"/>
  <c r="HU21" i="90"/>
  <c r="HV21" i="90"/>
  <c r="HX21" i="90"/>
  <c r="HY21" i="90"/>
  <c r="HZ21" i="90"/>
  <c r="IA21" i="90"/>
  <c r="IB21" i="90"/>
  <c r="ID21" i="90"/>
  <c r="IE21" i="90"/>
  <c r="C22" i="90"/>
  <c r="F22" i="90"/>
  <c r="M22" i="90"/>
  <c r="N22" i="90"/>
  <c r="P22" i="90"/>
  <c r="Q22" i="90"/>
  <c r="R22" i="90"/>
  <c r="U22" i="90"/>
  <c r="AD22" i="90"/>
  <c r="AB22" i="90"/>
  <c r="AC22" i="90"/>
  <c r="AE22" i="90"/>
  <c r="AF22" i="90"/>
  <c r="AG22" i="90"/>
  <c r="AJ22" i="90"/>
  <c r="AS22" i="90"/>
  <c r="AQ22" i="90"/>
  <c r="AR22" i="90"/>
  <c r="AT22" i="90"/>
  <c r="AU22" i="90"/>
  <c r="AV22" i="90"/>
  <c r="BE22" i="90"/>
  <c r="AY22" i="90"/>
  <c r="BH22" i="90"/>
  <c r="BF22" i="90"/>
  <c r="BG22" i="90"/>
  <c r="BI22" i="90"/>
  <c r="BJ22" i="90"/>
  <c r="BK22" i="90"/>
  <c r="BN22" i="90"/>
  <c r="BW22" i="90"/>
  <c r="BU22" i="90"/>
  <c r="BX22" i="90"/>
  <c r="BZ22" i="90"/>
  <c r="CC22" i="90"/>
  <c r="CL22" i="90"/>
  <c r="CJ22" i="90"/>
  <c r="CM22" i="90"/>
  <c r="CO22" i="90"/>
  <c r="CX22" i="90"/>
  <c r="CR22" i="90"/>
  <c r="CY22" i="90"/>
  <c r="CZ22" i="90"/>
  <c r="DB22" i="90"/>
  <c r="DC22" i="90"/>
  <c r="DD22" i="90"/>
  <c r="DM22" i="90"/>
  <c r="DG22" i="90"/>
  <c r="DP22" i="90"/>
  <c r="DN22" i="90"/>
  <c r="DO22" i="90"/>
  <c r="DQ22" i="90"/>
  <c r="DR22" i="90"/>
  <c r="DS22" i="90"/>
  <c r="DV22" i="90"/>
  <c r="EC22" i="90"/>
  <c r="ED22" i="90"/>
  <c r="EF22" i="90"/>
  <c r="EG22" i="90"/>
  <c r="EH22" i="90"/>
  <c r="EQ22" i="90"/>
  <c r="EK22" i="90"/>
  <c r="ET22" i="90"/>
  <c r="ER22" i="90"/>
  <c r="ES22" i="90"/>
  <c r="EU22" i="90"/>
  <c r="EV22" i="90"/>
  <c r="EW22" i="90"/>
  <c r="FF22" i="90"/>
  <c r="EZ22" i="90"/>
  <c r="FI22" i="90"/>
  <c r="FG22" i="90"/>
  <c r="FH22" i="90"/>
  <c r="FJ22" i="90"/>
  <c r="FK22" i="90"/>
  <c r="FL22" i="90"/>
  <c r="FO22" i="90"/>
  <c r="IC22" i="90"/>
  <c r="FV22" i="90"/>
  <c r="FW22" i="90"/>
  <c r="FY22" i="90"/>
  <c r="FZ22" i="90"/>
  <c r="GA22" i="90"/>
  <c r="GG22" i="90"/>
  <c r="GH22" i="90"/>
  <c r="GI22" i="90"/>
  <c r="GK22" i="90"/>
  <c r="GL22" i="90"/>
  <c r="GN22" i="90"/>
  <c r="GO22" i="90"/>
  <c r="GP22" i="90"/>
  <c r="GQ22" i="90"/>
  <c r="GR22" i="90"/>
  <c r="GT22" i="90"/>
  <c r="GU22" i="90"/>
  <c r="GV22" i="90"/>
  <c r="GW22" i="90"/>
  <c r="GX22" i="90"/>
  <c r="GZ22" i="90"/>
  <c r="HA22" i="90"/>
  <c r="HB22" i="90"/>
  <c r="HC22" i="90"/>
  <c r="HD22" i="90"/>
  <c r="HF22" i="90"/>
  <c r="HG22" i="90"/>
  <c r="HH22" i="90"/>
  <c r="HI22" i="90"/>
  <c r="HJ22" i="90"/>
  <c r="HL22" i="90"/>
  <c r="HM22" i="90"/>
  <c r="HN22" i="90"/>
  <c r="HO22" i="90"/>
  <c r="HP22" i="90"/>
  <c r="HR22" i="90"/>
  <c r="HS22" i="90"/>
  <c r="HT22" i="90"/>
  <c r="HU22" i="90"/>
  <c r="HV22" i="90"/>
  <c r="HX22" i="90"/>
  <c r="HY22" i="90"/>
  <c r="HZ22" i="90"/>
  <c r="IA22" i="90"/>
  <c r="IB22" i="90"/>
  <c r="ID22" i="90"/>
  <c r="IE22" i="90"/>
  <c r="C23" i="90"/>
  <c r="F23" i="90"/>
  <c r="O23" i="90"/>
  <c r="M23" i="90"/>
  <c r="N23" i="90"/>
  <c r="P23" i="90"/>
  <c r="Q23" i="90"/>
  <c r="R23" i="90"/>
  <c r="U23" i="90"/>
  <c r="AD23" i="90"/>
  <c r="AB23" i="90"/>
  <c r="AC23" i="90"/>
  <c r="AE23" i="90"/>
  <c r="AF23" i="90"/>
  <c r="AG23" i="90"/>
  <c r="AJ23" i="90"/>
  <c r="AS23" i="90"/>
  <c r="AQ23" i="90"/>
  <c r="AR23" i="90"/>
  <c r="AT23" i="90"/>
  <c r="AU23" i="90"/>
  <c r="AV23" i="90"/>
  <c r="AY23" i="90"/>
  <c r="BE23" i="90"/>
  <c r="BF23" i="90"/>
  <c r="BG23" i="90"/>
  <c r="BI23" i="90"/>
  <c r="BJ23" i="90"/>
  <c r="BK23" i="90"/>
  <c r="BN23" i="90"/>
  <c r="BW23" i="90"/>
  <c r="BU23" i="90"/>
  <c r="BX23" i="90"/>
  <c r="BZ23" i="90"/>
  <c r="CC23" i="90"/>
  <c r="CL23" i="90"/>
  <c r="CJ23" i="90"/>
  <c r="CM23" i="90"/>
  <c r="CO23" i="90"/>
  <c r="CR23" i="90"/>
  <c r="DA23" i="90"/>
  <c r="CY23" i="90"/>
  <c r="CZ23" i="90"/>
  <c r="DB23" i="90"/>
  <c r="DC23" i="90"/>
  <c r="DD23" i="90"/>
  <c r="DM23" i="90"/>
  <c r="DG23" i="90"/>
  <c r="DP23" i="90"/>
  <c r="DN23" i="90"/>
  <c r="DO23" i="90"/>
  <c r="DQ23" i="90"/>
  <c r="DR23" i="90"/>
  <c r="DS23" i="90"/>
  <c r="DV23" i="90"/>
  <c r="EE23" i="90"/>
  <c r="EC23" i="90"/>
  <c r="ED23" i="90"/>
  <c r="EF23" i="90"/>
  <c r="EG23" i="90"/>
  <c r="EH23" i="90"/>
  <c r="EQ23" i="90"/>
  <c r="EK23" i="90"/>
  <c r="ET23" i="90"/>
  <c r="ER23" i="90"/>
  <c r="ES23" i="90"/>
  <c r="EU23" i="90"/>
  <c r="EV23" i="90"/>
  <c r="EW23" i="90"/>
  <c r="FF23" i="90"/>
  <c r="EZ23" i="90"/>
  <c r="FI23" i="90"/>
  <c r="FG23" i="90"/>
  <c r="FH23" i="90"/>
  <c r="FJ23" i="90"/>
  <c r="FK23" i="90"/>
  <c r="FL23" i="90"/>
  <c r="FU23" i="90"/>
  <c r="FO23" i="90"/>
  <c r="IC23" i="90"/>
  <c r="FV23" i="90"/>
  <c r="FW23" i="90"/>
  <c r="FY23" i="90"/>
  <c r="FZ23" i="90"/>
  <c r="GA23" i="90"/>
  <c r="GG23" i="90"/>
  <c r="GH23" i="90"/>
  <c r="GI23" i="90"/>
  <c r="GJ23" i="90"/>
  <c r="GK23" i="90"/>
  <c r="GL23" i="90"/>
  <c r="GN23" i="90"/>
  <c r="GO23" i="90"/>
  <c r="GP23" i="90"/>
  <c r="GQ23" i="90"/>
  <c r="GR23" i="90"/>
  <c r="GT23" i="90"/>
  <c r="GU23" i="90"/>
  <c r="GV23" i="90"/>
  <c r="GW23" i="90"/>
  <c r="GX23" i="90"/>
  <c r="GZ23" i="90"/>
  <c r="HA23" i="90"/>
  <c r="HB23" i="90"/>
  <c r="HC23" i="90"/>
  <c r="HD23" i="90"/>
  <c r="HF23" i="90"/>
  <c r="HG23" i="90"/>
  <c r="HI23" i="90"/>
  <c r="HJ23" i="90"/>
  <c r="HL23" i="90"/>
  <c r="HM23" i="90"/>
  <c r="HN23" i="90"/>
  <c r="HO23" i="90"/>
  <c r="HP23" i="90"/>
  <c r="HR23" i="90"/>
  <c r="HS23" i="90"/>
  <c r="HT23" i="90"/>
  <c r="HU23" i="90"/>
  <c r="HV23" i="90"/>
  <c r="HX23" i="90"/>
  <c r="HY23" i="90"/>
  <c r="HZ23" i="90"/>
  <c r="IA23" i="90"/>
  <c r="IB23" i="90"/>
  <c r="ID23" i="90"/>
  <c r="IE23" i="90"/>
  <c r="C24" i="90"/>
  <c r="F24" i="90"/>
  <c r="M24" i="90"/>
  <c r="N24" i="90"/>
  <c r="P24" i="90"/>
  <c r="Q24" i="90"/>
  <c r="R24" i="90"/>
  <c r="U24" i="90"/>
  <c r="AA24" i="90"/>
  <c r="AB24" i="90"/>
  <c r="AC24" i="90"/>
  <c r="AE24" i="90"/>
  <c r="AF24" i="90"/>
  <c r="AG24" i="90"/>
  <c r="AJ24" i="90"/>
  <c r="AS24" i="90"/>
  <c r="AQ24" i="90"/>
  <c r="AR24" i="90"/>
  <c r="AT24" i="90"/>
  <c r="AU24" i="90"/>
  <c r="AV24" i="90"/>
  <c r="AY24" i="90"/>
  <c r="BE24" i="90"/>
  <c r="BF24" i="90"/>
  <c r="BG24" i="90"/>
  <c r="BI24" i="90"/>
  <c r="BJ24" i="90"/>
  <c r="BK24" i="90"/>
  <c r="BN24" i="90"/>
  <c r="BW24" i="90"/>
  <c r="BU24" i="90"/>
  <c r="BX24" i="90"/>
  <c r="BZ24" i="90"/>
  <c r="CC24" i="90"/>
  <c r="CL24" i="90"/>
  <c r="CJ24" i="90"/>
  <c r="CM24" i="90"/>
  <c r="CO24" i="90"/>
  <c r="CX24" i="90"/>
  <c r="CR24" i="90"/>
  <c r="DA24" i="90"/>
  <c r="CY24" i="90"/>
  <c r="CZ24" i="90"/>
  <c r="DB24" i="90"/>
  <c r="DC24" i="90"/>
  <c r="DD24" i="90"/>
  <c r="DG24" i="90"/>
  <c r="DP24" i="90"/>
  <c r="DN24" i="90"/>
  <c r="DO24" i="90"/>
  <c r="DQ24" i="90"/>
  <c r="DR24" i="90"/>
  <c r="DS24" i="90"/>
  <c r="DV24" i="90"/>
  <c r="EE24" i="90"/>
  <c r="EC24" i="90"/>
  <c r="ED24" i="90"/>
  <c r="EF24" i="90"/>
  <c r="EG24" i="90"/>
  <c r="EH24" i="90"/>
  <c r="EQ24" i="90"/>
  <c r="EK24" i="90"/>
  <c r="ET24" i="90"/>
  <c r="ER24" i="90"/>
  <c r="ES24" i="90"/>
  <c r="EU24" i="90"/>
  <c r="EV24" i="90"/>
  <c r="EW24" i="90"/>
  <c r="FF24" i="90"/>
  <c r="EZ24" i="90"/>
  <c r="FG24" i="90"/>
  <c r="FH24" i="90"/>
  <c r="FI24" i="90"/>
  <c r="FJ24" i="90"/>
  <c r="FK24" i="90"/>
  <c r="FL24" i="90"/>
  <c r="FU24" i="90"/>
  <c r="FO24" i="90"/>
  <c r="FX24" i="90"/>
  <c r="FV24" i="90"/>
  <c r="FW24" i="90"/>
  <c r="FY24" i="90"/>
  <c r="FZ24" i="90"/>
  <c r="GA24" i="90"/>
  <c r="GG24" i="90"/>
  <c r="GH24" i="90"/>
  <c r="GI24" i="90"/>
  <c r="GJ24" i="90"/>
  <c r="GK24" i="90"/>
  <c r="GL24" i="90"/>
  <c r="GN24" i="90"/>
  <c r="GO24" i="90"/>
  <c r="GP24" i="90"/>
  <c r="GQ24" i="90"/>
  <c r="GR24" i="90"/>
  <c r="GT24" i="90"/>
  <c r="GU24" i="90"/>
  <c r="GV24" i="90"/>
  <c r="GW24" i="90"/>
  <c r="GX24" i="90"/>
  <c r="GZ24" i="90"/>
  <c r="HA24" i="90"/>
  <c r="HB24" i="90"/>
  <c r="HC24" i="90"/>
  <c r="HD24" i="90"/>
  <c r="HF24" i="90"/>
  <c r="HG24" i="90"/>
  <c r="HH24" i="90"/>
  <c r="HI24" i="90"/>
  <c r="HJ24" i="90"/>
  <c r="HL24" i="90"/>
  <c r="HM24" i="90"/>
  <c r="HN24" i="90"/>
  <c r="HO24" i="90"/>
  <c r="HP24" i="90"/>
  <c r="HR24" i="90"/>
  <c r="HS24" i="90"/>
  <c r="HT24" i="90"/>
  <c r="HU24" i="90"/>
  <c r="HV24" i="90"/>
  <c r="HX24" i="90"/>
  <c r="HY24" i="90"/>
  <c r="HZ24" i="90"/>
  <c r="IA24" i="90"/>
  <c r="IB24" i="90"/>
  <c r="IC24" i="90"/>
  <c r="ID24" i="90"/>
  <c r="IE24" i="90"/>
  <c r="C25" i="90"/>
  <c r="F25" i="90"/>
  <c r="O25" i="90"/>
  <c r="M25" i="90"/>
  <c r="N25" i="90"/>
  <c r="P25" i="90"/>
  <c r="Q25" i="90"/>
  <c r="R25" i="90"/>
  <c r="AA25" i="90"/>
  <c r="U25" i="90"/>
  <c r="AD25" i="90"/>
  <c r="AB25" i="90"/>
  <c r="AC25" i="90"/>
  <c r="AE25" i="90"/>
  <c r="AF25" i="90"/>
  <c r="AG25" i="90"/>
  <c r="AJ25" i="90"/>
  <c r="AS25" i="90"/>
  <c r="AQ25" i="90"/>
  <c r="AR25" i="90"/>
  <c r="AT25" i="90"/>
  <c r="AU25" i="90"/>
  <c r="AV25" i="90"/>
  <c r="AY25" i="90"/>
  <c r="BF25" i="90"/>
  <c r="BG25" i="90"/>
  <c r="BI25" i="90"/>
  <c r="BJ25" i="90"/>
  <c r="BK25" i="90"/>
  <c r="BT25" i="90"/>
  <c r="BN25" i="90"/>
  <c r="BW25" i="90"/>
  <c r="BU25" i="90"/>
  <c r="BX25" i="90"/>
  <c r="BZ25" i="90"/>
  <c r="CI25" i="90"/>
  <c r="CC25" i="90"/>
  <c r="CL25" i="90"/>
  <c r="CJ25" i="90"/>
  <c r="CM25" i="90"/>
  <c r="CO25" i="90"/>
  <c r="CR25" i="90"/>
  <c r="DA25" i="90"/>
  <c r="CY25" i="90"/>
  <c r="CZ25" i="90"/>
  <c r="DB25" i="90"/>
  <c r="DC25" i="90"/>
  <c r="DD25" i="90"/>
  <c r="DM25" i="90"/>
  <c r="DG25" i="90"/>
  <c r="DP25" i="90"/>
  <c r="DN25" i="90"/>
  <c r="DO25" i="90"/>
  <c r="DQ25" i="90"/>
  <c r="DR25" i="90"/>
  <c r="DS25" i="90"/>
  <c r="DV25" i="90"/>
  <c r="EE25" i="90"/>
  <c r="EC25" i="90"/>
  <c r="ED25" i="90"/>
  <c r="EF25" i="90"/>
  <c r="EG25" i="90"/>
  <c r="EH25" i="90"/>
  <c r="EK25" i="90"/>
  <c r="ET25" i="90"/>
  <c r="ER25" i="90"/>
  <c r="ES25" i="90"/>
  <c r="EU25" i="90"/>
  <c r="EV25" i="90"/>
  <c r="EW25" i="90"/>
  <c r="EZ25" i="90"/>
  <c r="FI25" i="90"/>
  <c r="FG25" i="90"/>
  <c r="FH25" i="90"/>
  <c r="FJ25" i="90"/>
  <c r="FK25" i="90"/>
  <c r="FL25" i="90"/>
  <c r="FO25" i="90"/>
  <c r="FX25" i="90"/>
  <c r="FV25" i="90"/>
  <c r="FW25" i="90"/>
  <c r="FY25" i="90"/>
  <c r="FZ25" i="90"/>
  <c r="GA25" i="90"/>
  <c r="GH25" i="90"/>
  <c r="GI25" i="90"/>
  <c r="GJ25" i="90"/>
  <c r="GK25" i="90"/>
  <c r="GL25" i="90"/>
  <c r="GN25" i="90"/>
  <c r="GO25" i="90"/>
  <c r="GP25" i="90"/>
  <c r="GQ25" i="90"/>
  <c r="GR25" i="90"/>
  <c r="GT25" i="90"/>
  <c r="GU25" i="90"/>
  <c r="GV25" i="90"/>
  <c r="GW25" i="90"/>
  <c r="GX25" i="90"/>
  <c r="GZ25" i="90"/>
  <c r="HA25" i="90"/>
  <c r="HB25" i="90"/>
  <c r="HC25" i="90"/>
  <c r="HD25" i="90"/>
  <c r="HF25" i="90"/>
  <c r="HG25" i="90"/>
  <c r="HH25" i="90"/>
  <c r="HI25" i="90"/>
  <c r="HJ25" i="90"/>
  <c r="HL25" i="90"/>
  <c r="HM25" i="90"/>
  <c r="HN25" i="90"/>
  <c r="HO25" i="90"/>
  <c r="HP25" i="90"/>
  <c r="HR25" i="90"/>
  <c r="HS25" i="90"/>
  <c r="HT25" i="90"/>
  <c r="HU25" i="90"/>
  <c r="HV25" i="90"/>
  <c r="HX25" i="90"/>
  <c r="HY25" i="90"/>
  <c r="HZ25" i="90"/>
  <c r="IA25" i="90"/>
  <c r="IB25" i="90"/>
  <c r="ID25" i="90"/>
  <c r="IE25" i="90"/>
  <c r="C26" i="90"/>
  <c r="F26" i="90"/>
  <c r="L26" i="90"/>
  <c r="M26" i="90"/>
  <c r="N26" i="90"/>
  <c r="P26" i="90"/>
  <c r="Q26" i="90"/>
  <c r="R26" i="90"/>
  <c r="AA26" i="90"/>
  <c r="U26" i="90"/>
  <c r="AD26" i="90"/>
  <c r="AB26" i="90"/>
  <c r="AC26" i="90"/>
  <c r="AE26" i="90"/>
  <c r="AF26" i="90"/>
  <c r="AG26" i="90"/>
  <c r="AJ26" i="90"/>
  <c r="AS26" i="90"/>
  <c r="AQ26" i="90"/>
  <c r="AR26" i="90"/>
  <c r="AT26" i="90"/>
  <c r="AU26" i="90"/>
  <c r="AV26" i="90"/>
  <c r="AY26" i="90"/>
  <c r="BH26" i="90"/>
  <c r="BF26" i="90"/>
  <c r="BG26" i="90"/>
  <c r="BI26" i="90"/>
  <c r="BJ26" i="90"/>
  <c r="BK26" i="90"/>
  <c r="BT26" i="90"/>
  <c r="BN26" i="90"/>
  <c r="BW26" i="90"/>
  <c r="BU26" i="90"/>
  <c r="BX26" i="90"/>
  <c r="BZ26" i="90"/>
  <c r="CC26" i="90"/>
  <c r="CI26" i="90"/>
  <c r="CJ26" i="90"/>
  <c r="CM26" i="90"/>
  <c r="CO26" i="90"/>
  <c r="CR26" i="90"/>
  <c r="CX26" i="90"/>
  <c r="DA26" i="90"/>
  <c r="CY26" i="90"/>
  <c r="CZ26" i="90"/>
  <c r="DB26" i="90"/>
  <c r="DC26" i="90"/>
  <c r="DD26" i="90"/>
  <c r="DG26" i="90"/>
  <c r="DP26" i="90"/>
  <c r="DN26" i="90"/>
  <c r="DO26" i="90"/>
  <c r="DQ26" i="90"/>
  <c r="DR26" i="90"/>
  <c r="DS26" i="90"/>
  <c r="DV26" i="90"/>
  <c r="EB26" i="90"/>
  <c r="EC26" i="90"/>
  <c r="ED26" i="90"/>
  <c r="EF26" i="90"/>
  <c r="EG26" i="90"/>
  <c r="EH26" i="90"/>
  <c r="EQ26" i="90"/>
  <c r="EK26" i="90"/>
  <c r="ET26" i="90"/>
  <c r="ER26" i="90"/>
  <c r="ES26" i="90"/>
  <c r="EU26" i="90"/>
  <c r="EV26" i="90"/>
  <c r="EW26" i="90"/>
  <c r="FF26" i="90"/>
  <c r="EZ26" i="90"/>
  <c r="FG26" i="90"/>
  <c r="FH26" i="90"/>
  <c r="FI26" i="90"/>
  <c r="FJ26" i="90"/>
  <c r="FK26" i="90"/>
  <c r="FL26" i="90"/>
  <c r="FU26" i="90"/>
  <c r="FO26" i="90"/>
  <c r="IC26" i="90"/>
  <c r="FV26" i="90"/>
  <c r="FW26" i="90"/>
  <c r="FY26" i="90"/>
  <c r="FZ26" i="90"/>
  <c r="GA26" i="90"/>
  <c r="GG26" i="90"/>
  <c r="GH26" i="90"/>
  <c r="GI26" i="90"/>
  <c r="GJ26" i="90"/>
  <c r="GK26" i="90"/>
  <c r="GL26" i="90"/>
  <c r="GN26" i="90"/>
  <c r="GO26" i="90"/>
  <c r="GP26" i="90"/>
  <c r="GQ26" i="90"/>
  <c r="GR26" i="90"/>
  <c r="GT26" i="90"/>
  <c r="GU26" i="90"/>
  <c r="GV26" i="90"/>
  <c r="GW26" i="90"/>
  <c r="GX26" i="90"/>
  <c r="GZ26" i="90"/>
  <c r="HA26" i="90"/>
  <c r="HB26" i="90"/>
  <c r="HC26" i="90"/>
  <c r="HD26" i="90"/>
  <c r="HE26" i="90"/>
  <c r="HF26" i="90"/>
  <c r="HG26" i="90"/>
  <c r="HH26" i="90"/>
  <c r="HI26" i="90"/>
  <c r="HJ26" i="90"/>
  <c r="HL26" i="90"/>
  <c r="HM26" i="90"/>
  <c r="HN26" i="90"/>
  <c r="HO26" i="90"/>
  <c r="HP26" i="90"/>
  <c r="HR26" i="90"/>
  <c r="HS26" i="90"/>
  <c r="HT26" i="90"/>
  <c r="HU26" i="90"/>
  <c r="HV26" i="90"/>
  <c r="HX26" i="90"/>
  <c r="HY26" i="90"/>
  <c r="HZ26" i="90"/>
  <c r="IA26" i="90"/>
  <c r="IB26" i="90"/>
  <c r="ID26" i="90"/>
  <c r="IE26" i="90"/>
  <c r="C27" i="90"/>
  <c r="F27" i="90"/>
  <c r="M27" i="90"/>
  <c r="N27" i="90"/>
  <c r="P27" i="90"/>
  <c r="Q27" i="90"/>
  <c r="R27" i="90"/>
  <c r="U27" i="90"/>
  <c r="AB27" i="90"/>
  <c r="AC27" i="90"/>
  <c r="AE27" i="90"/>
  <c r="AF27" i="90"/>
  <c r="AG27" i="90"/>
  <c r="AJ27" i="90"/>
  <c r="AS27" i="90"/>
  <c r="AQ27" i="90"/>
  <c r="AR27" i="90"/>
  <c r="AT27" i="90"/>
  <c r="AU27" i="90"/>
  <c r="AV27" i="90"/>
  <c r="AY27" i="90"/>
  <c r="BE27" i="90"/>
  <c r="BF27" i="90"/>
  <c r="BG27" i="90"/>
  <c r="BI27" i="90"/>
  <c r="BJ27" i="90"/>
  <c r="BK27" i="90"/>
  <c r="BN27" i="90"/>
  <c r="BW27" i="90"/>
  <c r="BU27" i="90"/>
  <c r="BX27" i="90"/>
  <c r="BZ27" i="90"/>
  <c r="CC27" i="90"/>
  <c r="HK27" i="90"/>
  <c r="CJ27" i="90"/>
  <c r="CM27" i="90"/>
  <c r="CO27" i="90"/>
  <c r="CR27" i="90"/>
  <c r="DA27" i="90"/>
  <c r="CY27" i="90"/>
  <c r="CZ27" i="90"/>
  <c r="DB27" i="90"/>
  <c r="DC27" i="90"/>
  <c r="DD27" i="90"/>
  <c r="DM27" i="90"/>
  <c r="DG27" i="90"/>
  <c r="DP27" i="90"/>
  <c r="DN27" i="90"/>
  <c r="DO27" i="90"/>
  <c r="DQ27" i="90"/>
  <c r="DR27" i="90"/>
  <c r="DS27" i="90"/>
  <c r="DV27" i="90"/>
  <c r="EC27" i="90"/>
  <c r="ED27" i="90"/>
  <c r="EE27" i="90"/>
  <c r="EF27" i="90"/>
  <c r="EG27" i="90"/>
  <c r="EH27" i="90"/>
  <c r="EQ27" i="90"/>
  <c r="EK27" i="90"/>
  <c r="ET27" i="90"/>
  <c r="ER27" i="90"/>
  <c r="ES27" i="90"/>
  <c r="EU27" i="90"/>
  <c r="EV27" i="90"/>
  <c r="EW27" i="90"/>
  <c r="FF27" i="90"/>
  <c r="EZ27" i="90"/>
  <c r="FG27" i="90"/>
  <c r="FH27" i="90"/>
  <c r="FI27" i="90"/>
  <c r="FJ27" i="90"/>
  <c r="FK27" i="90"/>
  <c r="FL27" i="90"/>
  <c r="FU27" i="90"/>
  <c r="FO27" i="90"/>
  <c r="FV27" i="90"/>
  <c r="FW27" i="90"/>
  <c r="FY27" i="90"/>
  <c r="FZ27" i="90"/>
  <c r="GA27" i="90"/>
  <c r="GG27" i="90"/>
  <c r="GH27" i="90"/>
  <c r="GI27" i="90"/>
  <c r="GJ27" i="90"/>
  <c r="GK27" i="90"/>
  <c r="GL27" i="90"/>
  <c r="GN27" i="90"/>
  <c r="GO27" i="90"/>
  <c r="GP27" i="90"/>
  <c r="GQ27" i="90"/>
  <c r="GR27" i="90"/>
  <c r="GT27" i="90"/>
  <c r="GU27" i="90"/>
  <c r="GV27" i="90"/>
  <c r="GW27" i="90"/>
  <c r="GX27" i="90"/>
  <c r="GZ27" i="90"/>
  <c r="HA27" i="90"/>
  <c r="HB27" i="90"/>
  <c r="HC27" i="90"/>
  <c r="HD27" i="90"/>
  <c r="HF27" i="90"/>
  <c r="HG27" i="90"/>
  <c r="HH27" i="90"/>
  <c r="HI27" i="90"/>
  <c r="HJ27" i="90"/>
  <c r="HL27" i="90"/>
  <c r="HM27" i="90"/>
  <c r="HN27" i="90"/>
  <c r="HO27" i="90"/>
  <c r="HP27" i="90"/>
  <c r="HR27" i="90"/>
  <c r="HS27" i="90"/>
  <c r="HT27" i="90"/>
  <c r="HU27" i="90"/>
  <c r="HV27" i="90"/>
  <c r="HX27" i="90"/>
  <c r="HY27" i="90"/>
  <c r="IA27" i="90"/>
  <c r="IB27" i="90"/>
  <c r="ID27" i="90"/>
  <c r="IE27" i="90"/>
  <c r="C28" i="90"/>
  <c r="F28" i="90"/>
  <c r="O28" i="90"/>
  <c r="M28" i="90"/>
  <c r="N28" i="90"/>
  <c r="P28" i="90"/>
  <c r="Q28" i="90"/>
  <c r="R28" i="90"/>
  <c r="U28" i="90"/>
  <c r="AB28" i="90"/>
  <c r="AC28" i="90"/>
  <c r="AD28" i="90"/>
  <c r="AE28" i="90"/>
  <c r="AF28" i="90"/>
  <c r="AG28" i="90"/>
  <c r="AJ28" i="90"/>
  <c r="AQ28" i="90"/>
  <c r="AR28" i="90"/>
  <c r="AT28" i="90"/>
  <c r="AU28" i="90"/>
  <c r="AV28" i="90"/>
  <c r="BE28" i="90"/>
  <c r="AY28" i="90"/>
  <c r="GY28" i="90"/>
  <c r="BF28" i="90"/>
  <c r="BG28" i="90"/>
  <c r="BI28" i="90"/>
  <c r="BJ28" i="90"/>
  <c r="BK28" i="90"/>
  <c r="BN28" i="90"/>
  <c r="HE28" i="90"/>
  <c r="BU28" i="90"/>
  <c r="BX28" i="90"/>
  <c r="BZ28" i="90"/>
  <c r="CC28" i="90"/>
  <c r="HK28" i="90"/>
  <c r="CJ28" i="90"/>
  <c r="CM28" i="90"/>
  <c r="CO28" i="90"/>
  <c r="CR28" i="90"/>
  <c r="DA28" i="90"/>
  <c r="CY28" i="90"/>
  <c r="CZ28" i="90"/>
  <c r="DB28" i="90"/>
  <c r="DC28" i="90"/>
  <c r="DD28" i="90"/>
  <c r="DG28" i="90"/>
  <c r="DP28" i="90"/>
  <c r="DN28" i="90"/>
  <c r="DO28" i="90"/>
  <c r="DQ28" i="90"/>
  <c r="DR28" i="90"/>
  <c r="DS28" i="90"/>
  <c r="DV28" i="90"/>
  <c r="EE28" i="90"/>
  <c r="EC28" i="90"/>
  <c r="ED28" i="90"/>
  <c r="EF28" i="90"/>
  <c r="EG28" i="90"/>
  <c r="EH28" i="90"/>
  <c r="EQ28" i="90"/>
  <c r="EK28" i="90"/>
  <c r="HQ28" i="90"/>
  <c r="ER28" i="90"/>
  <c r="ES28" i="90"/>
  <c r="EU28" i="90"/>
  <c r="EV28" i="90"/>
  <c r="EW28" i="90"/>
  <c r="FF28" i="90"/>
  <c r="EZ28" i="90"/>
  <c r="FG28" i="90"/>
  <c r="FH28" i="90"/>
  <c r="FI28" i="90"/>
  <c r="FJ28" i="90"/>
  <c r="FK28" i="90"/>
  <c r="FL28" i="90"/>
  <c r="FO28" i="90"/>
  <c r="FX28" i="90"/>
  <c r="IC28" i="90"/>
  <c r="FV28" i="90"/>
  <c r="FW28" i="90"/>
  <c r="FY28" i="90"/>
  <c r="FZ28" i="90"/>
  <c r="GA28" i="90"/>
  <c r="GG28" i="90"/>
  <c r="GH28" i="90"/>
  <c r="GI28" i="90"/>
  <c r="GJ28" i="90"/>
  <c r="GK28" i="90"/>
  <c r="GL28" i="90"/>
  <c r="GN28" i="90"/>
  <c r="GO28" i="90"/>
  <c r="GP28" i="90"/>
  <c r="GQ28" i="90"/>
  <c r="GR28" i="90"/>
  <c r="GT28" i="90"/>
  <c r="GU28" i="90"/>
  <c r="GW28" i="90"/>
  <c r="GX28" i="90"/>
  <c r="GZ28" i="90"/>
  <c r="HA28" i="90"/>
  <c r="HB28" i="90"/>
  <c r="HC28" i="90"/>
  <c r="HD28" i="90"/>
  <c r="HF28" i="90"/>
  <c r="HG28" i="90"/>
  <c r="HH28" i="90"/>
  <c r="HI28" i="90"/>
  <c r="HJ28" i="90"/>
  <c r="HL28" i="90"/>
  <c r="HM28" i="90"/>
  <c r="HN28" i="90"/>
  <c r="HO28" i="90"/>
  <c r="HP28" i="90"/>
  <c r="HR28" i="90"/>
  <c r="HS28" i="90"/>
  <c r="HT28" i="90"/>
  <c r="HU28" i="90"/>
  <c r="HV28" i="90"/>
  <c r="HX28" i="90"/>
  <c r="HY28" i="90"/>
  <c r="HZ28" i="90"/>
  <c r="IA28" i="90"/>
  <c r="IB28" i="90"/>
  <c r="ID28" i="90"/>
  <c r="IE28" i="90"/>
  <c r="C29" i="90"/>
  <c r="F29" i="90"/>
  <c r="M29" i="90"/>
  <c r="N29" i="90"/>
  <c r="P29" i="90"/>
  <c r="Q29" i="90"/>
  <c r="R29" i="90"/>
  <c r="U29" i="90"/>
  <c r="AB29" i="90"/>
  <c r="AC29" i="90"/>
  <c r="AE29" i="90"/>
  <c r="AF29" i="90"/>
  <c r="AG29" i="90"/>
  <c r="AJ29" i="90"/>
  <c r="AQ29" i="90"/>
  <c r="AR29" i="90"/>
  <c r="AT29" i="90"/>
  <c r="AU29" i="90"/>
  <c r="AV29" i="90"/>
  <c r="BE29" i="90"/>
  <c r="AY29" i="90"/>
  <c r="BH29" i="90"/>
  <c r="BF29" i="90"/>
  <c r="BG29" i="90"/>
  <c r="BI29" i="90"/>
  <c r="BJ29" i="90"/>
  <c r="BK29" i="90"/>
  <c r="BN29" i="90"/>
  <c r="BW29" i="90"/>
  <c r="BU29" i="90"/>
  <c r="BX29" i="90"/>
  <c r="BZ29" i="90"/>
  <c r="CC29" i="90"/>
  <c r="CJ29" i="90"/>
  <c r="CM29" i="90"/>
  <c r="CO29" i="90"/>
  <c r="CR29" i="90"/>
  <c r="DA29" i="90"/>
  <c r="CY29" i="90"/>
  <c r="CZ29" i="90"/>
  <c r="DB29" i="90"/>
  <c r="DC29" i="90"/>
  <c r="DD29" i="90"/>
  <c r="DG29" i="90"/>
  <c r="DP29" i="90"/>
  <c r="DN29" i="90"/>
  <c r="DO29" i="90"/>
  <c r="DQ29" i="90"/>
  <c r="DR29" i="90"/>
  <c r="DS29" i="90"/>
  <c r="DV29" i="90"/>
  <c r="EE29" i="90"/>
  <c r="EC29" i="90"/>
  <c r="ED29" i="90"/>
  <c r="EF29" i="90"/>
  <c r="EG29" i="90"/>
  <c r="EH29" i="90"/>
  <c r="EK29" i="90"/>
  <c r="ET29" i="90"/>
  <c r="ER29" i="90"/>
  <c r="ES29" i="90"/>
  <c r="EU29" i="90"/>
  <c r="EV29" i="90"/>
  <c r="EW29" i="90"/>
  <c r="FF29" i="90"/>
  <c r="EZ29" i="90"/>
  <c r="FG29" i="90"/>
  <c r="FH29" i="90"/>
  <c r="FJ29" i="90"/>
  <c r="FK29" i="90"/>
  <c r="FL29" i="90"/>
  <c r="FU29" i="90"/>
  <c r="FO29" i="90"/>
  <c r="FV29" i="90"/>
  <c r="FW29" i="90"/>
  <c r="FY29" i="90"/>
  <c r="FZ29" i="90"/>
  <c r="GA29" i="90"/>
  <c r="GG29" i="90"/>
  <c r="GH29" i="90"/>
  <c r="GI29" i="90"/>
  <c r="GK29" i="90"/>
  <c r="GL29" i="90"/>
  <c r="GN29" i="90"/>
  <c r="GO29" i="90"/>
  <c r="GQ29" i="90"/>
  <c r="GR29" i="90"/>
  <c r="GT29" i="90"/>
  <c r="GU29" i="90"/>
  <c r="GW29" i="90"/>
  <c r="GX29" i="90"/>
  <c r="GZ29" i="90"/>
  <c r="HA29" i="90"/>
  <c r="HC29" i="90"/>
  <c r="HD29" i="90"/>
  <c r="HF29" i="90"/>
  <c r="HG29" i="90"/>
  <c r="HI29" i="90"/>
  <c r="HJ29" i="90"/>
  <c r="HL29" i="90"/>
  <c r="HM29" i="90"/>
  <c r="HN29" i="90"/>
  <c r="HO29" i="90"/>
  <c r="HP29" i="90"/>
  <c r="HR29" i="90"/>
  <c r="HS29" i="90"/>
  <c r="HU29" i="90"/>
  <c r="HV29" i="90"/>
  <c r="HX29" i="90"/>
  <c r="HY29" i="90"/>
  <c r="IA29" i="90"/>
  <c r="IB29" i="90"/>
  <c r="ID29" i="90"/>
  <c r="IE29" i="90"/>
  <c r="C30" i="90"/>
  <c r="F30" i="90"/>
  <c r="M30" i="90"/>
  <c r="N30" i="90"/>
  <c r="P30" i="90"/>
  <c r="Q30" i="90"/>
  <c r="R30" i="90"/>
  <c r="U30" i="90"/>
  <c r="AD30" i="90"/>
  <c r="AB30" i="90"/>
  <c r="AC30" i="90"/>
  <c r="AE30" i="90"/>
  <c r="AF30" i="90"/>
  <c r="AG30" i="90"/>
  <c r="AJ30" i="90"/>
  <c r="AQ30" i="90"/>
  <c r="AR30" i="90"/>
  <c r="AT30" i="90"/>
  <c r="AU30" i="90"/>
  <c r="AV30" i="90"/>
  <c r="AY30" i="90"/>
  <c r="BH30" i="90"/>
  <c r="BF30" i="90"/>
  <c r="BG30" i="90"/>
  <c r="BI30" i="90"/>
  <c r="BJ30" i="90"/>
  <c r="BK30" i="90"/>
  <c r="BN30" i="90"/>
  <c r="HE30" i="90"/>
  <c r="BU30" i="90"/>
  <c r="BW30" i="90"/>
  <c r="BX30" i="90"/>
  <c r="BZ30" i="90"/>
  <c r="CC30" i="90"/>
  <c r="HK30" i="90"/>
  <c r="CJ30" i="90"/>
  <c r="CM30" i="90"/>
  <c r="CO30" i="90"/>
  <c r="CX30" i="90"/>
  <c r="CR30" i="90"/>
  <c r="DA30" i="90"/>
  <c r="CY30" i="90"/>
  <c r="CZ30" i="90"/>
  <c r="DB30" i="90"/>
  <c r="DC30" i="90"/>
  <c r="DD30" i="90"/>
  <c r="DM30" i="90"/>
  <c r="DG30" i="90"/>
  <c r="DP30" i="90"/>
  <c r="DN30" i="90"/>
  <c r="DO30" i="90"/>
  <c r="DQ30" i="90"/>
  <c r="DR30" i="90"/>
  <c r="DS30" i="90"/>
  <c r="DV30" i="90"/>
  <c r="EE30" i="90"/>
  <c r="EC30" i="90"/>
  <c r="ED30" i="90"/>
  <c r="EF30" i="90"/>
  <c r="EG30" i="90"/>
  <c r="EH30" i="90"/>
  <c r="EQ30" i="90"/>
  <c r="EK30" i="90"/>
  <c r="HQ30" i="90"/>
  <c r="ER30" i="90"/>
  <c r="ES30" i="90"/>
  <c r="ET30" i="90"/>
  <c r="EU30" i="90"/>
  <c r="EV30" i="90"/>
  <c r="EW30" i="90"/>
  <c r="FF30" i="90"/>
  <c r="EZ30" i="90"/>
  <c r="FG30" i="90"/>
  <c r="FH30" i="90"/>
  <c r="FI30" i="90"/>
  <c r="FJ30" i="90"/>
  <c r="FK30" i="90"/>
  <c r="FL30" i="90"/>
  <c r="FO30" i="90"/>
  <c r="FU30" i="90"/>
  <c r="FX30" i="90"/>
  <c r="FV30" i="90"/>
  <c r="FW30" i="90"/>
  <c r="FY30" i="90"/>
  <c r="FZ30" i="90"/>
  <c r="GA30" i="90"/>
  <c r="GG30" i="90"/>
  <c r="GH30" i="90"/>
  <c r="GI30" i="90"/>
  <c r="GJ30" i="90"/>
  <c r="GK30" i="90"/>
  <c r="GL30" i="90"/>
  <c r="GN30" i="90"/>
  <c r="GO30" i="90"/>
  <c r="GQ30" i="90"/>
  <c r="GR30" i="90"/>
  <c r="GT30" i="90"/>
  <c r="GU30" i="90"/>
  <c r="GV30" i="90"/>
  <c r="GW30" i="90"/>
  <c r="GX30" i="90"/>
  <c r="GZ30" i="90"/>
  <c r="HA30" i="90"/>
  <c r="HB30" i="90"/>
  <c r="HC30" i="90"/>
  <c r="HD30" i="90"/>
  <c r="HF30" i="90"/>
  <c r="HG30" i="90"/>
  <c r="HH30" i="90"/>
  <c r="HI30" i="90"/>
  <c r="HJ30" i="90"/>
  <c r="HL30" i="90"/>
  <c r="HM30" i="90"/>
  <c r="HN30" i="90"/>
  <c r="HO30" i="90"/>
  <c r="HP30" i="90"/>
  <c r="HR30" i="90"/>
  <c r="HS30" i="90"/>
  <c r="HT30" i="90"/>
  <c r="HU30" i="90"/>
  <c r="HV30" i="90"/>
  <c r="HX30" i="90"/>
  <c r="HY30" i="90"/>
  <c r="HZ30" i="90"/>
  <c r="IA30" i="90"/>
  <c r="IB30" i="90"/>
  <c r="ID30" i="90"/>
  <c r="IE30" i="90"/>
  <c r="C31" i="90"/>
  <c r="F31" i="90"/>
  <c r="O31" i="90"/>
  <c r="M31" i="90"/>
  <c r="N31" i="90"/>
  <c r="P31" i="90"/>
  <c r="Q31" i="90"/>
  <c r="R31" i="90"/>
  <c r="U31" i="90"/>
  <c r="AA31" i="90"/>
  <c r="AB31" i="90"/>
  <c r="AC31" i="90"/>
  <c r="AD31" i="90"/>
  <c r="AE31" i="90"/>
  <c r="AF31" i="90"/>
  <c r="AG31" i="90"/>
  <c r="AJ31" i="90"/>
  <c r="AQ31" i="90"/>
  <c r="AR31" i="90"/>
  <c r="AT31" i="90"/>
  <c r="AU31" i="90"/>
  <c r="AV31" i="90"/>
  <c r="AY31" i="90"/>
  <c r="GY31" i="90"/>
  <c r="BF31" i="90"/>
  <c r="BG31" i="90"/>
  <c r="BI31" i="90"/>
  <c r="BJ31" i="90"/>
  <c r="BK31" i="90"/>
  <c r="BN31" i="90"/>
  <c r="HE31" i="90"/>
  <c r="BU31" i="90"/>
  <c r="BX31" i="90"/>
  <c r="BZ31" i="90"/>
  <c r="CI31" i="90"/>
  <c r="CC31" i="90"/>
  <c r="CJ31" i="90"/>
  <c r="CL31" i="90"/>
  <c r="CM31" i="90"/>
  <c r="CO31" i="90"/>
  <c r="CX31" i="90"/>
  <c r="CR31" i="90"/>
  <c r="CY31" i="90"/>
  <c r="CZ31" i="90"/>
  <c r="DC31" i="90"/>
  <c r="DD31" i="90"/>
  <c r="DG31" i="90"/>
  <c r="DN31" i="90"/>
  <c r="DO31" i="90"/>
  <c r="DQ31" i="90"/>
  <c r="DR31" i="90"/>
  <c r="DS31" i="90"/>
  <c r="DV31" i="90"/>
  <c r="HW31" i="90"/>
  <c r="EC31" i="90"/>
  <c r="ED31" i="90"/>
  <c r="EF31" i="90"/>
  <c r="EG31" i="90"/>
  <c r="EH31" i="90"/>
  <c r="EQ31" i="90"/>
  <c r="EK31" i="90"/>
  <c r="ER31" i="90"/>
  <c r="ES31" i="90"/>
  <c r="EU31" i="90"/>
  <c r="EV31" i="90"/>
  <c r="EW31" i="90"/>
  <c r="FF31" i="90"/>
  <c r="EZ31" i="90"/>
  <c r="FG31" i="90"/>
  <c r="FH31" i="90"/>
  <c r="FI31" i="90"/>
  <c r="FJ31" i="90"/>
  <c r="FK31" i="90"/>
  <c r="FL31" i="90"/>
  <c r="FO31" i="90"/>
  <c r="IC31" i="90"/>
  <c r="FV31" i="90"/>
  <c r="FW31" i="90"/>
  <c r="FY31" i="90"/>
  <c r="FZ31" i="90"/>
  <c r="GA31" i="90"/>
  <c r="GG31" i="90"/>
  <c r="GH31" i="90"/>
  <c r="GI31" i="90"/>
  <c r="GJ31" i="90"/>
  <c r="GK31" i="90"/>
  <c r="GL31" i="90"/>
  <c r="GN31" i="90"/>
  <c r="GO31" i="90"/>
  <c r="GP31" i="90"/>
  <c r="GQ31" i="90"/>
  <c r="GR31" i="90"/>
  <c r="GT31" i="90"/>
  <c r="GU31" i="90"/>
  <c r="GV31" i="90"/>
  <c r="GW31" i="90"/>
  <c r="GX31" i="90"/>
  <c r="GZ31" i="90"/>
  <c r="HA31" i="90"/>
  <c r="HB31" i="90"/>
  <c r="HC31" i="90"/>
  <c r="HD31" i="90"/>
  <c r="HF31" i="90"/>
  <c r="HG31" i="90"/>
  <c r="HH31" i="90"/>
  <c r="HI31" i="90"/>
  <c r="HJ31" i="90"/>
  <c r="HK31" i="90"/>
  <c r="HL31" i="90"/>
  <c r="HM31" i="90"/>
  <c r="HO31" i="90"/>
  <c r="HP31" i="90"/>
  <c r="HR31" i="90"/>
  <c r="HS31" i="90"/>
  <c r="HT31" i="90"/>
  <c r="HU31" i="90"/>
  <c r="HV31" i="90"/>
  <c r="HX31" i="90"/>
  <c r="HY31" i="90"/>
  <c r="HZ31" i="90"/>
  <c r="IA31" i="90"/>
  <c r="IB31" i="90"/>
  <c r="ID31" i="90"/>
  <c r="IE31" i="90"/>
  <c r="C32" i="90"/>
  <c r="F32" i="90"/>
  <c r="O32" i="90"/>
  <c r="M32" i="90"/>
  <c r="N32" i="90"/>
  <c r="P32" i="90"/>
  <c r="Q32" i="90"/>
  <c r="R32" i="90"/>
  <c r="AA32" i="90"/>
  <c r="U32" i="90"/>
  <c r="GM32" i="90"/>
  <c r="AB32" i="90"/>
  <c r="AC32" i="90"/>
  <c r="AD32" i="90"/>
  <c r="AE32" i="90"/>
  <c r="AF32" i="90"/>
  <c r="AG32" i="90"/>
  <c r="AJ32" i="90"/>
  <c r="AQ32" i="90"/>
  <c r="AR32" i="90"/>
  <c r="AT32" i="90"/>
  <c r="AU32" i="90"/>
  <c r="AV32" i="90"/>
  <c r="AY32" i="90"/>
  <c r="GY32" i="90"/>
  <c r="BF32" i="90"/>
  <c r="BG32" i="90"/>
  <c r="BI32" i="90"/>
  <c r="BJ32" i="90"/>
  <c r="BK32" i="90"/>
  <c r="BN32" i="90"/>
  <c r="BW32" i="90"/>
  <c r="BU32" i="90"/>
  <c r="BX32" i="90"/>
  <c r="BZ32" i="90"/>
  <c r="CC32" i="90"/>
  <c r="CJ32" i="90"/>
  <c r="CM32" i="90"/>
  <c r="CO32" i="90"/>
  <c r="CR32" i="90"/>
  <c r="DA32" i="90"/>
  <c r="CY32" i="90"/>
  <c r="CZ32" i="90"/>
  <c r="DB32" i="90"/>
  <c r="DC32" i="90"/>
  <c r="DD32" i="90"/>
  <c r="DG32" i="90"/>
  <c r="DP32" i="90"/>
  <c r="DN32" i="90"/>
  <c r="DO32" i="90"/>
  <c r="DQ32" i="90"/>
  <c r="DR32" i="90"/>
  <c r="DS32" i="90"/>
  <c r="DV32" i="90"/>
  <c r="HW32" i="90"/>
  <c r="EC32" i="90"/>
  <c r="ED32" i="90"/>
  <c r="EF32" i="90"/>
  <c r="EG32" i="90"/>
  <c r="EH32" i="90"/>
  <c r="EK32" i="90"/>
  <c r="ET32" i="90"/>
  <c r="ER32" i="90"/>
  <c r="ES32" i="90"/>
  <c r="EU32" i="90"/>
  <c r="EV32" i="90"/>
  <c r="EW32" i="90"/>
  <c r="FF32" i="90"/>
  <c r="EZ32" i="90"/>
  <c r="FG32" i="90"/>
  <c r="FH32" i="90"/>
  <c r="FI32" i="90"/>
  <c r="FJ32" i="90"/>
  <c r="FK32" i="90"/>
  <c r="FL32" i="90"/>
  <c r="FO32" i="90"/>
  <c r="IC32" i="90"/>
  <c r="FV32" i="90"/>
  <c r="FW32" i="90"/>
  <c r="FY32" i="90"/>
  <c r="FZ32" i="90"/>
  <c r="GA32" i="90"/>
  <c r="GG32" i="90"/>
  <c r="GH32" i="90"/>
  <c r="GI32" i="90"/>
  <c r="GJ32" i="90"/>
  <c r="GK32" i="90"/>
  <c r="GL32" i="90"/>
  <c r="GN32" i="90"/>
  <c r="GO32" i="90"/>
  <c r="GP32" i="90"/>
  <c r="GQ32" i="90"/>
  <c r="GR32" i="90"/>
  <c r="GT32" i="90"/>
  <c r="GU32" i="90"/>
  <c r="GV32" i="90"/>
  <c r="GW32" i="90"/>
  <c r="GX32" i="90"/>
  <c r="GZ32" i="90"/>
  <c r="HA32" i="90"/>
  <c r="HB32" i="90"/>
  <c r="HC32" i="90"/>
  <c r="HD32" i="90"/>
  <c r="HF32" i="90"/>
  <c r="HG32" i="90"/>
  <c r="HH32" i="90"/>
  <c r="HI32" i="90"/>
  <c r="HJ32" i="90"/>
  <c r="HL32" i="90"/>
  <c r="HM32" i="90"/>
  <c r="HN32" i="90"/>
  <c r="HO32" i="90"/>
  <c r="HP32" i="90"/>
  <c r="HR32" i="90"/>
  <c r="HS32" i="90"/>
  <c r="HT32" i="90"/>
  <c r="HU32" i="90"/>
  <c r="HV32" i="90"/>
  <c r="HX32" i="90"/>
  <c r="HY32" i="90"/>
  <c r="HZ32" i="90"/>
  <c r="IA32" i="90"/>
  <c r="IB32" i="90"/>
  <c r="ID32" i="90"/>
  <c r="IE32" i="90"/>
  <c r="C33" i="90"/>
  <c r="F33" i="90"/>
  <c r="O33" i="90"/>
  <c r="M33" i="90"/>
  <c r="N33" i="90"/>
  <c r="P33" i="90"/>
  <c r="Q33" i="90"/>
  <c r="R33" i="90"/>
  <c r="U33" i="90"/>
  <c r="AA33" i="90"/>
  <c r="AB33" i="90"/>
  <c r="AC33" i="90"/>
  <c r="AD33" i="90"/>
  <c r="AE33" i="90"/>
  <c r="AF33" i="90"/>
  <c r="AG33" i="90"/>
  <c r="AP33" i="90"/>
  <c r="AJ33" i="90"/>
  <c r="AQ33" i="90"/>
  <c r="AR33" i="90"/>
  <c r="AT33" i="90"/>
  <c r="AU33" i="90"/>
  <c r="AV33" i="90"/>
  <c r="AY33" i="90"/>
  <c r="GY33" i="90"/>
  <c r="BF33" i="90"/>
  <c r="BG33" i="90"/>
  <c r="BI33" i="90"/>
  <c r="BJ33" i="90"/>
  <c r="BK33" i="90"/>
  <c r="BN33" i="90"/>
  <c r="BU33" i="90"/>
  <c r="BX33" i="90"/>
  <c r="BZ33" i="90"/>
  <c r="CC33" i="90"/>
  <c r="CJ33" i="90"/>
  <c r="CM33" i="90"/>
  <c r="CO33" i="90"/>
  <c r="CR33" i="90"/>
  <c r="CY33" i="90"/>
  <c r="CZ33" i="90"/>
  <c r="DA33" i="90"/>
  <c r="DB33" i="90"/>
  <c r="DC33" i="90"/>
  <c r="DD33" i="90"/>
  <c r="DG33" i="90"/>
  <c r="DP33" i="90"/>
  <c r="DN33" i="90"/>
  <c r="DO33" i="90"/>
  <c r="DQ33" i="90"/>
  <c r="DR33" i="90"/>
  <c r="DS33" i="90"/>
  <c r="DV33" i="90"/>
  <c r="EB33" i="90"/>
  <c r="EC33" i="90"/>
  <c r="ED33" i="90"/>
  <c r="EF33" i="90"/>
  <c r="EG33" i="90"/>
  <c r="EH33" i="90"/>
  <c r="EQ33" i="90"/>
  <c r="EK33" i="90"/>
  <c r="ET33" i="90"/>
  <c r="ER33" i="90"/>
  <c r="ES33" i="90"/>
  <c r="EU33" i="90"/>
  <c r="EV33" i="90"/>
  <c r="EW33" i="90"/>
  <c r="FF33" i="90"/>
  <c r="EZ33" i="90"/>
  <c r="FI33" i="90"/>
  <c r="FG33" i="90"/>
  <c r="FH33" i="90"/>
  <c r="FJ33" i="90"/>
  <c r="FK33" i="90"/>
  <c r="FL33" i="90"/>
  <c r="FO33" i="90"/>
  <c r="FV33" i="90"/>
  <c r="FW33" i="90"/>
  <c r="FY33" i="90"/>
  <c r="FZ33" i="90"/>
  <c r="GA33" i="90"/>
  <c r="GG33" i="90"/>
  <c r="GH33" i="90"/>
  <c r="GI33" i="90"/>
  <c r="GJ33" i="90"/>
  <c r="GK33" i="90"/>
  <c r="GL33" i="90"/>
  <c r="GN33" i="90"/>
  <c r="GO33" i="90"/>
  <c r="GP33" i="90"/>
  <c r="GQ33" i="90"/>
  <c r="GR33" i="90"/>
  <c r="GT33" i="90"/>
  <c r="GU33" i="90"/>
  <c r="GV33" i="90"/>
  <c r="GW33" i="90"/>
  <c r="GX33" i="90"/>
  <c r="GZ33" i="90"/>
  <c r="HA33" i="90"/>
  <c r="HC33" i="90"/>
  <c r="HD33" i="90"/>
  <c r="HF33" i="90"/>
  <c r="HG33" i="90"/>
  <c r="HH33" i="90"/>
  <c r="HI33" i="90"/>
  <c r="HJ33" i="90"/>
  <c r="HL33" i="90"/>
  <c r="HM33" i="90"/>
  <c r="HN33" i="90"/>
  <c r="HO33" i="90"/>
  <c r="HP33" i="90"/>
  <c r="HR33" i="90"/>
  <c r="HS33" i="90"/>
  <c r="HT33" i="90"/>
  <c r="HU33" i="90"/>
  <c r="HV33" i="90"/>
  <c r="HX33" i="90"/>
  <c r="HY33" i="90"/>
  <c r="HZ33" i="90"/>
  <c r="IA33" i="90"/>
  <c r="IB33" i="90"/>
  <c r="ID33" i="90"/>
  <c r="IE33" i="90"/>
  <c r="C34" i="90"/>
  <c r="F34" i="90"/>
  <c r="M34" i="90"/>
  <c r="N34" i="90"/>
  <c r="P34" i="90"/>
  <c r="Q34" i="90"/>
  <c r="R34" i="90"/>
  <c r="U34" i="90"/>
  <c r="AA34" i="90"/>
  <c r="AB34" i="90"/>
  <c r="AC34" i="90"/>
  <c r="AE34" i="90"/>
  <c r="AF34" i="90"/>
  <c r="AG34" i="90"/>
  <c r="AJ34" i="90"/>
  <c r="AQ34" i="90"/>
  <c r="AR34" i="90"/>
  <c r="AT34" i="90"/>
  <c r="AU34" i="90"/>
  <c r="AV34" i="90"/>
  <c r="AY34" i="90"/>
  <c r="BH34" i="90"/>
  <c r="BF34" i="90"/>
  <c r="BG34" i="90"/>
  <c r="BI34" i="90"/>
  <c r="BJ34" i="90"/>
  <c r="BK34" i="90"/>
  <c r="BN34" i="90"/>
  <c r="HE34" i="90"/>
  <c r="BU34" i="90"/>
  <c r="BX34" i="90"/>
  <c r="BZ34" i="90"/>
  <c r="CC34" i="90"/>
  <c r="HK34" i="90"/>
  <c r="CJ34" i="90"/>
  <c r="CL34" i="90"/>
  <c r="CM34" i="90"/>
  <c r="CO34" i="90"/>
  <c r="CR34" i="90"/>
  <c r="CY34" i="90"/>
  <c r="CZ34" i="90"/>
  <c r="DB34" i="90"/>
  <c r="DC34" i="90"/>
  <c r="DD34" i="90"/>
  <c r="DG34" i="90"/>
  <c r="DP34" i="90"/>
  <c r="DN34" i="90"/>
  <c r="DO34" i="90"/>
  <c r="DQ34" i="90"/>
  <c r="DR34" i="90"/>
  <c r="DS34" i="90"/>
  <c r="DV34" i="90"/>
  <c r="HW34" i="90"/>
  <c r="EC34" i="90"/>
  <c r="ED34" i="90"/>
  <c r="EF34" i="90"/>
  <c r="EG34" i="90"/>
  <c r="EH34" i="90"/>
  <c r="EQ34" i="90"/>
  <c r="EK34" i="90"/>
  <c r="ER34" i="90"/>
  <c r="ES34" i="90"/>
  <c r="EU34" i="90"/>
  <c r="EV34" i="90"/>
  <c r="EW34" i="90"/>
  <c r="FF34" i="90"/>
  <c r="EZ34" i="90"/>
  <c r="FI34" i="90"/>
  <c r="FG34" i="90"/>
  <c r="FH34" i="90"/>
  <c r="FJ34" i="90"/>
  <c r="FK34" i="90"/>
  <c r="FL34" i="90"/>
  <c r="FO34" i="90"/>
  <c r="IC34" i="90"/>
  <c r="FV34" i="90"/>
  <c r="FW34" i="90"/>
  <c r="FZ34" i="90"/>
  <c r="GA34" i="90"/>
  <c r="GG34" i="90"/>
  <c r="GH34" i="90"/>
  <c r="GI34" i="90"/>
  <c r="GJ34" i="90"/>
  <c r="GK34" i="90"/>
  <c r="GL34" i="90"/>
  <c r="GM34" i="90"/>
  <c r="GN34" i="90"/>
  <c r="GO34" i="90"/>
  <c r="GP34" i="90"/>
  <c r="GQ34" i="90"/>
  <c r="GR34" i="90"/>
  <c r="GT34" i="90"/>
  <c r="GU34" i="90"/>
  <c r="GV34" i="90"/>
  <c r="GW34" i="90"/>
  <c r="GX34" i="90"/>
  <c r="GZ34" i="90"/>
  <c r="HA34" i="90"/>
  <c r="HB34" i="90"/>
  <c r="HC34" i="90"/>
  <c r="HD34" i="90"/>
  <c r="HF34" i="90"/>
  <c r="HG34" i="90"/>
  <c r="HH34" i="90"/>
  <c r="HI34" i="90"/>
  <c r="HJ34" i="90"/>
  <c r="HL34" i="90"/>
  <c r="HM34" i="90"/>
  <c r="HN34" i="90"/>
  <c r="HO34" i="90"/>
  <c r="HP34" i="90"/>
  <c r="HR34" i="90"/>
  <c r="HS34" i="90"/>
  <c r="HT34" i="90"/>
  <c r="HU34" i="90"/>
  <c r="HV34" i="90"/>
  <c r="HX34" i="90"/>
  <c r="HY34" i="90"/>
  <c r="HZ34" i="90"/>
  <c r="IA34" i="90"/>
  <c r="IB34" i="90"/>
  <c r="ID34" i="90"/>
  <c r="IE34" i="90"/>
  <c r="C35" i="90"/>
  <c r="F35" i="90"/>
  <c r="O35" i="90"/>
  <c r="M35" i="90"/>
  <c r="N35" i="90"/>
  <c r="P35" i="90"/>
  <c r="Q35" i="90"/>
  <c r="R35" i="90"/>
  <c r="U35" i="90"/>
  <c r="AB35" i="90"/>
  <c r="AC35" i="90"/>
  <c r="AE35" i="90"/>
  <c r="AF35" i="90"/>
  <c r="AG35" i="90"/>
  <c r="AJ35" i="90"/>
  <c r="AS35" i="90"/>
  <c r="AQ35" i="90"/>
  <c r="AR35" i="90"/>
  <c r="AT35" i="90"/>
  <c r="AU35" i="90"/>
  <c r="AV35" i="90"/>
  <c r="AY35" i="90"/>
  <c r="BH35" i="90"/>
  <c r="BF35" i="90"/>
  <c r="BG35" i="90"/>
  <c r="BI35" i="90"/>
  <c r="BJ35" i="90"/>
  <c r="BK35" i="90"/>
  <c r="BT35" i="90"/>
  <c r="BN35" i="90"/>
  <c r="HE35" i="90"/>
  <c r="BW35" i="90"/>
  <c r="BU35" i="90"/>
  <c r="BX35" i="90"/>
  <c r="BZ35" i="90"/>
  <c r="CC35" i="90"/>
  <c r="CL35" i="90"/>
  <c r="CJ35" i="90"/>
  <c r="CM35" i="90"/>
  <c r="CO35" i="90"/>
  <c r="CR35" i="90"/>
  <c r="DA35" i="90"/>
  <c r="CY35" i="90"/>
  <c r="CZ35" i="90"/>
  <c r="DB35" i="90"/>
  <c r="DC35" i="90"/>
  <c r="DD35" i="90"/>
  <c r="DG35" i="90"/>
  <c r="DP35" i="90"/>
  <c r="DN35" i="90"/>
  <c r="DO35" i="90"/>
  <c r="DQ35" i="90"/>
  <c r="DR35" i="90"/>
  <c r="DS35" i="90"/>
  <c r="DV35" i="90"/>
  <c r="EE35" i="90"/>
  <c r="EC35" i="90"/>
  <c r="ED35" i="90"/>
  <c r="EF35" i="90"/>
  <c r="EG35" i="90"/>
  <c r="EH35" i="90"/>
  <c r="EQ35" i="90"/>
  <c r="EK35" i="90"/>
  <c r="ER35" i="90"/>
  <c r="ES35" i="90"/>
  <c r="EU35" i="90"/>
  <c r="EV35" i="90"/>
  <c r="EW35" i="90"/>
  <c r="FF35" i="90"/>
  <c r="EZ35" i="90"/>
  <c r="FI35" i="90"/>
  <c r="FG35" i="90"/>
  <c r="FH35" i="90"/>
  <c r="FJ35" i="90"/>
  <c r="FK35" i="90"/>
  <c r="FL35" i="90"/>
  <c r="FU35" i="90"/>
  <c r="FO35" i="90"/>
  <c r="IC35" i="90"/>
  <c r="FV35" i="90"/>
  <c r="FW35" i="90"/>
  <c r="FZ35" i="90"/>
  <c r="GA35" i="90"/>
  <c r="GG35" i="90"/>
  <c r="GH35" i="90"/>
  <c r="GI35" i="90"/>
  <c r="GJ35" i="90"/>
  <c r="GK35" i="90"/>
  <c r="GL35" i="90"/>
  <c r="GN35" i="90"/>
  <c r="GO35" i="90"/>
  <c r="GP35" i="90"/>
  <c r="GQ35" i="90"/>
  <c r="GR35" i="90"/>
  <c r="GT35" i="90"/>
  <c r="GU35" i="90"/>
  <c r="GV35" i="90"/>
  <c r="GW35" i="90"/>
  <c r="GX35" i="90"/>
  <c r="GZ35" i="90"/>
  <c r="HA35" i="90"/>
  <c r="HB35" i="90"/>
  <c r="HC35" i="90"/>
  <c r="HD35" i="90"/>
  <c r="HF35" i="90"/>
  <c r="HG35" i="90"/>
  <c r="HI35" i="90"/>
  <c r="HJ35" i="90"/>
  <c r="HK35" i="90"/>
  <c r="HL35" i="90"/>
  <c r="HM35" i="90"/>
  <c r="HN35" i="90"/>
  <c r="HO35" i="90"/>
  <c r="HP35" i="90"/>
  <c r="HR35" i="90"/>
  <c r="HS35" i="90"/>
  <c r="HT35" i="90"/>
  <c r="HU35" i="90"/>
  <c r="HV35" i="90"/>
  <c r="HX35" i="90"/>
  <c r="HY35" i="90"/>
  <c r="HZ35" i="90"/>
  <c r="IA35" i="90"/>
  <c r="IB35" i="90"/>
  <c r="ID35" i="90"/>
  <c r="IE35" i="90"/>
  <c r="C36" i="90"/>
  <c r="F36" i="90"/>
  <c r="O36" i="90"/>
  <c r="M36" i="90"/>
  <c r="N36" i="90"/>
  <c r="P36" i="90"/>
  <c r="Q36" i="90"/>
  <c r="R36" i="90"/>
  <c r="U36" i="90"/>
  <c r="AD36" i="90"/>
  <c r="AB36" i="90"/>
  <c r="AC36" i="90"/>
  <c r="AE36" i="90"/>
  <c r="AF36" i="90"/>
  <c r="AG36" i="90"/>
  <c r="AJ36" i="90"/>
  <c r="AQ36" i="90"/>
  <c r="AR36" i="90"/>
  <c r="AT36" i="90"/>
  <c r="AU36" i="90"/>
  <c r="AV36" i="90"/>
  <c r="AY36" i="90"/>
  <c r="BH36" i="90"/>
  <c r="BF36" i="90"/>
  <c r="BG36" i="90"/>
  <c r="BI36" i="90"/>
  <c r="BJ36" i="90"/>
  <c r="BK36" i="90"/>
  <c r="BN36" i="90"/>
  <c r="BW36" i="90"/>
  <c r="BU36" i="90"/>
  <c r="BX36" i="90"/>
  <c r="BZ36" i="90"/>
  <c r="CC36" i="90"/>
  <c r="CL36" i="90"/>
  <c r="CJ36" i="90"/>
  <c r="CM36" i="90"/>
  <c r="CO36" i="90"/>
  <c r="CR36" i="90"/>
  <c r="DA36" i="90"/>
  <c r="CY36" i="90"/>
  <c r="CZ36" i="90"/>
  <c r="DB36" i="90"/>
  <c r="DC36" i="90"/>
  <c r="DD36" i="90"/>
  <c r="DG36" i="90"/>
  <c r="DP36" i="90"/>
  <c r="DN36" i="90"/>
  <c r="DO36" i="90"/>
  <c r="DQ36" i="90"/>
  <c r="DR36" i="90"/>
  <c r="DS36" i="90"/>
  <c r="DV36" i="90"/>
  <c r="EB36" i="90"/>
  <c r="EC36" i="90"/>
  <c r="ED36" i="90"/>
  <c r="EF36" i="90"/>
  <c r="EG36" i="90"/>
  <c r="EH36" i="90"/>
  <c r="EQ36" i="90"/>
  <c r="EK36" i="90"/>
  <c r="ET36" i="90"/>
  <c r="ER36" i="90"/>
  <c r="ES36" i="90"/>
  <c r="EV36" i="90"/>
  <c r="EW36" i="90"/>
  <c r="FF36" i="90"/>
  <c r="EZ36" i="90"/>
  <c r="FG36" i="90"/>
  <c r="FH36" i="90"/>
  <c r="FI36" i="90"/>
  <c r="FJ36" i="90"/>
  <c r="FK36" i="90"/>
  <c r="FL36" i="90"/>
  <c r="FO36" i="90"/>
  <c r="FX36" i="90"/>
  <c r="FV36" i="90"/>
  <c r="FW36" i="90"/>
  <c r="FY36" i="90"/>
  <c r="FZ36" i="90"/>
  <c r="GA36" i="90"/>
  <c r="GG36" i="90"/>
  <c r="GH36" i="90"/>
  <c r="GI36" i="90"/>
  <c r="GJ36" i="90"/>
  <c r="GK36" i="90"/>
  <c r="GL36" i="90"/>
  <c r="GN36" i="90"/>
  <c r="GO36" i="90"/>
  <c r="GP36" i="90"/>
  <c r="GQ36" i="90"/>
  <c r="GR36" i="90"/>
  <c r="GT36" i="90"/>
  <c r="GU36" i="90"/>
  <c r="GV36" i="90"/>
  <c r="GW36" i="90"/>
  <c r="GX36" i="90"/>
  <c r="GZ36" i="90"/>
  <c r="HA36" i="90"/>
  <c r="HB36" i="90"/>
  <c r="HC36" i="90"/>
  <c r="HD36" i="90"/>
  <c r="HF36" i="90"/>
  <c r="HG36" i="90"/>
  <c r="HH36" i="90"/>
  <c r="HI36" i="90"/>
  <c r="HJ36" i="90"/>
  <c r="HL36" i="90"/>
  <c r="HM36" i="90"/>
  <c r="HN36" i="90"/>
  <c r="HO36" i="90"/>
  <c r="HP36" i="90"/>
  <c r="HR36" i="90"/>
  <c r="HS36" i="90"/>
  <c r="HT36" i="90"/>
  <c r="HU36" i="90"/>
  <c r="HV36" i="90"/>
  <c r="HX36" i="90"/>
  <c r="HY36" i="90"/>
  <c r="HZ36" i="90"/>
  <c r="IA36" i="90"/>
  <c r="IB36" i="90"/>
  <c r="ID36" i="90"/>
  <c r="IE36" i="90"/>
  <c r="C37" i="90"/>
  <c r="F37" i="90"/>
  <c r="O37" i="90"/>
  <c r="M37" i="90"/>
  <c r="N37" i="90"/>
  <c r="P37" i="90"/>
  <c r="Q37" i="90"/>
  <c r="R37" i="90"/>
  <c r="U37" i="90"/>
  <c r="AA37" i="90"/>
  <c r="AB37" i="90"/>
  <c r="AC37" i="90"/>
  <c r="AE37" i="90"/>
  <c r="AF37" i="90"/>
  <c r="AG37" i="90"/>
  <c r="AJ37" i="90"/>
  <c r="AQ37" i="90"/>
  <c r="AR37" i="90"/>
  <c r="AT37" i="90"/>
  <c r="AU37" i="90"/>
  <c r="AV37" i="90"/>
  <c r="AY37" i="90"/>
  <c r="BF37" i="90"/>
  <c r="BG37" i="90"/>
  <c r="BH37" i="90"/>
  <c r="BI37" i="90"/>
  <c r="BJ37" i="90"/>
  <c r="BK37" i="90"/>
  <c r="BN37" i="90"/>
  <c r="HE37" i="90"/>
  <c r="BU37" i="90"/>
  <c r="BX37" i="90"/>
  <c r="BZ37" i="90"/>
  <c r="CI37" i="90"/>
  <c r="CC37" i="90"/>
  <c r="CJ37" i="90"/>
  <c r="CM37" i="90"/>
  <c r="CO37" i="90"/>
  <c r="CX37" i="90"/>
  <c r="CR37" i="90"/>
  <c r="DA37" i="90"/>
  <c r="CY37" i="90"/>
  <c r="CZ37" i="90"/>
  <c r="DC37" i="90"/>
  <c r="DD37" i="90"/>
  <c r="DM37" i="90"/>
  <c r="DG37" i="90"/>
  <c r="DN37" i="90"/>
  <c r="DO37" i="90"/>
  <c r="DP37" i="90"/>
  <c r="DQ37" i="90"/>
  <c r="DR37" i="90"/>
  <c r="DS37" i="90"/>
  <c r="DV37" i="90"/>
  <c r="EE37" i="90"/>
  <c r="EC37" i="90"/>
  <c r="ED37" i="90"/>
  <c r="EF37" i="90"/>
  <c r="EG37" i="90"/>
  <c r="EH37" i="90"/>
  <c r="EQ37" i="90"/>
  <c r="EK37" i="90"/>
  <c r="ET37" i="90"/>
  <c r="ER37" i="90"/>
  <c r="ES37" i="90"/>
  <c r="EV37" i="90"/>
  <c r="EW37" i="90"/>
  <c r="EZ37" i="90"/>
  <c r="FG37" i="90"/>
  <c r="FH37" i="90"/>
  <c r="FI37" i="90"/>
  <c r="FJ37" i="90"/>
  <c r="FK37" i="90"/>
  <c r="FL37" i="90"/>
  <c r="FU37" i="90"/>
  <c r="FO37" i="90"/>
  <c r="IC37" i="90"/>
  <c r="FV37" i="90"/>
  <c r="FW37" i="90"/>
  <c r="FY37" i="90"/>
  <c r="FZ37" i="90"/>
  <c r="GA37" i="90"/>
  <c r="GG37" i="90"/>
  <c r="GH37" i="90"/>
  <c r="GI37" i="90"/>
  <c r="GJ37" i="90"/>
  <c r="GK37" i="90"/>
  <c r="GL37" i="90"/>
  <c r="GN37" i="90"/>
  <c r="GO37" i="90"/>
  <c r="GP37" i="90"/>
  <c r="GQ37" i="90"/>
  <c r="GR37" i="90"/>
  <c r="GT37" i="90"/>
  <c r="GU37" i="90"/>
  <c r="GV37" i="90"/>
  <c r="GW37" i="90"/>
  <c r="GX37" i="90"/>
  <c r="GZ37" i="90"/>
  <c r="HA37" i="90"/>
  <c r="HB37" i="90"/>
  <c r="HC37" i="90"/>
  <c r="HD37" i="90"/>
  <c r="HF37" i="90"/>
  <c r="HG37" i="90"/>
  <c r="HH37" i="90"/>
  <c r="HI37" i="90"/>
  <c r="HJ37" i="90"/>
  <c r="HL37" i="90"/>
  <c r="HM37" i="90"/>
  <c r="HN37" i="90"/>
  <c r="HO37" i="90"/>
  <c r="HP37" i="90"/>
  <c r="HR37" i="90"/>
  <c r="HS37" i="90"/>
  <c r="HT37" i="90"/>
  <c r="HU37" i="90"/>
  <c r="HV37" i="90"/>
  <c r="HX37" i="90"/>
  <c r="HY37" i="90"/>
  <c r="HZ37" i="90"/>
  <c r="IA37" i="90"/>
  <c r="IB37" i="90"/>
  <c r="ID37" i="90"/>
  <c r="IE37" i="90"/>
  <c r="C38" i="90"/>
  <c r="L38" i="90"/>
  <c r="F38" i="90"/>
  <c r="O38" i="90"/>
  <c r="M38" i="90"/>
  <c r="N38" i="90"/>
  <c r="P38" i="90"/>
  <c r="Q38" i="90"/>
  <c r="R38" i="90"/>
  <c r="AA38" i="90"/>
  <c r="U38" i="90"/>
  <c r="AD38" i="90"/>
  <c r="AB38" i="90"/>
  <c r="AC38" i="90"/>
  <c r="AE38" i="90"/>
  <c r="AF38" i="90"/>
  <c r="AG38" i="90"/>
  <c r="AP38" i="90"/>
  <c r="AJ38" i="90"/>
  <c r="AS38" i="90"/>
  <c r="AQ38" i="90"/>
  <c r="AR38" i="90"/>
  <c r="AT38" i="90"/>
  <c r="AU38" i="90"/>
  <c r="AV38" i="90"/>
  <c r="AY38" i="90"/>
  <c r="BH38" i="90"/>
  <c r="BF38" i="90"/>
  <c r="BG38" i="90"/>
  <c r="BI38" i="90"/>
  <c r="BJ38" i="90"/>
  <c r="BK38" i="90"/>
  <c r="BT38" i="90"/>
  <c r="BN38" i="90"/>
  <c r="BW38" i="90"/>
  <c r="BU38" i="90"/>
  <c r="BX38" i="90"/>
  <c r="BZ38" i="90"/>
  <c r="CC38" i="90"/>
  <c r="HK38" i="90"/>
  <c r="CJ38" i="90"/>
  <c r="CL38" i="90"/>
  <c r="CM38" i="90"/>
  <c r="CO38" i="90"/>
  <c r="CX38" i="90"/>
  <c r="CR38" i="90"/>
  <c r="DA38" i="90"/>
  <c r="CY38" i="90"/>
  <c r="CZ38" i="90"/>
  <c r="DB38" i="90"/>
  <c r="DC38" i="90"/>
  <c r="DD38" i="90"/>
  <c r="DG38" i="90"/>
  <c r="DP38" i="90"/>
  <c r="DM38" i="90"/>
  <c r="DN38" i="90"/>
  <c r="DO38" i="90"/>
  <c r="DQ38" i="90"/>
  <c r="DR38" i="90"/>
  <c r="DS38" i="90"/>
  <c r="DV38" i="90"/>
  <c r="HW38" i="90"/>
  <c r="EC38" i="90"/>
  <c r="ED38" i="90"/>
  <c r="EF38" i="90"/>
  <c r="EG38" i="90"/>
  <c r="EH38" i="90"/>
  <c r="EQ38" i="90"/>
  <c r="EK38" i="90"/>
  <c r="ER38" i="90"/>
  <c r="ES38" i="90"/>
  <c r="ET38" i="90"/>
  <c r="EU38" i="90"/>
  <c r="EV38" i="90"/>
  <c r="EW38" i="90"/>
  <c r="FF38" i="90"/>
  <c r="EZ38" i="90"/>
  <c r="FG38" i="90"/>
  <c r="FH38" i="90"/>
  <c r="FI38" i="90"/>
  <c r="FJ38" i="90"/>
  <c r="FK38" i="90"/>
  <c r="FL38" i="90"/>
  <c r="FO38" i="90"/>
  <c r="FX38" i="90"/>
  <c r="FV38" i="90"/>
  <c r="FW38" i="90"/>
  <c r="FY38" i="90"/>
  <c r="FZ38" i="90"/>
  <c r="GA38" i="90"/>
  <c r="GG38" i="90"/>
  <c r="GH38" i="90"/>
  <c r="GI38" i="90"/>
  <c r="GJ38" i="90"/>
  <c r="GK38" i="90"/>
  <c r="GL38" i="90"/>
  <c r="GM38" i="90"/>
  <c r="GN38" i="90"/>
  <c r="GO38" i="90"/>
  <c r="GP38" i="90"/>
  <c r="GQ38" i="90"/>
  <c r="GR38" i="90"/>
  <c r="GT38" i="90"/>
  <c r="GU38" i="90"/>
  <c r="GV38" i="90"/>
  <c r="GW38" i="90"/>
  <c r="GX38" i="90"/>
  <c r="GZ38" i="90"/>
  <c r="HA38" i="90"/>
  <c r="HB38" i="90"/>
  <c r="HC38" i="90"/>
  <c r="HD38" i="90"/>
  <c r="HF38" i="90"/>
  <c r="HG38" i="90"/>
  <c r="HH38" i="90"/>
  <c r="HI38" i="90"/>
  <c r="HJ38" i="90"/>
  <c r="HL38" i="90"/>
  <c r="HM38" i="90"/>
  <c r="HN38" i="90"/>
  <c r="HO38" i="90"/>
  <c r="HP38" i="90"/>
  <c r="HR38" i="90"/>
  <c r="HS38" i="90"/>
  <c r="HT38" i="90"/>
  <c r="HU38" i="90"/>
  <c r="HV38" i="90"/>
  <c r="HX38" i="90"/>
  <c r="HY38" i="90"/>
  <c r="HZ38" i="90"/>
  <c r="IA38" i="90"/>
  <c r="IB38" i="90"/>
  <c r="ID38" i="90"/>
  <c r="IE38" i="90"/>
  <c r="D39" i="90"/>
  <c r="E39" i="90"/>
  <c r="G39" i="90"/>
  <c r="F39" i="90"/>
  <c r="H39" i="90"/>
  <c r="H40" i="90"/>
  <c r="S39" i="90"/>
  <c r="T39" i="90"/>
  <c r="V39" i="90"/>
  <c r="V42" i="90"/>
  <c r="GN42" i="90"/>
  <c r="W39" i="90"/>
  <c r="AE39" i="90"/>
  <c r="AH39" i="90"/>
  <c r="AG39" i="90"/>
  <c r="AI39" i="90"/>
  <c r="AK39" i="90"/>
  <c r="AT39" i="90"/>
  <c r="AL39" i="90"/>
  <c r="AL40" i="90"/>
  <c r="AW39" i="90"/>
  <c r="AX39" i="90"/>
  <c r="AZ39" i="90"/>
  <c r="BA39" i="90"/>
  <c r="HA39" i="90"/>
  <c r="BI39" i="90"/>
  <c r="BL39" i="90"/>
  <c r="BK39" i="90"/>
  <c r="BM39" i="90"/>
  <c r="BO39" i="90"/>
  <c r="BX39" i="90"/>
  <c r="BP39" i="90"/>
  <c r="BP40" i="90"/>
  <c r="BP42" i="90"/>
  <c r="HG42" i="90"/>
  <c r="CA39" i="90"/>
  <c r="BZ39" i="90"/>
  <c r="CB39" i="90"/>
  <c r="CB40" i="90"/>
  <c r="CD39" i="90"/>
  <c r="CM39" i="90"/>
  <c r="CE39" i="90"/>
  <c r="HM39" i="90"/>
  <c r="CP39" i="90"/>
  <c r="CP40" i="90"/>
  <c r="CQ39" i="90"/>
  <c r="CZ39" i="90"/>
  <c r="CS39" i="90"/>
  <c r="CR39" i="90"/>
  <c r="DA39" i="90"/>
  <c r="CT39" i="90"/>
  <c r="DC39" i="90"/>
  <c r="DE39" i="90"/>
  <c r="DD39" i="90"/>
  <c r="DF39" i="90"/>
  <c r="DH39" i="90"/>
  <c r="DG39" i="90"/>
  <c r="DI39" i="90"/>
  <c r="DI40" i="90"/>
  <c r="DI42" i="90"/>
  <c r="DS39" i="90"/>
  <c r="DT39" i="90"/>
  <c r="DU39" i="90"/>
  <c r="ED39" i="90"/>
  <c r="DW39" i="90"/>
  <c r="EF39" i="90"/>
  <c r="DX39" i="90"/>
  <c r="EG39" i="90"/>
  <c r="EI39" i="90"/>
  <c r="EJ39" i="90"/>
  <c r="ES39" i="90"/>
  <c r="EL39" i="90"/>
  <c r="HR39" i="90"/>
  <c r="EM39" i="90"/>
  <c r="EV39" i="90"/>
  <c r="EU39" i="90"/>
  <c r="EX39" i="90"/>
  <c r="EW39" i="90"/>
  <c r="EY39" i="90"/>
  <c r="FH39" i="90"/>
  <c r="FA39" i="90"/>
  <c r="FB39" i="90"/>
  <c r="EZ39" i="90"/>
  <c r="FI39" i="90"/>
  <c r="FK39" i="90"/>
  <c r="FM39" i="90"/>
  <c r="FM40" i="90"/>
  <c r="FN39" i="90"/>
  <c r="FP39" i="90"/>
  <c r="FY39" i="90"/>
  <c r="FQ39" i="90"/>
  <c r="FO39" i="90"/>
  <c r="IC39" i="90"/>
  <c r="GB39" i="90"/>
  <c r="GH39" i="90"/>
  <c r="GC39" i="90"/>
  <c r="GC40" i="90"/>
  <c r="GI40" i="90"/>
  <c r="GJ39" i="90"/>
  <c r="GK39" i="90"/>
  <c r="GL39" i="90"/>
  <c r="GQ39" i="90"/>
  <c r="GR39" i="90"/>
  <c r="GV39" i="90"/>
  <c r="GW39" i="90"/>
  <c r="GX39" i="90"/>
  <c r="HC39" i="90"/>
  <c r="HD39" i="90"/>
  <c r="HH39" i="90"/>
  <c r="HI39" i="90"/>
  <c r="HJ39" i="90"/>
  <c r="HN39" i="90"/>
  <c r="HO39" i="90"/>
  <c r="HP39" i="90"/>
  <c r="HU39" i="90"/>
  <c r="HV39" i="90"/>
  <c r="IA39" i="90"/>
  <c r="IB39" i="90"/>
  <c r="S40" i="90"/>
  <c r="AB40" i="90"/>
  <c r="V40" i="90"/>
  <c r="AH40" i="90"/>
  <c r="AZ40" i="90"/>
  <c r="GZ40" i="90"/>
  <c r="CQ40" i="90"/>
  <c r="CZ40" i="90"/>
  <c r="CT40" i="90"/>
  <c r="CT42" i="90"/>
  <c r="DC40" i="90"/>
  <c r="DW40" i="90"/>
  <c r="DX40" i="90"/>
  <c r="EG40" i="90"/>
  <c r="EY40" i="90"/>
  <c r="FH40" i="90"/>
  <c r="FA40" i="90"/>
  <c r="EZ40" i="90"/>
  <c r="EZ42" i="90"/>
  <c r="FB40" i="90"/>
  <c r="FB42" i="90"/>
  <c r="FK40" i="90"/>
  <c r="FP40" i="90"/>
  <c r="GL40" i="90"/>
  <c r="HD40" i="90"/>
  <c r="HJ40" i="90"/>
  <c r="HP40" i="90"/>
  <c r="L41" i="90"/>
  <c r="O41" i="90"/>
  <c r="AA41" i="90"/>
  <c r="AD41" i="90"/>
  <c r="AP41" i="90"/>
  <c r="AS41" i="90"/>
  <c r="AU41" i="90"/>
  <c r="BE41" i="90"/>
  <c r="BH41" i="90"/>
  <c r="BT41" i="90"/>
  <c r="BW41" i="90"/>
  <c r="CI41" i="90"/>
  <c r="CJ41" i="90"/>
  <c r="CL41" i="90"/>
  <c r="CM41" i="90"/>
  <c r="CX41" i="90"/>
  <c r="CY41" i="90"/>
  <c r="CZ41" i="90"/>
  <c r="DA41" i="90"/>
  <c r="DB41" i="90"/>
  <c r="DC41" i="90"/>
  <c r="DM41" i="90"/>
  <c r="DN41" i="90"/>
  <c r="DO41" i="90"/>
  <c r="EB41" i="90"/>
  <c r="EC41" i="90"/>
  <c r="ED41" i="90"/>
  <c r="EE41" i="90"/>
  <c r="EF41" i="90"/>
  <c r="EG41" i="90"/>
  <c r="EQ41" i="90"/>
  <c r="ER41" i="90"/>
  <c r="ES41" i="90"/>
  <c r="ET41" i="90"/>
  <c r="EU41" i="90"/>
  <c r="EV41" i="90"/>
  <c r="FF41" i="90"/>
  <c r="FG41" i="90"/>
  <c r="FH41" i="90"/>
  <c r="FI41" i="90"/>
  <c r="FJ41" i="90"/>
  <c r="FK41" i="90"/>
  <c r="FU41" i="90"/>
  <c r="FV41" i="90"/>
  <c r="FW41" i="90"/>
  <c r="FX41" i="90"/>
  <c r="FY41" i="90"/>
  <c r="FZ41" i="90"/>
  <c r="GG41" i="90"/>
  <c r="GH41" i="90"/>
  <c r="GJ41" i="90"/>
  <c r="GK41" i="90"/>
  <c r="GL41" i="90"/>
  <c r="GM41" i="90"/>
  <c r="GN41" i="90"/>
  <c r="GO41" i="90"/>
  <c r="GP41" i="90"/>
  <c r="GQ41" i="90"/>
  <c r="GR41" i="90"/>
  <c r="GS41" i="90"/>
  <c r="GT41" i="90"/>
  <c r="GU41" i="90"/>
  <c r="GV41" i="90"/>
  <c r="GW41" i="90"/>
  <c r="GX41" i="90"/>
  <c r="GY41" i="90"/>
  <c r="GZ41" i="90"/>
  <c r="HA41" i="90"/>
  <c r="HB41" i="90"/>
  <c r="HC41" i="90"/>
  <c r="HD41" i="90"/>
  <c r="HE41" i="90"/>
  <c r="HF41" i="90"/>
  <c r="HG41" i="90"/>
  <c r="HH41" i="90"/>
  <c r="HI41" i="90"/>
  <c r="HJ41" i="90"/>
  <c r="HK41" i="90"/>
  <c r="HM41" i="90"/>
  <c r="HN41" i="90"/>
  <c r="HO41" i="90"/>
  <c r="HP41" i="90"/>
  <c r="HQ41" i="90"/>
  <c r="HR41" i="90"/>
  <c r="HS41" i="90"/>
  <c r="HT41" i="90"/>
  <c r="HU41" i="90"/>
  <c r="HV41" i="90"/>
  <c r="HW41" i="90"/>
  <c r="HX41" i="90"/>
  <c r="HY41" i="90"/>
  <c r="HZ41" i="90"/>
  <c r="IA41" i="90"/>
  <c r="IB41" i="90"/>
  <c r="IC41" i="90"/>
  <c r="ID41" i="90"/>
  <c r="IE41" i="90"/>
  <c r="L42" i="90"/>
  <c r="O42" i="90"/>
  <c r="AH42" i="90"/>
  <c r="BL42" i="90"/>
  <c r="BO42" i="90"/>
  <c r="DC42" i="90"/>
  <c r="DW42" i="90"/>
  <c r="EX42" i="90"/>
  <c r="FG42" i="90"/>
  <c r="FP42" i="90"/>
  <c r="FY42" i="90"/>
  <c r="HJ42" i="90"/>
  <c r="B8" i="91"/>
  <c r="I8" i="91"/>
  <c r="J8" i="91"/>
  <c r="K8" i="91"/>
  <c r="L8" i="91"/>
  <c r="M8" i="91"/>
  <c r="N8" i="91"/>
  <c r="O8" i="91"/>
  <c r="P8" i="91"/>
  <c r="Q8" i="91"/>
  <c r="R8" i="91"/>
  <c r="S8" i="91"/>
  <c r="T8" i="91"/>
  <c r="U8" i="91"/>
  <c r="V8" i="91"/>
  <c r="W8" i="91"/>
  <c r="X8" i="91"/>
  <c r="Y8" i="91"/>
  <c r="Z8" i="91"/>
  <c r="AA8" i="91"/>
  <c r="AB8" i="91"/>
  <c r="AC8" i="91"/>
  <c r="AD8" i="91"/>
  <c r="AE8" i="91"/>
  <c r="AF8" i="91"/>
  <c r="AG8" i="91"/>
  <c r="AH8" i="91"/>
  <c r="AI8" i="91"/>
  <c r="AJ8" i="91"/>
  <c r="AK8" i="91"/>
  <c r="AL8" i="91"/>
  <c r="AM8" i="91"/>
  <c r="AN8" i="91"/>
  <c r="AO8" i="91"/>
  <c r="AP8" i="91"/>
  <c r="AQ8" i="91"/>
  <c r="AR8" i="91"/>
  <c r="AS8" i="91"/>
  <c r="AT8" i="91"/>
  <c r="AU8" i="91"/>
  <c r="AV8" i="91"/>
  <c r="AW8" i="91"/>
  <c r="AX8" i="91"/>
  <c r="AY8" i="91"/>
  <c r="AZ8" i="91"/>
  <c r="BA8" i="91"/>
  <c r="BB8" i="91"/>
  <c r="BC8" i="91"/>
  <c r="BD8" i="91"/>
  <c r="BE8" i="91"/>
  <c r="BF8" i="91"/>
  <c r="BG8" i="91"/>
  <c r="BH8" i="91"/>
  <c r="BI8" i="91"/>
  <c r="BJ8" i="91"/>
  <c r="BK8" i="91"/>
  <c r="BL8" i="91"/>
  <c r="BM8" i="91"/>
  <c r="BN8" i="91"/>
  <c r="BO8" i="91"/>
  <c r="BP8" i="91"/>
  <c r="BQ8" i="91"/>
  <c r="BR8" i="91"/>
  <c r="BS8" i="91"/>
  <c r="BT8" i="91"/>
  <c r="BU8" i="91"/>
  <c r="BV8" i="91"/>
  <c r="BW8" i="91"/>
  <c r="BX8" i="91"/>
  <c r="BY8" i="91"/>
  <c r="BZ8" i="91"/>
  <c r="CA8" i="91"/>
  <c r="CB8" i="91"/>
  <c r="CC8" i="91"/>
  <c r="CD8" i="91"/>
  <c r="CE8" i="91"/>
  <c r="CF8" i="91"/>
  <c r="CG8" i="91"/>
  <c r="CH8" i="91"/>
  <c r="CI8" i="91"/>
  <c r="CJ8" i="91"/>
  <c r="CK8" i="91"/>
  <c r="CL8" i="91"/>
  <c r="CM8" i="91"/>
  <c r="CN8" i="91"/>
  <c r="CO8" i="91"/>
  <c r="CP8" i="91"/>
  <c r="CQ8" i="91"/>
  <c r="CR8" i="91"/>
  <c r="CS8" i="91"/>
  <c r="CT8" i="91"/>
  <c r="CU8" i="91"/>
  <c r="CV8" i="91"/>
  <c r="CW8" i="91"/>
  <c r="CX8" i="91"/>
  <c r="CY8" i="91"/>
  <c r="CZ8" i="91"/>
  <c r="DA8" i="91"/>
  <c r="DB8" i="91"/>
  <c r="DC8" i="91"/>
  <c r="DD8" i="91"/>
  <c r="DE8" i="91"/>
  <c r="DF8" i="91"/>
  <c r="DG8" i="91"/>
  <c r="DH8" i="91"/>
  <c r="DI8" i="91"/>
  <c r="DJ8" i="91"/>
  <c r="DK8" i="91"/>
  <c r="DL8" i="91"/>
  <c r="DM8" i="91"/>
  <c r="DN8" i="91"/>
  <c r="DO8" i="91"/>
  <c r="DP8" i="91"/>
  <c r="DQ8" i="91"/>
  <c r="DR8" i="91"/>
  <c r="DS8" i="91"/>
  <c r="DT8" i="91"/>
  <c r="DU8" i="91"/>
  <c r="DV8" i="91"/>
  <c r="DW8" i="91"/>
  <c r="DX8" i="91"/>
  <c r="DZ8" i="91"/>
  <c r="EA8" i="91"/>
  <c r="EB8" i="91"/>
  <c r="EC8" i="91"/>
  <c r="ED8" i="91"/>
  <c r="EE8" i="91"/>
  <c r="EG8" i="91"/>
  <c r="EH8" i="91"/>
  <c r="EJ8" i="91"/>
  <c r="EL8" i="91"/>
  <c r="EO8" i="91"/>
  <c r="EP8" i="91"/>
  <c r="EQ8" i="91"/>
  <c r="ER8" i="91"/>
  <c r="ES8" i="91"/>
  <c r="ET8" i="91"/>
  <c r="EU8" i="91"/>
  <c r="EV8" i="91"/>
  <c r="EW8" i="91"/>
  <c r="EX8" i="91"/>
  <c r="EY8" i="91"/>
  <c r="EZ8" i="91"/>
  <c r="FA8" i="91"/>
  <c r="FB8" i="91"/>
  <c r="FC8" i="91"/>
  <c r="FD8" i="91"/>
  <c r="FE8" i="91"/>
  <c r="FF8" i="91"/>
  <c r="FG8" i="91"/>
  <c r="FH8" i="91"/>
  <c r="FI8" i="91"/>
  <c r="FJ8" i="91"/>
  <c r="FK8" i="91"/>
  <c r="FL8" i="91"/>
  <c r="FM8" i="91"/>
  <c r="FN8" i="91"/>
  <c r="FO8" i="91"/>
  <c r="FP8" i="91"/>
  <c r="FQ8" i="91"/>
  <c r="FR8" i="91"/>
  <c r="FS8" i="91"/>
  <c r="FT8" i="91"/>
  <c r="FU8" i="91"/>
  <c r="FV8" i="91"/>
  <c r="FW8" i="91"/>
  <c r="FX8" i="91"/>
  <c r="FY8" i="91"/>
  <c r="FZ8" i="91"/>
  <c r="GA8" i="91"/>
  <c r="GB8" i="91"/>
  <c r="GC8" i="91"/>
  <c r="GD8" i="91"/>
  <c r="GE8" i="91"/>
  <c r="GF8" i="91"/>
  <c r="GG8" i="91"/>
  <c r="GH8" i="91"/>
  <c r="GI8" i="91"/>
  <c r="GJ8" i="91"/>
  <c r="GK8" i="91"/>
  <c r="GL8" i="91"/>
  <c r="GM8" i="91"/>
  <c r="GN8" i="91"/>
  <c r="GO8" i="91"/>
  <c r="GP8" i="91"/>
  <c r="GQ8" i="91"/>
  <c r="GR8" i="91"/>
  <c r="GS8" i="91"/>
  <c r="GT8" i="91"/>
  <c r="GU8" i="91"/>
  <c r="GV8" i="91"/>
  <c r="GW8" i="91"/>
  <c r="GX8" i="91"/>
  <c r="GY8" i="91"/>
  <c r="GZ8" i="91"/>
  <c r="HA8" i="91"/>
  <c r="HB8" i="91"/>
  <c r="HC8" i="91"/>
  <c r="HD8" i="91"/>
  <c r="HE8" i="91"/>
  <c r="HF8" i="91"/>
  <c r="HG8" i="91"/>
  <c r="HH8" i="91"/>
  <c r="HI8" i="91"/>
  <c r="HJ8" i="91"/>
  <c r="I10" i="91"/>
  <c r="R10" i="91"/>
  <c r="L10" i="91"/>
  <c r="S10" i="91"/>
  <c r="T10" i="91"/>
  <c r="V10" i="91"/>
  <c r="W10" i="91"/>
  <c r="X10" i="91"/>
  <c r="AG10" i="91"/>
  <c r="AA10" i="91"/>
  <c r="AJ10" i="91"/>
  <c r="AH10" i="91"/>
  <c r="AI10" i="91"/>
  <c r="AK10" i="91"/>
  <c r="AL10" i="91"/>
  <c r="AM10" i="91"/>
  <c r="AV10" i="91"/>
  <c r="AP10" i="91"/>
  <c r="AW10" i="91"/>
  <c r="AX10" i="91"/>
  <c r="AY10" i="91"/>
  <c r="AZ10" i="91"/>
  <c r="BA10" i="91"/>
  <c r="BB10" i="91"/>
  <c r="BK10" i="91"/>
  <c r="BE10" i="91"/>
  <c r="GV10" i="91"/>
  <c r="BL10" i="91"/>
  <c r="BM10" i="91"/>
  <c r="BN10" i="91"/>
  <c r="BO10" i="91"/>
  <c r="BP10" i="91"/>
  <c r="BQ10" i="91"/>
  <c r="BZ10" i="91"/>
  <c r="BT10" i="91"/>
  <c r="CC10" i="91"/>
  <c r="CA10" i="91"/>
  <c r="CB10" i="91"/>
  <c r="CD10" i="91"/>
  <c r="CE10" i="91"/>
  <c r="CF10" i="91"/>
  <c r="CF16" i="91"/>
  <c r="CI10" i="91"/>
  <c r="CO10" i="91"/>
  <c r="CP10" i="91"/>
  <c r="CQ10" i="91"/>
  <c r="CS10" i="91"/>
  <c r="CT10" i="91"/>
  <c r="CU10" i="91"/>
  <c r="DD10" i="91"/>
  <c r="CX10" i="91"/>
  <c r="DG10" i="91"/>
  <c r="DE10" i="91"/>
  <c r="DF10" i="91"/>
  <c r="DH10" i="91"/>
  <c r="DJ10" i="91"/>
  <c r="DM10" i="91"/>
  <c r="DT10" i="91"/>
  <c r="DU10" i="91"/>
  <c r="DV10" i="91"/>
  <c r="DW10" i="91"/>
  <c r="DX10" i="91"/>
  <c r="DY10" i="91"/>
  <c r="EH10" i="91"/>
  <c r="EB10" i="91"/>
  <c r="EI10" i="91"/>
  <c r="EJ10" i="91"/>
  <c r="EK10" i="91"/>
  <c r="EL10" i="91"/>
  <c r="EM10" i="91"/>
  <c r="EN10" i="91"/>
  <c r="EW10" i="91"/>
  <c r="EQ10" i="91"/>
  <c r="EZ10" i="91"/>
  <c r="EX10" i="91"/>
  <c r="EY10" i="91"/>
  <c r="FA10" i="91"/>
  <c r="FB10" i="91"/>
  <c r="FC10" i="91"/>
  <c r="FL10" i="91"/>
  <c r="FF10" i="91"/>
  <c r="FM10" i="91"/>
  <c r="FN10" i="91"/>
  <c r="FO10" i="91"/>
  <c r="FP10" i="91"/>
  <c r="FQ10" i="91"/>
  <c r="FR10" i="91"/>
  <c r="FU10" i="91"/>
  <c r="GD10" i="91"/>
  <c r="GB10" i="91"/>
  <c r="GC10" i="91"/>
  <c r="GE10" i="91"/>
  <c r="GF10" i="91"/>
  <c r="I11" i="91"/>
  <c r="I16" i="91"/>
  <c r="R16" i="91"/>
  <c r="L11" i="91"/>
  <c r="S11" i="91"/>
  <c r="T11" i="91"/>
  <c r="V11" i="91"/>
  <c r="W11" i="91"/>
  <c r="X11" i="91"/>
  <c r="AG11" i="91"/>
  <c r="AA11" i="91"/>
  <c r="AH11" i="91"/>
  <c r="AI11" i="91"/>
  <c r="AJ11" i="91"/>
  <c r="AK11" i="91"/>
  <c r="AL11" i="91"/>
  <c r="AM11" i="91"/>
  <c r="AP11" i="91"/>
  <c r="AY11" i="91"/>
  <c r="AW11" i="91"/>
  <c r="AX11" i="91"/>
  <c r="AZ11" i="91"/>
  <c r="BA11" i="91"/>
  <c r="BB11" i="91"/>
  <c r="BK11" i="91"/>
  <c r="BE11" i="91"/>
  <c r="BN11" i="91"/>
  <c r="BL11" i="91"/>
  <c r="BM11" i="91"/>
  <c r="BO11" i="91"/>
  <c r="BP11" i="91"/>
  <c r="BQ11" i="91"/>
  <c r="BZ11" i="91"/>
  <c r="BT11" i="91"/>
  <c r="CC11" i="91"/>
  <c r="CA11" i="91"/>
  <c r="CB11" i="91"/>
  <c r="CD11" i="91"/>
  <c r="CE11" i="91"/>
  <c r="CF11" i="91"/>
  <c r="CO11" i="91"/>
  <c r="CI11" i="91"/>
  <c r="CR11" i="91"/>
  <c r="CP11" i="91"/>
  <c r="CQ11" i="91"/>
  <c r="CS11" i="91"/>
  <c r="CT11" i="91"/>
  <c r="CU11" i="91"/>
  <c r="DD11" i="91"/>
  <c r="CX11" i="91"/>
  <c r="DG11" i="91"/>
  <c r="DE11" i="91"/>
  <c r="DF11" i="91"/>
  <c r="DH11" i="91"/>
  <c r="DJ11" i="91"/>
  <c r="DS11" i="91"/>
  <c r="DM11" i="91"/>
  <c r="DV11" i="91"/>
  <c r="DT11" i="91"/>
  <c r="DU11" i="91"/>
  <c r="DW11" i="91"/>
  <c r="DX11" i="91"/>
  <c r="DY11" i="91"/>
  <c r="EH11" i="91"/>
  <c r="EB11" i="91"/>
  <c r="EK11" i="91"/>
  <c r="EI11" i="91"/>
  <c r="EJ11" i="91"/>
  <c r="EL11" i="91"/>
  <c r="EM11" i="91"/>
  <c r="EN11" i="91"/>
  <c r="EQ11" i="91"/>
  <c r="EX11" i="91"/>
  <c r="EY11" i="91"/>
  <c r="FA11" i="91"/>
  <c r="FB11" i="91"/>
  <c r="FC11" i="91"/>
  <c r="FF11" i="91"/>
  <c r="FO11" i="91"/>
  <c r="FM11" i="91"/>
  <c r="FN11" i="91"/>
  <c r="FP11" i="91"/>
  <c r="FQ11" i="91"/>
  <c r="FR11" i="91"/>
  <c r="FU11" i="91"/>
  <c r="GD11" i="91"/>
  <c r="GB11" i="91"/>
  <c r="GC11" i="91"/>
  <c r="GE11" i="91"/>
  <c r="GF11" i="91"/>
  <c r="I12" i="91"/>
  <c r="R12" i="91"/>
  <c r="L12" i="91"/>
  <c r="HH12" i="91"/>
  <c r="S12" i="91"/>
  <c r="T12" i="91"/>
  <c r="V12" i="91"/>
  <c r="W12" i="91"/>
  <c r="X12" i="91"/>
  <c r="AG12" i="91"/>
  <c r="AA12" i="91"/>
  <c r="AH12" i="91"/>
  <c r="AI12" i="91"/>
  <c r="AJ12" i="91"/>
  <c r="AK12" i="91"/>
  <c r="AL12" i="91"/>
  <c r="AM12" i="91"/>
  <c r="AP12" i="91"/>
  <c r="AV12" i="91"/>
  <c r="AW12" i="91"/>
  <c r="AX12" i="91"/>
  <c r="AY12" i="91"/>
  <c r="AZ12" i="91"/>
  <c r="BA12" i="91"/>
  <c r="BB12" i="91"/>
  <c r="BK12" i="91"/>
  <c r="BE12" i="91"/>
  <c r="BN12" i="91"/>
  <c r="BL12" i="91"/>
  <c r="BM12" i="91"/>
  <c r="BO12" i="91"/>
  <c r="BP12" i="91"/>
  <c r="BQ12" i="91"/>
  <c r="BT12" i="91"/>
  <c r="CA12" i="91"/>
  <c r="CB12" i="91"/>
  <c r="CC12" i="91"/>
  <c r="CD12" i="91"/>
  <c r="CE12" i="91"/>
  <c r="CF12" i="91"/>
  <c r="CI12" i="91"/>
  <c r="CP12" i="91"/>
  <c r="CQ12" i="91"/>
  <c r="CR12" i="91"/>
  <c r="CS12" i="91"/>
  <c r="CT12" i="91"/>
  <c r="CU12" i="91"/>
  <c r="CX12" i="91"/>
  <c r="HB12" i="91"/>
  <c r="DD12" i="91"/>
  <c r="DE12" i="91"/>
  <c r="DF12" i="91"/>
  <c r="DH12" i="91"/>
  <c r="DJ12" i="91"/>
  <c r="DM12" i="91"/>
  <c r="DV12" i="91"/>
  <c r="DT12" i="91"/>
  <c r="DU12" i="91"/>
  <c r="DW12" i="91"/>
  <c r="DX12" i="91"/>
  <c r="DY12" i="91"/>
  <c r="EH12" i="91"/>
  <c r="EB12" i="91"/>
  <c r="EK12" i="91"/>
  <c r="EI12" i="91"/>
  <c r="EJ12" i="91"/>
  <c r="EL12" i="91"/>
  <c r="EM12" i="91"/>
  <c r="EN12" i="91"/>
  <c r="EW12" i="91"/>
  <c r="EQ12" i="91"/>
  <c r="EZ12" i="91"/>
  <c r="EX12" i="91"/>
  <c r="EY12" i="91"/>
  <c r="FA12" i="91"/>
  <c r="FB12" i="91"/>
  <c r="FC12" i="91"/>
  <c r="FF12" i="91"/>
  <c r="FO12" i="91"/>
  <c r="FM12" i="91"/>
  <c r="FN12" i="91"/>
  <c r="FP12" i="91"/>
  <c r="FQ12" i="91"/>
  <c r="FR12" i="91"/>
  <c r="FU12" i="91"/>
  <c r="GD12" i="91"/>
  <c r="GB12" i="91"/>
  <c r="GC12" i="91"/>
  <c r="GE12" i="91"/>
  <c r="GF12" i="91"/>
  <c r="I13" i="91"/>
  <c r="L13" i="91"/>
  <c r="R13" i="91"/>
  <c r="S13" i="91"/>
  <c r="T13" i="91"/>
  <c r="U13" i="91"/>
  <c r="V13" i="91"/>
  <c r="W13" i="91"/>
  <c r="X13" i="91"/>
  <c r="AG13" i="91"/>
  <c r="AA13" i="91"/>
  <c r="AJ13" i="91"/>
  <c r="AH13" i="91"/>
  <c r="AI13" i="91"/>
  <c r="AK13" i="91"/>
  <c r="AL13" i="91"/>
  <c r="AM13" i="91"/>
  <c r="AV13" i="91"/>
  <c r="AP13" i="91"/>
  <c r="AW13" i="91"/>
  <c r="AX13" i="91"/>
  <c r="AY13" i="91"/>
  <c r="AZ13" i="91"/>
  <c r="BA13" i="91"/>
  <c r="BB13" i="91"/>
  <c r="BK13" i="91"/>
  <c r="BE13" i="91"/>
  <c r="GV13" i="91"/>
  <c r="BL13" i="91"/>
  <c r="BM13" i="91"/>
  <c r="BO13" i="91"/>
  <c r="BP13" i="91"/>
  <c r="BQ13" i="91"/>
  <c r="BZ13" i="91"/>
  <c r="BT13" i="91"/>
  <c r="CC13" i="91"/>
  <c r="CA13" i="91"/>
  <c r="CB13" i="91"/>
  <c r="CD13" i="91"/>
  <c r="CE13" i="91"/>
  <c r="CF13" i="91"/>
  <c r="CI13" i="91"/>
  <c r="CO13" i="91"/>
  <c r="CP13" i="91"/>
  <c r="CQ13" i="91"/>
  <c r="CS13" i="91"/>
  <c r="CT13" i="91"/>
  <c r="CU13" i="91"/>
  <c r="DD13" i="91"/>
  <c r="CX13" i="91"/>
  <c r="DE13" i="91"/>
  <c r="DF13" i="91"/>
  <c r="DG13" i="91"/>
  <c r="DH13" i="91"/>
  <c r="DJ13" i="91"/>
  <c r="DS13" i="91"/>
  <c r="DM13" i="91"/>
  <c r="DV13" i="91"/>
  <c r="DT13" i="91"/>
  <c r="DU13" i="91"/>
  <c r="DW13" i="91"/>
  <c r="DX13" i="91"/>
  <c r="DY13" i="91"/>
  <c r="EB13" i="91"/>
  <c r="EI13" i="91"/>
  <c r="EJ13" i="91"/>
  <c r="EK13" i="91"/>
  <c r="EL13" i="91"/>
  <c r="EM13" i="91"/>
  <c r="EN13" i="91"/>
  <c r="EQ13" i="91"/>
  <c r="EW13" i="91"/>
  <c r="EX13" i="91"/>
  <c r="EY13" i="91"/>
  <c r="EZ13" i="91"/>
  <c r="FA13" i="91"/>
  <c r="FB13" i="91"/>
  <c r="FC13" i="91"/>
  <c r="FL13" i="91"/>
  <c r="FF13" i="91"/>
  <c r="FO13" i="91"/>
  <c r="FM13" i="91"/>
  <c r="FN13" i="91"/>
  <c r="FP13" i="91"/>
  <c r="FQ13" i="91"/>
  <c r="FR13" i="91"/>
  <c r="FR16" i="91"/>
  <c r="FU13" i="91"/>
  <c r="GD13" i="91"/>
  <c r="GB13" i="91"/>
  <c r="GC13" i="91"/>
  <c r="GE13" i="91"/>
  <c r="GF13" i="91"/>
  <c r="I14" i="91"/>
  <c r="R14" i="91"/>
  <c r="L14" i="91"/>
  <c r="U14" i="91"/>
  <c r="S14" i="91"/>
  <c r="T14" i="91"/>
  <c r="V14" i="91"/>
  <c r="W14" i="91"/>
  <c r="X14" i="91"/>
  <c r="AG14" i="91"/>
  <c r="AA14" i="91"/>
  <c r="AH14" i="91"/>
  <c r="AI14" i="91"/>
  <c r="AJ14" i="91"/>
  <c r="AK14" i="91"/>
  <c r="AL14" i="91"/>
  <c r="AM14" i="91"/>
  <c r="AP14" i="91"/>
  <c r="AV14" i="91"/>
  <c r="AW14" i="91"/>
  <c r="AX14" i="91"/>
  <c r="AZ14" i="91"/>
  <c r="BA14" i="91"/>
  <c r="BB14" i="91"/>
  <c r="BK14" i="91"/>
  <c r="BE14" i="91"/>
  <c r="GV14" i="91"/>
  <c r="BL14" i="91"/>
  <c r="BM14" i="91"/>
  <c r="BO14" i="91"/>
  <c r="BP14" i="91"/>
  <c r="BQ14" i="91"/>
  <c r="BT14" i="91"/>
  <c r="CC14" i="91"/>
  <c r="CA14" i="91"/>
  <c r="CB14" i="91"/>
  <c r="CD14" i="91"/>
  <c r="CE14" i="91"/>
  <c r="CF14" i="91"/>
  <c r="CO14" i="91"/>
  <c r="CI14" i="91"/>
  <c r="CP14" i="91"/>
  <c r="CQ14" i="91"/>
  <c r="CR14" i="91"/>
  <c r="CS14" i="91"/>
  <c r="CT14" i="91"/>
  <c r="CU14" i="91"/>
  <c r="CX14" i="91"/>
  <c r="DG14" i="91"/>
  <c r="DE14" i="91"/>
  <c r="DF14" i="91"/>
  <c r="DH14" i="91"/>
  <c r="DJ14" i="91"/>
  <c r="DS14" i="91"/>
  <c r="DM14" i="91"/>
  <c r="DT14" i="91"/>
  <c r="DU14" i="91"/>
  <c r="DV14" i="91"/>
  <c r="DW14" i="91"/>
  <c r="DX14" i="91"/>
  <c r="DY14" i="91"/>
  <c r="EB14" i="91"/>
  <c r="EK14" i="91"/>
  <c r="EH14" i="91"/>
  <c r="EI14" i="91"/>
  <c r="EJ14" i="91"/>
  <c r="EL14" i="91"/>
  <c r="EM14" i="91"/>
  <c r="EN14" i="91"/>
  <c r="EW14" i="91"/>
  <c r="EQ14" i="91"/>
  <c r="EZ14" i="91"/>
  <c r="EX14" i="91"/>
  <c r="EY14" i="91"/>
  <c r="FA14" i="91"/>
  <c r="FB14" i="91"/>
  <c r="FC14" i="91"/>
  <c r="FF14" i="91"/>
  <c r="FO14" i="91"/>
  <c r="FM14" i="91"/>
  <c r="FN14" i="91"/>
  <c r="FP14" i="91"/>
  <c r="FQ14" i="91"/>
  <c r="FR14" i="91"/>
  <c r="FU14" i="91"/>
  <c r="GA14" i="91"/>
  <c r="GB14" i="91"/>
  <c r="GC14" i="91"/>
  <c r="GD14" i="91"/>
  <c r="GE14" i="91"/>
  <c r="GF14" i="91"/>
  <c r="I15" i="91"/>
  <c r="R15" i="91"/>
  <c r="L15" i="91"/>
  <c r="U15" i="91"/>
  <c r="GV15" i="91"/>
  <c r="S15" i="91"/>
  <c r="T15" i="91"/>
  <c r="V15" i="91"/>
  <c r="W15" i="91"/>
  <c r="X15" i="91"/>
  <c r="AG15" i="91"/>
  <c r="AA15" i="91"/>
  <c r="AJ15" i="91"/>
  <c r="AH15" i="91"/>
  <c r="AI15" i="91"/>
  <c r="AK15" i="91"/>
  <c r="AL15" i="91"/>
  <c r="AM15" i="91"/>
  <c r="AV15" i="91"/>
  <c r="AP15" i="91"/>
  <c r="AW15" i="91"/>
  <c r="AX15" i="91"/>
  <c r="AY15" i="91"/>
  <c r="AZ15" i="91"/>
  <c r="BA15" i="91"/>
  <c r="BB15" i="91"/>
  <c r="BE15" i="91"/>
  <c r="BN15" i="91"/>
  <c r="BK15" i="91"/>
  <c r="BL15" i="91"/>
  <c r="BM15" i="91"/>
  <c r="BO15" i="91"/>
  <c r="BP15" i="91"/>
  <c r="BQ15" i="91"/>
  <c r="BZ15" i="91"/>
  <c r="BT15" i="91"/>
  <c r="CC15" i="91"/>
  <c r="CA15" i="91"/>
  <c r="CB15" i="91"/>
  <c r="CD15" i="91"/>
  <c r="CE15" i="91"/>
  <c r="CF15" i="91"/>
  <c r="CO15" i="91"/>
  <c r="CI15" i="91"/>
  <c r="CR15" i="91"/>
  <c r="CP15" i="91"/>
  <c r="CQ15" i="91"/>
  <c r="CS15" i="91"/>
  <c r="CT15" i="91"/>
  <c r="CU15" i="91"/>
  <c r="CX15" i="91"/>
  <c r="DD15" i="91"/>
  <c r="DE15" i="91"/>
  <c r="DF15" i="91"/>
  <c r="DH15" i="91"/>
  <c r="DJ15" i="91"/>
  <c r="DM15" i="91"/>
  <c r="DS15" i="91"/>
  <c r="DT15" i="91"/>
  <c r="DU15" i="91"/>
  <c r="DW15" i="91"/>
  <c r="DX15" i="91"/>
  <c r="DY15" i="91"/>
  <c r="DY16" i="91"/>
  <c r="EH16" i="91"/>
  <c r="EB15" i="91"/>
  <c r="EI15" i="91"/>
  <c r="EJ15" i="91"/>
  <c r="EK15" i="91"/>
  <c r="EL15" i="91"/>
  <c r="EM15" i="91"/>
  <c r="EN15" i="91"/>
  <c r="EQ15" i="91"/>
  <c r="EZ15" i="91"/>
  <c r="EX15" i="91"/>
  <c r="EY15" i="91"/>
  <c r="FA15" i="91"/>
  <c r="FB15" i="91"/>
  <c r="FC15" i="91"/>
  <c r="FF15" i="91"/>
  <c r="FO15" i="91"/>
  <c r="FM15" i="91"/>
  <c r="FN15" i="91"/>
  <c r="FP15" i="91"/>
  <c r="FQ15" i="91"/>
  <c r="FR15" i="91"/>
  <c r="GA15" i="91"/>
  <c r="FU15" i="91"/>
  <c r="GD15" i="91"/>
  <c r="GB15" i="91"/>
  <c r="GC15" i="91"/>
  <c r="GE15" i="91"/>
  <c r="GF15" i="91"/>
  <c r="J16" i="91"/>
  <c r="M16" i="91"/>
  <c r="V16" i="91"/>
  <c r="S16" i="91"/>
  <c r="T16" i="91"/>
  <c r="W16" i="91"/>
  <c r="X16" i="91"/>
  <c r="AG16" i="91"/>
  <c r="Y16" i="91"/>
  <c r="AH16" i="91"/>
  <c r="AB16" i="91"/>
  <c r="AK16" i="91"/>
  <c r="AI16" i="91"/>
  <c r="AL16" i="91"/>
  <c r="AN16" i="91"/>
  <c r="AQ16" i="91"/>
  <c r="AP16" i="91"/>
  <c r="AY16" i="91"/>
  <c r="AX16" i="91"/>
  <c r="BA16" i="91"/>
  <c r="BC16" i="91"/>
  <c r="BF16" i="91"/>
  <c r="BE16" i="91"/>
  <c r="BL16" i="91"/>
  <c r="BM16" i="91"/>
  <c r="BO16" i="91"/>
  <c r="BP16" i="91"/>
  <c r="BQ16" i="91"/>
  <c r="BR16" i="91"/>
  <c r="CA16" i="91"/>
  <c r="BU16" i="91"/>
  <c r="BT16" i="91"/>
  <c r="BZ16" i="91"/>
  <c r="CC16" i="91"/>
  <c r="CB16" i="91"/>
  <c r="CD16" i="91"/>
  <c r="CE16" i="91"/>
  <c r="CG16" i="91"/>
  <c r="CP16" i="91"/>
  <c r="CJ16" i="91"/>
  <c r="CI16" i="91"/>
  <c r="CR16" i="91"/>
  <c r="CQ16" i="91"/>
  <c r="CT16" i="91"/>
  <c r="CV16" i="91"/>
  <c r="CX16" i="91"/>
  <c r="CY16" i="91"/>
  <c r="HC16" i="91"/>
  <c r="DH16" i="91"/>
  <c r="DF16" i="91"/>
  <c r="DK16" i="91"/>
  <c r="DN16" i="91"/>
  <c r="DT16" i="91"/>
  <c r="DM16" i="91"/>
  <c r="DV16" i="91"/>
  <c r="DU16" i="91"/>
  <c r="DW16" i="91"/>
  <c r="DX16" i="91"/>
  <c r="DZ16" i="91"/>
  <c r="EI16" i="91"/>
  <c r="EC16" i="91"/>
  <c r="EJ16" i="91"/>
  <c r="EL16" i="91"/>
  <c r="EM16" i="91"/>
  <c r="EO16" i="91"/>
  <c r="ER16" i="91"/>
  <c r="FA16" i="91"/>
  <c r="EY16" i="91"/>
  <c r="FB16" i="91"/>
  <c r="FD16" i="91"/>
  <c r="FG16" i="91"/>
  <c r="FF16" i="91"/>
  <c r="FO16" i="91"/>
  <c r="FN16" i="91"/>
  <c r="FQ16" i="91"/>
  <c r="FS16" i="91"/>
  <c r="GB16" i="91"/>
  <c r="FV16" i="91"/>
  <c r="FU16" i="91"/>
  <c r="GD16" i="91"/>
  <c r="GC16" i="91"/>
  <c r="GF16" i="91"/>
  <c r="GA17" i="91"/>
  <c r="GB17" i="91"/>
  <c r="GC17" i="91"/>
  <c r="GM17" i="91"/>
  <c r="GN17" i="91"/>
  <c r="GP17" i="91"/>
  <c r="GQ17" i="91"/>
  <c r="GR17" i="91"/>
  <c r="GS17" i="91"/>
  <c r="GT17" i="91"/>
  <c r="GU17" i="91"/>
  <c r="GV17" i="91"/>
  <c r="GW17" i="91"/>
  <c r="GX17" i="91"/>
  <c r="GY17" i="91"/>
  <c r="GZ17" i="91"/>
  <c r="HA17" i="91"/>
  <c r="HB17" i="91"/>
  <c r="HC17" i="91"/>
  <c r="HD17" i="91"/>
  <c r="HE17" i="91"/>
  <c r="HF17" i="91"/>
  <c r="HG17" i="91"/>
  <c r="HH17" i="91"/>
  <c r="HI17" i="91"/>
  <c r="HJ17" i="91"/>
  <c r="I18" i="91"/>
  <c r="R18" i="91"/>
  <c r="L18" i="91"/>
  <c r="U18" i="91"/>
  <c r="S18" i="91"/>
  <c r="T18" i="91"/>
  <c r="V18" i="91"/>
  <c r="W18" i="91"/>
  <c r="X18" i="91"/>
  <c r="AG18" i="91"/>
  <c r="AA18" i="91"/>
  <c r="AJ18" i="91"/>
  <c r="AH18" i="91"/>
  <c r="AI18" i="91"/>
  <c r="AK18" i="91"/>
  <c r="AL18" i="91"/>
  <c r="AM18" i="91"/>
  <c r="AP18" i="91"/>
  <c r="AY18" i="91"/>
  <c r="AW18" i="91"/>
  <c r="AX18" i="91"/>
  <c r="AZ18" i="91"/>
  <c r="BA18" i="91"/>
  <c r="BB18" i="91"/>
  <c r="BK18" i="91"/>
  <c r="BE18" i="91"/>
  <c r="BN18" i="91"/>
  <c r="BL18" i="91"/>
  <c r="BM18" i="91"/>
  <c r="BO18" i="91"/>
  <c r="BP18" i="91"/>
  <c r="BQ18" i="91"/>
  <c r="BT18" i="91"/>
  <c r="CC18" i="91"/>
  <c r="CA18" i="91"/>
  <c r="CB18" i="91"/>
  <c r="CD18" i="91"/>
  <c r="CE18" i="91"/>
  <c r="CF18" i="91"/>
  <c r="CI18" i="91"/>
  <c r="CR18" i="91"/>
  <c r="CP18" i="91"/>
  <c r="CQ18" i="91"/>
  <c r="CS18" i="91"/>
  <c r="CT18" i="91"/>
  <c r="CU18" i="91"/>
  <c r="CX18" i="91"/>
  <c r="DG18" i="91"/>
  <c r="DE18" i="91"/>
  <c r="DF18" i="91"/>
  <c r="DH18" i="91"/>
  <c r="DI18" i="91"/>
  <c r="DJ18" i="91"/>
  <c r="DM18" i="91"/>
  <c r="DV18" i="91"/>
  <c r="DT18" i="91"/>
  <c r="DU18" i="91"/>
  <c r="DW18" i="91"/>
  <c r="DX18" i="91"/>
  <c r="DY18" i="91"/>
  <c r="EB18" i="91"/>
  <c r="EK18" i="91"/>
  <c r="EI18" i="91"/>
  <c r="EJ18" i="91"/>
  <c r="EL18" i="91"/>
  <c r="EM18" i="91"/>
  <c r="EN18" i="91"/>
  <c r="EQ18" i="91"/>
  <c r="EZ18" i="91"/>
  <c r="EX18" i="91"/>
  <c r="EY18" i="91"/>
  <c r="FA18" i="91"/>
  <c r="FB18" i="91"/>
  <c r="FC18" i="91"/>
  <c r="FF18" i="91"/>
  <c r="FO18" i="91"/>
  <c r="FM18" i="91"/>
  <c r="FN18" i="91"/>
  <c r="FP18" i="91"/>
  <c r="FQ18" i="91"/>
  <c r="FR18" i="91"/>
  <c r="FU18" i="91"/>
  <c r="GD18" i="91"/>
  <c r="GB18" i="91"/>
  <c r="GC18" i="91"/>
  <c r="GE18" i="91"/>
  <c r="GF18" i="91"/>
  <c r="I19" i="91"/>
  <c r="L19" i="91"/>
  <c r="R19" i="91"/>
  <c r="S19" i="91"/>
  <c r="T19" i="91"/>
  <c r="U19" i="91"/>
  <c r="V19" i="91"/>
  <c r="W19" i="91"/>
  <c r="X19" i="91"/>
  <c r="AG19" i="91"/>
  <c r="AA19" i="91"/>
  <c r="AJ19" i="91"/>
  <c r="AH19" i="91"/>
  <c r="AI19" i="91"/>
  <c r="AK19" i="91"/>
  <c r="AL19" i="91"/>
  <c r="AM19" i="91"/>
  <c r="AP19" i="91"/>
  <c r="AY19" i="91"/>
  <c r="AV19" i="91"/>
  <c r="AW19" i="91"/>
  <c r="AX19" i="91"/>
  <c r="AZ19" i="91"/>
  <c r="BA19" i="91"/>
  <c r="BB19" i="91"/>
  <c r="BK19" i="91"/>
  <c r="BE19" i="91"/>
  <c r="BN19" i="91"/>
  <c r="BL19" i="91"/>
  <c r="BM19" i="91"/>
  <c r="BO19" i="91"/>
  <c r="BP19" i="91"/>
  <c r="BQ19" i="91"/>
  <c r="BT19" i="91"/>
  <c r="CC19" i="91"/>
  <c r="CA19" i="91"/>
  <c r="CB19" i="91"/>
  <c r="CD19" i="91"/>
  <c r="CE19" i="91"/>
  <c r="CF19" i="91"/>
  <c r="CI19" i="91"/>
  <c r="CR19" i="91"/>
  <c r="CP19" i="91"/>
  <c r="CQ19" i="91"/>
  <c r="CS19" i="91"/>
  <c r="CT19" i="91"/>
  <c r="CU19" i="91"/>
  <c r="CX19" i="91"/>
  <c r="DG19" i="91"/>
  <c r="DE19" i="91"/>
  <c r="DF19" i="91"/>
  <c r="DH19" i="91"/>
  <c r="DI19" i="91"/>
  <c r="DJ19" i="91"/>
  <c r="DM19" i="91"/>
  <c r="DV19" i="91"/>
  <c r="DT19" i="91"/>
  <c r="DU19" i="91"/>
  <c r="DW19" i="91"/>
  <c r="DX19" i="91"/>
  <c r="DY19" i="91"/>
  <c r="EB19" i="91"/>
  <c r="EI19" i="91"/>
  <c r="EJ19" i="91"/>
  <c r="EK19" i="91"/>
  <c r="EL19" i="91"/>
  <c r="EM19" i="91"/>
  <c r="EN19" i="91"/>
  <c r="EQ19" i="91"/>
  <c r="EZ19" i="91"/>
  <c r="EX19" i="91"/>
  <c r="EY19" i="91"/>
  <c r="FA19" i="91"/>
  <c r="FB19" i="91"/>
  <c r="FC19" i="91"/>
  <c r="FF19" i="91"/>
  <c r="FO19" i="91"/>
  <c r="FM19" i="91"/>
  <c r="FN19" i="91"/>
  <c r="FP19" i="91"/>
  <c r="FQ19" i="91"/>
  <c r="FR19" i="91"/>
  <c r="FU19" i="91"/>
  <c r="GD19" i="91"/>
  <c r="GB19" i="91"/>
  <c r="GC19" i="91"/>
  <c r="GE19" i="91"/>
  <c r="GF19" i="91"/>
  <c r="I20" i="91"/>
  <c r="R20" i="91"/>
  <c r="L20" i="91"/>
  <c r="S20" i="91"/>
  <c r="T20" i="91"/>
  <c r="U20" i="91"/>
  <c r="V20" i="91"/>
  <c r="W20" i="91"/>
  <c r="X20" i="91"/>
  <c r="AG20" i="91"/>
  <c r="AA20" i="91"/>
  <c r="AH20" i="91"/>
  <c r="AI20" i="91"/>
  <c r="AJ20" i="91"/>
  <c r="AK20" i="91"/>
  <c r="AL20" i="91"/>
  <c r="AM20" i="91"/>
  <c r="AP20" i="91"/>
  <c r="AV20" i="91"/>
  <c r="AW20" i="91"/>
  <c r="AX20" i="91"/>
  <c r="AZ20" i="91"/>
  <c r="BA20" i="91"/>
  <c r="BB20" i="91"/>
  <c r="BK20" i="91"/>
  <c r="BE20" i="91"/>
  <c r="BN20" i="91"/>
  <c r="BL20" i="91"/>
  <c r="BM20" i="91"/>
  <c r="BO20" i="91"/>
  <c r="BP20" i="91"/>
  <c r="BQ20" i="91"/>
  <c r="BT20" i="91"/>
  <c r="BZ20" i="91"/>
  <c r="CA20" i="91"/>
  <c r="CB20" i="91"/>
  <c r="CC20" i="91"/>
  <c r="CD20" i="91"/>
  <c r="CE20" i="91"/>
  <c r="CF20" i="91"/>
  <c r="CO20" i="91"/>
  <c r="CI20" i="91"/>
  <c r="CR20" i="91"/>
  <c r="CP20" i="91"/>
  <c r="CQ20" i="91"/>
  <c r="CS20" i="91"/>
  <c r="CT20" i="91"/>
  <c r="CU20" i="91"/>
  <c r="CX20" i="91"/>
  <c r="DG20" i="91"/>
  <c r="DF20" i="91"/>
  <c r="DH20" i="91"/>
  <c r="DI20" i="91"/>
  <c r="DJ20" i="91"/>
  <c r="DM20" i="91"/>
  <c r="DV20" i="91"/>
  <c r="DT20" i="91"/>
  <c r="DU20" i="91"/>
  <c r="DW20" i="91"/>
  <c r="DX20" i="91"/>
  <c r="DY20" i="91"/>
  <c r="EB20" i="91"/>
  <c r="EI20" i="91"/>
  <c r="EJ20" i="91"/>
  <c r="EK20" i="91"/>
  <c r="EL20" i="91"/>
  <c r="EM20" i="91"/>
  <c r="EN20" i="91"/>
  <c r="EQ20" i="91"/>
  <c r="HH20" i="91"/>
  <c r="EW20" i="91"/>
  <c r="EX20" i="91"/>
  <c r="EY20" i="91"/>
  <c r="FA20" i="91"/>
  <c r="FB20" i="91"/>
  <c r="FC20" i="91"/>
  <c r="FF20" i="91"/>
  <c r="FL20" i="91"/>
  <c r="FM20" i="91"/>
  <c r="FN20" i="91"/>
  <c r="FO20" i="91"/>
  <c r="FP20" i="91"/>
  <c r="FQ20" i="91"/>
  <c r="FR20" i="91"/>
  <c r="FU20" i="91"/>
  <c r="GA20" i="91"/>
  <c r="GD20" i="91"/>
  <c r="GB20" i="91"/>
  <c r="GC20" i="91"/>
  <c r="GE20" i="91"/>
  <c r="GF20" i="91"/>
  <c r="I21" i="91"/>
  <c r="L21" i="91"/>
  <c r="R21" i="91"/>
  <c r="S21" i="91"/>
  <c r="T21" i="91"/>
  <c r="V21" i="91"/>
  <c r="W21" i="91"/>
  <c r="X21" i="91"/>
  <c r="AG21" i="91"/>
  <c r="AA21" i="91"/>
  <c r="AJ21" i="91"/>
  <c r="AH21" i="91"/>
  <c r="AI21" i="91"/>
  <c r="AK21" i="91"/>
  <c r="AL21" i="91"/>
  <c r="AM21" i="91"/>
  <c r="AP21" i="91"/>
  <c r="AV21" i="91"/>
  <c r="AW21" i="91"/>
  <c r="AX21" i="91"/>
  <c r="AY21" i="91"/>
  <c r="AZ21" i="91"/>
  <c r="BA21" i="91"/>
  <c r="BB21" i="91"/>
  <c r="BK21" i="91"/>
  <c r="BE21" i="91"/>
  <c r="BN21" i="91"/>
  <c r="BL21" i="91"/>
  <c r="BM21" i="91"/>
  <c r="BO21" i="91"/>
  <c r="BP21" i="91"/>
  <c r="BQ21" i="91"/>
  <c r="BZ21" i="91"/>
  <c r="BT21" i="91"/>
  <c r="CC21" i="91"/>
  <c r="CA21" i="91"/>
  <c r="CB21" i="91"/>
  <c r="CD21" i="91"/>
  <c r="CE21" i="91"/>
  <c r="CF21" i="91"/>
  <c r="CI21" i="91"/>
  <c r="CR21" i="91"/>
  <c r="CP21" i="91"/>
  <c r="CQ21" i="91"/>
  <c r="CS21" i="91"/>
  <c r="CT21" i="91"/>
  <c r="CU21" i="91"/>
  <c r="CX21" i="91"/>
  <c r="DD21" i="91"/>
  <c r="HB21" i="91"/>
  <c r="DE21" i="91"/>
  <c r="DF21" i="91"/>
  <c r="DH21" i="91"/>
  <c r="DI21" i="91"/>
  <c r="DJ21" i="91"/>
  <c r="DS21" i="91"/>
  <c r="DM21" i="91"/>
  <c r="DV21" i="91"/>
  <c r="DT21" i="91"/>
  <c r="DU21" i="91"/>
  <c r="DW21" i="91"/>
  <c r="DX21" i="91"/>
  <c r="DY21" i="91"/>
  <c r="EB21" i="91"/>
  <c r="EH21" i="91"/>
  <c r="EI21" i="91"/>
  <c r="EJ21" i="91"/>
  <c r="EL21" i="91"/>
  <c r="EM21" i="91"/>
  <c r="EN21" i="91"/>
  <c r="EQ21" i="91"/>
  <c r="HH21" i="91"/>
  <c r="EZ21" i="91"/>
  <c r="EW21" i="91"/>
  <c r="EX21" i="91"/>
  <c r="EY21" i="91"/>
  <c r="FA21" i="91"/>
  <c r="FB21" i="91"/>
  <c r="FC21" i="91"/>
  <c r="FL21" i="91"/>
  <c r="FF21" i="91"/>
  <c r="FM21" i="91"/>
  <c r="FN21" i="91"/>
  <c r="FO21" i="91"/>
  <c r="FP21" i="91"/>
  <c r="FQ21" i="91"/>
  <c r="FR21" i="91"/>
  <c r="FU21" i="91"/>
  <c r="GD21" i="91"/>
  <c r="GB21" i="91"/>
  <c r="GC21" i="91"/>
  <c r="GE21" i="91"/>
  <c r="GF21" i="91"/>
  <c r="I22" i="91"/>
  <c r="R22" i="91"/>
  <c r="L22" i="91"/>
  <c r="S22" i="91"/>
  <c r="T22" i="91"/>
  <c r="V22" i="91"/>
  <c r="W22" i="91"/>
  <c r="X22" i="91"/>
  <c r="AA22" i="91"/>
  <c r="AJ22" i="91"/>
  <c r="AG22" i="91"/>
  <c r="AH22" i="91"/>
  <c r="AI22" i="91"/>
  <c r="AK22" i="91"/>
  <c r="AL22" i="91"/>
  <c r="AM22" i="91"/>
  <c r="AP22" i="91"/>
  <c r="AV22" i="91"/>
  <c r="AW22" i="91"/>
  <c r="AX22" i="91"/>
  <c r="AZ22" i="91"/>
  <c r="BA22" i="91"/>
  <c r="BB22" i="91"/>
  <c r="BK22" i="91"/>
  <c r="BE22" i="91"/>
  <c r="BN22" i="91"/>
  <c r="BL22" i="91"/>
  <c r="BM22" i="91"/>
  <c r="BO22" i="91"/>
  <c r="BP22" i="91"/>
  <c r="BQ22" i="91"/>
  <c r="BZ22" i="91"/>
  <c r="BT22" i="91"/>
  <c r="CA22" i="91"/>
  <c r="CB22" i="91"/>
  <c r="CC22" i="91"/>
  <c r="CD22" i="91"/>
  <c r="CE22" i="91"/>
  <c r="CF22" i="91"/>
  <c r="CO22" i="91"/>
  <c r="CI22" i="91"/>
  <c r="CR22" i="91"/>
  <c r="CP22" i="91"/>
  <c r="CQ22" i="91"/>
  <c r="CS22" i="91"/>
  <c r="CT22" i="91"/>
  <c r="CU22" i="91"/>
  <c r="CX22" i="91"/>
  <c r="DD22" i="91"/>
  <c r="DG22" i="91"/>
  <c r="DE22" i="91"/>
  <c r="DF22" i="91"/>
  <c r="DH22" i="91"/>
  <c r="DI22" i="91"/>
  <c r="DJ22" i="91"/>
  <c r="DS22" i="91"/>
  <c r="DM22" i="91"/>
  <c r="DV22" i="91"/>
  <c r="DT22" i="91"/>
  <c r="DU22" i="91"/>
  <c r="DW22" i="91"/>
  <c r="DX22" i="91"/>
  <c r="DY22" i="91"/>
  <c r="EB22" i="91"/>
  <c r="EH22" i="91"/>
  <c r="EI22" i="91"/>
  <c r="EJ22" i="91"/>
  <c r="EK22" i="91"/>
  <c r="EL22" i="91"/>
  <c r="EM22" i="91"/>
  <c r="EN22" i="91"/>
  <c r="EQ22" i="91"/>
  <c r="HH22" i="91"/>
  <c r="EZ22" i="91"/>
  <c r="EY22" i="91"/>
  <c r="FA22" i="91"/>
  <c r="FB22" i="91"/>
  <c r="FC22" i="91"/>
  <c r="FL22" i="91"/>
  <c r="FF22" i="91"/>
  <c r="FO22" i="91"/>
  <c r="FM22" i="91"/>
  <c r="FN22" i="91"/>
  <c r="FP22" i="91"/>
  <c r="FQ22" i="91"/>
  <c r="FR22" i="91"/>
  <c r="FU22" i="91"/>
  <c r="GD22" i="91"/>
  <c r="GA22" i="91"/>
  <c r="GB22" i="91"/>
  <c r="GC22" i="91"/>
  <c r="GE22" i="91"/>
  <c r="GF22" i="91"/>
  <c r="I23" i="91"/>
  <c r="R23" i="91"/>
  <c r="L23" i="91"/>
  <c r="S23" i="91"/>
  <c r="T23" i="91"/>
  <c r="V23" i="91"/>
  <c r="W23" i="91"/>
  <c r="X23" i="91"/>
  <c r="AG23" i="91"/>
  <c r="AA23" i="91"/>
  <c r="AJ23" i="91"/>
  <c r="AH23" i="91"/>
  <c r="AI23" i="91"/>
  <c r="AK23" i="91"/>
  <c r="AL23" i="91"/>
  <c r="AM23" i="91"/>
  <c r="AP23" i="91"/>
  <c r="AY23" i="91"/>
  <c r="AV23" i="91"/>
  <c r="AW23" i="91"/>
  <c r="AX23" i="91"/>
  <c r="AZ23" i="91"/>
  <c r="BA23" i="91"/>
  <c r="BB23" i="91"/>
  <c r="BE23" i="91"/>
  <c r="BK23" i="91"/>
  <c r="BL23" i="91"/>
  <c r="BM23" i="91"/>
  <c r="BN23" i="91"/>
  <c r="BO23" i="91"/>
  <c r="BP23" i="91"/>
  <c r="BQ23" i="91"/>
  <c r="BZ23" i="91"/>
  <c r="BT23" i="91"/>
  <c r="CC23" i="91"/>
  <c r="CA23" i="91"/>
  <c r="CB23" i="91"/>
  <c r="CD23" i="91"/>
  <c r="CE23" i="91"/>
  <c r="CF23" i="91"/>
  <c r="CI23" i="91"/>
  <c r="CR23" i="91"/>
  <c r="CP23" i="91"/>
  <c r="CQ23" i="91"/>
  <c r="CS23" i="91"/>
  <c r="CT23" i="91"/>
  <c r="CU23" i="91"/>
  <c r="CX23" i="91"/>
  <c r="DG23" i="91"/>
  <c r="DE23" i="91"/>
  <c r="DF23" i="91"/>
  <c r="DH23" i="91"/>
  <c r="DI23" i="91"/>
  <c r="DJ23" i="91"/>
  <c r="DM23" i="91"/>
  <c r="DV23" i="91"/>
  <c r="DT23" i="91"/>
  <c r="DU23" i="91"/>
  <c r="DW23" i="91"/>
  <c r="DX23" i="91"/>
  <c r="DY23" i="91"/>
  <c r="EH23" i="91"/>
  <c r="EB23" i="91"/>
  <c r="EI23" i="91"/>
  <c r="EJ23" i="91"/>
  <c r="EK23" i="91"/>
  <c r="EL23" i="91"/>
  <c r="EM23" i="91"/>
  <c r="EN23" i="91"/>
  <c r="EQ23" i="91"/>
  <c r="HH23" i="91"/>
  <c r="EX23" i="91"/>
  <c r="EY23" i="91"/>
  <c r="EZ23" i="91"/>
  <c r="FA23" i="91"/>
  <c r="FB23" i="91"/>
  <c r="FC23" i="91"/>
  <c r="FL23" i="91"/>
  <c r="FF23" i="91"/>
  <c r="FO23" i="91"/>
  <c r="FM23" i="91"/>
  <c r="FN23" i="91"/>
  <c r="FP23" i="91"/>
  <c r="FQ23" i="91"/>
  <c r="FR23" i="91"/>
  <c r="GA23" i="91"/>
  <c r="FU23" i="91"/>
  <c r="GD23" i="91"/>
  <c r="GB23" i="91"/>
  <c r="GC23" i="91"/>
  <c r="GE23" i="91"/>
  <c r="GF23" i="91"/>
  <c r="I24" i="91"/>
  <c r="R24" i="91"/>
  <c r="L24" i="91"/>
  <c r="S24" i="91"/>
  <c r="T24" i="91"/>
  <c r="U24" i="91"/>
  <c r="V24" i="91"/>
  <c r="W24" i="91"/>
  <c r="X24" i="91"/>
  <c r="AG24" i="91"/>
  <c r="AA24" i="91"/>
  <c r="AJ24" i="91"/>
  <c r="AH24" i="91"/>
  <c r="AI24" i="91"/>
  <c r="AK24" i="91"/>
  <c r="AL24" i="91"/>
  <c r="AM24" i="91"/>
  <c r="AP24" i="91"/>
  <c r="AV24" i="91"/>
  <c r="AW24" i="91"/>
  <c r="AX24" i="91"/>
  <c r="AZ24" i="91"/>
  <c r="BA24" i="91"/>
  <c r="BB24" i="91"/>
  <c r="BK24" i="91"/>
  <c r="BE24" i="91"/>
  <c r="BL24" i="91"/>
  <c r="BM24" i="91"/>
  <c r="BO24" i="91"/>
  <c r="BP24" i="91"/>
  <c r="BQ24" i="91"/>
  <c r="BZ24" i="91"/>
  <c r="BT24" i="91"/>
  <c r="CA24" i="91"/>
  <c r="CB24" i="91"/>
  <c r="CD24" i="91"/>
  <c r="CE24" i="91"/>
  <c r="CF24" i="91"/>
  <c r="CI24" i="91"/>
  <c r="CO24" i="91"/>
  <c r="CP24" i="91"/>
  <c r="CQ24" i="91"/>
  <c r="CS24" i="91"/>
  <c r="CT24" i="91"/>
  <c r="CU24" i="91"/>
  <c r="CX24" i="91"/>
  <c r="DD24" i="91"/>
  <c r="DE24" i="91"/>
  <c r="DH24" i="91"/>
  <c r="DI24" i="91"/>
  <c r="DJ24" i="91"/>
  <c r="DM24" i="91"/>
  <c r="DT24" i="91"/>
  <c r="DU24" i="91"/>
  <c r="DW24" i="91"/>
  <c r="DX24" i="91"/>
  <c r="DY24" i="91"/>
  <c r="EB24" i="91"/>
  <c r="EL24" i="91"/>
  <c r="EM24" i="91"/>
  <c r="EN24" i="91"/>
  <c r="EQ24" i="91"/>
  <c r="EW24" i="91"/>
  <c r="HH24" i="91"/>
  <c r="EX24" i="91"/>
  <c r="EY24" i="91"/>
  <c r="FA24" i="91"/>
  <c r="FB24" i="91"/>
  <c r="FC24" i="91"/>
  <c r="FL24" i="91"/>
  <c r="FF24" i="91"/>
  <c r="FM24" i="91"/>
  <c r="FN24" i="91"/>
  <c r="FP24" i="91"/>
  <c r="FQ24" i="91"/>
  <c r="FR24" i="91"/>
  <c r="FU24" i="91"/>
  <c r="GD24" i="91"/>
  <c r="GB24" i="91"/>
  <c r="GC24" i="91"/>
  <c r="GE24" i="91"/>
  <c r="GF24" i="91"/>
  <c r="I25" i="91"/>
  <c r="R25" i="91"/>
  <c r="L25" i="91"/>
  <c r="GJ25" i="91"/>
  <c r="S25" i="91"/>
  <c r="T25" i="91"/>
  <c r="V25" i="91"/>
  <c r="W25" i="91"/>
  <c r="X25" i="91"/>
  <c r="AG25" i="91"/>
  <c r="AA25" i="91"/>
  <c r="AJ25" i="91"/>
  <c r="AH25" i="91"/>
  <c r="AI25" i="91"/>
  <c r="AK25" i="91"/>
  <c r="AL25" i="91"/>
  <c r="AM25" i="91"/>
  <c r="AP25" i="91"/>
  <c r="AV25" i="91"/>
  <c r="AW25" i="91"/>
  <c r="AX25" i="91"/>
  <c r="AZ25" i="91"/>
  <c r="BA25" i="91"/>
  <c r="BB25" i="91"/>
  <c r="BE25" i="91"/>
  <c r="BK25" i="91"/>
  <c r="BL25" i="91"/>
  <c r="BM25" i="91"/>
  <c r="BO25" i="91"/>
  <c r="BP25" i="91"/>
  <c r="BQ25" i="91"/>
  <c r="BT25" i="91"/>
  <c r="BZ25" i="91"/>
  <c r="CA25" i="91"/>
  <c r="CB25" i="91"/>
  <c r="CD25" i="91"/>
  <c r="CE25" i="91"/>
  <c r="CF25" i="91"/>
  <c r="CI25" i="91"/>
  <c r="CO25" i="91"/>
  <c r="CP25" i="91"/>
  <c r="CQ25" i="91"/>
  <c r="CS25" i="91"/>
  <c r="CT25" i="91"/>
  <c r="CU25" i="91"/>
  <c r="CX25" i="91"/>
  <c r="DG25" i="91"/>
  <c r="DE25" i="91"/>
  <c r="DF25" i="91"/>
  <c r="DH25" i="91"/>
  <c r="DI25" i="91"/>
  <c r="DJ25" i="91"/>
  <c r="DS25" i="91"/>
  <c r="DM25" i="91"/>
  <c r="DV25" i="91"/>
  <c r="DT25" i="91"/>
  <c r="DU25" i="91"/>
  <c r="DW25" i="91"/>
  <c r="DX25" i="91"/>
  <c r="DY25" i="91"/>
  <c r="EB25" i="91"/>
  <c r="EH25" i="91"/>
  <c r="EI25" i="91"/>
  <c r="EJ25" i="91"/>
  <c r="EK25" i="91"/>
  <c r="EL25" i="91"/>
  <c r="EM25" i="91"/>
  <c r="EN25" i="91"/>
  <c r="EW25" i="91"/>
  <c r="EQ25" i="91"/>
  <c r="HH25" i="91"/>
  <c r="EX25" i="91"/>
  <c r="FA25" i="91"/>
  <c r="FB25" i="91"/>
  <c r="FC25" i="91"/>
  <c r="FL25" i="91"/>
  <c r="FF25" i="91"/>
  <c r="FM25" i="91"/>
  <c r="FN25" i="91"/>
  <c r="FO25" i="91"/>
  <c r="FP25" i="91"/>
  <c r="FQ25" i="91"/>
  <c r="FR25" i="91"/>
  <c r="FU25" i="91"/>
  <c r="GA25" i="91"/>
  <c r="GD25" i="91"/>
  <c r="GB25" i="91"/>
  <c r="GC25" i="91"/>
  <c r="GE25" i="91"/>
  <c r="GF25" i="91"/>
  <c r="I26" i="91"/>
  <c r="R26" i="91"/>
  <c r="L26" i="91"/>
  <c r="U26" i="91"/>
  <c r="S26" i="91"/>
  <c r="T26" i="91"/>
  <c r="V26" i="91"/>
  <c r="W26" i="91"/>
  <c r="X26" i="91"/>
  <c r="AG26" i="91"/>
  <c r="AA26" i="91"/>
  <c r="AJ26" i="91"/>
  <c r="AH26" i="91"/>
  <c r="AI26" i="91"/>
  <c r="AK26" i="91"/>
  <c r="AL26" i="91"/>
  <c r="AM26" i="91"/>
  <c r="AP26" i="91"/>
  <c r="AV26" i="91"/>
  <c r="AW26" i="91"/>
  <c r="AX26" i="91"/>
  <c r="AZ26" i="91"/>
  <c r="BA26" i="91"/>
  <c r="BB26" i="91"/>
  <c r="BE26" i="91"/>
  <c r="BN26" i="91"/>
  <c r="BK26" i="91"/>
  <c r="BL26" i="91"/>
  <c r="BM26" i="91"/>
  <c r="BO26" i="91"/>
  <c r="BP26" i="91"/>
  <c r="BQ26" i="91"/>
  <c r="BZ26" i="91"/>
  <c r="BT26" i="91"/>
  <c r="CC26" i="91"/>
  <c r="CA26" i="91"/>
  <c r="CB26" i="91"/>
  <c r="CD26" i="91"/>
  <c r="CE26" i="91"/>
  <c r="CF26" i="91"/>
  <c r="CI26" i="91"/>
  <c r="CO26" i="91"/>
  <c r="CP26" i="91"/>
  <c r="CQ26" i="91"/>
  <c r="CR26" i="91"/>
  <c r="CS26" i="91"/>
  <c r="CT26" i="91"/>
  <c r="CU26" i="91"/>
  <c r="CX26" i="91"/>
  <c r="HB26" i="91"/>
  <c r="DE26" i="91"/>
  <c r="DF26" i="91"/>
  <c r="DG26" i="91"/>
  <c r="DH26" i="91"/>
  <c r="DI26" i="91"/>
  <c r="DJ26" i="91"/>
  <c r="DS26" i="91"/>
  <c r="DM26" i="91"/>
  <c r="DV26" i="91"/>
  <c r="DT26" i="91"/>
  <c r="DU26" i="91"/>
  <c r="DW26" i="91"/>
  <c r="DX26" i="91"/>
  <c r="DY26" i="91"/>
  <c r="EB26" i="91"/>
  <c r="EK26" i="91"/>
  <c r="EI26" i="91"/>
  <c r="EJ26" i="91"/>
  <c r="EL26" i="91"/>
  <c r="EM26" i="91"/>
  <c r="EN26" i="91"/>
  <c r="EW26" i="91"/>
  <c r="EQ26" i="91"/>
  <c r="HH26" i="91"/>
  <c r="EX26" i="91"/>
  <c r="EY26" i="91"/>
  <c r="FA26" i="91"/>
  <c r="FB26" i="91"/>
  <c r="FC26" i="91"/>
  <c r="FF26" i="91"/>
  <c r="FO26" i="91"/>
  <c r="FM26" i="91"/>
  <c r="FN26" i="91"/>
  <c r="FP26" i="91"/>
  <c r="FQ26" i="91"/>
  <c r="FR26" i="91"/>
  <c r="GA26" i="91"/>
  <c r="FU26" i="91"/>
  <c r="GD26" i="91"/>
  <c r="GB26" i="91"/>
  <c r="GC26" i="91"/>
  <c r="GE26" i="91"/>
  <c r="GF26" i="91"/>
  <c r="I27" i="91"/>
  <c r="R27" i="91"/>
  <c r="L27" i="91"/>
  <c r="U27" i="91"/>
  <c r="S27" i="91"/>
  <c r="T27" i="91"/>
  <c r="V27" i="91"/>
  <c r="W27" i="91"/>
  <c r="X27" i="91"/>
  <c r="AG27" i="91"/>
  <c r="AA27" i="91"/>
  <c r="AJ27" i="91"/>
  <c r="AH27" i="91"/>
  <c r="AI27" i="91"/>
  <c r="AK27" i="91"/>
  <c r="AL27" i="91"/>
  <c r="AM27" i="91"/>
  <c r="AP27" i="91"/>
  <c r="AV27" i="91"/>
  <c r="AW27" i="91"/>
  <c r="AX27" i="91"/>
  <c r="AY27" i="91"/>
  <c r="AZ27" i="91"/>
  <c r="BA27" i="91"/>
  <c r="BB27" i="91"/>
  <c r="BK27" i="91"/>
  <c r="BE27" i="91"/>
  <c r="BL27" i="91"/>
  <c r="BM27" i="91"/>
  <c r="BN27" i="91"/>
  <c r="BO27" i="91"/>
  <c r="BP27" i="91"/>
  <c r="BQ27" i="91"/>
  <c r="BT27" i="91"/>
  <c r="BZ27" i="91"/>
  <c r="CA27" i="91"/>
  <c r="CB27" i="91"/>
  <c r="CD27" i="91"/>
  <c r="CE27" i="91"/>
  <c r="CF27" i="91"/>
  <c r="CI27" i="91"/>
  <c r="CO27" i="91"/>
  <c r="CP27" i="91"/>
  <c r="CQ27" i="91"/>
  <c r="CS27" i="91"/>
  <c r="CT27" i="91"/>
  <c r="CU27" i="91"/>
  <c r="CX27" i="91"/>
  <c r="DD27" i="91"/>
  <c r="DE27" i="91"/>
  <c r="DF27" i="91"/>
  <c r="DH27" i="91"/>
  <c r="DI27" i="91"/>
  <c r="DJ27" i="91"/>
  <c r="DM27" i="91"/>
  <c r="DS27" i="91"/>
  <c r="DT27" i="91"/>
  <c r="DU27" i="91"/>
  <c r="DV27" i="91"/>
  <c r="DW27" i="91"/>
  <c r="DX27" i="91"/>
  <c r="DY27" i="91"/>
  <c r="EB27" i="91"/>
  <c r="EH27" i="91"/>
  <c r="EI27" i="91"/>
  <c r="EJ27" i="91"/>
  <c r="EK27" i="91"/>
  <c r="EL27" i="91"/>
  <c r="EM27" i="91"/>
  <c r="EN27" i="91"/>
  <c r="EQ27" i="91"/>
  <c r="HH27" i="91"/>
  <c r="EX27" i="91"/>
  <c r="EY27" i="91"/>
  <c r="FA27" i="91"/>
  <c r="FB27" i="91"/>
  <c r="FC27" i="91"/>
  <c r="FF27" i="91"/>
  <c r="FO27" i="91"/>
  <c r="FL27" i="91"/>
  <c r="FM27" i="91"/>
  <c r="FN27" i="91"/>
  <c r="FP27" i="91"/>
  <c r="FQ27" i="91"/>
  <c r="FR27" i="91"/>
  <c r="GA27" i="91"/>
  <c r="FU27" i="91"/>
  <c r="GB27" i="91"/>
  <c r="GC27" i="91"/>
  <c r="GD27" i="91"/>
  <c r="GE27" i="91"/>
  <c r="GF27" i="91"/>
  <c r="I28" i="91"/>
  <c r="R28" i="91"/>
  <c r="L28" i="91"/>
  <c r="S28" i="91"/>
  <c r="T28" i="91"/>
  <c r="V28" i="91"/>
  <c r="W28" i="91"/>
  <c r="X28" i="91"/>
  <c r="AA28" i="91"/>
  <c r="AG28" i="91"/>
  <c r="AH28" i="91"/>
  <c r="AI28" i="91"/>
  <c r="AJ28" i="91"/>
  <c r="AK28" i="91"/>
  <c r="AL28" i="91"/>
  <c r="AM28" i="91"/>
  <c r="AP28" i="91"/>
  <c r="AV28" i="91"/>
  <c r="AW28" i="91"/>
  <c r="AX28" i="91"/>
  <c r="AY28" i="91"/>
  <c r="AZ28" i="91"/>
  <c r="BA28" i="91"/>
  <c r="BB28" i="91"/>
  <c r="BK28" i="91"/>
  <c r="BE28" i="91"/>
  <c r="BL28" i="91"/>
  <c r="BM28" i="91"/>
  <c r="BN28" i="91"/>
  <c r="BO28" i="91"/>
  <c r="BP28" i="91"/>
  <c r="BQ28" i="91"/>
  <c r="BZ28" i="91"/>
  <c r="BT28" i="91"/>
  <c r="CC28" i="91"/>
  <c r="CA28" i="91"/>
  <c r="CB28" i="91"/>
  <c r="CD28" i="91"/>
  <c r="CE28" i="91"/>
  <c r="CF28" i="91"/>
  <c r="CI28" i="91"/>
  <c r="CP28" i="91"/>
  <c r="CQ28" i="91"/>
  <c r="CR28" i="91"/>
  <c r="CS28" i="91"/>
  <c r="CT28" i="91"/>
  <c r="CU28" i="91"/>
  <c r="CX28" i="91"/>
  <c r="DD28" i="91"/>
  <c r="DE28" i="91"/>
  <c r="DF28" i="91"/>
  <c r="DH28" i="91"/>
  <c r="DI28" i="91"/>
  <c r="DJ28" i="91"/>
  <c r="DM28" i="91"/>
  <c r="DV28" i="91"/>
  <c r="DT28" i="91"/>
  <c r="DU28" i="91"/>
  <c r="DW28" i="91"/>
  <c r="DX28" i="91"/>
  <c r="DY28" i="91"/>
  <c r="EB28" i="91"/>
  <c r="EH28" i="91"/>
  <c r="EI28" i="91"/>
  <c r="EJ28" i="91"/>
  <c r="EL28" i="91"/>
  <c r="EM28" i="91"/>
  <c r="EN28" i="91"/>
  <c r="EW28" i="91"/>
  <c r="EQ28" i="91"/>
  <c r="HH28" i="91"/>
  <c r="EX28" i="91"/>
  <c r="EY28" i="91"/>
  <c r="EZ28" i="91"/>
  <c r="FA28" i="91"/>
  <c r="FB28" i="91"/>
  <c r="FC28" i="91"/>
  <c r="FL28" i="91"/>
  <c r="FF28" i="91"/>
  <c r="FM28" i="91"/>
  <c r="FN28" i="91"/>
  <c r="FO28" i="91"/>
  <c r="FP28" i="91"/>
  <c r="FQ28" i="91"/>
  <c r="FR28" i="91"/>
  <c r="FU28" i="91"/>
  <c r="GD28" i="91"/>
  <c r="GB28" i="91"/>
  <c r="GC28" i="91"/>
  <c r="GE28" i="91"/>
  <c r="GF28" i="91"/>
  <c r="I29" i="91"/>
  <c r="R29" i="91"/>
  <c r="L29" i="91"/>
  <c r="S29" i="91"/>
  <c r="T29" i="91"/>
  <c r="V29" i="91"/>
  <c r="W29" i="91"/>
  <c r="X29" i="91"/>
  <c r="AG29" i="91"/>
  <c r="AA29" i="91"/>
  <c r="AJ29" i="91"/>
  <c r="AH29" i="91"/>
  <c r="AI29" i="91"/>
  <c r="AK29" i="91"/>
  <c r="AL29" i="91"/>
  <c r="AM29" i="91"/>
  <c r="AP29" i="91"/>
  <c r="AV29" i="91"/>
  <c r="AW29" i="91"/>
  <c r="AX29" i="91"/>
  <c r="AZ29" i="91"/>
  <c r="BA29" i="91"/>
  <c r="BB29" i="91"/>
  <c r="BE29" i="91"/>
  <c r="BK29" i="91"/>
  <c r="BL29" i="91"/>
  <c r="BM29" i="91"/>
  <c r="BN29" i="91"/>
  <c r="BO29" i="91"/>
  <c r="BP29" i="91"/>
  <c r="BQ29" i="91"/>
  <c r="BT29" i="91"/>
  <c r="CC29" i="91"/>
  <c r="CA29" i="91"/>
  <c r="CB29" i="91"/>
  <c r="CD29" i="91"/>
  <c r="CE29" i="91"/>
  <c r="CF29" i="91"/>
  <c r="CI29" i="91"/>
  <c r="CR29" i="91"/>
  <c r="CO29" i="91"/>
  <c r="CP29" i="91"/>
  <c r="CQ29" i="91"/>
  <c r="CS29" i="91"/>
  <c r="CT29" i="91"/>
  <c r="CU29" i="91"/>
  <c r="CX29" i="91"/>
  <c r="DD29" i="91"/>
  <c r="DE29" i="91"/>
  <c r="DF29" i="91"/>
  <c r="DH29" i="91"/>
  <c r="DI29" i="91"/>
  <c r="DJ29" i="91"/>
  <c r="DM29" i="91"/>
  <c r="DV29" i="91"/>
  <c r="DT29" i="91"/>
  <c r="DU29" i="91"/>
  <c r="DW29" i="91"/>
  <c r="DX29" i="91"/>
  <c r="DY29" i="91"/>
  <c r="EB29" i="91"/>
  <c r="EH29" i="91"/>
  <c r="EI29" i="91"/>
  <c r="EJ29" i="91"/>
  <c r="EL29" i="91"/>
  <c r="EM29" i="91"/>
  <c r="EN29" i="91"/>
  <c r="EW29" i="91"/>
  <c r="EQ29" i="91"/>
  <c r="HH29" i="91"/>
  <c r="EX29" i="91"/>
  <c r="EY29" i="91"/>
  <c r="FA29" i="91"/>
  <c r="FB29" i="91"/>
  <c r="FC29" i="91"/>
  <c r="FL29" i="91"/>
  <c r="FF29" i="91"/>
  <c r="FM29" i="91"/>
  <c r="FN29" i="91"/>
  <c r="FO29" i="91"/>
  <c r="FP29" i="91"/>
  <c r="FQ29" i="91"/>
  <c r="FR29" i="91"/>
  <c r="FU29" i="91"/>
  <c r="GD29" i="91"/>
  <c r="GB29" i="91"/>
  <c r="GC29" i="91"/>
  <c r="GE29" i="91"/>
  <c r="GF29" i="91"/>
  <c r="I30" i="91"/>
  <c r="R30" i="91"/>
  <c r="L30" i="91"/>
  <c r="S30" i="91"/>
  <c r="T30" i="91"/>
  <c r="V30" i="91"/>
  <c r="W30" i="91"/>
  <c r="X30" i="91"/>
  <c r="AA30" i="91"/>
  <c r="AJ30" i="91"/>
  <c r="AG30" i="91"/>
  <c r="AH30" i="91"/>
  <c r="AI30" i="91"/>
  <c r="AK30" i="91"/>
  <c r="AL30" i="91"/>
  <c r="AM30" i="91"/>
  <c r="AP30" i="91"/>
  <c r="AV30" i="91"/>
  <c r="AW30" i="91"/>
  <c r="AX30" i="91"/>
  <c r="AY30" i="91"/>
  <c r="AZ30" i="91"/>
  <c r="BA30" i="91"/>
  <c r="BB30" i="91"/>
  <c r="BK30" i="91"/>
  <c r="BE30" i="91"/>
  <c r="BL30" i="91"/>
  <c r="BM30" i="91"/>
  <c r="BN30" i="91"/>
  <c r="BO30" i="91"/>
  <c r="BP30" i="91"/>
  <c r="BQ30" i="91"/>
  <c r="BT30" i="91"/>
  <c r="BZ30" i="91"/>
  <c r="CA30" i="91"/>
  <c r="CB30" i="91"/>
  <c r="CC30" i="91"/>
  <c r="CD30" i="91"/>
  <c r="CE30" i="91"/>
  <c r="CF30" i="91"/>
  <c r="CI30" i="91"/>
  <c r="CO30" i="91"/>
  <c r="CP30" i="91"/>
  <c r="CQ30" i="91"/>
  <c r="CS30" i="91"/>
  <c r="CT30" i="91"/>
  <c r="CU30" i="91"/>
  <c r="CX30" i="91"/>
  <c r="DD30" i="91"/>
  <c r="DE30" i="91"/>
  <c r="DF30" i="91"/>
  <c r="DG30" i="91"/>
  <c r="DH30" i="91"/>
  <c r="DI30" i="91"/>
  <c r="DJ30" i="91"/>
  <c r="DM30" i="91"/>
  <c r="DV30" i="91"/>
  <c r="DT30" i="91"/>
  <c r="DU30" i="91"/>
  <c r="DW30" i="91"/>
  <c r="DX30" i="91"/>
  <c r="DY30" i="91"/>
  <c r="EB30" i="91"/>
  <c r="EH30" i="91"/>
  <c r="EI30" i="91"/>
  <c r="EJ30" i="91"/>
  <c r="EK30" i="91"/>
  <c r="EL30" i="91"/>
  <c r="EM30" i="91"/>
  <c r="EN30" i="91"/>
  <c r="EQ30" i="91"/>
  <c r="EZ30" i="91"/>
  <c r="EX30" i="91"/>
  <c r="EY30" i="91"/>
  <c r="FA30" i="91"/>
  <c r="FB30" i="91"/>
  <c r="FC30" i="91"/>
  <c r="FL30" i="91"/>
  <c r="FF30" i="91"/>
  <c r="FO30" i="91"/>
  <c r="FM30" i="91"/>
  <c r="FN30" i="91"/>
  <c r="FP30" i="91"/>
  <c r="FQ30" i="91"/>
  <c r="FR30" i="91"/>
  <c r="GA30" i="91"/>
  <c r="FU30" i="91"/>
  <c r="GD30" i="91"/>
  <c r="GB30" i="91"/>
  <c r="GC30" i="91"/>
  <c r="GE30" i="91"/>
  <c r="GF30" i="91"/>
  <c r="I31" i="91"/>
  <c r="R31" i="91"/>
  <c r="L31" i="91"/>
  <c r="U31" i="91"/>
  <c r="S31" i="91"/>
  <c r="T31" i="91"/>
  <c r="V31" i="91"/>
  <c r="W31" i="91"/>
  <c r="X31" i="91"/>
  <c r="AG31" i="91"/>
  <c r="AA31" i="91"/>
  <c r="AJ31" i="91"/>
  <c r="AH31" i="91"/>
  <c r="AI31" i="91"/>
  <c r="AK31" i="91"/>
  <c r="AL31" i="91"/>
  <c r="AM31" i="91"/>
  <c r="AP31" i="91"/>
  <c r="AV31" i="91"/>
  <c r="AW31" i="91"/>
  <c r="AX31" i="91"/>
  <c r="AZ31" i="91"/>
  <c r="BA31" i="91"/>
  <c r="BB31" i="91"/>
  <c r="BK31" i="91"/>
  <c r="BE31" i="91"/>
  <c r="GV31" i="91"/>
  <c r="BL31" i="91"/>
  <c r="BM31" i="91"/>
  <c r="BO31" i="91"/>
  <c r="BP31" i="91"/>
  <c r="BQ31" i="91"/>
  <c r="BZ31" i="91"/>
  <c r="BT31" i="91"/>
  <c r="CC31" i="91"/>
  <c r="CA31" i="91"/>
  <c r="CB31" i="91"/>
  <c r="CD31" i="91"/>
  <c r="CE31" i="91"/>
  <c r="CF31" i="91"/>
  <c r="CI31" i="91"/>
  <c r="CR31" i="91"/>
  <c r="CP31" i="91"/>
  <c r="CQ31" i="91"/>
  <c r="CS31" i="91"/>
  <c r="CT31" i="91"/>
  <c r="CU31" i="91"/>
  <c r="CX31" i="91"/>
  <c r="DG31" i="91"/>
  <c r="DD31" i="91"/>
  <c r="DE31" i="91"/>
  <c r="DF31" i="91"/>
  <c r="DH31" i="91"/>
  <c r="DI31" i="91"/>
  <c r="DJ31" i="91"/>
  <c r="DM31" i="91"/>
  <c r="DV31" i="91"/>
  <c r="DT31" i="91"/>
  <c r="DU31" i="91"/>
  <c r="DW31" i="91"/>
  <c r="DX31" i="91"/>
  <c r="DY31" i="91"/>
  <c r="EB31" i="91"/>
  <c r="EK31" i="91"/>
  <c r="EI31" i="91"/>
  <c r="EJ31" i="91"/>
  <c r="EL31" i="91"/>
  <c r="EM31" i="91"/>
  <c r="EN31" i="91"/>
  <c r="EW31" i="91"/>
  <c r="EQ31" i="91"/>
  <c r="HH31" i="91"/>
  <c r="EX31" i="91"/>
  <c r="EY31" i="91"/>
  <c r="FA31" i="91"/>
  <c r="FB31" i="91"/>
  <c r="FC31" i="91"/>
  <c r="FF31" i="91"/>
  <c r="FO31" i="91"/>
  <c r="FL31" i="91"/>
  <c r="FM31" i="91"/>
  <c r="FN31" i="91"/>
  <c r="FP31" i="91"/>
  <c r="FQ31" i="91"/>
  <c r="FR31" i="91"/>
  <c r="GA31" i="91"/>
  <c r="FU31" i="91"/>
  <c r="GD31" i="91"/>
  <c r="GB31" i="91"/>
  <c r="GC31" i="91"/>
  <c r="GE31" i="91"/>
  <c r="GF31" i="91"/>
  <c r="I32" i="91"/>
  <c r="R32" i="91"/>
  <c r="L32" i="91"/>
  <c r="U32" i="91"/>
  <c r="S32" i="91"/>
  <c r="T32" i="91"/>
  <c r="V32" i="91"/>
  <c r="W32" i="91"/>
  <c r="X32" i="91"/>
  <c r="AG32" i="91"/>
  <c r="AA32" i="91"/>
  <c r="AH32" i="91"/>
  <c r="AI32" i="91"/>
  <c r="AJ32" i="91"/>
  <c r="AK32" i="91"/>
  <c r="AL32" i="91"/>
  <c r="AM32" i="91"/>
  <c r="AP32" i="91"/>
  <c r="AV32" i="91"/>
  <c r="AW32" i="91"/>
  <c r="AX32" i="91"/>
  <c r="AZ32" i="91"/>
  <c r="BA32" i="91"/>
  <c r="BB32" i="91"/>
  <c r="BE32" i="91"/>
  <c r="BK32" i="91"/>
  <c r="BL32" i="91"/>
  <c r="BM32" i="91"/>
  <c r="BN32" i="91"/>
  <c r="BO32" i="91"/>
  <c r="BP32" i="91"/>
  <c r="BQ32" i="91"/>
  <c r="BZ32" i="91"/>
  <c r="BT32" i="91"/>
  <c r="CC32" i="91"/>
  <c r="CA32" i="91"/>
  <c r="CB32" i="91"/>
  <c r="CD32" i="91"/>
  <c r="CE32" i="91"/>
  <c r="CF32" i="91"/>
  <c r="CI32" i="91"/>
  <c r="CR32" i="91"/>
  <c r="CP32" i="91"/>
  <c r="CQ32" i="91"/>
  <c r="CS32" i="91"/>
  <c r="CT32" i="91"/>
  <c r="CU32" i="91"/>
  <c r="CX32" i="91"/>
  <c r="DD32" i="91"/>
  <c r="DE32" i="91"/>
  <c r="DF32" i="91"/>
  <c r="DH32" i="91"/>
  <c r="DI32" i="91"/>
  <c r="DJ32" i="91"/>
  <c r="DM32" i="91"/>
  <c r="DV32" i="91"/>
  <c r="DT32" i="91"/>
  <c r="DU32" i="91"/>
  <c r="DW32" i="91"/>
  <c r="DX32" i="91"/>
  <c r="DY32" i="91"/>
  <c r="EB32" i="91"/>
  <c r="EH32" i="91"/>
  <c r="EJ32" i="91"/>
  <c r="EL32" i="91"/>
  <c r="EM32" i="91"/>
  <c r="EN32" i="91"/>
  <c r="EQ32" i="91"/>
  <c r="EZ32" i="91"/>
  <c r="EX32" i="91"/>
  <c r="EY32" i="91"/>
  <c r="FA32" i="91"/>
  <c r="FB32" i="91"/>
  <c r="FC32" i="91"/>
  <c r="FF32" i="91"/>
  <c r="FL32" i="91"/>
  <c r="FM32" i="91"/>
  <c r="FN32" i="91"/>
  <c r="FO32" i="91"/>
  <c r="FP32" i="91"/>
  <c r="FQ32" i="91"/>
  <c r="FR32" i="91"/>
  <c r="FU32" i="91"/>
  <c r="GD32" i="91"/>
  <c r="GB32" i="91"/>
  <c r="GC32" i="91"/>
  <c r="GE32" i="91"/>
  <c r="GF32" i="91"/>
  <c r="I33" i="91"/>
  <c r="L33" i="91"/>
  <c r="R33" i="91"/>
  <c r="S33" i="91"/>
  <c r="T33" i="91"/>
  <c r="U33" i="91"/>
  <c r="V33" i="91"/>
  <c r="W33" i="91"/>
  <c r="X33" i="91"/>
  <c r="AG33" i="91"/>
  <c r="AA33" i="91"/>
  <c r="AJ33" i="91"/>
  <c r="AH33" i="91"/>
  <c r="AI33" i="91"/>
  <c r="AK33" i="91"/>
  <c r="AL33" i="91"/>
  <c r="AM33" i="91"/>
  <c r="AP33" i="91"/>
  <c r="AV33" i="91"/>
  <c r="AW33" i="91"/>
  <c r="AX33" i="91"/>
  <c r="AZ33" i="91"/>
  <c r="BA33" i="91"/>
  <c r="BB33" i="91"/>
  <c r="BE33" i="91"/>
  <c r="BN33" i="91"/>
  <c r="BL33" i="91"/>
  <c r="BM33" i="91"/>
  <c r="BO33" i="91"/>
  <c r="BP33" i="91"/>
  <c r="BQ33" i="91"/>
  <c r="BT33" i="91"/>
  <c r="BZ33" i="91"/>
  <c r="CA33" i="91"/>
  <c r="CB33" i="91"/>
  <c r="CC33" i="91"/>
  <c r="CD33" i="91"/>
  <c r="CE33" i="91"/>
  <c r="CF33" i="91"/>
  <c r="CI33" i="91"/>
  <c r="CO33" i="91"/>
  <c r="CP33" i="91"/>
  <c r="CQ33" i="91"/>
  <c r="CS33" i="91"/>
  <c r="CT33" i="91"/>
  <c r="CU33" i="91"/>
  <c r="CX33" i="91"/>
  <c r="DG33" i="91"/>
  <c r="DE33" i="91"/>
  <c r="DF33" i="91"/>
  <c r="DH33" i="91"/>
  <c r="DI33" i="91"/>
  <c r="DJ33" i="91"/>
  <c r="DS33" i="91"/>
  <c r="DM33" i="91"/>
  <c r="DV33" i="91"/>
  <c r="DT33" i="91"/>
  <c r="DU33" i="91"/>
  <c r="DW33" i="91"/>
  <c r="DX33" i="91"/>
  <c r="DY33" i="91"/>
  <c r="EH33" i="91"/>
  <c r="EB33" i="91"/>
  <c r="EI33" i="91"/>
  <c r="EJ33" i="91"/>
  <c r="EK33" i="91"/>
  <c r="EL33" i="91"/>
  <c r="EM33" i="91"/>
  <c r="EN33" i="91"/>
  <c r="EQ33" i="91"/>
  <c r="EZ33" i="91"/>
  <c r="EX33" i="91"/>
  <c r="FA33" i="91"/>
  <c r="FB33" i="91"/>
  <c r="FC33" i="91"/>
  <c r="FF33" i="91"/>
  <c r="FO33" i="91"/>
  <c r="FM33" i="91"/>
  <c r="FN33" i="91"/>
  <c r="FP33" i="91"/>
  <c r="FQ33" i="91"/>
  <c r="FR33" i="91"/>
  <c r="GA33" i="91"/>
  <c r="FU33" i="91"/>
  <c r="GD33" i="91"/>
  <c r="GB33" i="91"/>
  <c r="GC33" i="91"/>
  <c r="GE33" i="91"/>
  <c r="GF33" i="91"/>
  <c r="I34" i="91"/>
  <c r="R34" i="91"/>
  <c r="L34" i="91"/>
  <c r="U34" i="91"/>
  <c r="S34" i="91"/>
  <c r="T34" i="91"/>
  <c r="V34" i="91"/>
  <c r="W34" i="91"/>
  <c r="X34" i="91"/>
  <c r="AG34" i="91"/>
  <c r="AA34" i="91"/>
  <c r="AJ34" i="91"/>
  <c r="AH34" i="91"/>
  <c r="AI34" i="91"/>
  <c r="AK34" i="91"/>
  <c r="AL34" i="91"/>
  <c r="AM34" i="91"/>
  <c r="AP34" i="91"/>
  <c r="AV34" i="91"/>
  <c r="AW34" i="91"/>
  <c r="AX34" i="91"/>
  <c r="AZ34" i="91"/>
  <c r="BA34" i="91"/>
  <c r="BB34" i="91"/>
  <c r="BK34" i="91"/>
  <c r="BE34" i="91"/>
  <c r="BN34" i="91"/>
  <c r="BL34" i="91"/>
  <c r="BM34" i="91"/>
  <c r="BO34" i="91"/>
  <c r="BP34" i="91"/>
  <c r="BQ34" i="91"/>
  <c r="BT34" i="91"/>
  <c r="BZ34" i="91"/>
  <c r="CA34" i="91"/>
  <c r="CB34" i="91"/>
  <c r="CC34" i="91"/>
  <c r="CD34" i="91"/>
  <c r="CE34" i="91"/>
  <c r="CF34" i="91"/>
  <c r="CO34" i="91"/>
  <c r="CI34" i="91"/>
  <c r="CR34" i="91"/>
  <c r="CP34" i="91"/>
  <c r="CQ34" i="91"/>
  <c r="CS34" i="91"/>
  <c r="CT34" i="91"/>
  <c r="CU34" i="91"/>
  <c r="CX34" i="91"/>
  <c r="DG34" i="91"/>
  <c r="DE34" i="91"/>
  <c r="DF34" i="91"/>
  <c r="DH34" i="91"/>
  <c r="DI34" i="91"/>
  <c r="DJ34" i="91"/>
  <c r="DM34" i="91"/>
  <c r="DS34" i="91"/>
  <c r="DT34" i="91"/>
  <c r="DU34" i="91"/>
  <c r="DW34" i="91"/>
  <c r="DX34" i="91"/>
  <c r="DY34" i="91"/>
  <c r="EB34" i="91"/>
  <c r="EH34" i="91"/>
  <c r="EK34" i="91"/>
  <c r="EI34" i="91"/>
  <c r="EJ34" i="91"/>
  <c r="EL34" i="91"/>
  <c r="EM34" i="91"/>
  <c r="EN34" i="91"/>
  <c r="EW34" i="91"/>
  <c r="EQ34" i="91"/>
  <c r="EZ34" i="91"/>
  <c r="EX34" i="91"/>
  <c r="EY34" i="91"/>
  <c r="FA34" i="91"/>
  <c r="FB34" i="91"/>
  <c r="FC34" i="91"/>
  <c r="FF34" i="91"/>
  <c r="FO34" i="91"/>
  <c r="FM34" i="91"/>
  <c r="FN34" i="91"/>
  <c r="FP34" i="91"/>
  <c r="FQ34" i="91"/>
  <c r="FR34" i="91"/>
  <c r="GA34" i="91"/>
  <c r="FU34" i="91"/>
  <c r="GB34" i="91"/>
  <c r="GC34" i="91"/>
  <c r="GD34" i="91"/>
  <c r="GE34" i="91"/>
  <c r="GF34" i="91"/>
  <c r="I35" i="91"/>
  <c r="R35" i="91"/>
  <c r="L35" i="91"/>
  <c r="S35" i="91"/>
  <c r="T35" i="91"/>
  <c r="V35" i="91"/>
  <c r="W35" i="91"/>
  <c r="X35" i="91"/>
  <c r="AG35" i="91"/>
  <c r="AA35" i="91"/>
  <c r="AJ35" i="91"/>
  <c r="AH35" i="91"/>
  <c r="AI35" i="91"/>
  <c r="AK35" i="91"/>
  <c r="AL35" i="91"/>
  <c r="AM35" i="91"/>
  <c r="AP35" i="91"/>
  <c r="AV35" i="91"/>
  <c r="AW35" i="91"/>
  <c r="AX35" i="91"/>
  <c r="AZ35" i="91"/>
  <c r="BA35" i="91"/>
  <c r="BB35" i="91"/>
  <c r="BK35" i="91"/>
  <c r="BE35" i="91"/>
  <c r="BN35" i="91"/>
  <c r="BL35" i="91"/>
  <c r="BM35" i="91"/>
  <c r="BO35" i="91"/>
  <c r="BP35" i="91"/>
  <c r="BQ35" i="91"/>
  <c r="BZ35" i="91"/>
  <c r="BT35" i="91"/>
  <c r="CA35" i="91"/>
  <c r="CB35" i="91"/>
  <c r="CC35" i="91"/>
  <c r="CD35" i="91"/>
  <c r="CE35" i="91"/>
  <c r="CF35" i="91"/>
  <c r="CI35" i="91"/>
  <c r="CR35" i="91"/>
  <c r="CP35" i="91"/>
  <c r="CQ35" i="91"/>
  <c r="CS35" i="91"/>
  <c r="CT35" i="91"/>
  <c r="CU35" i="91"/>
  <c r="CX35" i="91"/>
  <c r="DG35" i="91"/>
  <c r="DD35" i="91"/>
  <c r="DE35" i="91"/>
  <c r="DF35" i="91"/>
  <c r="DH35" i="91"/>
  <c r="DI35" i="91"/>
  <c r="DJ35" i="91"/>
  <c r="DM35" i="91"/>
  <c r="DS35" i="91"/>
  <c r="DV35" i="91"/>
  <c r="DT35" i="91"/>
  <c r="DU35" i="91"/>
  <c r="DW35" i="91"/>
  <c r="DX35" i="91"/>
  <c r="DY35" i="91"/>
  <c r="EH35" i="91"/>
  <c r="EB35" i="91"/>
  <c r="EI35" i="91"/>
  <c r="EJ35" i="91"/>
  <c r="EK35" i="91"/>
  <c r="EL35" i="91"/>
  <c r="EM35" i="91"/>
  <c r="EN35" i="91"/>
  <c r="EW35" i="91"/>
  <c r="EQ35" i="91"/>
  <c r="HH35" i="91"/>
  <c r="EZ35" i="91"/>
  <c r="EX35" i="91"/>
  <c r="EY35" i="91"/>
  <c r="FA35" i="91"/>
  <c r="FB35" i="91"/>
  <c r="FC35" i="91"/>
  <c r="FF35" i="91"/>
  <c r="FO35" i="91"/>
  <c r="FM35" i="91"/>
  <c r="FN35" i="91"/>
  <c r="FP35" i="91"/>
  <c r="FQ35" i="91"/>
  <c r="FR35" i="91"/>
  <c r="FU35" i="91"/>
  <c r="GA35" i="91"/>
  <c r="GB35" i="91"/>
  <c r="GC35" i="91"/>
  <c r="GD35" i="91"/>
  <c r="GE35" i="91"/>
  <c r="GF35" i="91"/>
  <c r="I36" i="91"/>
  <c r="R36" i="91"/>
  <c r="L36" i="91"/>
  <c r="S36" i="91"/>
  <c r="T36" i="91"/>
  <c r="V36" i="91"/>
  <c r="W36" i="91"/>
  <c r="X36" i="91"/>
  <c r="AG36" i="91"/>
  <c r="AA36" i="91"/>
  <c r="AJ36" i="91"/>
  <c r="AH36" i="91"/>
  <c r="AI36" i="91"/>
  <c r="AK36" i="91"/>
  <c r="AL36" i="91"/>
  <c r="AM36" i="91"/>
  <c r="AP36" i="91"/>
  <c r="AV36" i="91"/>
  <c r="AW36" i="91"/>
  <c r="AX36" i="91"/>
  <c r="AZ36" i="91"/>
  <c r="BA36" i="91"/>
  <c r="BB36" i="91"/>
  <c r="BE36" i="91"/>
  <c r="BK36" i="91"/>
  <c r="BL36" i="91"/>
  <c r="BM36" i="91"/>
  <c r="BO36" i="91"/>
  <c r="BP36" i="91"/>
  <c r="BQ36" i="91"/>
  <c r="BT36" i="91"/>
  <c r="CA36" i="91"/>
  <c r="CB36" i="91"/>
  <c r="CD36" i="91"/>
  <c r="CE36" i="91"/>
  <c r="CF36" i="91"/>
  <c r="CI36" i="91"/>
  <c r="CO36" i="91"/>
  <c r="CP36" i="91"/>
  <c r="CQ36" i="91"/>
  <c r="CS36" i="91"/>
  <c r="CT36" i="91"/>
  <c r="CU36" i="91"/>
  <c r="CX36" i="91"/>
  <c r="DD36" i="91"/>
  <c r="DE36" i="91"/>
  <c r="DF36" i="91"/>
  <c r="DH36" i="91"/>
  <c r="DI36" i="91"/>
  <c r="DJ36" i="91"/>
  <c r="DM36" i="91"/>
  <c r="DT36" i="91"/>
  <c r="DU36" i="91"/>
  <c r="DW36" i="91"/>
  <c r="DX36" i="91"/>
  <c r="DY36" i="91"/>
  <c r="EB36" i="91"/>
  <c r="EI36" i="91"/>
  <c r="EJ36" i="91"/>
  <c r="EL36" i="91"/>
  <c r="EM36" i="91"/>
  <c r="EN36" i="91"/>
  <c r="EQ36" i="91"/>
  <c r="HH36" i="91"/>
  <c r="EX36" i="91"/>
  <c r="EY36" i="91"/>
  <c r="FA36" i="91"/>
  <c r="FB36" i="91"/>
  <c r="FC36" i="91"/>
  <c r="FL36" i="91"/>
  <c r="FF36" i="91"/>
  <c r="FM36" i="91"/>
  <c r="FN36" i="91"/>
  <c r="FP36" i="91"/>
  <c r="FQ36" i="91"/>
  <c r="FR36" i="91"/>
  <c r="FU36" i="91"/>
  <c r="GA36" i="91"/>
  <c r="GB36" i="91"/>
  <c r="GC36" i="91"/>
  <c r="GE36" i="91"/>
  <c r="GF36" i="91"/>
  <c r="I37" i="91"/>
  <c r="R37" i="91"/>
  <c r="L37" i="91"/>
  <c r="S37" i="91"/>
  <c r="T37" i="91"/>
  <c r="U37" i="91"/>
  <c r="V37" i="91"/>
  <c r="W37" i="91"/>
  <c r="X37" i="91"/>
  <c r="AA37" i="91"/>
  <c r="AG37" i="91"/>
  <c r="AH37" i="91"/>
  <c r="AI37" i="91"/>
  <c r="AJ37" i="91"/>
  <c r="AK37" i="91"/>
  <c r="AL37" i="91"/>
  <c r="AM37" i="91"/>
  <c r="AP37" i="91"/>
  <c r="AV37" i="91"/>
  <c r="AW37" i="91"/>
  <c r="AX37" i="91"/>
  <c r="AZ37" i="91"/>
  <c r="BA37" i="91"/>
  <c r="BB37" i="91"/>
  <c r="BK37" i="91"/>
  <c r="BE37" i="91"/>
  <c r="BL37" i="91"/>
  <c r="BM37" i="91"/>
  <c r="BO37" i="91"/>
  <c r="BP37" i="91"/>
  <c r="BQ37" i="91"/>
  <c r="BT37" i="91"/>
  <c r="BZ37" i="91"/>
  <c r="CA37" i="91"/>
  <c r="CB37" i="91"/>
  <c r="CD37" i="91"/>
  <c r="CE37" i="91"/>
  <c r="CF37" i="91"/>
  <c r="CI37" i="91"/>
  <c r="CO37" i="91"/>
  <c r="CR37" i="91"/>
  <c r="CP37" i="91"/>
  <c r="CQ37" i="91"/>
  <c r="CS37" i="91"/>
  <c r="CT37" i="91"/>
  <c r="CU37" i="91"/>
  <c r="CX37" i="91"/>
  <c r="DG37" i="91"/>
  <c r="DD37" i="91"/>
  <c r="DE37" i="91"/>
  <c r="DF37" i="91"/>
  <c r="DH37" i="91"/>
  <c r="DI37" i="91"/>
  <c r="DJ37" i="91"/>
  <c r="DM37" i="91"/>
  <c r="DV37" i="91"/>
  <c r="DT37" i="91"/>
  <c r="DU37" i="91"/>
  <c r="DW37" i="91"/>
  <c r="DX37" i="91"/>
  <c r="DY37" i="91"/>
  <c r="EH37" i="91"/>
  <c r="EB37" i="91"/>
  <c r="EK37" i="91"/>
  <c r="EI37" i="91"/>
  <c r="EJ37" i="91"/>
  <c r="EL37" i="91"/>
  <c r="EM37" i="91"/>
  <c r="EN37" i="91"/>
  <c r="EQ37" i="91"/>
  <c r="HH37" i="91"/>
  <c r="EX37" i="91"/>
  <c r="EY37" i="91"/>
  <c r="EZ37" i="91"/>
  <c r="FA37" i="91"/>
  <c r="FB37" i="91"/>
  <c r="FC37" i="91"/>
  <c r="FF37" i="91"/>
  <c r="FO37" i="91"/>
  <c r="FM37" i="91"/>
  <c r="FN37" i="91"/>
  <c r="FP37" i="91"/>
  <c r="FQ37" i="91"/>
  <c r="FR37" i="91"/>
  <c r="FU37" i="91"/>
  <c r="GD37" i="91"/>
  <c r="GB37" i="91"/>
  <c r="GC37" i="91"/>
  <c r="GE37" i="91"/>
  <c r="GF37" i="91"/>
  <c r="I38" i="91"/>
  <c r="R38" i="91"/>
  <c r="L38" i="91"/>
  <c r="U38" i="91"/>
  <c r="S38" i="91"/>
  <c r="T38" i="91"/>
  <c r="V38" i="91"/>
  <c r="W38" i="91"/>
  <c r="X38" i="91"/>
  <c r="AG38" i="91"/>
  <c r="AA38" i="91"/>
  <c r="AJ38" i="91"/>
  <c r="AH38" i="91"/>
  <c r="AI38" i="91"/>
  <c r="AK38" i="91"/>
  <c r="AL38" i="91"/>
  <c r="AM38" i="91"/>
  <c r="AP38" i="91"/>
  <c r="AV38" i="91"/>
  <c r="AW38" i="91"/>
  <c r="AX38" i="91"/>
  <c r="AY38" i="91"/>
  <c r="AZ38" i="91"/>
  <c r="BA38" i="91"/>
  <c r="BB38" i="91"/>
  <c r="BE38" i="91"/>
  <c r="BN38" i="91"/>
  <c r="BK38" i="91"/>
  <c r="BL38" i="91"/>
  <c r="BM38" i="91"/>
  <c r="BO38" i="91"/>
  <c r="BP38" i="91"/>
  <c r="BQ38" i="91"/>
  <c r="BT38" i="91"/>
  <c r="CC38" i="91"/>
  <c r="CA38" i="91"/>
  <c r="CB38" i="91"/>
  <c r="CD38" i="91"/>
  <c r="CE38" i="91"/>
  <c r="CF38" i="91"/>
  <c r="CI38" i="91"/>
  <c r="CR38" i="91"/>
  <c r="CP38" i="91"/>
  <c r="CQ38" i="91"/>
  <c r="CS38" i="91"/>
  <c r="CT38" i="91"/>
  <c r="CU38" i="91"/>
  <c r="CX38" i="91"/>
  <c r="DD38" i="91"/>
  <c r="DE38" i="91"/>
  <c r="DF38" i="91"/>
  <c r="DH38" i="91"/>
  <c r="DI38" i="91"/>
  <c r="DJ38" i="91"/>
  <c r="DM38" i="91"/>
  <c r="DT38" i="91"/>
  <c r="DU38" i="91"/>
  <c r="DV38" i="91"/>
  <c r="DW38" i="91"/>
  <c r="DX38" i="91"/>
  <c r="DY38" i="91"/>
  <c r="EH38" i="91"/>
  <c r="EB38" i="91"/>
  <c r="EI38" i="91"/>
  <c r="EJ38" i="91"/>
  <c r="EK38" i="91"/>
  <c r="EL38" i="91"/>
  <c r="EM38" i="91"/>
  <c r="EN38" i="91"/>
  <c r="EW38" i="91"/>
  <c r="EQ38" i="91"/>
  <c r="EZ38" i="91"/>
  <c r="EX38" i="91"/>
  <c r="EY38" i="91"/>
  <c r="FA38" i="91"/>
  <c r="FB38" i="91"/>
  <c r="FC38" i="91"/>
  <c r="FF38" i="91"/>
  <c r="FO38" i="91"/>
  <c r="FM38" i="91"/>
  <c r="FN38" i="91"/>
  <c r="FP38" i="91"/>
  <c r="FQ38" i="91"/>
  <c r="FR38" i="91"/>
  <c r="GA38" i="91"/>
  <c r="FU38" i="91"/>
  <c r="GB38" i="91"/>
  <c r="GC38" i="91"/>
  <c r="GD38" i="91"/>
  <c r="GE38" i="91"/>
  <c r="GF38" i="91"/>
  <c r="I39" i="91"/>
  <c r="R39" i="91"/>
  <c r="J39" i="91"/>
  <c r="S39" i="91"/>
  <c r="K39" i="91"/>
  <c r="K40" i="91"/>
  <c r="M39" i="91"/>
  <c r="N39" i="91"/>
  <c r="N40" i="91"/>
  <c r="W40" i="91"/>
  <c r="Y39" i="91"/>
  <c r="X39" i="91"/>
  <c r="AG39" i="91"/>
  <c r="Z39" i="91"/>
  <c r="AI39" i="91"/>
  <c r="AB39" i="91"/>
  <c r="AA39" i="91"/>
  <c r="AC39" i="91"/>
  <c r="AL39" i="91"/>
  <c r="AK39" i="91"/>
  <c r="AN39" i="91"/>
  <c r="AN40" i="91"/>
  <c r="AO39" i="91"/>
  <c r="AX39" i="91"/>
  <c r="AQ39" i="91"/>
  <c r="AP39" i="91"/>
  <c r="AY39" i="91"/>
  <c r="AR39" i="91"/>
  <c r="BA39" i="91"/>
  <c r="BC39" i="91"/>
  <c r="BL39" i="91"/>
  <c r="BD39" i="91"/>
  <c r="BM39" i="91"/>
  <c r="BE39" i="91"/>
  <c r="BN39" i="91"/>
  <c r="BF39" i="91"/>
  <c r="BO39" i="91"/>
  <c r="BG39" i="91"/>
  <c r="BP39" i="91"/>
  <c r="BR39" i="91"/>
  <c r="BR40" i="91"/>
  <c r="BS39" i="91"/>
  <c r="BU39" i="91"/>
  <c r="BT39" i="91"/>
  <c r="CC39" i="91"/>
  <c r="BV39" i="91"/>
  <c r="CB39" i="91"/>
  <c r="CE39" i="91"/>
  <c r="CG39" i="91"/>
  <c r="CP39" i="91"/>
  <c r="CH39" i="91"/>
  <c r="CF39" i="91"/>
  <c r="CJ39" i="91"/>
  <c r="CS39" i="91"/>
  <c r="CJ40" i="91"/>
  <c r="CK39" i="91"/>
  <c r="CI39" i="91"/>
  <c r="CR39" i="91"/>
  <c r="CV39" i="91"/>
  <c r="CW39" i="91"/>
  <c r="DF39" i="91"/>
  <c r="CY39" i="91"/>
  <c r="HC39" i="91"/>
  <c r="CZ39" i="91"/>
  <c r="HD39" i="91"/>
  <c r="DK39" i="91"/>
  <c r="DT39" i="91"/>
  <c r="DL39" i="91"/>
  <c r="DJ39" i="91"/>
  <c r="DN39" i="91"/>
  <c r="DO39" i="91"/>
  <c r="DX39" i="91"/>
  <c r="DW39" i="91"/>
  <c r="DZ39" i="91"/>
  <c r="DY39" i="91"/>
  <c r="EI39" i="91"/>
  <c r="EA39" i="91"/>
  <c r="EJ39" i="91"/>
  <c r="EC39" i="91"/>
  <c r="EB39" i="91"/>
  <c r="EK39" i="91"/>
  <c r="ED39" i="91"/>
  <c r="EO39" i="91"/>
  <c r="EX39" i="91"/>
  <c r="EP39" i="91"/>
  <c r="ER39" i="91"/>
  <c r="EQ39" i="91"/>
  <c r="ES39" i="91"/>
  <c r="HJ39" i="91"/>
  <c r="FA39" i="91"/>
  <c r="FD39" i="91"/>
  <c r="FM39" i="91"/>
  <c r="FE39" i="91"/>
  <c r="FG39" i="91"/>
  <c r="FP39" i="91"/>
  <c r="FH39" i="91"/>
  <c r="FH40" i="91"/>
  <c r="FS39" i="91"/>
  <c r="FT39" i="91"/>
  <c r="GC39" i="91"/>
  <c r="FV39" i="91"/>
  <c r="FW39" i="91"/>
  <c r="FU39" i="91"/>
  <c r="GF39" i="91"/>
  <c r="GB39" i="91"/>
  <c r="GE39" i="91"/>
  <c r="J40" i="91"/>
  <c r="Z40" i="91"/>
  <c r="Z42" i="91"/>
  <c r="AI42" i="91"/>
  <c r="AB40" i="91"/>
  <c r="AC40" i="91"/>
  <c r="AA40" i="91"/>
  <c r="AR40" i="91"/>
  <c r="BD40" i="91"/>
  <c r="BM40" i="91"/>
  <c r="BF40" i="91"/>
  <c r="BG40" i="91"/>
  <c r="BG42" i="91"/>
  <c r="BS40" i="91"/>
  <c r="BU40" i="91"/>
  <c r="BU42" i="91"/>
  <c r="BV40" i="91"/>
  <c r="CB40" i="91"/>
  <c r="DN40" i="91"/>
  <c r="DN42" i="91"/>
  <c r="DW42" i="91"/>
  <c r="EC40" i="91"/>
  <c r="EC42" i="91"/>
  <c r="EL42" i="91"/>
  <c r="ED40" i="91"/>
  <c r="EM40" i="91"/>
  <c r="EP40" i="91"/>
  <c r="EP42" i="91"/>
  <c r="ER40" i="91"/>
  <c r="ER42" i="91"/>
  <c r="ES40" i="91"/>
  <c r="EY40" i="91"/>
  <c r="FS40" i="91"/>
  <c r="FT40" i="91"/>
  <c r="FT42" i="91"/>
  <c r="FV40" i="91"/>
  <c r="FW40" i="91"/>
  <c r="FU40" i="91"/>
  <c r="FW42" i="91"/>
  <c r="R41" i="91"/>
  <c r="S41" i="91"/>
  <c r="T41" i="91"/>
  <c r="U41" i="91"/>
  <c r="V41" i="91"/>
  <c r="W41" i="91"/>
  <c r="AG41" i="91"/>
  <c r="AH41" i="91"/>
  <c r="AI41" i="91"/>
  <c r="AJ41" i="91"/>
  <c r="AK41" i="91"/>
  <c r="AL41" i="91"/>
  <c r="AV41" i="91"/>
  <c r="AW41" i="91"/>
  <c r="AX41" i="91"/>
  <c r="AY41" i="91"/>
  <c r="AZ41" i="91"/>
  <c r="BA41" i="91"/>
  <c r="BK41" i="91"/>
  <c r="BL41" i="91"/>
  <c r="BM41" i="91"/>
  <c r="BN41" i="91"/>
  <c r="BO41" i="91"/>
  <c r="BP41" i="91"/>
  <c r="BZ41" i="91"/>
  <c r="CA41" i="91"/>
  <c r="CB41" i="91"/>
  <c r="CC41" i="91"/>
  <c r="CD41" i="91"/>
  <c r="CE41" i="91"/>
  <c r="CO41" i="91"/>
  <c r="CP41" i="91"/>
  <c r="CQ41" i="91"/>
  <c r="CR41" i="91"/>
  <c r="CS41" i="91"/>
  <c r="CT41" i="91"/>
  <c r="DD41" i="91"/>
  <c r="DE41" i="91"/>
  <c r="DF41" i="91"/>
  <c r="DG41" i="91"/>
  <c r="DH41" i="91"/>
  <c r="DI41" i="91"/>
  <c r="DS41" i="91"/>
  <c r="DT41" i="91"/>
  <c r="DU41" i="91"/>
  <c r="DV41" i="91"/>
  <c r="DW41" i="91"/>
  <c r="DX41" i="91"/>
  <c r="EH41" i="91"/>
  <c r="EI41" i="91"/>
  <c r="EJ41" i="91"/>
  <c r="EK41" i="91"/>
  <c r="EL41" i="91"/>
  <c r="EM41" i="91"/>
  <c r="EW41" i="91"/>
  <c r="EX41" i="91"/>
  <c r="EY41" i="91"/>
  <c r="EZ41" i="91"/>
  <c r="FA41" i="91"/>
  <c r="FB41" i="91"/>
  <c r="FL41" i="91"/>
  <c r="FM41" i="91"/>
  <c r="FN41" i="91"/>
  <c r="FO41" i="91"/>
  <c r="FP41" i="91"/>
  <c r="FQ41" i="91"/>
  <c r="GA41" i="91"/>
  <c r="GB41" i="91"/>
  <c r="GC41" i="91"/>
  <c r="GD41" i="91"/>
  <c r="GE41" i="91"/>
  <c r="GF41" i="91"/>
  <c r="J42" i="91"/>
  <c r="S42" i="91"/>
  <c r="R42" i="91"/>
  <c r="U42" i="91"/>
  <c r="AB42" i="91"/>
  <c r="GQ42" i="91"/>
  <c r="BF42" i="91"/>
  <c r="BO42" i="91"/>
  <c r="BS42" i="91"/>
  <c r="BV42" i="91"/>
  <c r="CB42" i="91"/>
  <c r="FS42" i="91"/>
  <c r="GB42" i="91"/>
  <c r="FV42" i="91"/>
  <c r="AA16" i="91"/>
  <c r="AJ16" i="91"/>
  <c r="GP15" i="91"/>
  <c r="AK40" i="91"/>
  <c r="GP10" i="91"/>
  <c r="GP11" i="91"/>
  <c r="HJ40" i="91"/>
  <c r="W39" i="91"/>
  <c r="U35" i="91"/>
  <c r="U25" i="91"/>
  <c r="GP18" i="91"/>
  <c r="HB18" i="91"/>
  <c r="GP19" i="91"/>
  <c r="HB19" i="91"/>
  <c r="GP20" i="91"/>
  <c r="HB20" i="91"/>
  <c r="GP21" i="91"/>
  <c r="GP22" i="91"/>
  <c r="HB22" i="91"/>
  <c r="GP23" i="91"/>
  <c r="HB23" i="91"/>
  <c r="GP24" i="91"/>
  <c r="HB24" i="91"/>
  <c r="GP25" i="91"/>
  <c r="GP26" i="91"/>
  <c r="GP27" i="91"/>
  <c r="HB27" i="91"/>
  <c r="GP28" i="91"/>
  <c r="HB28" i="91"/>
  <c r="GP29" i="91"/>
  <c r="GP30" i="91"/>
  <c r="HB30" i="91"/>
  <c r="GP31" i="91"/>
  <c r="HB31" i="91"/>
  <c r="GP32" i="91"/>
  <c r="HB32" i="91"/>
  <c r="GP33" i="91"/>
  <c r="HB33" i="91"/>
  <c r="GP34" i="91"/>
  <c r="HB34" i="91"/>
  <c r="GP36" i="91"/>
  <c r="HB36" i="91"/>
  <c r="GP37" i="91"/>
  <c r="GQ39" i="91"/>
  <c r="GJ26" i="91"/>
  <c r="GJ38" i="91"/>
  <c r="V39" i="91"/>
  <c r="U36" i="91"/>
  <c r="GR39" i="91"/>
  <c r="GJ28" i="91"/>
  <c r="HI39" i="91"/>
  <c r="GJ29" i="91"/>
  <c r="U28" i="91"/>
  <c r="U22" i="91"/>
  <c r="U21" i="91"/>
  <c r="GJ18" i="91"/>
  <c r="GJ30" i="91"/>
  <c r="L39" i="91"/>
  <c r="U29" i="91"/>
  <c r="GW39" i="91"/>
  <c r="GJ19" i="91"/>
  <c r="GJ31" i="91"/>
  <c r="M42" i="91"/>
  <c r="U30" i="91"/>
  <c r="U23" i="91"/>
  <c r="GV20" i="91"/>
  <c r="GV21" i="91"/>
  <c r="GV22" i="91"/>
  <c r="GV23" i="91"/>
  <c r="GV24" i="91"/>
  <c r="GV25" i="91"/>
  <c r="GV26" i="91"/>
  <c r="GV27" i="91"/>
  <c r="GV28" i="91"/>
  <c r="GV29" i="91"/>
  <c r="GV30" i="91"/>
  <c r="GV32" i="91"/>
  <c r="HH32" i="91"/>
  <c r="GV33" i="91"/>
  <c r="GV34" i="91"/>
  <c r="GV35" i="91"/>
  <c r="GV36" i="91"/>
  <c r="GV37" i="91"/>
  <c r="GV38" i="91"/>
  <c r="GX39" i="91"/>
  <c r="GJ20" i="91"/>
  <c r="GJ32" i="91"/>
  <c r="GJ21" i="91"/>
  <c r="GJ33" i="91"/>
  <c r="GJ22" i="91"/>
  <c r="GJ23" i="91"/>
  <c r="GJ35" i="91"/>
  <c r="M40" i="91"/>
  <c r="GW40" i="91"/>
  <c r="GJ24" i="91"/>
  <c r="GJ36" i="91"/>
  <c r="GP14" i="91"/>
  <c r="HB14" i="91"/>
  <c r="GJ11" i="91"/>
  <c r="GP13" i="91"/>
  <c r="HB13" i="91"/>
  <c r="HI16" i="91"/>
  <c r="U10" i="91"/>
  <c r="HH15" i="91"/>
  <c r="GW16" i="91"/>
  <c r="GQ40" i="91"/>
  <c r="L16" i="91"/>
  <c r="HH10" i="91"/>
  <c r="GP12" i="91"/>
  <c r="GJ10" i="91"/>
  <c r="GV12" i="91"/>
  <c r="U11" i="91"/>
  <c r="HH14" i="91"/>
  <c r="U12" i="91"/>
  <c r="HB11" i="91"/>
  <c r="HI40" i="91"/>
  <c r="HH13" i="91"/>
  <c r="GQ16" i="91"/>
  <c r="GS39" i="91"/>
  <c r="HE39" i="91"/>
  <c r="GM39" i="91"/>
  <c r="GY39" i="91"/>
  <c r="GM40" i="91"/>
  <c r="T39" i="91"/>
  <c r="S40" i="91"/>
  <c r="R11" i="91"/>
  <c r="GK39" i="91"/>
  <c r="C39" i="91"/>
  <c r="GJ39" i="91"/>
  <c r="GL39" i="91"/>
  <c r="D42" i="91"/>
  <c r="FX26" i="90"/>
  <c r="FA42" i="90"/>
  <c r="FJ39" i="90"/>
  <c r="EX40" i="90"/>
  <c r="EW40" i="90"/>
  <c r="EK39" i="90"/>
  <c r="ET39" i="90"/>
  <c r="EM40" i="90"/>
  <c r="HQ32" i="90"/>
  <c r="HQ31" i="90"/>
  <c r="HQ19" i="90"/>
  <c r="HQ22" i="90"/>
  <c r="HQ24" i="90"/>
  <c r="HQ26" i="90"/>
  <c r="EJ40" i="90"/>
  <c r="ES40" i="90"/>
  <c r="EQ12" i="90"/>
  <c r="HQ12" i="90"/>
  <c r="EQ14" i="90"/>
  <c r="HW35" i="90"/>
  <c r="EE26" i="90"/>
  <c r="EB24" i="90"/>
  <c r="EB23" i="90"/>
  <c r="EE33" i="90"/>
  <c r="HW26" i="90"/>
  <c r="DX42" i="90"/>
  <c r="EG42" i="90"/>
  <c r="DV39" i="90"/>
  <c r="HW39" i="90"/>
  <c r="HW11" i="90"/>
  <c r="HX42" i="90"/>
  <c r="HW15" i="90"/>
  <c r="HX16" i="90"/>
  <c r="EB27" i="90"/>
  <c r="EB35" i="90"/>
  <c r="DS16" i="90"/>
  <c r="EB16" i="90"/>
  <c r="DT42" i="90"/>
  <c r="EC42" i="90"/>
  <c r="DT40" i="90"/>
  <c r="EC40" i="90"/>
  <c r="DQ39" i="90"/>
  <c r="DE40" i="90"/>
  <c r="DE42" i="90"/>
  <c r="CS42" i="90"/>
  <c r="DB42" i="90"/>
  <c r="CO39" i="90"/>
  <c r="CX39" i="90"/>
  <c r="CP42" i="90"/>
  <c r="CO40" i="90"/>
  <c r="CJ39" i="90"/>
  <c r="CL26" i="90"/>
  <c r="CI22" i="90"/>
  <c r="HK32" i="90"/>
  <c r="CI30" i="90"/>
  <c r="CL32" i="90"/>
  <c r="CI21" i="90"/>
  <c r="CI20" i="90"/>
  <c r="HK15" i="90"/>
  <c r="CI10" i="90"/>
  <c r="CI12" i="90"/>
  <c r="CL13" i="90"/>
  <c r="BU16" i="90"/>
  <c r="HF16" i="90"/>
  <c r="BW31" i="90"/>
  <c r="HE24" i="90"/>
  <c r="BT18" i="90"/>
  <c r="HF39" i="90"/>
  <c r="BT31" i="90"/>
  <c r="BT21" i="90"/>
  <c r="BO40" i="90"/>
  <c r="HF40" i="90"/>
  <c r="BT27" i="90"/>
  <c r="BT20" i="90"/>
  <c r="BW34" i="90"/>
  <c r="BT34" i="90"/>
  <c r="HE27" i="90"/>
  <c r="BU39" i="90"/>
  <c r="BT30" i="90"/>
  <c r="BX16" i="90"/>
  <c r="BW11" i="90"/>
  <c r="BT12" i="90"/>
  <c r="BS42" i="90"/>
  <c r="HD42" i="90"/>
  <c r="BQ40" i="90"/>
  <c r="BQ42" i="90"/>
  <c r="BU42" i="90"/>
  <c r="BT10" i="90"/>
  <c r="BH23" i="90"/>
  <c r="GY38" i="90"/>
  <c r="BH32" i="90"/>
  <c r="GY35" i="90"/>
  <c r="BE21" i="90"/>
  <c r="GY13" i="90"/>
  <c r="GY10" i="90"/>
  <c r="BE14" i="90"/>
  <c r="AV39" i="90"/>
  <c r="BE35" i="90"/>
  <c r="BE37" i="90"/>
  <c r="BE26" i="90"/>
  <c r="BE13" i="90"/>
  <c r="AP31" i="90"/>
  <c r="AP28" i="90"/>
  <c r="GS23" i="90"/>
  <c r="AP26" i="90"/>
  <c r="AQ39" i="90"/>
  <c r="AP27" i="90"/>
  <c r="AP12" i="90"/>
  <c r="AP11" i="90"/>
  <c r="AP15" i="90"/>
  <c r="GS12" i="90"/>
  <c r="AP25" i="90"/>
  <c r="AP22" i="90"/>
  <c r="AP37" i="90"/>
  <c r="AP18" i="90"/>
  <c r="AP34" i="90"/>
  <c r="AP24" i="90"/>
  <c r="AP21" i="90"/>
  <c r="AP19" i="90"/>
  <c r="AP10" i="90"/>
  <c r="AQ16" i="90"/>
  <c r="AP13" i="90"/>
  <c r="AB39" i="90"/>
  <c r="AA36" i="90"/>
  <c r="GM31" i="90"/>
  <c r="HQ29" i="90"/>
  <c r="AA27" i="90"/>
  <c r="HE21" i="90"/>
  <c r="HQ20" i="90"/>
  <c r="AA20" i="90"/>
  <c r="HQ37" i="90"/>
  <c r="AD37" i="90"/>
  <c r="HQ36" i="90"/>
  <c r="GM35" i="90"/>
  <c r="HQ33" i="90"/>
  <c r="HE33" i="90"/>
  <c r="IC27" i="90"/>
  <c r="GS22" i="90"/>
  <c r="IC20" i="90"/>
  <c r="HE22" i="90"/>
  <c r="GZ39" i="90"/>
  <c r="HW27" i="90"/>
  <c r="AA22" i="90"/>
  <c r="IC36" i="90"/>
  <c r="GM33" i="90"/>
  <c r="IC33" i="90"/>
  <c r="GS18" i="90"/>
  <c r="ID39" i="90"/>
  <c r="GN39" i="90"/>
  <c r="IC30" i="90"/>
  <c r="GS24" i="90"/>
  <c r="HQ23" i="90"/>
  <c r="AA23" i="90"/>
  <c r="GS19" i="90"/>
  <c r="HE18" i="90"/>
  <c r="HL39" i="90"/>
  <c r="GT39" i="90"/>
  <c r="HW36" i="90"/>
  <c r="HW33" i="90"/>
  <c r="HE19" i="90"/>
  <c r="IC18" i="90"/>
  <c r="AA18" i="90"/>
  <c r="AD27" i="90"/>
  <c r="HQ27" i="90"/>
  <c r="HQ38" i="90"/>
  <c r="HE38" i="90"/>
  <c r="GS20" i="90"/>
  <c r="GM11" i="90"/>
  <c r="U16" i="90"/>
  <c r="GM16" i="90"/>
  <c r="HK12" i="90"/>
  <c r="AA11" i="90"/>
  <c r="AD10" i="90"/>
  <c r="ID16" i="90"/>
  <c r="IC13" i="90"/>
  <c r="R39" i="90"/>
  <c r="AA39" i="90"/>
  <c r="AA10" i="90"/>
  <c r="AB16" i="90"/>
  <c r="GO39" i="90"/>
  <c r="L31" i="90"/>
  <c r="L20" i="90"/>
  <c r="GM28" i="90"/>
  <c r="GM27" i="90"/>
  <c r="GM26" i="90"/>
  <c r="O26" i="90"/>
  <c r="L35" i="90"/>
  <c r="L37" i="90"/>
  <c r="L15" i="90"/>
  <c r="GN40" i="90"/>
  <c r="GM15" i="90"/>
  <c r="L11" i="90"/>
  <c r="L10" i="90"/>
  <c r="I40" i="90"/>
  <c r="CO42" i="90"/>
  <c r="FF39" i="90"/>
  <c r="BN40" i="90"/>
  <c r="CY16" i="90"/>
  <c r="BT14" i="90"/>
  <c r="HE14" i="90"/>
  <c r="BW14" i="90"/>
  <c r="GM30" i="90"/>
  <c r="P16" i="90"/>
  <c r="GN16" i="90"/>
  <c r="BM40" i="90"/>
  <c r="BM42" i="90"/>
  <c r="AX40" i="90"/>
  <c r="AX42" i="90"/>
  <c r="AI40" i="90"/>
  <c r="T40" i="90"/>
  <c r="E40" i="90"/>
  <c r="E42" i="90"/>
  <c r="HK36" i="90"/>
  <c r="FX33" i="90"/>
  <c r="GY29" i="90"/>
  <c r="BI16" i="90"/>
  <c r="GZ16" i="90"/>
  <c r="AY16" i="90"/>
  <c r="FG39" i="90"/>
  <c r="EC39" i="90"/>
  <c r="DN39" i="90"/>
  <c r="CY39" i="90"/>
  <c r="BN39" i="90"/>
  <c r="AJ39" i="90"/>
  <c r="AS39" i="90"/>
  <c r="U39" i="90"/>
  <c r="GM39" i="90"/>
  <c r="HQ39" i="90"/>
  <c r="GY37" i="90"/>
  <c r="GM37" i="90"/>
  <c r="FU36" i="90"/>
  <c r="DM32" i="90"/>
  <c r="AS32" i="90"/>
  <c r="GS32" i="90"/>
  <c r="IC16" i="90"/>
  <c r="HW16" i="90"/>
  <c r="EE16" i="90"/>
  <c r="CS40" i="90"/>
  <c r="CR40" i="90"/>
  <c r="CR42" i="90"/>
  <c r="AS34" i="90"/>
  <c r="GS34" i="90"/>
  <c r="EB30" i="90"/>
  <c r="HW30" i="90"/>
  <c r="ID42" i="90"/>
  <c r="HF42" i="90"/>
  <c r="CB42" i="90"/>
  <c r="HS39" i="90"/>
  <c r="HG39" i="90"/>
  <c r="GU39" i="90"/>
  <c r="CC39" i="90"/>
  <c r="HK39" i="90"/>
  <c r="BW37" i="90"/>
  <c r="FU33" i="90"/>
  <c r="EE34" i="90"/>
  <c r="EB28" i="90"/>
  <c r="HW28" i="90"/>
  <c r="GC42" i="90"/>
  <c r="GI42" i="90"/>
  <c r="EY42" i="90"/>
  <c r="FH42" i="90"/>
  <c r="EJ42" i="90"/>
  <c r="ES42" i="90"/>
  <c r="CQ42" i="90"/>
  <c r="CZ42" i="90"/>
  <c r="AU39" i="90"/>
  <c r="AF39" i="90"/>
  <c r="Q39" i="90"/>
  <c r="BT37" i="90"/>
  <c r="GS35" i="90"/>
  <c r="BE32" i="90"/>
  <c r="DM31" i="90"/>
  <c r="AS31" i="90"/>
  <c r="GS31" i="90"/>
  <c r="EE14" i="90"/>
  <c r="HW14" i="90"/>
  <c r="AA13" i="90"/>
  <c r="L29" i="90"/>
  <c r="GM29" i="90"/>
  <c r="BX42" i="90"/>
  <c r="AS37" i="90"/>
  <c r="BH31" i="90"/>
  <c r="GS38" i="90"/>
  <c r="GS37" i="90"/>
  <c r="AP35" i="90"/>
  <c r="EB34" i="90"/>
  <c r="FX31" i="90"/>
  <c r="GS30" i="90"/>
  <c r="O30" i="90"/>
  <c r="AS29" i="90"/>
  <c r="GS29" i="90"/>
  <c r="O29" i="90"/>
  <c r="HX40" i="90"/>
  <c r="BG39" i="90"/>
  <c r="AR39" i="90"/>
  <c r="AC39" i="90"/>
  <c r="N39" i="90"/>
  <c r="AP14" i="90"/>
  <c r="GS14" i="90"/>
  <c r="AS14" i="90"/>
  <c r="DB16" i="90"/>
  <c r="CR16" i="90"/>
  <c r="AZ42" i="90"/>
  <c r="BA40" i="90"/>
  <c r="BA42" i="90"/>
  <c r="HA42" i="90"/>
  <c r="W40" i="90"/>
  <c r="W42" i="90"/>
  <c r="HY39" i="90"/>
  <c r="AS33" i="90"/>
  <c r="GS33" i="90"/>
  <c r="AS28" i="90"/>
  <c r="GS28" i="90"/>
  <c r="GH16" i="90"/>
  <c r="GA16" i="90"/>
  <c r="GS27" i="90"/>
  <c r="GS26" i="90"/>
  <c r="IC25" i="90"/>
  <c r="HQ25" i="90"/>
  <c r="HE25" i="90"/>
  <c r="GS25" i="90"/>
  <c r="EE13" i="90"/>
  <c r="BW13" i="90"/>
  <c r="AS13" i="90"/>
  <c r="FY16" i="90"/>
  <c r="EH16" i="90"/>
  <c r="CO16" i="90"/>
  <c r="BH14" i="90"/>
  <c r="AD14" i="90"/>
  <c r="GS13" i="90"/>
  <c r="EF16" i="90"/>
  <c r="HE13" i="90"/>
  <c r="GS15" i="90"/>
  <c r="IC15" i="90"/>
  <c r="HQ15" i="90"/>
  <c r="HE15" i="90"/>
  <c r="HW24" i="90"/>
  <c r="HK24" i="90"/>
  <c r="GM24" i="90"/>
  <c r="HW23" i="90"/>
  <c r="HK23" i="90"/>
  <c r="GM23" i="90"/>
  <c r="HW22" i="90"/>
  <c r="HK22" i="90"/>
  <c r="GY22" i="90"/>
  <c r="GM22" i="90"/>
  <c r="HW21" i="90"/>
  <c r="HK21" i="90"/>
  <c r="GY21" i="90"/>
  <c r="HK20" i="90"/>
  <c r="GY20" i="90"/>
  <c r="GM20" i="90"/>
  <c r="HW19" i="90"/>
  <c r="GY19" i="90"/>
  <c r="GY18" i="90"/>
  <c r="GM18" i="90"/>
  <c r="BW10" i="90"/>
  <c r="AS10" i="90"/>
  <c r="HW25" i="90"/>
  <c r="HK25" i="90"/>
  <c r="GY25" i="90"/>
  <c r="GM25" i="90"/>
  <c r="BH15" i="90"/>
  <c r="AD15" i="90"/>
  <c r="V42" i="91"/>
  <c r="V40" i="91"/>
  <c r="GV39" i="91"/>
  <c r="U39" i="91"/>
  <c r="GK42" i="91"/>
  <c r="L40" i="91"/>
  <c r="U40" i="91"/>
  <c r="HB16" i="91"/>
  <c r="GP16" i="91"/>
  <c r="U16" i="91"/>
  <c r="EV40" i="90"/>
  <c r="EM42" i="90"/>
  <c r="HS42" i="90"/>
  <c r="EV42" i="90"/>
  <c r="GZ42" i="90"/>
  <c r="BI42" i="90"/>
  <c r="T42" i="90"/>
  <c r="AG40" i="90"/>
  <c r="AG42" i="90"/>
  <c r="AD39" i="90"/>
  <c r="CY40" i="90"/>
  <c r="BH16" i="90"/>
  <c r="GY16" i="90"/>
  <c r="HS40" i="90"/>
  <c r="BT39" i="90"/>
  <c r="HE39" i="90"/>
  <c r="GD36" i="91"/>
  <c r="FY42" i="91"/>
  <c r="GE42" i="91"/>
  <c r="GE40" i="91"/>
  <c r="FX40" i="91"/>
  <c r="FZ42" i="91"/>
  <c r="GF42" i="91"/>
  <c r="GF40" i="91"/>
  <c r="FX39" i="91"/>
  <c r="FR40" i="91"/>
  <c r="FR39" i="91"/>
  <c r="GB40" i="91"/>
  <c r="GA12" i="91"/>
  <c r="FF39" i="91"/>
  <c r="FO39" i="91"/>
  <c r="FL38" i="91"/>
  <c r="FL35" i="91"/>
  <c r="FL37" i="91"/>
  <c r="FL34" i="91"/>
  <c r="FO24" i="91"/>
  <c r="FO36" i="91"/>
  <c r="FG40" i="91"/>
  <c r="FF40" i="91"/>
  <c r="FF42" i="91"/>
  <c r="FO42" i="91"/>
  <c r="FL33" i="91"/>
  <c r="FP16" i="91"/>
  <c r="FJ42" i="91"/>
  <c r="FI40" i="91"/>
  <c r="FK42" i="91"/>
  <c r="FC39" i="91"/>
  <c r="FE40" i="91"/>
  <c r="FC16" i="91"/>
  <c r="FL16" i="91"/>
  <c r="FD40" i="91"/>
  <c r="HH34" i="91"/>
  <c r="HH19" i="91"/>
  <c r="HH38" i="91"/>
  <c r="EZ29" i="91"/>
  <c r="HH30" i="91"/>
  <c r="EQ40" i="91"/>
  <c r="HH40" i="91"/>
  <c r="HH33" i="91"/>
  <c r="EZ31" i="91"/>
  <c r="EZ20" i="91"/>
  <c r="EZ26" i="91"/>
  <c r="EZ24" i="91"/>
  <c r="EZ25" i="91"/>
  <c r="HH11" i="91"/>
  <c r="EZ11" i="91"/>
  <c r="EU42" i="91"/>
  <c r="ET40" i="91"/>
  <c r="HF40" i="91"/>
  <c r="FA40" i="91"/>
  <c r="EV42" i="91"/>
  <c r="FB40" i="91"/>
  <c r="HG40" i="91"/>
  <c r="EZ36" i="91"/>
  <c r="HE24" i="91"/>
  <c r="HE16" i="91"/>
  <c r="EM39" i="91"/>
  <c r="EH36" i="91"/>
  <c r="EK29" i="91"/>
  <c r="EH26" i="91"/>
  <c r="EH31" i="91"/>
  <c r="EK24" i="91"/>
  <c r="EK36" i="91"/>
  <c r="EK28" i="91"/>
  <c r="EB16" i="91"/>
  <c r="EK16" i="91"/>
  <c r="EF42" i="91"/>
  <c r="EE40" i="91"/>
  <c r="EE39" i="91"/>
  <c r="EA40" i="91"/>
  <c r="EH13" i="91"/>
  <c r="DS31" i="91"/>
  <c r="DS28" i="91"/>
  <c r="DM39" i="91"/>
  <c r="DV39" i="91"/>
  <c r="DS37" i="91"/>
  <c r="DS29" i="91"/>
  <c r="DS30" i="91"/>
  <c r="DV24" i="91"/>
  <c r="DV36" i="91"/>
  <c r="DO40" i="91"/>
  <c r="DO42" i="91"/>
  <c r="DX42" i="91"/>
  <c r="DS38" i="91"/>
  <c r="DM40" i="91"/>
  <c r="DV40" i="91"/>
  <c r="DS36" i="91"/>
  <c r="DQ42" i="91"/>
  <c r="DP40" i="91"/>
  <c r="DW40" i="91"/>
  <c r="DR42" i="91"/>
  <c r="DP39" i="91"/>
  <c r="DL40" i="91"/>
  <c r="DL42" i="91"/>
  <c r="DK40" i="91"/>
  <c r="DT40" i="91"/>
  <c r="DI39" i="91"/>
  <c r="DD33" i="91"/>
  <c r="DG36" i="91"/>
  <c r="DD18" i="91"/>
  <c r="DD26" i="91"/>
  <c r="DG28" i="91"/>
  <c r="HB29" i="91"/>
  <c r="DG29" i="91"/>
  <c r="DD19" i="91"/>
  <c r="HB10" i="91"/>
  <c r="DG15" i="91"/>
  <c r="DG12" i="91"/>
  <c r="HB15" i="91"/>
  <c r="GZ42" i="91"/>
  <c r="HA42" i="91"/>
  <c r="DG24" i="91"/>
  <c r="GY36" i="91"/>
  <c r="DA40" i="91"/>
  <c r="DG16" i="91"/>
  <c r="GY16" i="91"/>
  <c r="CU39" i="91"/>
  <c r="CW40" i="91"/>
  <c r="CU40" i="91"/>
  <c r="CV40" i="91"/>
  <c r="DD14" i="91"/>
  <c r="CJ42" i="91"/>
  <c r="CS42" i="91"/>
  <c r="CR24" i="91"/>
  <c r="CR36" i="91"/>
  <c r="CR10" i="91"/>
  <c r="CM42" i="91"/>
  <c r="CL40" i="91"/>
  <c r="CS40" i="91"/>
  <c r="CN42" i="91"/>
  <c r="CL39" i="91"/>
  <c r="CH40" i="91"/>
  <c r="CQ39" i="91"/>
  <c r="CC24" i="91"/>
  <c r="CC36" i="91"/>
  <c r="CC37" i="91"/>
  <c r="BX42" i="91"/>
  <c r="BW40" i="91"/>
  <c r="BY42" i="91"/>
  <c r="CE42" i="91"/>
  <c r="CE40" i="91"/>
  <c r="BW39" i="91"/>
  <c r="BK33" i="91"/>
  <c r="GV18" i="91"/>
  <c r="BN24" i="91"/>
  <c r="BN37" i="91"/>
  <c r="GV16" i="91"/>
  <c r="BN16" i="91"/>
  <c r="BN14" i="91"/>
  <c r="BO40" i="91"/>
  <c r="BB16" i="91"/>
  <c r="BK16" i="91"/>
  <c r="BJ42" i="91"/>
  <c r="BP40" i="91"/>
  <c r="GU40" i="91"/>
  <c r="BH40" i="91"/>
  <c r="GS37" i="91"/>
  <c r="GS24" i="91"/>
  <c r="BN36" i="91"/>
  <c r="BN25" i="91"/>
  <c r="AM39" i="91"/>
  <c r="AO40" i="91"/>
  <c r="AX40" i="91"/>
  <c r="AO42" i="91"/>
  <c r="AX42" i="91"/>
  <c r="AY37" i="91"/>
  <c r="AY35" i="91"/>
  <c r="AY34" i="91"/>
  <c r="AY33" i="91"/>
  <c r="AY32" i="91"/>
  <c r="AY31" i="91"/>
  <c r="AV18" i="91"/>
  <c r="AY26" i="91"/>
  <c r="AY25" i="91"/>
  <c r="AR42" i="91"/>
  <c r="AY24" i="91"/>
  <c r="AY36" i="91"/>
  <c r="AY20" i="91"/>
  <c r="AT42" i="91"/>
  <c r="AS40" i="91"/>
  <c r="AU42" i="91"/>
  <c r="BA40" i="91"/>
  <c r="FX42" i="91"/>
  <c r="FG42" i="91"/>
  <c r="FP42" i="91"/>
  <c r="FI42" i="91"/>
  <c r="FE42" i="91"/>
  <c r="FD42" i="91"/>
  <c r="HG42" i="91"/>
  <c r="ET42" i="91"/>
  <c r="HE40" i="91"/>
  <c r="HF42" i="91"/>
  <c r="EE42" i="91"/>
  <c r="EA42" i="91"/>
  <c r="DX40" i="91"/>
  <c r="DP42" i="91"/>
  <c r="DA42" i="91"/>
  <c r="GY40" i="91"/>
  <c r="CW42" i="91"/>
  <c r="CL42" i="91"/>
  <c r="CH42" i="91"/>
  <c r="BW42" i="91"/>
  <c r="GS40" i="91"/>
  <c r="BH42" i="91"/>
  <c r="GU42" i="91"/>
  <c r="BA42" i="91"/>
  <c r="AS42" i="91"/>
  <c r="HE42" i="91"/>
  <c r="GY42" i="91"/>
  <c r="GS42" i="91"/>
  <c r="GB42" i="90"/>
  <c r="GH42" i="90"/>
  <c r="GA39" i="90"/>
  <c r="GG39" i="90"/>
  <c r="GG25" i="90"/>
  <c r="FX35" i="90"/>
  <c r="FU28" i="90"/>
  <c r="FX32" i="90"/>
  <c r="FU31" i="90"/>
  <c r="FU25" i="90"/>
  <c r="FZ39" i="90"/>
  <c r="FX23" i="90"/>
  <c r="FX21" i="90"/>
  <c r="FX19" i="90"/>
  <c r="FQ40" i="90"/>
  <c r="IC38" i="90"/>
  <c r="FX22" i="90"/>
  <c r="FU38" i="90"/>
  <c r="FU34" i="90"/>
  <c r="FU32" i="90"/>
  <c r="FU18" i="90"/>
  <c r="FX34" i="90"/>
  <c r="IE39" i="90"/>
  <c r="FW39" i="90"/>
  <c r="FU22" i="90"/>
  <c r="IC10" i="90"/>
  <c r="ID40" i="90"/>
  <c r="FU10" i="90"/>
  <c r="FV40" i="90"/>
  <c r="FX11" i="90"/>
  <c r="FU11" i="90"/>
  <c r="FL39" i="90"/>
  <c r="FU39" i="90"/>
  <c r="FN40" i="90"/>
  <c r="FV39" i="90"/>
  <c r="FL40" i="90"/>
  <c r="FL16" i="90"/>
  <c r="FU16" i="90"/>
  <c r="FF37" i="90"/>
  <c r="FF25" i="90"/>
  <c r="EQ32" i="90"/>
  <c r="EH39" i="90"/>
  <c r="EQ18" i="90"/>
  <c r="ET19" i="90"/>
  <c r="HQ21" i="90"/>
  <c r="EQ21" i="90"/>
  <c r="EQ39" i="90"/>
  <c r="EQ29" i="90"/>
  <c r="HQ18" i="90"/>
  <c r="EL40" i="90"/>
  <c r="ET11" i="90"/>
  <c r="HR16" i="90"/>
  <c r="ET13" i="90"/>
  <c r="EK16" i="90"/>
  <c r="HQ10" i="90"/>
  <c r="EQ13" i="90"/>
  <c r="EU16" i="90"/>
  <c r="EQ15" i="90"/>
  <c r="EQ11" i="90"/>
  <c r="ER16" i="90"/>
  <c r="ER39" i="90"/>
  <c r="EI42" i="90"/>
  <c r="ER42" i="90"/>
  <c r="EI40" i="90"/>
  <c r="ER40" i="90"/>
  <c r="HY42" i="90"/>
  <c r="EB25" i="90"/>
  <c r="EB18" i="90"/>
  <c r="HW18" i="90"/>
  <c r="HY40" i="90"/>
  <c r="HW37" i="90"/>
  <c r="EB31" i="90"/>
  <c r="EB21" i="90"/>
  <c r="EB19" i="90"/>
  <c r="EE32" i="90"/>
  <c r="HW29" i="90"/>
  <c r="EB39" i="90"/>
  <c r="EE38" i="90"/>
  <c r="DV40" i="90"/>
  <c r="EB29" i="90"/>
  <c r="EE31" i="90"/>
  <c r="EB37" i="90"/>
  <c r="EB32" i="90"/>
  <c r="EB13" i="90"/>
  <c r="EE12" i="90"/>
  <c r="EB10" i="90"/>
  <c r="EB12" i="90"/>
  <c r="EB15" i="90"/>
  <c r="EB11" i="90"/>
  <c r="HW10" i="90"/>
  <c r="DM33" i="90"/>
  <c r="DM28" i="90"/>
  <c r="DM24" i="90"/>
  <c r="DM21" i="90"/>
  <c r="DM19" i="90"/>
  <c r="DM35" i="90"/>
  <c r="DM29" i="90"/>
  <c r="DO39" i="90"/>
  <c r="DM36" i="90"/>
  <c r="DM26" i="90"/>
  <c r="DM39" i="90"/>
  <c r="DM34" i="90"/>
  <c r="DM13" i="90"/>
  <c r="DH40" i="90"/>
  <c r="DG40" i="90"/>
  <c r="DG42" i="90"/>
  <c r="DN16" i="90"/>
  <c r="DH42" i="90"/>
  <c r="DQ42" i="90"/>
  <c r="DN40" i="90"/>
  <c r="DQ16" i="90"/>
  <c r="DM16" i="90"/>
  <c r="DF40" i="90"/>
  <c r="CX35" i="90"/>
  <c r="CX29" i="90"/>
  <c r="CX25" i="90"/>
  <c r="CX33" i="90"/>
  <c r="CX32" i="90"/>
  <c r="CX27" i="90"/>
  <c r="DA22" i="90"/>
  <c r="DA34" i="90"/>
  <c r="CX36" i="90"/>
  <c r="CX28" i="90"/>
  <c r="CX23" i="90"/>
  <c r="CX18" i="90"/>
  <c r="CX34" i="90"/>
  <c r="CY42" i="90"/>
  <c r="CX13" i="90"/>
  <c r="CX11" i="90"/>
  <c r="DA10" i="90"/>
  <c r="CX42" i="90"/>
  <c r="CX14" i="90"/>
  <c r="CX16" i="90"/>
  <c r="CX40" i="90"/>
  <c r="CX15" i="90"/>
  <c r="CX12" i="90"/>
  <c r="CL28" i="90"/>
  <c r="CI19" i="90"/>
  <c r="CL39" i="90"/>
  <c r="CI28" i="90"/>
  <c r="CI23" i="90"/>
  <c r="HK19" i="90"/>
  <c r="CI38" i="90"/>
  <c r="CI35" i="90"/>
  <c r="CI34" i="90"/>
  <c r="CI24" i="90"/>
  <c r="CI33" i="90"/>
  <c r="CI36" i="90"/>
  <c r="CJ16" i="90"/>
  <c r="HK13" i="90"/>
  <c r="HL16" i="90"/>
  <c r="CI11" i="90"/>
  <c r="CM16" i="90"/>
  <c r="CD42" i="90"/>
  <c r="HL42" i="90"/>
  <c r="CD40" i="90"/>
  <c r="CI29" i="90"/>
  <c r="CI32" i="90"/>
  <c r="BZ16" i="90"/>
  <c r="CI16" i="90"/>
  <c r="BT36" i="90"/>
  <c r="HE32" i="90"/>
  <c r="BT32" i="90"/>
  <c r="BT23" i="90"/>
  <c r="HE29" i="90"/>
  <c r="BT24" i="90"/>
  <c r="HE23" i="90"/>
  <c r="HE36" i="90"/>
  <c r="BT22" i="90"/>
  <c r="BT16" i="90"/>
  <c r="HE16" i="90"/>
  <c r="BT11" i="90"/>
  <c r="BW15" i="90"/>
  <c r="BL40" i="90"/>
  <c r="BT33" i="90"/>
  <c r="BT29" i="90"/>
  <c r="BT19" i="90"/>
  <c r="BE19" i="90"/>
  <c r="GY23" i="90"/>
  <c r="BE34" i="90"/>
  <c r="BF39" i="90"/>
  <c r="BH28" i="90"/>
  <c r="GY26" i="90"/>
  <c r="GY36" i="90"/>
  <c r="GY24" i="90"/>
  <c r="BH24" i="90"/>
  <c r="AY40" i="90"/>
  <c r="AY42" i="90"/>
  <c r="GY42" i="90"/>
  <c r="GY30" i="90"/>
  <c r="BE30" i="90"/>
  <c r="BE20" i="90"/>
  <c r="BE36" i="90"/>
  <c r="GY34" i="90"/>
  <c r="BE33" i="90"/>
  <c r="BH33" i="90"/>
  <c r="GY27" i="90"/>
  <c r="BH27" i="90"/>
  <c r="BJ40" i="90"/>
  <c r="BE38" i="90"/>
  <c r="BG40" i="90"/>
  <c r="HA40" i="90"/>
  <c r="BJ39" i="90"/>
  <c r="BE31" i="90"/>
  <c r="AY39" i="90"/>
  <c r="BH39" i="90"/>
  <c r="BH11" i="90"/>
  <c r="BE10" i="90"/>
  <c r="BE11" i="90"/>
  <c r="AW40" i="90"/>
  <c r="BE15" i="90"/>
  <c r="AW42" i="90"/>
  <c r="BF42" i="90"/>
  <c r="BE12" i="90"/>
  <c r="BF16" i="90"/>
  <c r="AP36" i="90"/>
  <c r="AP30" i="90"/>
  <c r="AP32" i="90"/>
  <c r="GU40" i="90"/>
  <c r="AL42" i="90"/>
  <c r="GU42" i="90"/>
  <c r="AU40" i="90"/>
  <c r="GS36" i="90"/>
  <c r="AP39" i="90"/>
  <c r="GS39" i="90"/>
  <c r="AP29" i="90"/>
  <c r="AS36" i="90"/>
  <c r="AP23" i="90"/>
  <c r="AP20" i="90"/>
  <c r="AR40" i="90"/>
  <c r="AK42" i="90"/>
  <c r="AS16" i="90"/>
  <c r="AP16" i="90"/>
  <c r="AT16" i="90"/>
  <c r="GT16" i="90"/>
  <c r="GS11" i="90"/>
  <c r="AK40" i="90"/>
  <c r="GT40" i="90"/>
  <c r="R40" i="90"/>
  <c r="R42" i="90"/>
  <c r="AA35" i="90"/>
  <c r="AA29" i="90"/>
  <c r="AA28" i="90"/>
  <c r="AA15" i="90"/>
  <c r="S42" i="90"/>
  <c r="AB42" i="90"/>
  <c r="AA21" i="90"/>
  <c r="AA30" i="90"/>
  <c r="GM36" i="90"/>
  <c r="GM21" i="90"/>
  <c r="GM19" i="90"/>
  <c r="GM12" i="90"/>
  <c r="GO42" i="90"/>
  <c r="AC42" i="90"/>
  <c r="AF42" i="90"/>
  <c r="FF40" i="90"/>
  <c r="EW42" i="90"/>
  <c r="FF42" i="90"/>
  <c r="GS8" i="90"/>
  <c r="GT8" i="90"/>
  <c r="GU8" i="90"/>
  <c r="GV8" i="90"/>
  <c r="GW8" i="90"/>
  <c r="GX8" i="90"/>
  <c r="HP42" i="90"/>
  <c r="GL42" i="90"/>
  <c r="IB42" i="90"/>
  <c r="HW40" i="90"/>
  <c r="DV42" i="90"/>
  <c r="HW42" i="90"/>
  <c r="AD16" i="90"/>
  <c r="ET34" i="90"/>
  <c r="HQ34" i="90"/>
  <c r="GP18" i="90"/>
  <c r="AS18" i="90"/>
  <c r="GR42" i="90"/>
  <c r="DY40" i="90"/>
  <c r="ET31" i="90"/>
  <c r="HN31" i="90"/>
  <c r="HZ27" i="90"/>
  <c r="FX27" i="90"/>
  <c r="BK40" i="90"/>
  <c r="BK42" i="90"/>
  <c r="FX39" i="90"/>
  <c r="AA16" i="90"/>
  <c r="DQ40" i="90"/>
  <c r="C39" i="90"/>
  <c r="C40" i="90"/>
  <c r="D40" i="90"/>
  <c r="D42" i="90"/>
  <c r="HQ35" i="90"/>
  <c r="ET35" i="90"/>
  <c r="CI27" i="90"/>
  <c r="BE25" i="90"/>
  <c r="HB21" i="90"/>
  <c r="BW21" i="90"/>
  <c r="CF40" i="90"/>
  <c r="HV40" i="90"/>
  <c r="HZ15" i="90"/>
  <c r="FX15" i="90"/>
  <c r="BN42" i="90"/>
  <c r="BX40" i="90"/>
  <c r="BU40" i="90"/>
  <c r="CL27" i="90"/>
  <c r="FY40" i="90"/>
  <c r="X16" i="90"/>
  <c r="HI16" i="90"/>
  <c r="IA16" i="90"/>
  <c r="GQ16" i="90"/>
  <c r="Y40" i="90"/>
  <c r="HU40" i="90"/>
  <c r="HO16" i="90"/>
  <c r="GW16" i="90"/>
  <c r="Y42" i="90"/>
  <c r="HC16" i="90"/>
  <c r="HU16" i="90"/>
  <c r="AE16" i="90"/>
  <c r="GK16" i="90"/>
  <c r="AD29" i="90"/>
  <c r="HB29" i="90"/>
  <c r="GP29" i="90"/>
  <c r="HT29" i="90"/>
  <c r="HH29" i="90"/>
  <c r="GV29" i="90"/>
  <c r="HZ29" i="90"/>
  <c r="GJ29" i="90"/>
  <c r="HT16" i="90"/>
  <c r="HV42" i="90"/>
  <c r="HE40" i="90"/>
  <c r="BW40" i="90"/>
  <c r="DD40" i="90"/>
  <c r="CI39" i="90"/>
  <c r="EE22" i="90"/>
  <c r="EB22" i="90"/>
  <c r="CL14" i="90"/>
  <c r="HK14" i="90"/>
  <c r="CI14" i="90"/>
  <c r="GR40" i="90"/>
  <c r="IB40" i="90"/>
  <c r="HI42" i="90"/>
  <c r="FR42" i="90"/>
  <c r="CM42" i="90"/>
  <c r="U40" i="90"/>
  <c r="AF40" i="90"/>
  <c r="AC40" i="90"/>
  <c r="FC16" i="90"/>
  <c r="FI16" i="90"/>
  <c r="FJ16" i="90"/>
  <c r="FD42" i="90"/>
  <c r="FJ42" i="90"/>
  <c r="FD40" i="90"/>
  <c r="GO40" i="90"/>
  <c r="HK16" i="90"/>
  <c r="DP39" i="90"/>
  <c r="EE21" i="90"/>
  <c r="HT21" i="90"/>
  <c r="AI42" i="90"/>
  <c r="AR42" i="90"/>
  <c r="AS30" i="90"/>
  <c r="EF40" i="90"/>
  <c r="FG40" i="90"/>
  <c r="CL37" i="90"/>
  <c r="HK37" i="90"/>
  <c r="CL33" i="90"/>
  <c r="HK33" i="90"/>
  <c r="HN19" i="90"/>
  <c r="GV16" i="90"/>
  <c r="DL40" i="90"/>
  <c r="DR39" i="90"/>
  <c r="HG40" i="90"/>
  <c r="DJ40" i="90"/>
  <c r="BD42" i="90"/>
  <c r="GX42" i="90"/>
  <c r="GX40" i="90"/>
  <c r="F16" i="90"/>
  <c r="O16" i="90"/>
  <c r="HH11" i="90"/>
  <c r="CL11" i="90"/>
  <c r="DP31" i="90"/>
  <c r="HR42" i="90"/>
  <c r="AU42" i="90"/>
  <c r="DB39" i="90"/>
  <c r="CA40" i="90"/>
  <c r="CA42" i="90"/>
  <c r="IC29" i="90"/>
  <c r="FX29" i="90"/>
  <c r="EB20" i="90"/>
  <c r="EE20" i="90"/>
  <c r="GB40" i="90"/>
  <c r="EB38" i="90"/>
  <c r="L34" i="90"/>
  <c r="L33" i="90"/>
  <c r="HK29" i="90"/>
  <c r="L28" i="90"/>
  <c r="AD24" i="90"/>
  <c r="L14" i="90"/>
  <c r="EO40" i="90"/>
  <c r="FR16" i="90"/>
  <c r="FX37" i="90"/>
  <c r="HK26" i="90"/>
  <c r="AN40" i="90"/>
  <c r="BC40" i="90"/>
  <c r="DZ42" i="90"/>
  <c r="CE40" i="90"/>
  <c r="HX39" i="90"/>
  <c r="AD34" i="90"/>
  <c r="BW33" i="90"/>
  <c r="HE12" i="90"/>
  <c r="GD16" i="90"/>
  <c r="GG16" i="90"/>
  <c r="FM42" i="90"/>
  <c r="FV42" i="90"/>
  <c r="DU40" i="90"/>
  <c r="GI39" i="90"/>
  <c r="BW28" i="90"/>
  <c r="BH12" i="90"/>
  <c r="CF16" i="90"/>
  <c r="HH16" i="90"/>
  <c r="EE36" i="90"/>
  <c r="BT28" i="90"/>
  <c r="BH19" i="90"/>
  <c r="GY15" i="90"/>
  <c r="CU16" i="90"/>
  <c r="DA16" i="90"/>
  <c r="DY39" i="90"/>
  <c r="AD35" i="90"/>
  <c r="CL30" i="90"/>
  <c r="CL29" i="90"/>
  <c r="ET28" i="90"/>
  <c r="L27" i="90"/>
  <c r="O22" i="90"/>
  <c r="BQ16" i="90"/>
  <c r="BQ39" i="90"/>
  <c r="GE40" i="90"/>
  <c r="GD40" i="90"/>
  <c r="GD42" i="90"/>
  <c r="BH25" i="90"/>
  <c r="L24" i="90"/>
  <c r="L23" i="90"/>
  <c r="CV40" i="90"/>
  <c r="C16" i="90"/>
  <c r="L12" i="90"/>
  <c r="L18" i="90"/>
  <c r="L30" i="90"/>
  <c r="L25" i="90"/>
  <c r="H42" i="90"/>
  <c r="Q40" i="90"/>
  <c r="N40" i="90"/>
  <c r="L39" i="90"/>
  <c r="O39" i="90"/>
  <c r="L22" i="90"/>
  <c r="O27" i="90"/>
  <c r="L19" i="90"/>
  <c r="G40" i="90"/>
  <c r="P40" i="90"/>
  <c r="L32" i="90"/>
  <c r="M39" i="90"/>
  <c r="P39" i="90"/>
  <c r="O34" i="90"/>
  <c r="O24" i="90"/>
  <c r="L36" i="90"/>
  <c r="M16" i="90"/>
  <c r="G42" i="90"/>
  <c r="L13" i="90"/>
  <c r="FQ42" i="90"/>
  <c r="IE40" i="90"/>
  <c r="FZ40" i="90"/>
  <c r="FO40" i="90"/>
  <c r="FL42" i="90"/>
  <c r="FU40" i="90"/>
  <c r="FN42" i="90"/>
  <c r="FW42" i="90"/>
  <c r="FW40" i="90"/>
  <c r="EH40" i="90"/>
  <c r="ET16" i="90"/>
  <c r="HQ16" i="90"/>
  <c r="HR40" i="90"/>
  <c r="EK40" i="90"/>
  <c r="EQ16" i="90"/>
  <c r="DN42" i="90"/>
  <c r="DO40" i="90"/>
  <c r="DF42" i="90"/>
  <c r="DO42" i="90"/>
  <c r="CM40" i="90"/>
  <c r="HL40" i="90"/>
  <c r="CJ42" i="90"/>
  <c r="GY40" i="90"/>
  <c r="GY39" i="90"/>
  <c r="BE39" i="90"/>
  <c r="BF40" i="90"/>
  <c r="AV40" i="90"/>
  <c r="GT42" i="90"/>
  <c r="AQ42" i="90"/>
  <c r="AT42" i="90"/>
  <c r="AJ40" i="90"/>
  <c r="AQ40" i="90"/>
  <c r="DJ42" i="90"/>
  <c r="DP42" i="90"/>
  <c r="DP40" i="90"/>
  <c r="U42" i="90"/>
  <c r="GM40" i="90"/>
  <c r="AA40" i="90"/>
  <c r="CF42" i="90"/>
  <c r="GH40" i="90"/>
  <c r="GA40" i="90"/>
  <c r="EQ40" i="90"/>
  <c r="EH42" i="90"/>
  <c r="HI40" i="90"/>
  <c r="L16" i="90"/>
  <c r="DM40" i="90"/>
  <c r="DD42" i="90"/>
  <c r="DM42" i="90"/>
  <c r="GP16" i="90"/>
  <c r="HN16" i="90"/>
  <c r="GJ16" i="90"/>
  <c r="BT40" i="90"/>
  <c r="HU42" i="90"/>
  <c r="EF42" i="90"/>
  <c r="GW40" i="90"/>
  <c r="BB40" i="90"/>
  <c r="BI40" i="90"/>
  <c r="DL42" i="90"/>
  <c r="DR42" i="90"/>
  <c r="DR40" i="90"/>
  <c r="AM40" i="90"/>
  <c r="AT40" i="90"/>
  <c r="GQ40" i="90"/>
  <c r="F40" i="90"/>
  <c r="O40" i="90"/>
  <c r="ED40" i="90"/>
  <c r="DU42" i="90"/>
  <c r="ED42" i="90"/>
  <c r="DS40" i="90"/>
  <c r="EN40" i="90"/>
  <c r="EU40" i="90"/>
  <c r="HO40" i="90"/>
  <c r="CU40" i="90"/>
  <c r="DB40" i="90"/>
  <c r="HZ16" i="90"/>
  <c r="FX16" i="90"/>
  <c r="FJ40" i="90"/>
  <c r="FC40" i="90"/>
  <c r="HT39" i="90"/>
  <c r="EE39" i="90"/>
  <c r="CJ40" i="90"/>
  <c r="BZ40" i="90"/>
  <c r="GW42" i="90"/>
  <c r="GQ42" i="90"/>
  <c r="HC42" i="90"/>
  <c r="AE42" i="90"/>
  <c r="HO42" i="90"/>
  <c r="GK42" i="90"/>
  <c r="IA42" i="90"/>
  <c r="HE42" i="90"/>
  <c r="BT42" i="90"/>
  <c r="BW42" i="90"/>
  <c r="CL16" i="90"/>
  <c r="DY42" i="90"/>
  <c r="HT40" i="90"/>
  <c r="EE40" i="90"/>
  <c r="HB16" i="90"/>
  <c r="BW16" i="90"/>
  <c r="X40" i="90"/>
  <c r="IA40" i="90"/>
  <c r="GK40" i="90"/>
  <c r="AE40" i="90"/>
  <c r="HC40" i="90"/>
  <c r="HB39" i="90"/>
  <c r="BW39" i="90"/>
  <c r="HM40" i="90"/>
  <c r="CC40" i="90"/>
  <c r="CE42" i="90"/>
  <c r="HM42" i="90"/>
  <c r="L40" i="90"/>
  <c r="M40" i="90"/>
  <c r="N42" i="90"/>
  <c r="Q42" i="90"/>
  <c r="P42" i="90"/>
  <c r="M42" i="90"/>
  <c r="IC40" i="90"/>
  <c r="FX40" i="90"/>
  <c r="FO42" i="90"/>
  <c r="FZ42" i="90"/>
  <c r="IE42" i="90"/>
  <c r="EK42" i="90"/>
  <c r="HQ42" i="90"/>
  <c r="HQ40" i="90"/>
  <c r="EQ42" i="90"/>
  <c r="BE40" i="90"/>
  <c r="AV42" i="90"/>
  <c r="BE42" i="90"/>
  <c r="AP40" i="90"/>
  <c r="AJ42" i="90"/>
  <c r="GS40" i="90"/>
  <c r="EE42" i="90"/>
  <c r="CI40" i="90"/>
  <c r="BZ42" i="90"/>
  <c r="AM42" i="90"/>
  <c r="GP40" i="90"/>
  <c r="AS40" i="90"/>
  <c r="GV40" i="90"/>
  <c r="BB42" i="90"/>
  <c r="BH40" i="90"/>
  <c r="CU42" i="90"/>
  <c r="DA42" i="90"/>
  <c r="DA40" i="90"/>
  <c r="EB40" i="90"/>
  <c r="DS42" i="90"/>
  <c r="EB42" i="90"/>
  <c r="GG40" i="90"/>
  <c r="GA42" i="90"/>
  <c r="GG42" i="90"/>
  <c r="X42" i="90"/>
  <c r="GJ40" i="90"/>
  <c r="HB40" i="90"/>
  <c r="AD40" i="90"/>
  <c r="HZ40" i="90"/>
  <c r="FC42" i="90"/>
  <c r="FI42" i="90"/>
  <c r="FI40" i="90"/>
  <c r="HH42" i="90"/>
  <c r="CC42" i="90"/>
  <c r="HK40" i="90"/>
  <c r="CL40" i="90"/>
  <c r="AA42" i="90"/>
  <c r="GM42" i="90"/>
  <c r="EN42" i="90"/>
  <c r="ET40" i="90"/>
  <c r="HN40" i="90"/>
  <c r="HH40" i="90"/>
  <c r="IC42" i="90"/>
  <c r="FX42" i="90"/>
  <c r="FU42" i="90"/>
  <c r="GS42" i="90"/>
  <c r="AP42" i="90"/>
  <c r="GV42" i="90"/>
  <c r="BH42" i="90"/>
  <c r="ET42" i="90"/>
  <c r="HN42" i="90"/>
  <c r="CL42" i="90"/>
  <c r="HK42" i="90"/>
  <c r="GJ42" i="90"/>
  <c r="AD42" i="90"/>
  <c r="HB42" i="90"/>
  <c r="HZ42" i="90"/>
  <c r="GP42" i="90"/>
  <c r="AS42" i="90"/>
  <c r="CI42" i="90"/>
  <c r="HT42" i="90"/>
  <c r="FU42" i="91"/>
  <c r="GD42" i="91"/>
  <c r="GD40" i="91"/>
  <c r="GD39" i="91"/>
  <c r="GA39" i="91"/>
  <c r="GA24" i="91"/>
  <c r="GA21" i="91"/>
  <c r="GC42" i="91"/>
  <c r="GA32" i="91"/>
  <c r="GA18" i="91"/>
  <c r="GA19" i="91"/>
  <c r="GA37" i="91"/>
  <c r="GA40" i="91"/>
  <c r="GA28" i="91"/>
  <c r="GA29" i="91"/>
  <c r="GA10" i="91"/>
  <c r="GE16" i="91"/>
  <c r="GA11" i="91"/>
  <c r="GA16" i="91"/>
  <c r="GC40" i="91"/>
  <c r="FR42" i="91"/>
  <c r="GA42" i="91"/>
  <c r="GA13" i="91"/>
  <c r="FN40" i="91"/>
  <c r="FQ40" i="91"/>
  <c r="FH42" i="91"/>
  <c r="FQ42" i="91"/>
  <c r="FP40" i="91"/>
  <c r="FQ39" i="91"/>
  <c r="FN39" i="91"/>
  <c r="FL39" i="91"/>
  <c r="FL18" i="91"/>
  <c r="FL26" i="91"/>
  <c r="FL19" i="91"/>
  <c r="FN42" i="91"/>
  <c r="FM42" i="91"/>
  <c r="FO40" i="91"/>
  <c r="FL14" i="91"/>
  <c r="FL12" i="91"/>
  <c r="FL11" i="91"/>
  <c r="FM16" i="91"/>
  <c r="FL15" i="91"/>
  <c r="FM40" i="91"/>
  <c r="FC40" i="91"/>
  <c r="FA42" i="91"/>
  <c r="HI42" i="91"/>
  <c r="EZ39" i="91"/>
  <c r="HH39" i="91"/>
  <c r="ES42" i="91"/>
  <c r="EW36" i="91"/>
  <c r="HH18" i="91"/>
  <c r="EW37" i="91"/>
  <c r="EW30" i="91"/>
  <c r="FB39" i="91"/>
  <c r="EW23" i="91"/>
  <c r="EW22" i="91"/>
  <c r="EW18" i="91"/>
  <c r="EZ27" i="91"/>
  <c r="EW19" i="91"/>
  <c r="EY39" i="91"/>
  <c r="EW33" i="91"/>
  <c r="EW32" i="91"/>
  <c r="EY42" i="91"/>
  <c r="EW27" i="91"/>
  <c r="EW15" i="91"/>
  <c r="EZ40" i="91"/>
  <c r="EQ16" i="91"/>
  <c r="EQ42" i="91"/>
  <c r="EW11" i="91"/>
  <c r="EX16" i="91"/>
  <c r="EO40" i="91"/>
  <c r="EN39" i="91"/>
  <c r="EW39" i="91"/>
  <c r="EN16" i="91"/>
  <c r="EW16" i="91"/>
  <c r="EH39" i="91"/>
  <c r="EK32" i="91"/>
  <c r="EK21" i="91"/>
  <c r="EL39" i="91"/>
  <c r="EH19" i="91"/>
  <c r="EH18" i="91"/>
  <c r="EH20" i="91"/>
  <c r="EJ40" i="91"/>
  <c r="ED42" i="91"/>
  <c r="EM42" i="91"/>
  <c r="EB40" i="91"/>
  <c r="EL40" i="91"/>
  <c r="EH15" i="91"/>
  <c r="DZ40" i="91"/>
  <c r="DS19" i="91"/>
  <c r="DU39" i="91"/>
  <c r="DS24" i="91"/>
  <c r="DU42" i="91"/>
  <c r="DV34" i="91"/>
  <c r="DS23" i="91"/>
  <c r="DS32" i="91"/>
  <c r="DS18" i="91"/>
  <c r="DS39" i="91"/>
  <c r="DS20" i="91"/>
  <c r="DM42" i="91"/>
  <c r="DV42" i="91"/>
  <c r="DV15" i="91"/>
  <c r="DS12" i="91"/>
  <c r="DS10" i="91"/>
  <c r="DJ40" i="91"/>
  <c r="DS40" i="91"/>
  <c r="DU40" i="91"/>
  <c r="DK42" i="91"/>
  <c r="DT42" i="91"/>
  <c r="DJ42" i="91"/>
  <c r="DJ16" i="91"/>
  <c r="DS16" i="91"/>
  <c r="DE39" i="91"/>
  <c r="DG27" i="91"/>
  <c r="DD25" i="91"/>
  <c r="DD23" i="91"/>
  <c r="DD34" i="91"/>
  <c r="DD39" i="91"/>
  <c r="HB37" i="91"/>
  <c r="CZ40" i="91"/>
  <c r="HB35" i="91"/>
  <c r="CY40" i="91"/>
  <c r="DG32" i="91"/>
  <c r="DH39" i="91"/>
  <c r="DG21" i="91"/>
  <c r="HB38" i="91"/>
  <c r="DG38" i="91"/>
  <c r="HB25" i="91"/>
  <c r="CX39" i="91"/>
  <c r="DE16" i="91"/>
  <c r="CU16" i="91"/>
  <c r="DD16" i="91"/>
  <c r="CU42" i="91"/>
  <c r="CV42" i="91"/>
  <c r="CR33" i="91"/>
  <c r="CO31" i="91"/>
  <c r="CO23" i="91"/>
  <c r="CO21" i="91"/>
  <c r="CK40" i="91"/>
  <c r="CT39" i="91"/>
  <c r="CR30" i="91"/>
  <c r="CO28" i="91"/>
  <c r="CO18" i="91"/>
  <c r="CO39" i="91"/>
  <c r="CR27" i="91"/>
  <c r="CR25" i="91"/>
  <c r="CO38" i="91"/>
  <c r="CO32" i="91"/>
  <c r="CO19" i="91"/>
  <c r="CO35" i="91"/>
  <c r="CO16" i="91"/>
  <c r="CS16" i="91"/>
  <c r="CO12" i="91"/>
  <c r="CR13" i="91"/>
  <c r="CG40" i="91"/>
  <c r="CC25" i="91"/>
  <c r="BZ29" i="91"/>
  <c r="CC27" i="91"/>
  <c r="BZ38" i="91"/>
  <c r="BZ36" i="91"/>
  <c r="BZ18" i="91"/>
  <c r="CD39" i="91"/>
  <c r="CD40" i="91"/>
  <c r="BZ19" i="91"/>
  <c r="BQ40" i="91"/>
  <c r="BQ42" i="91"/>
  <c r="BR42" i="91"/>
  <c r="BQ39" i="91"/>
  <c r="BZ39" i="91"/>
  <c r="CA39" i="91"/>
  <c r="CA42" i="91"/>
  <c r="CD42" i="91"/>
  <c r="BT40" i="91"/>
  <c r="BZ12" i="91"/>
  <c r="CA40" i="91"/>
  <c r="BZ14" i="91"/>
  <c r="BC40" i="91"/>
  <c r="BB39" i="91"/>
  <c r="BK39" i="91"/>
  <c r="BD42" i="91"/>
  <c r="BM42" i="91"/>
  <c r="BP42" i="91"/>
  <c r="GX42" i="91"/>
  <c r="GX40" i="91"/>
  <c r="GV19" i="91"/>
  <c r="BN31" i="91"/>
  <c r="GW42" i="91"/>
  <c r="BE40" i="91"/>
  <c r="BE42" i="91"/>
  <c r="GV40" i="91"/>
  <c r="BN40" i="91"/>
  <c r="BN13" i="91"/>
  <c r="GV11" i="91"/>
  <c r="AQ40" i="91"/>
  <c r="AY29" i="91"/>
  <c r="AZ39" i="91"/>
  <c r="AW39" i="91"/>
  <c r="AY22" i="91"/>
  <c r="AV39" i="91"/>
  <c r="AZ16" i="91"/>
  <c r="AY14" i="91"/>
  <c r="AV11" i="91"/>
  <c r="AW16" i="91"/>
  <c r="AM40" i="91"/>
  <c r="AN42" i="91"/>
  <c r="AW40" i="91"/>
  <c r="AM16" i="91"/>
  <c r="AV16" i="91"/>
  <c r="AH39" i="91"/>
  <c r="AI40" i="91"/>
  <c r="Y42" i="91"/>
  <c r="AH42" i="91"/>
  <c r="Y40" i="91"/>
  <c r="AJ40" i="91"/>
  <c r="AA42" i="91"/>
  <c r="GP40" i="91"/>
  <c r="AJ39" i="91"/>
  <c r="GP39" i="91"/>
  <c r="GP35" i="91"/>
  <c r="GR40" i="91"/>
  <c r="AC42" i="91"/>
  <c r="GP38" i="91"/>
  <c r="AK42" i="91"/>
  <c r="AL40" i="91"/>
  <c r="T40" i="91"/>
  <c r="K42" i="91"/>
  <c r="T42" i="91"/>
  <c r="I40" i="91"/>
  <c r="R40" i="91"/>
  <c r="GJ27" i="91"/>
  <c r="N42" i="91"/>
  <c r="W42" i="91"/>
  <c r="GJ34" i="91"/>
  <c r="GJ37" i="91"/>
  <c r="GJ12" i="91"/>
  <c r="GJ13" i="91"/>
  <c r="GJ15" i="91"/>
  <c r="GK16" i="91"/>
  <c r="GJ14" i="91"/>
  <c r="E42" i="91"/>
  <c r="GL42" i="91"/>
  <c r="GL40" i="91"/>
  <c r="C40" i="91"/>
  <c r="GJ40" i="91"/>
  <c r="GJ16" i="91"/>
  <c r="D40" i="91"/>
  <c r="GK40" i="91"/>
  <c r="FC42" i="91"/>
  <c r="FL42" i="91"/>
  <c r="FL40" i="91"/>
  <c r="FB42" i="91"/>
  <c r="HJ42" i="91"/>
  <c r="HH42" i="91"/>
  <c r="EZ42" i="91"/>
  <c r="EZ16" i="91"/>
  <c r="HH16" i="91"/>
  <c r="EN40" i="91"/>
  <c r="EX40" i="91"/>
  <c r="EO42" i="91"/>
  <c r="EX42" i="91"/>
  <c r="EJ42" i="91"/>
  <c r="EB42" i="91"/>
  <c r="EK42" i="91"/>
  <c r="EK40" i="91"/>
  <c r="EI40" i="91"/>
  <c r="DY40" i="91"/>
  <c r="DZ42" i="91"/>
  <c r="EI42" i="91"/>
  <c r="DS42" i="91"/>
  <c r="CX40" i="91"/>
  <c r="CY42" i="91"/>
  <c r="DH40" i="91"/>
  <c r="HC40" i="91"/>
  <c r="CZ42" i="91"/>
  <c r="HD40" i="91"/>
  <c r="DI40" i="91"/>
  <c r="DF40" i="91"/>
  <c r="DG39" i="91"/>
  <c r="HB39" i="91"/>
  <c r="DE42" i="91"/>
  <c r="DE40" i="91"/>
  <c r="CT40" i="91"/>
  <c r="CI40" i="91"/>
  <c r="CQ40" i="91"/>
  <c r="CK42" i="91"/>
  <c r="CF40" i="91"/>
  <c r="CG42" i="91"/>
  <c r="CP42" i="91"/>
  <c r="CP40" i="91"/>
  <c r="CC40" i="91"/>
  <c r="BZ40" i="91"/>
  <c r="BT42" i="91"/>
  <c r="BB40" i="91"/>
  <c r="BC42" i="91"/>
  <c r="BL42" i="91"/>
  <c r="BL40" i="91"/>
  <c r="BN42" i="91"/>
  <c r="GV42" i="91"/>
  <c r="AP40" i="91"/>
  <c r="AQ42" i="91"/>
  <c r="AZ42" i="91"/>
  <c r="AZ40" i="91"/>
  <c r="AM42" i="91"/>
  <c r="AV40" i="91"/>
  <c r="AH40" i="91"/>
  <c r="X40" i="91"/>
  <c r="GR42" i="91"/>
  <c r="AL42" i="91"/>
  <c r="GP42" i="91"/>
  <c r="AJ42" i="91"/>
  <c r="EW40" i="91"/>
  <c r="EN42" i="91"/>
  <c r="EW42" i="91"/>
  <c r="EH40" i="91"/>
  <c r="DY42" i="91"/>
  <c r="EH42" i="91"/>
  <c r="DI42" i="91"/>
  <c r="HD42" i="91"/>
  <c r="DF42" i="91"/>
  <c r="HC42" i="91"/>
  <c r="DH42" i="91"/>
  <c r="HB40" i="91"/>
  <c r="DG40" i="91"/>
  <c r="DD40" i="91"/>
  <c r="CX42" i="91"/>
  <c r="CQ42" i="91"/>
  <c r="CT42" i="91"/>
  <c r="CI42" i="91"/>
  <c r="CR42" i="91"/>
  <c r="CR40" i="91"/>
  <c r="CO40" i="91"/>
  <c r="CF42" i="91"/>
  <c r="CO42" i="91"/>
  <c r="CC42" i="91"/>
  <c r="BZ42" i="91"/>
  <c r="BK40" i="91"/>
  <c r="BB42" i="91"/>
  <c r="BK42" i="91"/>
  <c r="AP42" i="91"/>
  <c r="AY42" i="91"/>
  <c r="AY40" i="91"/>
  <c r="AW42" i="91"/>
  <c r="AG40" i="91"/>
  <c r="X42" i="91"/>
  <c r="AG42" i="91"/>
  <c r="DG42" i="91"/>
  <c r="HB42" i="91"/>
  <c r="DD42" i="91"/>
  <c r="AV42" i="91"/>
</calcChain>
</file>

<file path=xl/sharedStrings.xml><?xml version="1.0" encoding="utf-8"?>
<sst xmlns="http://schemas.openxmlformats.org/spreadsheetml/2006/main" count="691" uniqueCount="194">
  <si>
    <t xml:space="preserve"> </t>
  </si>
  <si>
    <t>Муниципальные образования</t>
  </si>
  <si>
    <t>Городские округа</t>
  </si>
  <si>
    <t>Вичуга</t>
  </si>
  <si>
    <t>Иваново</t>
  </si>
  <si>
    <t>Кинешма</t>
  </si>
  <si>
    <t>Кохма</t>
  </si>
  <si>
    <t>Тейково</t>
  </si>
  <si>
    <t>Шуя</t>
  </si>
  <si>
    <t>Итого по городским округам</t>
  </si>
  <si>
    <t>Мунициппальные районы</t>
  </si>
  <si>
    <t>Верхнеландеховский</t>
  </si>
  <si>
    <t>Вичугский</t>
  </si>
  <si>
    <t>Гав.Посадский</t>
  </si>
  <si>
    <t>Заволжский</t>
  </si>
  <si>
    <t>Ивановский</t>
  </si>
  <si>
    <t>Ильинский</t>
  </si>
  <si>
    <t>Кинешемский</t>
  </si>
  <si>
    <t>Комсомольский</t>
  </si>
  <si>
    <t>Лежневский</t>
  </si>
  <si>
    <t>Лухский</t>
  </si>
  <si>
    <t>Палехский</t>
  </si>
  <si>
    <t>Пестяковский</t>
  </si>
  <si>
    <t>Приволжский</t>
  </si>
  <si>
    <t>Пучежский</t>
  </si>
  <si>
    <t>Родниковский</t>
  </si>
  <si>
    <t>Савинский</t>
  </si>
  <si>
    <t>Тейковский</t>
  </si>
  <si>
    <t>Фурмановский</t>
  </si>
  <si>
    <t>Шуйский</t>
  </si>
  <si>
    <t>Южский</t>
  </si>
  <si>
    <t>Юрьевецкий</t>
  </si>
  <si>
    <t>Итого по муниципальным районам  (поселениям)</t>
  </si>
  <si>
    <t>Итого по местным бюджетам</t>
  </si>
  <si>
    <t>Областной бюджет</t>
  </si>
  <si>
    <t>ВСЕГО *</t>
  </si>
  <si>
    <t xml:space="preserve"> *итоговые суммы по отчету об исполнении консолидированного бюджета</t>
  </si>
  <si>
    <t>Бюджеты городских округов и  муниципальных районов</t>
  </si>
  <si>
    <t>Бюджеты поселений-всего</t>
  </si>
  <si>
    <t>Всего консолид. бюджет</t>
  </si>
  <si>
    <t>Бюджеты поселений - всего</t>
  </si>
  <si>
    <t>Всего консолид. Бюджет</t>
  </si>
  <si>
    <t xml:space="preserve">ВСЕГО </t>
  </si>
  <si>
    <t>сверено с 317 ф</t>
  </si>
  <si>
    <t>ИСПОЛНЕНО - НЕНАЛОГОВЫЕ ДОХОДЫ   на 01.10.2024</t>
  </si>
  <si>
    <t>ИСПОЛНЕНО - аренда земли до разграничения госсобств-ти  на 01.10.2024</t>
  </si>
  <si>
    <t>ИСПОЛНЕНО - аренда земли после разграничения госсобственности на землю  на 01.10.2024</t>
  </si>
  <si>
    <t>ИСПОЛНЕНО - аренда имущества  на 01.10.2024</t>
  </si>
  <si>
    <t>ИСПОЛНЕНО - плата за негат. возд. на окруж.среду  на 01.10.2024</t>
  </si>
  <si>
    <t>ИСПОЛНЕНО - Доходы от оказания платных услуг и компенсации затрат государства  на 01.10.2024 (КБК 1 13 00000 00 0000 000)</t>
  </si>
  <si>
    <t>ИСПОЛНЕНО - доходы от реализации имущества  на 01.10.2024</t>
  </si>
  <si>
    <t>ИСПОЛНЕНО - доходы от продажи зем.участков (до разгранич.)  на 01.10.2024</t>
  </si>
  <si>
    <t>ИСПОЛНЕНО - Доходы от продажи земельных участков, государственная собственность на которые разграниче на 01.10.2024</t>
  </si>
  <si>
    <t>ИСПОЛНЕНО - штрафы, санкции, возмещ.ущерба  на 01.10.2024</t>
  </si>
  <si>
    <t>ИСПОЛНЕНО - прочие неналоговые доходы (КБК 1 17 05…)  на 01.10.2024</t>
  </si>
  <si>
    <t>ИСПОЛНЕНО - инициативные платежи (КБК 1 17 15…)  на 01.10.2024</t>
  </si>
  <si>
    <t>Доля  доходов от ар.платы за  землю до разгранич. соб-ти в общем объеме  неналоговых доходов   по состоянию  на 01.10.2024</t>
  </si>
  <si>
    <t>Доля  доходов от аренды имущества в общем объеме  неналоговых доходов   по состоянию  на 01.10.2024</t>
  </si>
  <si>
    <t>Доля  доходов от реализации имущества в общем объеме  неналоговых доходов   по состоянию  на 01.10.2024</t>
  </si>
  <si>
    <t>Доля  доходов от штрафных санкц в общем объеме  неналоговых доходов   по состоянию  на 01.10.2024</t>
  </si>
  <si>
    <t>ИСПОЛНЕНО налоговые и неналоговые доходы - на 01.10.2024</t>
  </si>
  <si>
    <t>ИСПОЛНЕНО налоговые доходы на 01.10.2024</t>
  </si>
  <si>
    <t>ИСПОЛНЕНО НДФЛ на 01.10.2024</t>
  </si>
  <si>
    <t>ИСПОЛНЕНО ДОХОДЫ ОТ УПЛАТЫ АКЦИЗОВ НА НЕФТЕПРОДУКТЫ на 01.10.2024</t>
  </si>
  <si>
    <t>ИСПОЛНЕНО Налог, взимаемый в связи с применением упрощенной системы налогообложения на 01.10.2024</t>
  </si>
  <si>
    <t>ИСПОЛНЕНО ЕНВД на 01.10.2024</t>
  </si>
  <si>
    <t>ИСПОЛНЕНО ЕСХН на 01.10.2024</t>
  </si>
  <si>
    <t>ИСПОЛНЕНО налог на имущество физических лиц на 01.10.2024</t>
  </si>
  <si>
    <t>ИСПОЛНЕНО земельный налог на 01.10.2024</t>
  </si>
  <si>
    <t>ИСПОЛНЕНО НАЛОГ НА ДОБЫЧУ ПОЛЕЗНЫХ ИСКОПАЕМЫХ на 01.10.2024</t>
  </si>
  <si>
    <t>ИСПОЛНЕНО ГОСУДАРСТВЕННАЯ ПОШЛИНА на 01.10.2024</t>
  </si>
  <si>
    <t>ИСПОЛНЕНО - ЗАДОЛЖЕННОСТЬ И ПЕРЕРАСЧЕТЫ ПО ОТМЕНЕННЫМ НАЛОГАМ на 01.10.2024</t>
  </si>
  <si>
    <t>Доля налоговых доходов в общем объеме налоговых и неналоговых доходов  по состоянию на 01.10.2024</t>
  </si>
  <si>
    <t>Доля доходов от НДФЛ в общем объеме налоговых доходов                                          по состоянию на 01.10.2024</t>
  </si>
  <si>
    <t>Доля акцизов на нефтепродукты в общем объеме налоговых доходов по состоянию на 01.10.2024</t>
  </si>
  <si>
    <t>Доля доходов отналога, взимаемого в связи с УСНО в общем объеме налоговых доходов                                          по состоянию на 01.10.2024</t>
  </si>
  <si>
    <t>Доля доходов от ЕНВД в общем объеме налоговых доходов                                          по состоянию на 01.10.2024</t>
  </si>
  <si>
    <t>Доля доходов от налога на имущ. физ лиц  в общем объеме налоговых доходов  по состоянию на 01.10.2024</t>
  </si>
  <si>
    <t>ИСПОЛНЕНО Налог, взимаемый в связи с применением патентной системой налогообложения на 01.10.2024</t>
  </si>
  <si>
    <t xml:space="preserve">Исполнение налоговых доходов бюджетов муниципальных образований  по состоянию на 01.10.2025 года </t>
  </si>
  <si>
    <t xml:space="preserve">УТВЕРЖДЕНО НАЛОГОВЫЕ И НЕНАЛОГОВЫЕ на 2025 ГОД </t>
  </si>
  <si>
    <t>ИСПОЛНЕНО налоговые и неналоговые доходы - на 01.10.2025</t>
  </si>
  <si>
    <t>% исполнения по налоговым и неналоговым доходам по состоянию на 01.10.2025</t>
  </si>
  <si>
    <t>Темп роста (снижения) по налоговым и неналоговым доходам (янв-сентябрь 2025 к янв-сентябрю 2024)</t>
  </si>
  <si>
    <t xml:space="preserve">УТВЕРЖДЕНО НАЛОГОВЫЕ ДОХОДЫ на 2025 ГОД </t>
  </si>
  <si>
    <t>ИСПОЛНЕНО налоговые доходы на 01.10.2025</t>
  </si>
  <si>
    <t>% исполнения по НАЛОГОВЫМ ДОХОДАМ по состоянию на 01.10.2025</t>
  </si>
  <si>
    <t>Темп роста (снижения) по НАЛОГОВЫМ ДОХОДАМ (янв-сентябрь 2025 к янв-сентябрю 2024)</t>
  </si>
  <si>
    <t xml:space="preserve">УТВЕРЖДЕНО НДФЛ на 2025 ГОД </t>
  </si>
  <si>
    <t>ИСПОЛНЕНО НДФЛ на 01.10.2025</t>
  </si>
  <si>
    <t>% исполнения по НДФЛ по состоянию на 01.10.2025</t>
  </si>
  <si>
    <t>Темп роста (снижения) по НДФЛ  (янв-сентябрь 2025 к янв-сентябрю 2024)</t>
  </si>
  <si>
    <t xml:space="preserve">УТВЕРЖДЕНО ДОХОДЫ ОТ УПЛАТЫ АКЦИЗОВ НА НЕФТЕПРОДУКТЫ на 2025 ГОД </t>
  </si>
  <si>
    <t>ИСПОЛНЕНО ДОХОДЫ ОТ УПЛАТЫ АКЦИЗОВ НА НЕФТЕПРОДУКТЫ на 01.10.2025</t>
  </si>
  <si>
    <t>% исполнения по ДОХОДАМ ОТ АКЦИЗОВ НА НЕФТЕПРОДУКТЫ по состоянию на 01.10.2025</t>
  </si>
  <si>
    <t>Темп роста (снижения) по доходам от уплаты акцизов на нефтепродукты(янв-сентябрь 2025 к янв-сентябрю 2024)</t>
  </si>
  <si>
    <t xml:space="preserve">УТВЕРЖДЕНО Налог, взимаемый в связи с применением упрощенной системы налогообложения на 2025 ГОД </t>
  </si>
  <si>
    <t>ИСПОЛНЕНО Налог, взимаемый в связи с применением упрощенной системы налогообложения на 01.10.2025</t>
  </si>
  <si>
    <t>% исполнения по налогу, взимаемый в связи с применением УСНО по состоянию на 01.10.2025</t>
  </si>
  <si>
    <t>Темп роста (снижения) по УСНО (янв-сентябрь 2025 к янв-сентябрю 2024)</t>
  </si>
  <si>
    <t xml:space="preserve">УТВЕРЖДЕНО ЕНВД на 2025 ГОД </t>
  </si>
  <si>
    <t>ИСПОЛНЕНО ЕНВД на 01.10.2025</t>
  </si>
  <si>
    <t>% исполнения по ЕНВД по состоянию на 01.10.2025</t>
  </si>
  <si>
    <t>Темп роста (снижения) по ЕНВД (янв-сентябрь 2025 к янв-сентябрю 2024)</t>
  </si>
  <si>
    <t>УТВЕРЖДЕНО Налог, взимаемый в связи с применением патентной системой налогообложения на 2025 ГОД</t>
  </si>
  <si>
    <t>ИСПОЛНЕНО Налог, взимаемый в связи с применением патентной системой налогообложения на 01.10.2025</t>
  </si>
  <si>
    <t>% исполнения по патенту по состоянию на 01.10.2025</t>
  </si>
  <si>
    <t>Темп роста (снижения) по патенту  (янв-сентябрь 2025 к янв-сентябрю 2024)</t>
  </si>
  <si>
    <t xml:space="preserve">УТВЕРЖДЕНО ЕСХН на 2025 ГОД </t>
  </si>
  <si>
    <t>ИСПОЛНЕНО ЕСХН на 01.10.2025</t>
  </si>
  <si>
    <t>% исполнения по ЕСХН по состоянию на 01.10.2025</t>
  </si>
  <si>
    <t>Темп роста (снижения) по ЕСХН  (янв-сентябрь 2025 к янв-сентябрю 2024)</t>
  </si>
  <si>
    <t xml:space="preserve">УТВЕРЖДЕНО НАЛОГ НА ИМУЩЕСТВО ФИЗИЧЕСКИХ ЛИЦ на 2025 ГОД </t>
  </si>
  <si>
    <t>ИСПОЛНЕНО налог на имущество физических лиц на 01.10.2025</t>
  </si>
  <si>
    <t>% исполнения по НАЛОГУ НА ИМ.ФИЗ.ЛИЦ по состоянию на 01.10.2025</t>
  </si>
  <si>
    <t>Темп роста (снижения) по НАЛОГУ НА ИМ.ФИЗ.ЛИЦ  (янв-сентябрь 2025 к янв-сентябрю 2024)</t>
  </si>
  <si>
    <t xml:space="preserve">УТВЕРЖДЕНО ЗЕМЕЛЬНЫЙ НАЛОГ на 2025 ГОД </t>
  </si>
  <si>
    <t>ИСПОЛНЕНО земельный налог на 01.10.2025</t>
  </si>
  <si>
    <t>% исполнения по ЗЕМЕЛЬНОМУ НАЛОГУ по состоянию на 01.10.2025</t>
  </si>
  <si>
    <t>Темп роста (снижения) по ЗЕМЕЛЬНОМУ НАЛОГУ (янв-сентябрь 2025 к янв-сентябрю 2024)</t>
  </si>
  <si>
    <t xml:space="preserve">УТВЕРЖДЕНО НАЛОГ НА ДОБЫЧУ ПОЛЕЗНЫХ ИСКОПАЕМЫХ на 2025 ГОД </t>
  </si>
  <si>
    <t>ИСПОЛНЕНО НАЛОГ НА ДОБЫЧУ ПОЛЕЗНЫХ ИСКОПАЕМЫХ на 01.10.2025</t>
  </si>
  <si>
    <t>% исполнения по налогу на добычу полезных ископаемых на 01.10.2025</t>
  </si>
  <si>
    <t>Темп роста (снижения) по налогу на добычу полезных ископаемых (янв-сентябрь 2025 к янв-сентябрю 2024)</t>
  </si>
  <si>
    <t xml:space="preserve">УТВЕРЖДЕНО - ГОСУДАРСТВЕННАЯ ПОШЛИНА на 2025 ГОД </t>
  </si>
  <si>
    <t>ИСПОЛНЕНО ГОСУДАРСТВЕННАЯ ПОШЛИНА на 01.10.2025</t>
  </si>
  <si>
    <t>% исполнения доходов от государственной пошлины на 01.10.2025 г.</t>
  </si>
  <si>
    <t>Темп роста (снижения) доходов от государственной пошлины (янв-сентябрь 2025 к янв-сентябрю 2024)</t>
  </si>
  <si>
    <t>ИСПОЛНЕНО - ЗАДОЛЖЕННОСТЬ И ПЕРЕРАСЧЕТЫ ПО ОТМЕНЕННЫМ НАЛОГАМ на 01.10.2025</t>
  </si>
  <si>
    <t>Темп роста (снижения) ПО ЗАДОЛЖЕННОСТИ И ПЕРЕРАСЧЕТАМ (янв-сентябрь 2025 к янв-сентябрю 2024)</t>
  </si>
  <si>
    <t>Доля доходов от земельного налога в общем объеме налоговых доходов по состоянию на 01.10.2024</t>
  </si>
  <si>
    <t>Доля доходов от госпошлины  в общем объеме налоговых доходов                                          по состоянию на 01.10.2024</t>
  </si>
  <si>
    <t>Доля налоговых доходов в общем объеме налоговых и неналоговых доходов  по состоянию на 01.10.2025</t>
  </si>
  <si>
    <t>Доля доходов от НДФЛ в общем объеме налоговых доходов                                          по состоянию на 01.10.2025</t>
  </si>
  <si>
    <t>Доля акцизов на нефтепродукты в общем объеме налоговых доходов по состоянию на 01.10.2025</t>
  </si>
  <si>
    <t>Доля доходов отналога, взимаемого в связи с УСНО в общем объеме налоговых доходов                                          по состоянию на 01.10.2025</t>
  </si>
  <si>
    <t>Доля доходов от ЕНВД в общем объеме налоговых доходов                                          по состоянию на 01.10.2025</t>
  </si>
  <si>
    <t>Доля доходов от земельного налога в общем объеме налоговых доходов  по состоянию на 01.10.2025</t>
  </si>
  <si>
    <t>Доля доходов от налога на имущ. физ лиц  в общем объеме налоговых доходов  по состоянию на 01.10.2025</t>
  </si>
  <si>
    <t>Доля доходов от госпошлины  в общем объеме налоговых доходов                                          по состоянию на 01.10.2025</t>
  </si>
  <si>
    <t>Исполнение неналоговых доходов бюджетов муниципальных образований  по состоянию на 01.10.2025 года</t>
  </si>
  <si>
    <t>УТВЕРЖДЕНО НЕНАЛОГОВЫЕ ДОХОДЫ на 2025 год</t>
  </si>
  <si>
    <t>ИСПОЛНЕНО - НЕНАЛОГОВЫЕ ДОХОДЫ   на 01.10.2025</t>
  </si>
  <si>
    <t>% исполнения по НЕНАЛОГОВЫМ ДОХОДАМ по состоянию  на 01.10.2025</t>
  </si>
  <si>
    <t>Темп роста (снижения) по НЕНАЛОГОВЫМ ДОХОДАМ (янв-сентябрь 2025 к янв-сентябрю 2024)</t>
  </si>
  <si>
    <t>УТВЕРЖДЕНО аренда земли до разграничения госсобств-ти на 2025 год</t>
  </si>
  <si>
    <t>ИСПОЛНЕНО - аренда земли до разграничения госсобств-ти  на 01.10.2025</t>
  </si>
  <si>
    <t>% исполнения по аренде земли до разграничения госсобств-ти по состоянию  на 01.10.2025</t>
  </si>
  <si>
    <t>Темп роста (снижения) по ар.земли до разгранич. госсобств. (янв-сентябрь 2025 к янв-сентябрю 2024)</t>
  </si>
  <si>
    <t>УТВЕРЖДЕНО аренда земли после разграничения госсобств-ти на землю на 2025 год</t>
  </si>
  <si>
    <t>ИСПОЛНЕНО - аренда земли после разграничения госсобственности на землю  на 01.10.2025</t>
  </si>
  <si>
    <t>% исполнения по аренде земли после разграничения госсобств-ти на землю по состоянию  на 01.10.2025</t>
  </si>
  <si>
    <t>Темп роста (снижения) по ар.земли после разгранич. госсобств.(янв-сентябрь 2025 к янв-сентябрю 2024)</t>
  </si>
  <si>
    <t>УТВЕРЖДЕНО аренда имущества на 2025 год</t>
  </si>
  <si>
    <t>ИСПОЛНЕНО - аренда имущества  на 01.10.2025</t>
  </si>
  <si>
    <t>% исполнения по аренде имущества по состоянию  на 01.10.2025</t>
  </si>
  <si>
    <t>Темп роста (снижения) по аренде имущества (янв-сентябрь 2025 к янв-сентябрю 2024)</t>
  </si>
  <si>
    <t>УТВЕРЖДЕНО плата за негативное воздействие за окруж. среду на 2025 год</t>
  </si>
  <si>
    <t>ИСПОЛНЕНО - плата за негат. возд. на окруж.среду  на 01.10.2025</t>
  </si>
  <si>
    <t>% исполнения по плате за негат возд. на окр.среду по состоянию  на 01.10.2025</t>
  </si>
  <si>
    <t>Темп роста (снижения) по плате за негат возд. на окр.среду (янв-сентябрь 2025 к янв-сентябрю 2024)</t>
  </si>
  <si>
    <t>УТВЕРЖДЕНО доходы от оказания платных услуг и компенсации затрат государства на 2025 год</t>
  </si>
  <si>
    <t>ИСПОЛНЕНО - Доходы от оказания платных услуг и компенсации затрат государства  на 01.10.2025 (КБК 1 13 00000 00 0000 000)</t>
  </si>
  <si>
    <t>% исполнения доходов от оказания платных услуг и компенсации затрат государства по состоянию  на 01.10.2025</t>
  </si>
  <si>
    <t>Темп роста (снижения) по доходам от оказания платных услуг (янв-сентябрь 2025 к янв-сентябрю 2024)</t>
  </si>
  <si>
    <t>УТВЕРЖДЕНО доходы от реализации имущества на 2025 год</t>
  </si>
  <si>
    <t>ИСПОЛНЕНО - доходы от реализации имущества  на 01.10.2025</t>
  </si>
  <si>
    <t>% исполнения доходов от реализации имущества по состоянию  на 01.10.2025</t>
  </si>
  <si>
    <t>Темп роста/снижения по доходам от реализации имущества (янв-сентябрь 2025 к янв-сентябрю 2024)</t>
  </si>
  <si>
    <t>УТВЕРЖДЕНО доходы от продажи земельных участков (до разграничения) на 2025 год</t>
  </si>
  <si>
    <t>ИСПОЛНЕНО - доходы от продажи зем.участков (до разгранич.)  на 01.10.2025</t>
  </si>
  <si>
    <t>% исполнения доходов от продажи земельных участков (до разграничения) по состоянию  на 01.10.2025</t>
  </si>
  <si>
    <t>Темп роста (снижения) по дох. от продажи зем.уч. до разгранич.(янв-сентябрь 2025 к янв-сентябрю 2024)</t>
  </si>
  <si>
    <t>УТВЕРЖДЕНО -  Доходы от продажи земельных участков, государственная собственность на которые разграничена  на 2025 год</t>
  </si>
  <si>
    <t>ИСПОЛНЕНО - Доходы от продажи земельных участков, государственная собственность на которые разграниче на 01.10.2025</t>
  </si>
  <si>
    <t>% исполнения доходов от продажи зем. участков, собственность на которые разграничена по состоянию  на 01.10.2025</t>
  </si>
  <si>
    <t>Темп роста (снижения) доходов от продажи зем. участков, собственность на которые разграничена (янв-сентябрь 2025 к янв-сентябрю 2024)</t>
  </si>
  <si>
    <t>УТВЕРЖДЕНО доходы от штрафов, санкций, возмещения ущерба на 2025 год</t>
  </si>
  <si>
    <t>ИСПОЛНЕНО - штрафы, санкции, возмещ.ущерба  на 01.10.2025</t>
  </si>
  <si>
    <t>% исполнения от штрафов, санкций, возмещения ущерба по состоянию  на 01.10.2025</t>
  </si>
  <si>
    <t>Темп роста (снижения) по штрафам(янв-сентябрь 2025 к янв-сентябрю 2024)</t>
  </si>
  <si>
    <t>УТВЕРЖДЕНО прочие неналоговые доходы на 2025 год</t>
  </si>
  <si>
    <t>ИСПОЛНЕНО - прочие неналоговые доходы (КБК 1 17 05…)  на 01.10.2025</t>
  </si>
  <si>
    <t>% исполнения прочие неналоговые доходы по состоянию  на 01.10.2025</t>
  </si>
  <si>
    <t>Темп роста (снижения) по прочим неналоговым доходам (янв-сентябрь 2025 к янв-сентябрю 2024)</t>
  </si>
  <si>
    <t>УТВЕРЖДЕНО инициативные платежи на 2025 год</t>
  </si>
  <si>
    <t>ИСПОЛНЕНО - инициативные платежи (КБК 1 17 15…)  на 01.10.2025</t>
  </si>
  <si>
    <t>% исполнения инициативные платежи по состоянию  на 01.10.2025</t>
  </si>
  <si>
    <t>Доля неналоговых доходов в общем объеме налоговых и неналоговых доходов                                                          по состоянию  на 01.10.2024</t>
  </si>
  <si>
    <t>Доля неналоговых доходов в общем объеме налоговых и неналоговых доходов                                                            по состоянию  на 01.10.2025</t>
  </si>
  <si>
    <t>Доля  доходов от ар.платы за  землю до разгранич. соб-ти в общем объеме  неналоговых доходов   по состоянию  на 01.10.2025</t>
  </si>
  <si>
    <t>Доля  доходов от аренды имущества в общем объеме  неналоговых доходов   по состоянию  на 01.10.2025</t>
  </si>
  <si>
    <t>Доля  доходов от реализации имущества в общем объеме  неналоговых доходов   по состоянию  на 01.10.2025</t>
  </si>
  <si>
    <t>Доля  доходов от штрафных санкц в общем объеме  неналоговых доходов   по состоянию 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</si>
</sst>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р_._-;\-* #,##0.00_р_._-;_-* &quot;-&quot;??_р_._-;_-@_-"/>
    <numFmt numFmtId="172" formatCode="0.0%"/>
    <numFmt numFmtId="192" formatCode="0.000%"/>
  </numFmts>
  <fonts count="3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7D4D5"/>
        <bgColor indexed="64"/>
      </patternFill>
    </fill>
    <fill>
      <patternFill patternType="solid">
        <fgColor rgb="FF91CACB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7FEB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4" applyNumberFormat="0" applyAlignment="0" applyProtection="0"/>
    <xf numFmtId="0" fontId="17" fillId="29" borderId="15" applyNumberFormat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13" fillId="33" borderId="20" applyNumberFormat="0" applyFont="0" applyAlignment="0" applyProtection="0"/>
    <xf numFmtId="0" fontId="26" fillId="28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1" fillId="0" borderId="23">
      <alignment horizontal="left" wrapText="1" indent="2"/>
    </xf>
    <xf numFmtId="4" fontId="31" fillId="0" borderId="24">
      <alignment horizontal="right" shrinkToFit="1"/>
    </xf>
    <xf numFmtId="4" fontId="31" fillId="0" borderId="24">
      <alignment horizontal="right"/>
    </xf>
    <xf numFmtId="4" fontId="31" fillId="0" borderId="24">
      <alignment horizontal="right"/>
    </xf>
    <xf numFmtId="4" fontId="12" fillId="0" borderId="24">
      <alignment horizontal="right"/>
    </xf>
    <xf numFmtId="4" fontId="11" fillId="0" borderId="24">
      <alignment horizontal="right"/>
    </xf>
    <xf numFmtId="4" fontId="11" fillId="0" borderId="24">
      <alignment horizontal="right"/>
    </xf>
    <xf numFmtId="0" fontId="32" fillId="0" borderId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172" fontId="2" fillId="0" borderId="1" xfId="52" applyNumberFormat="1" applyFont="1" applyFill="1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/>
    </xf>
    <xf numFmtId="172" fontId="2" fillId="34" borderId="1" xfId="5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2" fontId="3" fillId="35" borderId="1" xfId="52" applyNumberFormat="1" applyFont="1" applyFill="1" applyBorder="1" applyAlignment="1">
      <alignment horizontal="center" vertical="center"/>
    </xf>
    <xf numFmtId="172" fontId="2" fillId="35" borderId="1" xfId="52" applyNumberFormat="1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horizontal="left" vertical="center"/>
    </xf>
    <xf numFmtId="172" fontId="2" fillId="0" borderId="6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/>
    <xf numFmtId="0" fontId="1" fillId="35" borderId="1" xfId="0" applyFont="1" applyFill="1" applyBorder="1" applyAlignment="1">
      <alignment horizontal="center" vertical="top" wrapText="1"/>
    </xf>
    <xf numFmtId="0" fontId="2" fillId="35" borderId="0" xfId="0" applyFont="1" applyFill="1" applyAlignment="1">
      <alignment vertical="top"/>
    </xf>
    <xf numFmtId="0" fontId="3" fillId="0" borderId="0" xfId="0" applyFont="1" applyAlignment="1"/>
    <xf numFmtId="0" fontId="2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3" fontId="2" fillId="0" borderId="0" xfId="0" applyNumberFormat="1" applyFont="1" applyFill="1" applyAlignment="1">
      <alignment horizontal="center" vertical="top"/>
    </xf>
    <xf numFmtId="3" fontId="2" fillId="0" borderId="0" xfId="0" applyNumberFormat="1" applyFont="1" applyFill="1" applyAlignment="1">
      <alignment horizontal="center" vertical="top" wrapText="1"/>
    </xf>
    <xf numFmtId="0" fontId="2" fillId="3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/>
    </xf>
    <xf numFmtId="172" fontId="2" fillId="36" borderId="1" xfId="52" applyNumberFormat="1" applyFont="1" applyFill="1" applyBorder="1" applyAlignment="1">
      <alignment horizontal="center" vertical="center"/>
    </xf>
    <xf numFmtId="3" fontId="2" fillId="34" borderId="1" xfId="0" applyNumberFormat="1" applyFont="1" applyFill="1" applyBorder="1" applyAlignment="1">
      <alignment horizontal="center" vertical="center"/>
    </xf>
    <xf numFmtId="9" fontId="2" fillId="34" borderId="1" xfId="0" applyNumberFormat="1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35" borderId="1" xfId="0" applyFont="1" applyFill="1" applyBorder="1" applyAlignment="1">
      <alignment horizontal="center" vertical="center"/>
    </xf>
    <xf numFmtId="3" fontId="3" fillId="35" borderId="1" xfId="0" applyNumberFormat="1" applyFont="1" applyFill="1" applyBorder="1" applyAlignment="1">
      <alignment horizontal="center" vertical="center" wrapText="1"/>
    </xf>
    <xf numFmtId="3" fontId="3" fillId="35" borderId="1" xfId="0" applyNumberFormat="1" applyFont="1" applyFill="1" applyBorder="1" applyAlignment="1">
      <alignment horizontal="center" vertical="center"/>
    </xf>
    <xf numFmtId="172" fontId="3" fillId="35" borderId="1" xfId="0" applyNumberFormat="1" applyFont="1" applyFill="1" applyBorder="1" applyAlignment="1">
      <alignment horizontal="center" vertical="center" wrapText="1"/>
    </xf>
    <xf numFmtId="9" fontId="3" fillId="35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0" fillId="3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92" fontId="2" fillId="0" borderId="1" xfId="5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4" fillId="35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" fillId="35" borderId="0" xfId="0" applyFont="1" applyFill="1" applyAlignment="1">
      <alignment vertical="top"/>
    </xf>
    <xf numFmtId="2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horizontal="center" vertical="top"/>
    </xf>
    <xf numFmtId="3" fontId="1" fillId="0" borderId="0" xfId="0" applyNumberFormat="1" applyFont="1"/>
    <xf numFmtId="0" fontId="2" fillId="35" borderId="1" xfId="0" applyFont="1" applyFill="1" applyBorder="1" applyAlignment="1">
      <alignment horizontal="center" vertical="center" wrapText="1"/>
    </xf>
    <xf numFmtId="3" fontId="33" fillId="0" borderId="0" xfId="0" applyNumberFormat="1" applyFont="1" applyFill="1" applyAlignment="1">
      <alignment vertical="top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36" borderId="0" xfId="0" applyFont="1" applyFill="1" applyAlignment="1">
      <alignment horizontal="center" vertical="center"/>
    </xf>
    <xf numFmtId="172" fontId="2" fillId="3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2" fontId="2" fillId="35" borderId="1" xfId="0" applyNumberFormat="1" applyFont="1" applyFill="1" applyBorder="1" applyAlignment="1">
      <alignment horizontal="center" vertical="center"/>
    </xf>
    <xf numFmtId="3" fontId="2" fillId="0" borderId="2" xfId="52" applyNumberFormat="1" applyFont="1" applyFill="1" applyBorder="1" applyAlignment="1">
      <alignment horizontal="center" vertical="center"/>
    </xf>
    <xf numFmtId="3" fontId="3" fillId="0" borderId="2" xfId="52" applyNumberFormat="1" applyFont="1" applyFill="1" applyBorder="1" applyAlignment="1">
      <alignment horizontal="center" vertical="center"/>
    </xf>
    <xf numFmtId="0" fontId="1" fillId="36" borderId="1" xfId="0" applyFont="1" applyFill="1" applyBorder="1" applyAlignment="1">
      <alignment horizontal="center" vertical="center"/>
    </xf>
    <xf numFmtId="0" fontId="2" fillId="35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6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2" fontId="2" fillId="34" borderId="6" xfId="52" applyNumberFormat="1" applyFont="1" applyFill="1" applyBorder="1" applyAlignment="1">
      <alignment horizontal="center" vertical="center"/>
    </xf>
    <xf numFmtId="0" fontId="2" fillId="34" borderId="0" xfId="0" applyFont="1" applyFill="1" applyAlignment="1">
      <alignment horizontal="center" vertical="center"/>
    </xf>
    <xf numFmtId="0" fontId="3" fillId="35" borderId="1" xfId="0" applyFont="1" applyFill="1" applyBorder="1" applyAlignment="1">
      <alignment horizontal="left" vertical="center" wrapText="1"/>
    </xf>
    <xf numFmtId="172" fontId="2" fillId="35" borderId="6" xfId="5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3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35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35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5" fillId="0" borderId="0" xfId="0" applyFont="1" applyFill="1" applyBorder="1"/>
    <xf numFmtId="0" fontId="33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2" fontId="2" fillId="36" borderId="2" xfId="0" applyNumberFormat="1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172" fontId="2" fillId="0" borderId="0" xfId="52" applyNumberFormat="1" applyFont="1" applyFill="1" applyBorder="1" applyAlignment="1">
      <alignment horizontal="center" vertical="center"/>
    </xf>
    <xf numFmtId="3" fontId="37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wrapText="1"/>
    </xf>
    <xf numFmtId="4" fontId="31" fillId="0" borderId="0" xfId="45" applyNumberFormat="1" applyFill="1" applyBorder="1" applyProtection="1">
      <alignment horizontal="right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172" fontId="3" fillId="0" borderId="0" xfId="52" applyNumberFormat="1" applyFont="1" applyFill="1" applyBorder="1" applyAlignment="1">
      <alignment horizontal="center" vertical="center"/>
    </xf>
    <xf numFmtId="3" fontId="3" fillId="0" borderId="0" xfId="52" applyNumberFormat="1" applyFont="1" applyFill="1" applyBorder="1" applyAlignment="1">
      <alignment horizontal="center" vertical="center"/>
    </xf>
    <xf numFmtId="172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1" xfId="52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3" fillId="36" borderId="0" xfId="0" applyNumberFormat="1" applyFont="1" applyFill="1" applyBorder="1" applyAlignment="1">
      <alignment horizontal="center" vertical="center"/>
    </xf>
    <xf numFmtId="3" fontId="3" fillId="36" borderId="0" xfId="52" applyNumberFormat="1" applyFont="1" applyFill="1" applyBorder="1" applyAlignment="1">
      <alignment horizontal="center" vertical="center"/>
    </xf>
    <xf numFmtId="0" fontId="33" fillId="36" borderId="0" xfId="0" applyFont="1" applyFill="1" applyBorder="1" applyAlignment="1">
      <alignment horizontal="center" vertical="center"/>
    </xf>
    <xf numFmtId="3" fontId="38" fillId="36" borderId="0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3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shrinkToFit="1"/>
    </xf>
    <xf numFmtId="3" fontId="2" fillId="34" borderId="1" xfId="0" applyNumberFormat="1" applyFont="1" applyFill="1" applyBorder="1" applyAlignment="1">
      <alignment horizontal="right" vertical="center"/>
    </xf>
    <xf numFmtId="3" fontId="2" fillId="34" borderId="1" xfId="0" applyNumberFormat="1" applyFont="1" applyFill="1" applyBorder="1" applyAlignment="1">
      <alignment horizontal="right" vertical="center" shrinkToFit="1"/>
    </xf>
    <xf numFmtId="3" fontId="3" fillId="35" borderId="6" xfId="0" applyNumberFormat="1" applyFont="1" applyFill="1" applyBorder="1" applyAlignment="1">
      <alignment horizontal="right" vertical="center" wrapText="1"/>
    </xf>
    <xf numFmtId="3" fontId="3" fillId="35" borderId="1" xfId="0" applyNumberFormat="1" applyFont="1" applyFill="1" applyBorder="1" applyAlignment="1">
      <alignment horizontal="right" vertical="center" shrinkToFit="1"/>
    </xf>
    <xf numFmtId="3" fontId="3" fillId="35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3" fontId="3" fillId="35" borderId="1" xfId="0" applyNumberFormat="1" applyFont="1" applyFill="1" applyBorder="1" applyAlignment="1">
      <alignment horizontal="right" vertical="center"/>
    </xf>
    <xf numFmtId="3" fontId="33" fillId="3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shrinkToFit="1"/>
    </xf>
    <xf numFmtId="3" fontId="2" fillId="0" borderId="6" xfId="0" applyNumberFormat="1" applyFont="1" applyFill="1" applyBorder="1" applyAlignment="1">
      <alignment horizontal="right" vertical="center"/>
    </xf>
    <xf numFmtId="3" fontId="2" fillId="34" borderId="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top"/>
    </xf>
    <xf numFmtId="3" fontId="2" fillId="0" borderId="1" xfId="0" applyNumberFormat="1" applyFont="1" applyBorder="1" applyAlignment="1">
      <alignment horizontal="right" vertical="center"/>
    </xf>
    <xf numFmtId="172" fontId="2" fillId="0" borderId="6" xfId="0" applyNumberFormat="1" applyFont="1" applyBorder="1" applyAlignment="1">
      <alignment horizontal="center" vertical="center"/>
    </xf>
    <xf numFmtId="172" fontId="2" fillId="36" borderId="6" xfId="0" applyNumberFormat="1" applyFont="1" applyFill="1" applyBorder="1" applyAlignment="1">
      <alignment horizontal="center" vertical="center"/>
    </xf>
    <xf numFmtId="172" fontId="2" fillId="34" borderId="6" xfId="0" applyNumberFormat="1" applyFont="1" applyFill="1" applyBorder="1" applyAlignment="1">
      <alignment horizontal="center" vertical="center"/>
    </xf>
    <xf numFmtId="172" fontId="2" fillId="35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0" borderId="1" xfId="52" applyNumberFormat="1" applyFont="1" applyFill="1" applyBorder="1" applyAlignment="1">
      <alignment horizontal="right" vertical="center"/>
    </xf>
    <xf numFmtId="3" fontId="3" fillId="35" borderId="1" xfId="52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2" fontId="3" fillId="35" borderId="2" xfId="0" applyNumberFormat="1" applyFont="1" applyFill="1" applyBorder="1" applyAlignment="1">
      <alignment horizontal="center" vertical="center"/>
    </xf>
    <xf numFmtId="172" fontId="3" fillId="35" borderId="1" xfId="0" applyNumberFormat="1" applyFont="1" applyFill="1" applyBorder="1" applyAlignment="1">
      <alignment horizontal="center" vertical="center"/>
    </xf>
    <xf numFmtId="172" fontId="3" fillId="35" borderId="6" xfId="5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39" borderId="1" xfId="0" applyFont="1" applyFill="1" applyBorder="1" applyAlignment="1">
      <alignment horizontal="center" vertical="center" wrapText="1"/>
    </xf>
    <xf numFmtId="0" fontId="4" fillId="39" borderId="6" xfId="0" applyFont="1" applyFill="1" applyBorder="1" applyAlignment="1">
      <alignment horizontal="center" vertical="center" wrapText="1"/>
    </xf>
    <xf numFmtId="0" fontId="4" fillId="39" borderId="7" xfId="0" applyFont="1" applyFill="1" applyBorder="1" applyAlignment="1">
      <alignment horizontal="center" vertical="center" wrapText="1"/>
    </xf>
    <xf numFmtId="0" fontId="4" fillId="40" borderId="1" xfId="0" applyFont="1" applyFill="1" applyBorder="1" applyAlignment="1">
      <alignment horizontal="center" vertical="center" wrapText="1"/>
    </xf>
    <xf numFmtId="0" fontId="4" fillId="42" borderId="6" xfId="0" applyFont="1" applyFill="1" applyBorder="1" applyAlignment="1">
      <alignment horizontal="center" vertical="center" wrapText="1"/>
    </xf>
    <xf numFmtId="0" fontId="4" fillId="42" borderId="7" xfId="0" applyFont="1" applyFill="1" applyBorder="1" applyAlignment="1">
      <alignment horizontal="center" vertical="center" wrapText="1"/>
    </xf>
    <xf numFmtId="0" fontId="4" fillId="42" borderId="2" xfId="0" applyFont="1" applyFill="1" applyBorder="1" applyAlignment="1">
      <alignment horizontal="center" vertical="center" wrapText="1"/>
    </xf>
    <xf numFmtId="0" fontId="4" fillId="38" borderId="6" xfId="0" applyFont="1" applyFill="1" applyBorder="1" applyAlignment="1">
      <alignment horizontal="center" vertical="center" wrapText="1"/>
    </xf>
    <xf numFmtId="0" fontId="4" fillId="38" borderId="7" xfId="0" applyFont="1" applyFill="1" applyBorder="1" applyAlignment="1">
      <alignment horizontal="center" vertical="center" wrapText="1"/>
    </xf>
    <xf numFmtId="0" fontId="4" fillId="38" borderId="2" xfId="0" applyFont="1" applyFill="1" applyBorder="1" applyAlignment="1">
      <alignment horizontal="center" vertical="center" wrapText="1"/>
    </xf>
    <xf numFmtId="0" fontId="6" fillId="42" borderId="1" xfId="0" applyFont="1" applyFill="1" applyBorder="1" applyAlignment="1">
      <alignment horizontal="center" vertical="center" wrapText="1"/>
    </xf>
    <xf numFmtId="0" fontId="4" fillId="39" borderId="2" xfId="0" applyFont="1" applyFill="1" applyBorder="1" applyAlignment="1">
      <alignment horizontal="center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6" fillId="38" borderId="7" xfId="0" applyFont="1" applyFill="1" applyBorder="1" applyAlignment="1">
      <alignment horizontal="center" vertical="center" wrapText="1"/>
    </xf>
    <xf numFmtId="0" fontId="6" fillId="38" borderId="2" xfId="0" applyFont="1" applyFill="1" applyBorder="1" applyAlignment="1">
      <alignment horizontal="center" vertical="center" wrapText="1"/>
    </xf>
    <xf numFmtId="0" fontId="4" fillId="43" borderId="6" xfId="0" applyFont="1" applyFill="1" applyBorder="1" applyAlignment="1">
      <alignment horizontal="center" vertical="center" wrapText="1"/>
    </xf>
    <xf numFmtId="0" fontId="4" fillId="43" borderId="7" xfId="0" applyFont="1" applyFill="1" applyBorder="1" applyAlignment="1">
      <alignment horizontal="center" vertical="center" wrapText="1"/>
    </xf>
    <xf numFmtId="0" fontId="4" fillId="43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41" borderId="6" xfId="0" applyFont="1" applyFill="1" applyBorder="1" applyAlignment="1">
      <alignment horizontal="center" vertical="center" wrapText="1"/>
    </xf>
    <xf numFmtId="0" fontId="4" fillId="41" borderId="7" xfId="0" applyFont="1" applyFill="1" applyBorder="1" applyAlignment="1">
      <alignment horizontal="center" vertical="center" wrapText="1"/>
    </xf>
    <xf numFmtId="0" fontId="4" fillId="41" borderId="2" xfId="0" applyFont="1" applyFill="1" applyBorder="1" applyAlignment="1">
      <alignment horizontal="center" vertical="center" wrapText="1"/>
    </xf>
    <xf numFmtId="0" fontId="4" fillId="45" borderId="6" xfId="0" applyFont="1" applyFill="1" applyBorder="1" applyAlignment="1">
      <alignment horizontal="center" vertical="center" wrapText="1"/>
    </xf>
    <xf numFmtId="0" fontId="4" fillId="45" borderId="7" xfId="0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 vertical="center" wrapText="1"/>
    </xf>
    <xf numFmtId="0" fontId="1" fillId="36" borderId="4" xfId="0" applyFont="1" applyFill="1" applyBorder="1" applyAlignment="1">
      <alignment horizontal="center" vertical="center" wrapText="1"/>
    </xf>
    <xf numFmtId="0" fontId="1" fillId="36" borderId="8" xfId="0" applyFont="1" applyFill="1" applyBorder="1" applyAlignment="1">
      <alignment horizontal="center" vertical="center" wrapText="1"/>
    </xf>
    <xf numFmtId="0" fontId="1" fillId="36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44" borderId="6" xfId="0" applyFont="1" applyFill="1" applyBorder="1" applyAlignment="1">
      <alignment horizontal="center" vertical="center" wrapText="1"/>
    </xf>
    <xf numFmtId="0" fontId="4" fillId="44" borderId="7" xfId="0" applyFont="1" applyFill="1" applyBorder="1" applyAlignment="1">
      <alignment horizontal="center" vertical="center" wrapText="1"/>
    </xf>
    <xf numFmtId="0" fontId="4" fillId="44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1" fillId="36" borderId="5" xfId="0" applyFont="1" applyFill="1" applyBorder="1" applyAlignment="1">
      <alignment horizontal="center" vertical="center" wrapText="1"/>
    </xf>
    <xf numFmtId="0" fontId="1" fillId="36" borderId="12" xfId="0" applyFont="1" applyFill="1" applyBorder="1" applyAlignment="1">
      <alignment horizontal="center" vertical="center" wrapText="1"/>
    </xf>
    <xf numFmtId="0" fontId="1" fillId="36" borderId="13" xfId="0" applyFont="1" applyFill="1" applyBorder="1" applyAlignment="1">
      <alignment horizontal="center" vertical="center" wrapText="1"/>
    </xf>
    <xf numFmtId="3" fontId="2" fillId="0" borderId="4" xfId="52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38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6" fillId="43" borderId="1" xfId="0" applyFont="1" applyFill="1" applyBorder="1" applyAlignment="1">
      <alignment horizontal="center" vertical="center" wrapText="1"/>
    </xf>
    <xf numFmtId="0" fontId="6" fillId="43" borderId="6" xfId="0" applyFont="1" applyFill="1" applyBorder="1" applyAlignment="1">
      <alignment horizontal="center" vertical="center" wrapText="1"/>
    </xf>
    <xf numFmtId="0" fontId="6" fillId="43" borderId="7" xfId="0" applyFont="1" applyFill="1" applyBorder="1" applyAlignment="1">
      <alignment horizontal="center" vertical="center" wrapText="1"/>
    </xf>
    <xf numFmtId="0" fontId="6" fillId="43" borderId="2" xfId="0" applyFont="1" applyFill="1" applyBorder="1" applyAlignment="1">
      <alignment horizontal="center" vertical="center" wrapText="1"/>
    </xf>
    <xf numFmtId="0" fontId="6" fillId="39" borderId="6" xfId="0" applyFont="1" applyFill="1" applyBorder="1" applyAlignment="1">
      <alignment horizontal="center" vertical="center" wrapText="1"/>
    </xf>
    <xf numFmtId="0" fontId="6" fillId="39" borderId="7" xfId="0" applyFont="1" applyFill="1" applyBorder="1" applyAlignment="1">
      <alignment horizontal="center" vertical="center" wrapText="1"/>
    </xf>
    <xf numFmtId="0" fontId="6" fillId="39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41" borderId="1" xfId="0" applyFont="1" applyFill="1" applyBorder="1" applyAlignment="1">
      <alignment horizontal="center" vertical="center" wrapText="1"/>
    </xf>
    <xf numFmtId="0" fontId="6" fillId="36" borderId="1" xfId="0" applyFont="1" applyFill="1" applyBorder="1" applyAlignment="1">
      <alignment horizontal="center" vertical="center" wrapText="1"/>
    </xf>
    <xf numFmtId="0" fontId="4" fillId="36" borderId="6" xfId="0" applyFont="1" applyFill="1" applyBorder="1" applyAlignment="1">
      <alignment horizontal="center" vertical="center" wrapText="1"/>
    </xf>
    <xf numFmtId="0" fontId="4" fillId="36" borderId="7" xfId="0" applyFont="1" applyFill="1" applyBorder="1" applyAlignment="1">
      <alignment horizontal="center" vertical="center" wrapText="1"/>
    </xf>
    <xf numFmtId="0" fontId="4" fillId="36" borderId="2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4" fillId="40" borderId="6" xfId="0" applyFont="1" applyFill="1" applyBorder="1" applyAlignment="1">
      <alignment horizontal="center" vertical="center" wrapText="1"/>
    </xf>
    <xf numFmtId="0" fontId="4" fillId="40" borderId="7" xfId="0" applyFont="1" applyFill="1" applyBorder="1" applyAlignment="1">
      <alignment horizontal="center" vertical="center" wrapText="1"/>
    </xf>
    <xf numFmtId="0" fontId="4" fillId="40" borderId="2" xfId="0" applyFont="1" applyFill="1" applyBorder="1" applyAlignment="1">
      <alignment horizontal="center" vertical="center" wrapText="1"/>
    </xf>
    <xf numFmtId="0" fontId="4" fillId="39" borderId="1" xfId="0" applyFont="1" applyFill="1" applyBorder="1" applyAlignment="1">
      <alignment horizontal="center" vertical="center" wrapText="1"/>
    </xf>
    <xf numFmtId="0" fontId="4" fillId="37" borderId="6" xfId="0" applyFont="1" applyFill="1" applyBorder="1" applyAlignment="1">
      <alignment horizontal="center" vertical="center" wrapText="1"/>
    </xf>
    <xf numFmtId="0" fontId="4" fillId="37" borderId="7" xfId="0" applyFont="1" applyFill="1" applyBorder="1" applyAlignment="1">
      <alignment horizontal="center" vertical="center" wrapText="1"/>
    </xf>
    <xf numFmtId="0" fontId="4" fillId="37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6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3" fontId="2" fillId="0" borderId="0" xfId="0" applyNumberFormat="1" applyFont="1" applyFill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2" fillId="0" borderId="4" xfId="52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47" borderId="1" xfId="0" applyFont="1" applyFill="1" applyBorder="1" applyAlignment="1">
      <alignment horizontal="center" vertical="center" wrapText="1"/>
    </xf>
    <xf numFmtId="0" fontId="4" fillId="48" borderId="6" xfId="0" applyFont="1" applyFill="1" applyBorder="1" applyAlignment="1">
      <alignment horizontal="center" vertical="center" wrapText="1"/>
    </xf>
    <xf numFmtId="0" fontId="4" fillId="48" borderId="7" xfId="0" applyFont="1" applyFill="1" applyBorder="1" applyAlignment="1">
      <alignment horizontal="center" vertical="center" wrapText="1"/>
    </xf>
    <xf numFmtId="0" fontId="4" fillId="48" borderId="2" xfId="0" applyFont="1" applyFill="1" applyBorder="1" applyAlignment="1">
      <alignment horizontal="center" vertical="center" wrapText="1"/>
    </xf>
    <xf numFmtId="0" fontId="4" fillId="48" borderId="1" xfId="0" applyFont="1" applyFill="1" applyBorder="1" applyAlignment="1">
      <alignment horizontal="center" vertical="center" wrapText="1"/>
    </xf>
    <xf numFmtId="0" fontId="6" fillId="45" borderId="6" xfId="0" applyFont="1" applyFill="1" applyBorder="1" applyAlignment="1">
      <alignment horizontal="center" vertical="center" wrapText="1"/>
    </xf>
    <xf numFmtId="0" fontId="6" fillId="45" borderId="7" xfId="0" applyFont="1" applyFill="1" applyBorder="1" applyAlignment="1">
      <alignment horizontal="center" vertical="center" wrapText="1"/>
    </xf>
    <xf numFmtId="0" fontId="6" fillId="45" borderId="2" xfId="0" applyFont="1" applyFill="1" applyBorder="1" applyAlignment="1">
      <alignment horizontal="center" vertical="center" wrapText="1"/>
    </xf>
    <xf numFmtId="0" fontId="4" fillId="38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5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51" borderId="1" xfId="0" applyFont="1" applyFill="1" applyBorder="1" applyAlignment="1">
      <alignment horizontal="center" vertical="center" wrapText="1"/>
    </xf>
    <xf numFmtId="0" fontId="4" fillId="52" borderId="6" xfId="0" applyFont="1" applyFill="1" applyBorder="1" applyAlignment="1">
      <alignment horizontal="center" vertical="center" wrapText="1"/>
    </xf>
    <xf numFmtId="0" fontId="4" fillId="52" borderId="7" xfId="0" applyFont="1" applyFill="1" applyBorder="1" applyAlignment="1">
      <alignment horizontal="center" vertical="center" wrapText="1"/>
    </xf>
    <xf numFmtId="0" fontId="4" fillId="52" borderId="2" xfId="0" applyFont="1" applyFill="1" applyBorder="1" applyAlignment="1">
      <alignment horizontal="center" vertical="center" wrapText="1"/>
    </xf>
    <xf numFmtId="0" fontId="4" fillId="50" borderId="1" xfId="0" applyFont="1" applyFill="1" applyBorder="1" applyAlignment="1">
      <alignment horizontal="center" vertical="center" wrapText="1"/>
    </xf>
    <xf numFmtId="0" fontId="4" fillId="49" borderId="6" xfId="0" applyFont="1" applyFill="1" applyBorder="1" applyAlignment="1">
      <alignment horizontal="center" vertical="center" wrapText="1"/>
    </xf>
    <xf numFmtId="0" fontId="4" fillId="49" borderId="7" xfId="0" applyFont="1" applyFill="1" applyBorder="1" applyAlignment="1">
      <alignment horizontal="center" vertical="center" wrapText="1"/>
    </xf>
    <xf numFmtId="0" fontId="4" fillId="49" borderId="2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4" fillId="23" borderId="6" xfId="0" applyFont="1" applyFill="1" applyBorder="1" applyAlignment="1">
      <alignment horizontal="center" vertical="center" wrapText="1"/>
    </xf>
    <xf numFmtId="0" fontId="4" fillId="23" borderId="7" xfId="0" applyFont="1" applyFill="1" applyBorder="1" applyAlignment="1">
      <alignment horizontal="center" vertical="center" wrapText="1"/>
    </xf>
    <xf numFmtId="0" fontId="4" fillId="23" borderId="2" xfId="0" applyFont="1" applyFill="1" applyBorder="1" applyAlignment="1">
      <alignment horizontal="center" vertical="center" wrapText="1"/>
    </xf>
    <xf numFmtId="0" fontId="6" fillId="49" borderId="1" xfId="0" applyFont="1" applyFill="1" applyBorder="1" applyAlignment="1">
      <alignment horizontal="center" vertical="center" wrapText="1"/>
    </xf>
    <xf numFmtId="0" fontId="6" fillId="46" borderId="1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0" fontId="6" fillId="46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6" borderId="6" xfId="0" applyFont="1" applyFill="1" applyBorder="1" applyAlignment="1">
      <alignment horizontal="center" vertical="center" wrapText="1"/>
    </xf>
    <xf numFmtId="0" fontId="4" fillId="46" borderId="7" xfId="0" applyFont="1" applyFill="1" applyBorder="1" applyAlignment="1">
      <alignment horizontal="center" vertical="center" wrapText="1"/>
    </xf>
    <xf numFmtId="0" fontId="4" fillId="46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5" borderId="1" xfId="0" applyFont="1" applyFill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xl26" xfId="42"/>
    <cellStyle name="xl31" xfId="43"/>
    <cellStyle name="xl45" xfId="44"/>
    <cellStyle name="xl46" xfId="45"/>
    <cellStyle name="xl56" xfId="46"/>
    <cellStyle name="xl57" xfId="47"/>
    <cellStyle name="xl57 2" xfId="48"/>
    <cellStyle name="xl60" xfId="49"/>
    <cellStyle name="Обычный" xfId="0" builtinId="0"/>
    <cellStyle name="Обычный 2" xfId="50"/>
    <cellStyle name="Обычный 3" xfId="51"/>
    <cellStyle name="Процентный 2" xfId="52"/>
    <cellStyle name="Финансовый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V107"/>
  <sheetViews>
    <sheetView tabSelected="1" zoomScaleNormal="100" zoomScaleSheetLayoutView="70" workbookViewId="0">
      <pane xSplit="2" ySplit="8" topLeftCell="F9" activePane="bottomRight" state="frozen"/>
      <selection pane="topRight" activeCell="C1" sqref="C1"/>
      <selection pane="bottomLeft" activeCell="A9" sqref="A9"/>
      <selection pane="bottomRight" activeCell="F10" sqref="F10"/>
    </sheetView>
  </sheetViews>
  <sheetFormatPr defaultRowHeight="15.75" outlineLevelRow="1" outlineLevelCol="1" x14ac:dyDescent="0.2"/>
  <cols>
    <col min="1" max="1" width="4" style="57" customWidth="1"/>
    <col min="2" max="2" width="28.140625" style="95" customWidth="1"/>
    <col min="3" max="3" width="16.5703125" style="5" hidden="1" customWidth="1" outlineLevel="1"/>
    <col min="4" max="4" width="16" style="6" hidden="1" customWidth="1" outlineLevel="1"/>
    <col min="5" max="5" width="16.42578125" style="5" hidden="1" customWidth="1" outlineLevel="1"/>
    <col min="6" max="6" width="16.28515625" style="5" customWidth="1" collapsed="1"/>
    <col min="7" max="7" width="15.85546875" style="5" customWidth="1"/>
    <col min="8" max="8" width="15.42578125" style="5" customWidth="1"/>
    <col min="9" max="9" width="16.42578125" style="5" hidden="1" customWidth="1" outlineLevel="1"/>
    <col min="10" max="10" width="15.85546875" style="5" hidden="1" customWidth="1" outlineLevel="1"/>
    <col min="11" max="11" width="15.28515625" style="5" hidden="1" customWidth="1" outlineLevel="1"/>
    <col min="12" max="12" width="10" style="5" customWidth="1" collapsed="1"/>
    <col min="13" max="17" width="10.7109375" style="5" customWidth="1"/>
    <col min="18" max="18" width="16.7109375" style="5" hidden="1" customWidth="1" outlineLevel="1"/>
    <col min="19" max="19" width="15.85546875" style="5" hidden="1" customWidth="1" outlineLevel="1"/>
    <col min="20" max="20" width="15.28515625" style="5" hidden="1" customWidth="1" outlineLevel="1"/>
    <col min="21" max="21" width="16.28515625" style="5" customWidth="1" collapsed="1"/>
    <col min="22" max="22" width="15.85546875" style="5" customWidth="1"/>
    <col min="23" max="23" width="15.42578125" style="5" customWidth="1"/>
    <col min="24" max="24" width="17.140625" style="5" hidden="1" customWidth="1" outlineLevel="1"/>
    <col min="25" max="25" width="16.7109375" style="5" hidden="1" customWidth="1" outlineLevel="1"/>
    <col min="26" max="26" width="14.42578125" style="5" hidden="1" customWidth="1" outlineLevel="1"/>
    <col min="27" max="27" width="10.7109375" style="5" customWidth="1" collapsed="1"/>
    <col min="28" max="32" width="10.7109375" style="5" customWidth="1"/>
    <col min="33" max="33" width="16.5703125" style="5" hidden="1" customWidth="1" outlineLevel="1"/>
    <col min="34" max="34" width="15.85546875" style="5" hidden="1" customWidth="1" outlineLevel="1"/>
    <col min="35" max="35" width="15.28515625" style="5" hidden="1" customWidth="1" outlineLevel="1"/>
    <col min="36" max="36" width="16.140625" style="5" customWidth="1" collapsed="1"/>
    <col min="37" max="37" width="15.85546875" style="5" customWidth="1"/>
    <col min="38" max="38" width="15" style="5" customWidth="1"/>
    <col min="39" max="39" width="17" style="5" hidden="1" customWidth="1" outlineLevel="1"/>
    <col min="40" max="40" width="16" style="5" hidden="1" customWidth="1" outlineLevel="1"/>
    <col min="41" max="41" width="14" style="5" hidden="1" customWidth="1" outlineLevel="1"/>
    <col min="42" max="42" width="10.7109375" style="5" customWidth="1" collapsed="1"/>
    <col min="43" max="47" width="10.7109375" style="5" customWidth="1"/>
    <col min="48" max="48" width="15.28515625" style="5" hidden="1" customWidth="1" outlineLevel="1"/>
    <col min="49" max="49" width="15.85546875" style="5" hidden="1" customWidth="1" outlineLevel="1"/>
    <col min="50" max="50" width="14.28515625" style="5" hidden="1" customWidth="1" outlineLevel="1"/>
    <col min="51" max="51" width="16.42578125" style="5" customWidth="1" collapsed="1"/>
    <col min="52" max="52" width="15.85546875" style="5" customWidth="1"/>
    <col min="53" max="53" width="14" style="5" customWidth="1"/>
    <col min="54" max="54" width="16.42578125" style="5" hidden="1" customWidth="1" outlineLevel="1"/>
    <col min="55" max="55" width="14.42578125" style="5" hidden="1" customWidth="1" outlineLevel="1"/>
    <col min="56" max="56" width="13.7109375" style="5" hidden="1" customWidth="1" outlineLevel="1"/>
    <col min="57" max="57" width="10.7109375" style="5" customWidth="1" collapsed="1"/>
    <col min="58" max="62" width="10.7109375" style="5" customWidth="1"/>
    <col min="63" max="63" width="16.28515625" style="5" hidden="1" customWidth="1" outlineLevel="1"/>
    <col min="64" max="64" width="15.85546875" style="5" hidden="1" customWidth="1" outlineLevel="1"/>
    <col min="65" max="65" width="16.7109375" style="5" hidden="1" customWidth="1" outlineLevel="1"/>
    <col min="66" max="66" width="16.85546875" style="5" customWidth="1" collapsed="1"/>
    <col min="67" max="67" width="15.85546875" style="5" customWidth="1"/>
    <col min="68" max="68" width="16.7109375" style="5" customWidth="1"/>
    <col min="69" max="69" width="16.42578125" style="5" hidden="1" customWidth="1" outlineLevel="1"/>
    <col min="70" max="70" width="15.7109375" style="5" hidden="1" customWidth="1" outlineLevel="1"/>
    <col min="71" max="71" width="14.140625" style="5" hidden="1" customWidth="1" outlineLevel="1"/>
    <col min="72" max="72" width="10.7109375" style="5" customWidth="1" collapsed="1"/>
    <col min="73" max="77" width="10.7109375" style="5" customWidth="1"/>
    <col min="78" max="78" width="13.7109375" style="5" hidden="1" customWidth="1" outlineLevel="1"/>
    <col min="79" max="79" width="15.85546875" style="5" hidden="1" customWidth="1" outlineLevel="1"/>
    <col min="80" max="80" width="13.140625" style="5" hidden="1" customWidth="1" outlineLevel="1"/>
    <col min="81" max="81" width="13.42578125" style="5" customWidth="1" collapsed="1"/>
    <col min="82" max="82" width="15.85546875" style="5" customWidth="1"/>
    <col min="83" max="83" width="13" style="5" customWidth="1"/>
    <col min="84" max="84" width="14.85546875" style="5" hidden="1" customWidth="1" outlineLevel="1"/>
    <col min="85" max="85" width="15.7109375" style="5" hidden="1" customWidth="1" outlineLevel="1"/>
    <col min="86" max="86" width="12.5703125" style="5" hidden="1" customWidth="1" outlineLevel="1"/>
    <col min="87" max="87" width="11.42578125" style="5" customWidth="1" collapsed="1"/>
    <col min="88" max="88" width="12.85546875" style="5" customWidth="1"/>
    <col min="89" max="89" width="10.7109375" style="5" customWidth="1"/>
    <col min="90" max="90" width="11.85546875" style="5" customWidth="1"/>
    <col min="91" max="91" width="11.7109375" style="5" customWidth="1"/>
    <col min="92" max="92" width="10.7109375" style="5" customWidth="1"/>
    <col min="93" max="93" width="13.28515625" style="5" hidden="1" customWidth="1" outlineLevel="1"/>
    <col min="94" max="94" width="15.85546875" style="5" hidden="1" customWidth="1" outlineLevel="1"/>
    <col min="95" max="95" width="14.5703125" style="5" hidden="1" customWidth="1" outlineLevel="1"/>
    <col min="96" max="96" width="13.42578125" style="5" customWidth="1" collapsed="1"/>
    <col min="97" max="97" width="15.85546875" style="5" customWidth="1"/>
    <col min="98" max="98" width="14.7109375" style="5" customWidth="1"/>
    <col min="99" max="99" width="13.42578125" style="5" hidden="1" customWidth="1" outlineLevel="1"/>
    <col min="100" max="100" width="14.42578125" style="5" hidden="1" customWidth="1" outlineLevel="1"/>
    <col min="101" max="101" width="14.28515625" style="5" hidden="1" customWidth="1" outlineLevel="1"/>
    <col min="102" max="102" width="10.7109375" style="5" customWidth="1" collapsed="1"/>
    <col min="103" max="107" width="10.7109375" style="5" customWidth="1"/>
    <col min="108" max="108" width="13.7109375" style="5" hidden="1" customWidth="1" outlineLevel="1" collapsed="1"/>
    <col min="109" max="109" width="15.85546875" style="5" hidden="1" customWidth="1" outlineLevel="1"/>
    <col min="110" max="110" width="14.28515625" style="5" hidden="1" customWidth="1" outlineLevel="1"/>
    <col min="111" max="111" width="14.28515625" style="5" customWidth="1" collapsed="1"/>
    <col min="112" max="112" width="15.85546875" style="5" customWidth="1"/>
    <col min="113" max="113" width="14.42578125" style="5" customWidth="1"/>
    <col min="114" max="114" width="13" style="5" hidden="1" customWidth="1" outlineLevel="1"/>
    <col min="115" max="115" width="13.42578125" style="5" hidden="1" customWidth="1" outlineLevel="1"/>
    <col min="116" max="116" width="12.140625" style="5" hidden="1" customWidth="1" outlineLevel="1"/>
    <col min="117" max="117" width="10.7109375" style="5" customWidth="1" collapsed="1"/>
    <col min="118" max="122" width="10.7109375" style="5" customWidth="1"/>
    <col min="123" max="123" width="14.28515625" style="5" hidden="1" customWidth="1" outlineLevel="1"/>
    <col min="124" max="124" width="15.85546875" style="5" hidden="1" customWidth="1" outlineLevel="1"/>
    <col min="125" max="125" width="14.5703125" style="5" hidden="1" customWidth="1" outlineLevel="1"/>
    <col min="126" max="126" width="14.7109375" style="5" customWidth="1" collapsed="1"/>
    <col min="127" max="127" width="15.85546875" style="5" customWidth="1"/>
    <col min="128" max="128" width="14.85546875" style="5" customWidth="1"/>
    <col min="129" max="129" width="14.7109375" style="5" hidden="1" customWidth="1" outlineLevel="1"/>
    <col min="130" max="130" width="15.28515625" style="5" hidden="1" customWidth="1" outlineLevel="1"/>
    <col min="131" max="131" width="13" style="5" hidden="1" customWidth="1" outlineLevel="1"/>
    <col min="132" max="132" width="10.7109375" style="5" customWidth="1" collapsed="1"/>
    <col min="133" max="137" width="10.7109375" style="5" customWidth="1"/>
    <col min="138" max="138" width="16" style="5" hidden="1" customWidth="1" outlineLevel="1"/>
    <col min="139" max="139" width="15.85546875" style="5" hidden="1" customWidth="1" outlineLevel="1"/>
    <col min="140" max="140" width="14.5703125" style="5" hidden="1" customWidth="1" outlineLevel="1"/>
    <col min="141" max="141" width="16" style="5" customWidth="1" collapsed="1"/>
    <col min="142" max="142" width="15.85546875" style="5" customWidth="1"/>
    <col min="143" max="143" width="14.42578125" style="5" customWidth="1"/>
    <col min="144" max="144" width="16" style="5" hidden="1" customWidth="1" outlineLevel="1"/>
    <col min="145" max="145" width="16.28515625" style="5" hidden="1" customWidth="1" outlineLevel="1"/>
    <col min="146" max="146" width="13.5703125" style="5" hidden="1" customWidth="1" outlineLevel="1"/>
    <col min="147" max="147" width="10.7109375" style="5" customWidth="1" collapsed="1"/>
    <col min="148" max="152" width="10.7109375" style="5" customWidth="1"/>
    <col min="153" max="153" width="14.5703125" style="5" hidden="1" customWidth="1" outlineLevel="1"/>
    <col min="154" max="154" width="15.85546875" style="5" hidden="1" customWidth="1" outlineLevel="1"/>
    <col min="155" max="155" width="12.28515625" style="5" hidden="1" customWidth="1" outlineLevel="1"/>
    <col min="156" max="156" width="12.28515625" style="5" customWidth="1" collapsed="1"/>
    <col min="157" max="157" width="15.85546875" style="5" customWidth="1"/>
    <col min="158" max="158" width="12.7109375" style="5" customWidth="1"/>
    <col min="159" max="159" width="12.28515625" style="5" hidden="1" customWidth="1" outlineLevel="1"/>
    <col min="160" max="160" width="14.7109375" style="5" hidden="1" customWidth="1" outlineLevel="1"/>
    <col min="161" max="161" width="12.7109375" style="5" hidden="1" customWidth="1" outlineLevel="1"/>
    <col min="162" max="162" width="10.7109375" style="5" customWidth="1" collapsed="1"/>
    <col min="163" max="167" width="10.7109375" style="5" customWidth="1"/>
    <col min="168" max="168" width="14.28515625" style="5" hidden="1" customWidth="1" outlineLevel="1"/>
    <col min="169" max="169" width="15.85546875" style="5" hidden="1" customWidth="1" outlineLevel="1"/>
    <col min="170" max="170" width="12.7109375" style="5" hidden="1" customWidth="1" outlineLevel="1"/>
    <col min="171" max="171" width="14.5703125" style="5" customWidth="1" collapsed="1"/>
    <col min="172" max="172" width="15.85546875" style="5" customWidth="1"/>
    <col min="173" max="173" width="12.7109375" style="5" customWidth="1"/>
    <col min="174" max="174" width="14.140625" style="5" hidden="1" customWidth="1" outlineLevel="1"/>
    <col min="175" max="175" width="16.28515625" style="5" hidden="1" customWidth="1" outlineLevel="1"/>
    <col min="176" max="176" width="12.28515625" style="5" hidden="1" customWidth="1" outlineLevel="1"/>
    <col min="177" max="177" width="10.7109375" style="5" customWidth="1" collapsed="1"/>
    <col min="178" max="182" width="10.7109375" style="5" customWidth="1"/>
    <col min="183" max="183" width="13.140625" style="5" customWidth="1"/>
    <col min="184" max="184" width="15.85546875" style="5" customWidth="1"/>
    <col min="185" max="185" width="12.7109375" style="5" customWidth="1"/>
    <col min="186" max="186" width="12.85546875" style="5" hidden="1" customWidth="1" outlineLevel="1"/>
    <col min="187" max="187" width="15.7109375" style="5" hidden="1" customWidth="1" outlineLevel="1"/>
    <col min="188" max="188" width="13.140625" style="5" hidden="1" customWidth="1" outlineLevel="1"/>
    <col min="189" max="189" width="11.5703125" style="5" customWidth="1" collapsed="1"/>
    <col min="190" max="190" width="14.140625" style="5" customWidth="1"/>
    <col min="191" max="191" width="11.42578125" style="5" customWidth="1"/>
    <col min="192" max="228" width="10.7109375" style="5" hidden="1" customWidth="1" outlineLevel="1"/>
    <col min="229" max="229" width="12.28515625" style="5" hidden="1" customWidth="1" outlineLevel="1"/>
    <col min="230" max="231" width="10.7109375" style="5" hidden="1" customWidth="1" outlineLevel="1"/>
    <col min="232" max="232" width="11.7109375" style="5" hidden="1" customWidth="1" outlineLevel="1"/>
    <col min="233" max="239" width="10.7109375" style="5" hidden="1" customWidth="1" outlineLevel="1"/>
    <col min="240" max="240" width="10.7109375" style="74" customWidth="1" collapsed="1"/>
    <col min="241" max="16384" width="9.140625" style="74"/>
  </cols>
  <sheetData>
    <row r="1" spans="1:256" ht="36.75" customHeight="1" x14ac:dyDescent="0.2">
      <c r="A1" s="160" t="s">
        <v>79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</row>
    <row r="2" spans="1:256" s="8" customFormat="1" ht="76.5" customHeight="1" x14ac:dyDescent="0.2">
      <c r="A2" s="43"/>
      <c r="B2" s="75"/>
      <c r="C2" s="171" t="s">
        <v>80</v>
      </c>
      <c r="D2" s="172"/>
      <c r="E2" s="173"/>
      <c r="F2" s="176" t="s">
        <v>81</v>
      </c>
      <c r="G2" s="177"/>
      <c r="H2" s="178"/>
      <c r="I2" s="176" t="s">
        <v>60</v>
      </c>
      <c r="J2" s="177"/>
      <c r="K2" s="178"/>
      <c r="L2" s="171" t="s">
        <v>82</v>
      </c>
      <c r="M2" s="172"/>
      <c r="N2" s="173"/>
      <c r="O2" s="171" t="s">
        <v>83</v>
      </c>
      <c r="P2" s="172"/>
      <c r="Q2" s="173"/>
      <c r="R2" s="278" t="s">
        <v>84</v>
      </c>
      <c r="S2" s="278"/>
      <c r="T2" s="278"/>
      <c r="U2" s="278" t="s">
        <v>85</v>
      </c>
      <c r="V2" s="278"/>
      <c r="W2" s="278"/>
      <c r="X2" s="278" t="s">
        <v>61</v>
      </c>
      <c r="Y2" s="278"/>
      <c r="Z2" s="278"/>
      <c r="AA2" s="279" t="s">
        <v>86</v>
      </c>
      <c r="AB2" s="280"/>
      <c r="AC2" s="281"/>
      <c r="AD2" s="279" t="s">
        <v>87</v>
      </c>
      <c r="AE2" s="280"/>
      <c r="AF2" s="281"/>
      <c r="AG2" s="293" t="s">
        <v>88</v>
      </c>
      <c r="AH2" s="293"/>
      <c r="AI2" s="293"/>
      <c r="AJ2" s="293" t="s">
        <v>89</v>
      </c>
      <c r="AK2" s="293"/>
      <c r="AL2" s="293"/>
      <c r="AM2" s="293" t="s">
        <v>62</v>
      </c>
      <c r="AN2" s="293"/>
      <c r="AO2" s="293"/>
      <c r="AP2" s="287" t="s">
        <v>90</v>
      </c>
      <c r="AQ2" s="288"/>
      <c r="AR2" s="289"/>
      <c r="AS2" s="287" t="s">
        <v>91</v>
      </c>
      <c r="AT2" s="288"/>
      <c r="AU2" s="289"/>
      <c r="AV2" s="294" t="s">
        <v>92</v>
      </c>
      <c r="AW2" s="294"/>
      <c r="AX2" s="294"/>
      <c r="AY2" s="261" t="s">
        <v>93</v>
      </c>
      <c r="AZ2" s="262"/>
      <c r="BA2" s="263"/>
      <c r="BB2" s="261" t="s">
        <v>63</v>
      </c>
      <c r="BC2" s="262"/>
      <c r="BD2" s="263"/>
      <c r="BE2" s="188" t="s">
        <v>94</v>
      </c>
      <c r="BF2" s="189"/>
      <c r="BG2" s="190"/>
      <c r="BH2" s="188" t="s">
        <v>95</v>
      </c>
      <c r="BI2" s="189"/>
      <c r="BJ2" s="190"/>
      <c r="BK2" s="256" t="s">
        <v>96</v>
      </c>
      <c r="BL2" s="256"/>
      <c r="BM2" s="256"/>
      <c r="BN2" s="256" t="s">
        <v>97</v>
      </c>
      <c r="BO2" s="256"/>
      <c r="BP2" s="256"/>
      <c r="BQ2" s="256" t="s">
        <v>64</v>
      </c>
      <c r="BR2" s="256"/>
      <c r="BS2" s="256"/>
      <c r="BT2" s="257" t="s">
        <v>98</v>
      </c>
      <c r="BU2" s="258"/>
      <c r="BV2" s="259"/>
      <c r="BW2" s="257" t="s">
        <v>99</v>
      </c>
      <c r="BX2" s="258"/>
      <c r="BY2" s="259"/>
      <c r="BZ2" s="211" t="s">
        <v>100</v>
      </c>
      <c r="CA2" s="211"/>
      <c r="CB2" s="211"/>
      <c r="CC2" s="211" t="s">
        <v>101</v>
      </c>
      <c r="CD2" s="211"/>
      <c r="CE2" s="211"/>
      <c r="CF2" s="211" t="s">
        <v>65</v>
      </c>
      <c r="CG2" s="211"/>
      <c r="CH2" s="211"/>
      <c r="CI2" s="212" t="s">
        <v>102</v>
      </c>
      <c r="CJ2" s="213"/>
      <c r="CK2" s="214"/>
      <c r="CL2" s="212" t="s">
        <v>103</v>
      </c>
      <c r="CM2" s="213"/>
      <c r="CN2" s="214"/>
      <c r="CO2" s="283" t="s">
        <v>104</v>
      </c>
      <c r="CP2" s="283"/>
      <c r="CQ2" s="283"/>
      <c r="CR2" s="284" t="s">
        <v>105</v>
      </c>
      <c r="CS2" s="285"/>
      <c r="CT2" s="286"/>
      <c r="CU2" s="284" t="s">
        <v>78</v>
      </c>
      <c r="CV2" s="285"/>
      <c r="CW2" s="286"/>
      <c r="CX2" s="290" t="s">
        <v>106</v>
      </c>
      <c r="CY2" s="291"/>
      <c r="CZ2" s="292"/>
      <c r="DA2" s="290" t="s">
        <v>107</v>
      </c>
      <c r="DB2" s="291"/>
      <c r="DC2" s="292"/>
      <c r="DD2" s="211" t="s">
        <v>108</v>
      </c>
      <c r="DE2" s="211"/>
      <c r="DF2" s="211"/>
      <c r="DG2" s="211" t="s">
        <v>109</v>
      </c>
      <c r="DH2" s="211"/>
      <c r="DI2" s="211"/>
      <c r="DJ2" s="211" t="s">
        <v>66</v>
      </c>
      <c r="DK2" s="211"/>
      <c r="DL2" s="211"/>
      <c r="DM2" s="212" t="s">
        <v>110</v>
      </c>
      <c r="DN2" s="213"/>
      <c r="DO2" s="214"/>
      <c r="DP2" s="212" t="s">
        <v>111</v>
      </c>
      <c r="DQ2" s="213"/>
      <c r="DR2" s="214"/>
      <c r="DS2" s="264" t="s">
        <v>112</v>
      </c>
      <c r="DT2" s="264"/>
      <c r="DU2" s="264"/>
      <c r="DV2" s="210" t="s">
        <v>113</v>
      </c>
      <c r="DW2" s="210"/>
      <c r="DX2" s="210"/>
      <c r="DY2" s="210" t="s">
        <v>67</v>
      </c>
      <c r="DZ2" s="210"/>
      <c r="EA2" s="210"/>
      <c r="EB2" s="171" t="s">
        <v>114</v>
      </c>
      <c r="EC2" s="172"/>
      <c r="ED2" s="173"/>
      <c r="EE2" s="171" t="s">
        <v>115</v>
      </c>
      <c r="EF2" s="172"/>
      <c r="EG2" s="173"/>
      <c r="EH2" s="282" t="s">
        <v>116</v>
      </c>
      <c r="EI2" s="282"/>
      <c r="EJ2" s="282"/>
      <c r="EK2" s="282" t="s">
        <v>117</v>
      </c>
      <c r="EL2" s="282"/>
      <c r="EM2" s="282"/>
      <c r="EN2" s="282" t="s">
        <v>68</v>
      </c>
      <c r="EO2" s="282"/>
      <c r="EP2" s="282"/>
      <c r="EQ2" s="275" t="s">
        <v>118</v>
      </c>
      <c r="ER2" s="276"/>
      <c r="ES2" s="277"/>
      <c r="ET2" s="275" t="s">
        <v>119</v>
      </c>
      <c r="EU2" s="276"/>
      <c r="EV2" s="277"/>
      <c r="EW2" s="278" t="s">
        <v>120</v>
      </c>
      <c r="EX2" s="278"/>
      <c r="EY2" s="278"/>
      <c r="EZ2" s="278" t="s">
        <v>121</v>
      </c>
      <c r="FA2" s="278"/>
      <c r="FB2" s="278"/>
      <c r="FC2" s="278" t="s">
        <v>69</v>
      </c>
      <c r="FD2" s="278"/>
      <c r="FE2" s="278"/>
      <c r="FF2" s="279" t="s">
        <v>122</v>
      </c>
      <c r="FG2" s="280"/>
      <c r="FH2" s="281"/>
      <c r="FI2" s="279" t="s">
        <v>123</v>
      </c>
      <c r="FJ2" s="280"/>
      <c r="FK2" s="281"/>
      <c r="FL2" s="269" t="s">
        <v>124</v>
      </c>
      <c r="FM2" s="269"/>
      <c r="FN2" s="269"/>
      <c r="FO2" s="211" t="s">
        <v>125</v>
      </c>
      <c r="FP2" s="211"/>
      <c r="FQ2" s="211"/>
      <c r="FR2" s="211" t="s">
        <v>70</v>
      </c>
      <c r="FS2" s="211"/>
      <c r="FT2" s="211"/>
      <c r="FU2" s="212" t="s">
        <v>126</v>
      </c>
      <c r="FV2" s="213"/>
      <c r="FW2" s="214"/>
      <c r="FX2" s="212" t="s">
        <v>127</v>
      </c>
      <c r="FY2" s="213"/>
      <c r="FZ2" s="214"/>
      <c r="GA2" s="176" t="s">
        <v>128</v>
      </c>
      <c r="GB2" s="177"/>
      <c r="GC2" s="178"/>
      <c r="GD2" s="176" t="s">
        <v>71</v>
      </c>
      <c r="GE2" s="177"/>
      <c r="GF2" s="178"/>
      <c r="GG2" s="171" t="s">
        <v>129</v>
      </c>
      <c r="GH2" s="172"/>
      <c r="GI2" s="173"/>
      <c r="GJ2" s="274" t="s">
        <v>72</v>
      </c>
      <c r="GK2" s="274"/>
      <c r="GL2" s="274"/>
      <c r="GM2" s="274" t="s">
        <v>132</v>
      </c>
      <c r="GN2" s="274"/>
      <c r="GO2" s="274"/>
      <c r="GP2" s="270" t="s">
        <v>73</v>
      </c>
      <c r="GQ2" s="270"/>
      <c r="GR2" s="270"/>
      <c r="GS2" s="270" t="s">
        <v>133</v>
      </c>
      <c r="GT2" s="270"/>
      <c r="GU2" s="270"/>
      <c r="GV2" s="271" t="s">
        <v>74</v>
      </c>
      <c r="GW2" s="272"/>
      <c r="GX2" s="273"/>
      <c r="GY2" s="271" t="s">
        <v>134</v>
      </c>
      <c r="GZ2" s="272"/>
      <c r="HA2" s="273"/>
      <c r="HB2" s="260" t="s">
        <v>75</v>
      </c>
      <c r="HC2" s="260"/>
      <c r="HD2" s="260"/>
      <c r="HE2" s="260" t="s">
        <v>135</v>
      </c>
      <c r="HF2" s="260"/>
      <c r="HG2" s="260"/>
      <c r="HH2" s="268" t="s">
        <v>76</v>
      </c>
      <c r="HI2" s="268"/>
      <c r="HJ2" s="268"/>
      <c r="HK2" s="268" t="s">
        <v>136</v>
      </c>
      <c r="HL2" s="268"/>
      <c r="HM2" s="268"/>
      <c r="HN2" s="269" t="s">
        <v>130</v>
      </c>
      <c r="HO2" s="269"/>
      <c r="HP2" s="269"/>
      <c r="HQ2" s="269" t="s">
        <v>137</v>
      </c>
      <c r="HR2" s="269"/>
      <c r="HS2" s="269"/>
      <c r="HT2" s="267" t="s">
        <v>77</v>
      </c>
      <c r="HU2" s="267"/>
      <c r="HV2" s="267"/>
      <c r="HW2" s="267" t="s">
        <v>138</v>
      </c>
      <c r="HX2" s="267"/>
      <c r="HY2" s="267"/>
      <c r="HZ2" s="265" t="s">
        <v>131</v>
      </c>
      <c r="IA2" s="265"/>
      <c r="IB2" s="202"/>
      <c r="IC2" s="265" t="s">
        <v>139</v>
      </c>
      <c r="ID2" s="265"/>
      <c r="IE2" s="265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</row>
    <row r="3" spans="1:256" s="12" customFormat="1" ht="15.75" customHeight="1" x14ac:dyDescent="0.2">
      <c r="A3" s="208"/>
      <c r="B3" s="209" t="s">
        <v>1</v>
      </c>
      <c r="C3" s="161" t="s">
        <v>39</v>
      </c>
      <c r="D3" s="161" t="s">
        <v>37</v>
      </c>
      <c r="E3" s="161" t="s">
        <v>40</v>
      </c>
      <c r="F3" s="161" t="s">
        <v>39</v>
      </c>
      <c r="G3" s="161" t="s">
        <v>37</v>
      </c>
      <c r="H3" s="161" t="s">
        <v>40</v>
      </c>
      <c r="I3" s="161" t="s">
        <v>39</v>
      </c>
      <c r="J3" s="161" t="s">
        <v>37</v>
      </c>
      <c r="K3" s="161" t="s">
        <v>40</v>
      </c>
      <c r="L3" s="162" t="s">
        <v>39</v>
      </c>
      <c r="M3" s="162" t="s">
        <v>37</v>
      </c>
      <c r="N3" s="162" t="s">
        <v>40</v>
      </c>
      <c r="O3" s="162" t="s">
        <v>39</v>
      </c>
      <c r="P3" s="162" t="s">
        <v>37</v>
      </c>
      <c r="Q3" s="162" t="s">
        <v>40</v>
      </c>
      <c r="R3" s="161" t="s">
        <v>39</v>
      </c>
      <c r="S3" s="161" t="s">
        <v>37</v>
      </c>
      <c r="T3" s="161" t="s">
        <v>40</v>
      </c>
      <c r="U3" s="161" t="s">
        <v>39</v>
      </c>
      <c r="V3" s="251" t="s">
        <v>37</v>
      </c>
      <c r="W3" s="251" t="s">
        <v>40</v>
      </c>
      <c r="X3" s="161" t="s">
        <v>39</v>
      </c>
      <c r="Y3" s="161" t="s">
        <v>37</v>
      </c>
      <c r="Z3" s="161" t="s">
        <v>40</v>
      </c>
      <c r="AA3" s="162" t="s">
        <v>39</v>
      </c>
      <c r="AB3" s="162" t="s">
        <v>37</v>
      </c>
      <c r="AC3" s="162" t="s">
        <v>40</v>
      </c>
      <c r="AD3" s="162" t="s">
        <v>39</v>
      </c>
      <c r="AE3" s="162" t="s">
        <v>37</v>
      </c>
      <c r="AF3" s="162" t="s">
        <v>40</v>
      </c>
      <c r="AG3" s="161" t="s">
        <v>39</v>
      </c>
      <c r="AH3" s="251" t="s">
        <v>37</v>
      </c>
      <c r="AI3" s="251" t="s">
        <v>40</v>
      </c>
      <c r="AJ3" s="161" t="s">
        <v>39</v>
      </c>
      <c r="AK3" s="251" t="s">
        <v>37</v>
      </c>
      <c r="AL3" s="251" t="s">
        <v>40</v>
      </c>
      <c r="AM3" s="161" t="s">
        <v>39</v>
      </c>
      <c r="AN3" s="161" t="s">
        <v>37</v>
      </c>
      <c r="AO3" s="161" t="s">
        <v>40</v>
      </c>
      <c r="AP3" s="162" t="s">
        <v>39</v>
      </c>
      <c r="AQ3" s="162" t="s">
        <v>37</v>
      </c>
      <c r="AR3" s="162" t="s">
        <v>40</v>
      </c>
      <c r="AS3" s="162" t="s">
        <v>39</v>
      </c>
      <c r="AT3" s="162" t="s">
        <v>37</v>
      </c>
      <c r="AU3" s="162" t="s">
        <v>40</v>
      </c>
      <c r="AV3" s="161" t="s">
        <v>39</v>
      </c>
      <c r="AW3" s="251" t="s">
        <v>37</v>
      </c>
      <c r="AX3" s="251" t="s">
        <v>40</v>
      </c>
      <c r="AY3" s="161" t="s">
        <v>39</v>
      </c>
      <c r="AZ3" s="251" t="s">
        <v>37</v>
      </c>
      <c r="BA3" s="251" t="s">
        <v>40</v>
      </c>
      <c r="BB3" s="161" t="s">
        <v>39</v>
      </c>
      <c r="BC3" s="161" t="s">
        <v>37</v>
      </c>
      <c r="BD3" s="161" t="s">
        <v>40</v>
      </c>
      <c r="BE3" s="162" t="s">
        <v>39</v>
      </c>
      <c r="BF3" s="162" t="s">
        <v>37</v>
      </c>
      <c r="BG3" s="162" t="s">
        <v>40</v>
      </c>
      <c r="BH3" s="162" t="s">
        <v>39</v>
      </c>
      <c r="BI3" s="162" t="s">
        <v>37</v>
      </c>
      <c r="BJ3" s="162" t="s">
        <v>40</v>
      </c>
      <c r="BK3" s="161" t="s">
        <v>39</v>
      </c>
      <c r="BL3" s="251" t="s">
        <v>37</v>
      </c>
      <c r="BM3" s="251" t="s">
        <v>40</v>
      </c>
      <c r="BN3" s="161" t="s">
        <v>39</v>
      </c>
      <c r="BO3" s="251" t="s">
        <v>37</v>
      </c>
      <c r="BP3" s="251" t="s">
        <v>40</v>
      </c>
      <c r="BQ3" s="161" t="s">
        <v>39</v>
      </c>
      <c r="BR3" s="161" t="s">
        <v>37</v>
      </c>
      <c r="BS3" s="161" t="s">
        <v>40</v>
      </c>
      <c r="BT3" s="162" t="s">
        <v>39</v>
      </c>
      <c r="BU3" s="162" t="s">
        <v>37</v>
      </c>
      <c r="BV3" s="162" t="s">
        <v>40</v>
      </c>
      <c r="BW3" s="162" t="s">
        <v>39</v>
      </c>
      <c r="BX3" s="162" t="s">
        <v>37</v>
      </c>
      <c r="BY3" s="162" t="s">
        <v>40</v>
      </c>
      <c r="BZ3" s="161" t="s">
        <v>39</v>
      </c>
      <c r="CA3" s="251" t="s">
        <v>37</v>
      </c>
      <c r="CB3" s="251" t="s">
        <v>40</v>
      </c>
      <c r="CC3" s="161" t="s">
        <v>39</v>
      </c>
      <c r="CD3" s="251" t="s">
        <v>37</v>
      </c>
      <c r="CE3" s="251" t="s">
        <v>40</v>
      </c>
      <c r="CF3" s="161" t="s">
        <v>39</v>
      </c>
      <c r="CG3" s="161" t="s">
        <v>37</v>
      </c>
      <c r="CH3" s="161" t="s">
        <v>40</v>
      </c>
      <c r="CI3" s="162" t="s">
        <v>39</v>
      </c>
      <c r="CJ3" s="162" t="s">
        <v>37</v>
      </c>
      <c r="CK3" s="162" t="s">
        <v>40</v>
      </c>
      <c r="CL3" s="162" t="s">
        <v>39</v>
      </c>
      <c r="CM3" s="162" t="s">
        <v>37</v>
      </c>
      <c r="CN3" s="162" t="s">
        <v>40</v>
      </c>
      <c r="CO3" s="161" t="s">
        <v>39</v>
      </c>
      <c r="CP3" s="251" t="s">
        <v>37</v>
      </c>
      <c r="CQ3" s="251" t="s">
        <v>40</v>
      </c>
      <c r="CR3" s="161" t="s">
        <v>39</v>
      </c>
      <c r="CS3" s="251" t="s">
        <v>37</v>
      </c>
      <c r="CT3" s="251" t="s">
        <v>40</v>
      </c>
      <c r="CU3" s="161" t="s">
        <v>39</v>
      </c>
      <c r="CV3" s="161" t="s">
        <v>37</v>
      </c>
      <c r="CW3" s="161" t="s">
        <v>40</v>
      </c>
      <c r="CX3" s="162" t="s">
        <v>39</v>
      </c>
      <c r="CY3" s="162" t="s">
        <v>37</v>
      </c>
      <c r="CZ3" s="162" t="s">
        <v>40</v>
      </c>
      <c r="DA3" s="162" t="s">
        <v>39</v>
      </c>
      <c r="DB3" s="162" t="s">
        <v>37</v>
      </c>
      <c r="DC3" s="162" t="s">
        <v>40</v>
      </c>
      <c r="DD3" s="161" t="s">
        <v>39</v>
      </c>
      <c r="DE3" s="251" t="s">
        <v>37</v>
      </c>
      <c r="DF3" s="251" t="s">
        <v>40</v>
      </c>
      <c r="DG3" s="161" t="s">
        <v>39</v>
      </c>
      <c r="DH3" s="251" t="s">
        <v>37</v>
      </c>
      <c r="DI3" s="251" t="s">
        <v>40</v>
      </c>
      <c r="DJ3" s="161" t="s">
        <v>39</v>
      </c>
      <c r="DK3" s="161" t="s">
        <v>37</v>
      </c>
      <c r="DL3" s="161" t="s">
        <v>40</v>
      </c>
      <c r="DM3" s="162" t="s">
        <v>39</v>
      </c>
      <c r="DN3" s="162" t="s">
        <v>37</v>
      </c>
      <c r="DO3" s="162" t="s">
        <v>40</v>
      </c>
      <c r="DP3" s="162" t="s">
        <v>39</v>
      </c>
      <c r="DQ3" s="162" t="s">
        <v>37</v>
      </c>
      <c r="DR3" s="162" t="s">
        <v>40</v>
      </c>
      <c r="DS3" s="251" t="s">
        <v>39</v>
      </c>
      <c r="DT3" s="251" t="s">
        <v>37</v>
      </c>
      <c r="DU3" s="251" t="s">
        <v>40</v>
      </c>
      <c r="DV3" s="161" t="s">
        <v>39</v>
      </c>
      <c r="DW3" s="251" t="s">
        <v>37</v>
      </c>
      <c r="DX3" s="251" t="s">
        <v>40</v>
      </c>
      <c r="DY3" s="161" t="s">
        <v>39</v>
      </c>
      <c r="DZ3" s="161" t="s">
        <v>37</v>
      </c>
      <c r="EA3" s="161" t="s">
        <v>40</v>
      </c>
      <c r="EB3" s="162" t="s">
        <v>39</v>
      </c>
      <c r="EC3" s="162" t="s">
        <v>37</v>
      </c>
      <c r="ED3" s="162" t="s">
        <v>40</v>
      </c>
      <c r="EE3" s="162" t="s">
        <v>39</v>
      </c>
      <c r="EF3" s="162" t="s">
        <v>37</v>
      </c>
      <c r="EG3" s="162" t="s">
        <v>40</v>
      </c>
      <c r="EH3" s="161" t="s">
        <v>39</v>
      </c>
      <c r="EI3" s="251" t="s">
        <v>37</v>
      </c>
      <c r="EJ3" s="251" t="s">
        <v>40</v>
      </c>
      <c r="EK3" s="161" t="s">
        <v>39</v>
      </c>
      <c r="EL3" s="251" t="s">
        <v>37</v>
      </c>
      <c r="EM3" s="251" t="s">
        <v>40</v>
      </c>
      <c r="EN3" s="161" t="s">
        <v>39</v>
      </c>
      <c r="EO3" s="161" t="s">
        <v>37</v>
      </c>
      <c r="EP3" s="161" t="s">
        <v>40</v>
      </c>
      <c r="EQ3" s="162" t="s">
        <v>39</v>
      </c>
      <c r="ER3" s="162" t="s">
        <v>37</v>
      </c>
      <c r="ES3" s="162" t="s">
        <v>40</v>
      </c>
      <c r="ET3" s="162" t="s">
        <v>39</v>
      </c>
      <c r="EU3" s="162" t="s">
        <v>37</v>
      </c>
      <c r="EV3" s="162" t="s">
        <v>40</v>
      </c>
      <c r="EW3" s="161" t="s">
        <v>39</v>
      </c>
      <c r="EX3" s="251" t="s">
        <v>37</v>
      </c>
      <c r="EY3" s="161" t="s">
        <v>40</v>
      </c>
      <c r="EZ3" s="161" t="s">
        <v>39</v>
      </c>
      <c r="FA3" s="251" t="s">
        <v>37</v>
      </c>
      <c r="FB3" s="161" t="s">
        <v>40</v>
      </c>
      <c r="FC3" s="161" t="s">
        <v>39</v>
      </c>
      <c r="FD3" s="161" t="s">
        <v>37</v>
      </c>
      <c r="FE3" s="161" t="s">
        <v>40</v>
      </c>
      <c r="FF3" s="162" t="s">
        <v>39</v>
      </c>
      <c r="FG3" s="162" t="s">
        <v>37</v>
      </c>
      <c r="FH3" s="162" t="s">
        <v>40</v>
      </c>
      <c r="FI3" s="162" t="s">
        <v>39</v>
      </c>
      <c r="FJ3" s="162" t="s">
        <v>37</v>
      </c>
      <c r="FK3" s="162" t="s">
        <v>40</v>
      </c>
      <c r="FL3" s="161" t="s">
        <v>39</v>
      </c>
      <c r="FM3" s="251" t="s">
        <v>37</v>
      </c>
      <c r="FN3" s="161" t="s">
        <v>40</v>
      </c>
      <c r="FO3" s="161" t="s">
        <v>39</v>
      </c>
      <c r="FP3" s="251" t="s">
        <v>37</v>
      </c>
      <c r="FQ3" s="161" t="s">
        <v>40</v>
      </c>
      <c r="FR3" s="161" t="s">
        <v>39</v>
      </c>
      <c r="FS3" s="161" t="s">
        <v>37</v>
      </c>
      <c r="FT3" s="161" t="s">
        <v>40</v>
      </c>
      <c r="FU3" s="162" t="s">
        <v>39</v>
      </c>
      <c r="FV3" s="162" t="s">
        <v>37</v>
      </c>
      <c r="FW3" s="162" t="s">
        <v>40</v>
      </c>
      <c r="FX3" s="162" t="s">
        <v>39</v>
      </c>
      <c r="FY3" s="162" t="s">
        <v>37</v>
      </c>
      <c r="FZ3" s="162" t="s">
        <v>40</v>
      </c>
      <c r="GA3" s="161" t="s">
        <v>39</v>
      </c>
      <c r="GB3" s="251" t="s">
        <v>37</v>
      </c>
      <c r="GC3" s="161" t="s">
        <v>40</v>
      </c>
      <c r="GD3" s="161" t="s">
        <v>39</v>
      </c>
      <c r="GE3" s="161" t="s">
        <v>37</v>
      </c>
      <c r="GF3" s="161" t="s">
        <v>40</v>
      </c>
      <c r="GG3" s="162" t="s">
        <v>39</v>
      </c>
      <c r="GH3" s="162" t="s">
        <v>37</v>
      </c>
      <c r="GI3" s="162" t="s">
        <v>40</v>
      </c>
      <c r="GJ3" s="248" t="s">
        <v>39</v>
      </c>
      <c r="GK3" s="162" t="s">
        <v>37</v>
      </c>
      <c r="GL3" s="162" t="s">
        <v>40</v>
      </c>
      <c r="GM3" s="248" t="s">
        <v>39</v>
      </c>
      <c r="GN3" s="162" t="s">
        <v>37</v>
      </c>
      <c r="GO3" s="162" t="s">
        <v>40</v>
      </c>
      <c r="GP3" s="248" t="s">
        <v>39</v>
      </c>
      <c r="GQ3" s="162" t="s">
        <v>37</v>
      </c>
      <c r="GR3" s="162" t="s">
        <v>40</v>
      </c>
      <c r="GS3" s="248" t="s">
        <v>39</v>
      </c>
      <c r="GT3" s="162" t="s">
        <v>37</v>
      </c>
      <c r="GU3" s="162" t="s">
        <v>40</v>
      </c>
      <c r="GV3" s="248" t="s">
        <v>39</v>
      </c>
      <c r="GW3" s="162" t="s">
        <v>37</v>
      </c>
      <c r="GX3" s="162" t="s">
        <v>40</v>
      </c>
      <c r="GY3" s="248" t="s">
        <v>39</v>
      </c>
      <c r="GZ3" s="162" t="s">
        <v>37</v>
      </c>
      <c r="HA3" s="162" t="s">
        <v>40</v>
      </c>
      <c r="HB3" s="248" t="s">
        <v>39</v>
      </c>
      <c r="HC3" s="162" t="s">
        <v>37</v>
      </c>
      <c r="HD3" s="162" t="s">
        <v>40</v>
      </c>
      <c r="HE3" s="248" t="s">
        <v>39</v>
      </c>
      <c r="HF3" s="162" t="s">
        <v>37</v>
      </c>
      <c r="HG3" s="162" t="s">
        <v>40</v>
      </c>
      <c r="HH3" s="248" t="s">
        <v>39</v>
      </c>
      <c r="HI3" s="162" t="s">
        <v>37</v>
      </c>
      <c r="HJ3" s="162" t="s">
        <v>40</v>
      </c>
      <c r="HK3" s="248" t="s">
        <v>39</v>
      </c>
      <c r="HL3" s="162" t="s">
        <v>37</v>
      </c>
      <c r="HM3" s="162" t="s">
        <v>40</v>
      </c>
      <c r="HN3" s="248" t="s">
        <v>39</v>
      </c>
      <c r="HO3" s="162" t="s">
        <v>37</v>
      </c>
      <c r="HP3" s="162" t="s">
        <v>40</v>
      </c>
      <c r="HQ3" s="248" t="s">
        <v>39</v>
      </c>
      <c r="HR3" s="162" t="s">
        <v>37</v>
      </c>
      <c r="HS3" s="162" t="s">
        <v>40</v>
      </c>
      <c r="HT3" s="248" t="s">
        <v>39</v>
      </c>
      <c r="HU3" s="162" t="s">
        <v>37</v>
      </c>
      <c r="HV3" s="162" t="s">
        <v>40</v>
      </c>
      <c r="HW3" s="248" t="s">
        <v>39</v>
      </c>
      <c r="HX3" s="162" t="s">
        <v>37</v>
      </c>
      <c r="HY3" s="162" t="s">
        <v>40</v>
      </c>
      <c r="HZ3" s="248" t="s">
        <v>39</v>
      </c>
      <c r="IA3" s="162" t="s">
        <v>37</v>
      </c>
      <c r="IB3" s="266" t="s">
        <v>40</v>
      </c>
      <c r="IC3" s="248" t="s">
        <v>39</v>
      </c>
      <c r="ID3" s="162" t="s">
        <v>37</v>
      </c>
      <c r="IE3" s="162" t="s">
        <v>40</v>
      </c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</row>
    <row r="4" spans="1:256" s="12" customFormat="1" ht="13.35" customHeight="1" x14ac:dyDescent="0.2">
      <c r="A4" s="208"/>
      <c r="B4" s="209"/>
      <c r="C4" s="161"/>
      <c r="D4" s="161"/>
      <c r="E4" s="161"/>
      <c r="F4" s="161"/>
      <c r="G4" s="161"/>
      <c r="H4" s="161"/>
      <c r="I4" s="161"/>
      <c r="J4" s="161"/>
      <c r="K4" s="161"/>
      <c r="L4" s="162"/>
      <c r="M4" s="162"/>
      <c r="N4" s="162"/>
      <c r="O4" s="162"/>
      <c r="P4" s="162"/>
      <c r="Q4" s="162"/>
      <c r="R4" s="161"/>
      <c r="S4" s="161"/>
      <c r="T4" s="161"/>
      <c r="U4" s="161"/>
      <c r="V4" s="252"/>
      <c r="W4" s="252"/>
      <c r="X4" s="161"/>
      <c r="Y4" s="161"/>
      <c r="Z4" s="161"/>
      <c r="AA4" s="162"/>
      <c r="AB4" s="162"/>
      <c r="AC4" s="162"/>
      <c r="AD4" s="162"/>
      <c r="AE4" s="162"/>
      <c r="AF4" s="162"/>
      <c r="AG4" s="161"/>
      <c r="AH4" s="252"/>
      <c r="AI4" s="252"/>
      <c r="AJ4" s="161"/>
      <c r="AK4" s="252"/>
      <c r="AL4" s="252"/>
      <c r="AM4" s="161"/>
      <c r="AN4" s="161"/>
      <c r="AO4" s="161"/>
      <c r="AP4" s="162"/>
      <c r="AQ4" s="162"/>
      <c r="AR4" s="162"/>
      <c r="AS4" s="162"/>
      <c r="AT4" s="162"/>
      <c r="AU4" s="162"/>
      <c r="AV4" s="161"/>
      <c r="AW4" s="252"/>
      <c r="AX4" s="252"/>
      <c r="AY4" s="161"/>
      <c r="AZ4" s="252"/>
      <c r="BA4" s="252"/>
      <c r="BB4" s="161"/>
      <c r="BC4" s="161"/>
      <c r="BD4" s="161"/>
      <c r="BE4" s="162"/>
      <c r="BF4" s="162"/>
      <c r="BG4" s="162"/>
      <c r="BH4" s="162"/>
      <c r="BI4" s="162"/>
      <c r="BJ4" s="162"/>
      <c r="BK4" s="161"/>
      <c r="BL4" s="252"/>
      <c r="BM4" s="252"/>
      <c r="BN4" s="161"/>
      <c r="BO4" s="252"/>
      <c r="BP4" s="252"/>
      <c r="BQ4" s="161"/>
      <c r="BR4" s="161"/>
      <c r="BS4" s="161"/>
      <c r="BT4" s="162"/>
      <c r="BU4" s="162"/>
      <c r="BV4" s="162"/>
      <c r="BW4" s="162"/>
      <c r="BX4" s="162"/>
      <c r="BY4" s="162"/>
      <c r="BZ4" s="161"/>
      <c r="CA4" s="252"/>
      <c r="CB4" s="252"/>
      <c r="CC4" s="161"/>
      <c r="CD4" s="252"/>
      <c r="CE4" s="252"/>
      <c r="CF4" s="161"/>
      <c r="CG4" s="161"/>
      <c r="CH4" s="161"/>
      <c r="CI4" s="162"/>
      <c r="CJ4" s="162"/>
      <c r="CK4" s="162"/>
      <c r="CL4" s="162"/>
      <c r="CM4" s="162"/>
      <c r="CN4" s="162"/>
      <c r="CO4" s="161"/>
      <c r="CP4" s="252"/>
      <c r="CQ4" s="252"/>
      <c r="CR4" s="161"/>
      <c r="CS4" s="252"/>
      <c r="CT4" s="252"/>
      <c r="CU4" s="161"/>
      <c r="CV4" s="161"/>
      <c r="CW4" s="161"/>
      <c r="CX4" s="162"/>
      <c r="CY4" s="162"/>
      <c r="CZ4" s="162"/>
      <c r="DA4" s="162"/>
      <c r="DB4" s="162"/>
      <c r="DC4" s="162"/>
      <c r="DD4" s="161"/>
      <c r="DE4" s="252"/>
      <c r="DF4" s="252"/>
      <c r="DG4" s="161"/>
      <c r="DH4" s="252"/>
      <c r="DI4" s="252"/>
      <c r="DJ4" s="161"/>
      <c r="DK4" s="161"/>
      <c r="DL4" s="161"/>
      <c r="DM4" s="162"/>
      <c r="DN4" s="162"/>
      <c r="DO4" s="162"/>
      <c r="DP4" s="162"/>
      <c r="DQ4" s="162"/>
      <c r="DR4" s="162"/>
      <c r="DS4" s="252"/>
      <c r="DT4" s="252"/>
      <c r="DU4" s="252"/>
      <c r="DV4" s="161"/>
      <c r="DW4" s="252"/>
      <c r="DX4" s="252"/>
      <c r="DY4" s="161"/>
      <c r="DZ4" s="161"/>
      <c r="EA4" s="161"/>
      <c r="EB4" s="162"/>
      <c r="EC4" s="162"/>
      <c r="ED4" s="162"/>
      <c r="EE4" s="162"/>
      <c r="EF4" s="162"/>
      <c r="EG4" s="162"/>
      <c r="EH4" s="161"/>
      <c r="EI4" s="252"/>
      <c r="EJ4" s="252"/>
      <c r="EK4" s="161"/>
      <c r="EL4" s="252"/>
      <c r="EM4" s="252"/>
      <c r="EN4" s="161"/>
      <c r="EO4" s="161"/>
      <c r="EP4" s="161"/>
      <c r="EQ4" s="162"/>
      <c r="ER4" s="162"/>
      <c r="ES4" s="162"/>
      <c r="ET4" s="162"/>
      <c r="EU4" s="162"/>
      <c r="EV4" s="162"/>
      <c r="EW4" s="161"/>
      <c r="EX4" s="252"/>
      <c r="EY4" s="161"/>
      <c r="EZ4" s="161"/>
      <c r="FA4" s="252"/>
      <c r="FB4" s="161"/>
      <c r="FC4" s="161"/>
      <c r="FD4" s="161"/>
      <c r="FE4" s="161"/>
      <c r="FF4" s="162"/>
      <c r="FG4" s="162"/>
      <c r="FH4" s="162"/>
      <c r="FI4" s="162"/>
      <c r="FJ4" s="162"/>
      <c r="FK4" s="162"/>
      <c r="FL4" s="161"/>
      <c r="FM4" s="252"/>
      <c r="FN4" s="161"/>
      <c r="FO4" s="161"/>
      <c r="FP4" s="252"/>
      <c r="FQ4" s="161"/>
      <c r="FR4" s="161"/>
      <c r="FS4" s="161"/>
      <c r="FT4" s="161"/>
      <c r="FU4" s="162"/>
      <c r="FV4" s="162"/>
      <c r="FW4" s="162"/>
      <c r="FX4" s="162"/>
      <c r="FY4" s="162"/>
      <c r="FZ4" s="162"/>
      <c r="GA4" s="161"/>
      <c r="GB4" s="252"/>
      <c r="GC4" s="161"/>
      <c r="GD4" s="161"/>
      <c r="GE4" s="161"/>
      <c r="GF4" s="161"/>
      <c r="GG4" s="162"/>
      <c r="GH4" s="162"/>
      <c r="GI4" s="162"/>
      <c r="GJ4" s="248"/>
      <c r="GK4" s="162"/>
      <c r="GL4" s="162"/>
      <c r="GM4" s="248"/>
      <c r="GN4" s="162"/>
      <c r="GO4" s="162"/>
      <c r="GP4" s="248"/>
      <c r="GQ4" s="162"/>
      <c r="GR4" s="162"/>
      <c r="GS4" s="248"/>
      <c r="GT4" s="162"/>
      <c r="GU4" s="162"/>
      <c r="GV4" s="248"/>
      <c r="GW4" s="162"/>
      <c r="GX4" s="162"/>
      <c r="GY4" s="248"/>
      <c r="GZ4" s="162"/>
      <c r="HA4" s="162"/>
      <c r="HB4" s="248"/>
      <c r="HC4" s="162"/>
      <c r="HD4" s="162"/>
      <c r="HE4" s="248"/>
      <c r="HF4" s="162"/>
      <c r="HG4" s="162"/>
      <c r="HH4" s="248"/>
      <c r="HI4" s="162"/>
      <c r="HJ4" s="162"/>
      <c r="HK4" s="248"/>
      <c r="HL4" s="162"/>
      <c r="HM4" s="162"/>
      <c r="HN4" s="248"/>
      <c r="HO4" s="162"/>
      <c r="HP4" s="162"/>
      <c r="HQ4" s="248"/>
      <c r="HR4" s="162"/>
      <c r="HS4" s="162"/>
      <c r="HT4" s="248"/>
      <c r="HU4" s="162"/>
      <c r="HV4" s="162"/>
      <c r="HW4" s="248"/>
      <c r="HX4" s="162"/>
      <c r="HY4" s="162"/>
      <c r="HZ4" s="248"/>
      <c r="IA4" s="162"/>
      <c r="IB4" s="266"/>
      <c r="IC4" s="248"/>
      <c r="ID4" s="162"/>
      <c r="IE4" s="162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</row>
    <row r="5" spans="1:256" s="12" customFormat="1" ht="13.35" customHeight="1" x14ac:dyDescent="0.2">
      <c r="A5" s="208"/>
      <c r="B5" s="209"/>
      <c r="C5" s="161"/>
      <c r="D5" s="161"/>
      <c r="E5" s="161"/>
      <c r="F5" s="161"/>
      <c r="G5" s="161"/>
      <c r="H5" s="161"/>
      <c r="I5" s="161"/>
      <c r="J5" s="161"/>
      <c r="K5" s="161"/>
      <c r="L5" s="162"/>
      <c r="M5" s="162"/>
      <c r="N5" s="162"/>
      <c r="O5" s="162"/>
      <c r="P5" s="162"/>
      <c r="Q5" s="162"/>
      <c r="R5" s="161"/>
      <c r="S5" s="161"/>
      <c r="T5" s="161"/>
      <c r="U5" s="161"/>
      <c r="V5" s="252"/>
      <c r="W5" s="252"/>
      <c r="X5" s="161"/>
      <c r="Y5" s="161"/>
      <c r="Z5" s="161"/>
      <c r="AA5" s="162"/>
      <c r="AB5" s="162"/>
      <c r="AC5" s="162"/>
      <c r="AD5" s="162"/>
      <c r="AE5" s="162"/>
      <c r="AF5" s="162"/>
      <c r="AG5" s="161"/>
      <c r="AH5" s="252"/>
      <c r="AI5" s="252"/>
      <c r="AJ5" s="161"/>
      <c r="AK5" s="252"/>
      <c r="AL5" s="252"/>
      <c r="AM5" s="161"/>
      <c r="AN5" s="161"/>
      <c r="AO5" s="161"/>
      <c r="AP5" s="162"/>
      <c r="AQ5" s="162"/>
      <c r="AR5" s="162"/>
      <c r="AS5" s="162"/>
      <c r="AT5" s="162"/>
      <c r="AU5" s="162"/>
      <c r="AV5" s="161"/>
      <c r="AW5" s="252"/>
      <c r="AX5" s="252"/>
      <c r="AY5" s="161"/>
      <c r="AZ5" s="252"/>
      <c r="BA5" s="252"/>
      <c r="BB5" s="161"/>
      <c r="BC5" s="161"/>
      <c r="BD5" s="161"/>
      <c r="BE5" s="162"/>
      <c r="BF5" s="162"/>
      <c r="BG5" s="162"/>
      <c r="BH5" s="162"/>
      <c r="BI5" s="162"/>
      <c r="BJ5" s="162"/>
      <c r="BK5" s="161"/>
      <c r="BL5" s="252"/>
      <c r="BM5" s="252"/>
      <c r="BN5" s="161"/>
      <c r="BO5" s="252"/>
      <c r="BP5" s="252"/>
      <c r="BQ5" s="161"/>
      <c r="BR5" s="161"/>
      <c r="BS5" s="161"/>
      <c r="BT5" s="162"/>
      <c r="BU5" s="162"/>
      <c r="BV5" s="162"/>
      <c r="BW5" s="162"/>
      <c r="BX5" s="162"/>
      <c r="BY5" s="162"/>
      <c r="BZ5" s="161"/>
      <c r="CA5" s="252"/>
      <c r="CB5" s="252"/>
      <c r="CC5" s="161"/>
      <c r="CD5" s="252"/>
      <c r="CE5" s="252"/>
      <c r="CF5" s="161"/>
      <c r="CG5" s="161"/>
      <c r="CH5" s="161"/>
      <c r="CI5" s="162"/>
      <c r="CJ5" s="162"/>
      <c r="CK5" s="162"/>
      <c r="CL5" s="162"/>
      <c r="CM5" s="162"/>
      <c r="CN5" s="162"/>
      <c r="CO5" s="161"/>
      <c r="CP5" s="252"/>
      <c r="CQ5" s="252"/>
      <c r="CR5" s="161"/>
      <c r="CS5" s="252"/>
      <c r="CT5" s="252"/>
      <c r="CU5" s="161"/>
      <c r="CV5" s="161"/>
      <c r="CW5" s="161"/>
      <c r="CX5" s="162"/>
      <c r="CY5" s="162"/>
      <c r="CZ5" s="162"/>
      <c r="DA5" s="162"/>
      <c r="DB5" s="162"/>
      <c r="DC5" s="162"/>
      <c r="DD5" s="161"/>
      <c r="DE5" s="252"/>
      <c r="DF5" s="252"/>
      <c r="DG5" s="161"/>
      <c r="DH5" s="252"/>
      <c r="DI5" s="252"/>
      <c r="DJ5" s="161"/>
      <c r="DK5" s="161"/>
      <c r="DL5" s="161"/>
      <c r="DM5" s="162"/>
      <c r="DN5" s="162"/>
      <c r="DO5" s="162"/>
      <c r="DP5" s="162"/>
      <c r="DQ5" s="162"/>
      <c r="DR5" s="162"/>
      <c r="DS5" s="252"/>
      <c r="DT5" s="252"/>
      <c r="DU5" s="252"/>
      <c r="DV5" s="161"/>
      <c r="DW5" s="252"/>
      <c r="DX5" s="252"/>
      <c r="DY5" s="161"/>
      <c r="DZ5" s="161"/>
      <c r="EA5" s="161"/>
      <c r="EB5" s="162"/>
      <c r="EC5" s="162"/>
      <c r="ED5" s="162"/>
      <c r="EE5" s="162"/>
      <c r="EF5" s="162"/>
      <c r="EG5" s="162"/>
      <c r="EH5" s="161"/>
      <c r="EI5" s="252"/>
      <c r="EJ5" s="252"/>
      <c r="EK5" s="161"/>
      <c r="EL5" s="252"/>
      <c r="EM5" s="252"/>
      <c r="EN5" s="161"/>
      <c r="EO5" s="161"/>
      <c r="EP5" s="161"/>
      <c r="EQ5" s="162"/>
      <c r="ER5" s="162"/>
      <c r="ES5" s="162"/>
      <c r="ET5" s="162"/>
      <c r="EU5" s="162"/>
      <c r="EV5" s="162"/>
      <c r="EW5" s="161"/>
      <c r="EX5" s="252"/>
      <c r="EY5" s="161"/>
      <c r="EZ5" s="161"/>
      <c r="FA5" s="252"/>
      <c r="FB5" s="161"/>
      <c r="FC5" s="161"/>
      <c r="FD5" s="161"/>
      <c r="FE5" s="161"/>
      <c r="FF5" s="162"/>
      <c r="FG5" s="162"/>
      <c r="FH5" s="162"/>
      <c r="FI5" s="162"/>
      <c r="FJ5" s="162"/>
      <c r="FK5" s="162"/>
      <c r="FL5" s="161"/>
      <c r="FM5" s="252"/>
      <c r="FN5" s="161"/>
      <c r="FO5" s="161"/>
      <c r="FP5" s="252"/>
      <c r="FQ5" s="161"/>
      <c r="FR5" s="161"/>
      <c r="FS5" s="161"/>
      <c r="FT5" s="161"/>
      <c r="FU5" s="162"/>
      <c r="FV5" s="162"/>
      <c r="FW5" s="162"/>
      <c r="FX5" s="162"/>
      <c r="FY5" s="162"/>
      <c r="FZ5" s="162"/>
      <c r="GA5" s="161"/>
      <c r="GB5" s="252"/>
      <c r="GC5" s="161"/>
      <c r="GD5" s="161"/>
      <c r="GE5" s="161"/>
      <c r="GF5" s="161"/>
      <c r="GG5" s="162"/>
      <c r="GH5" s="162"/>
      <c r="GI5" s="162"/>
      <c r="GJ5" s="248"/>
      <c r="GK5" s="162"/>
      <c r="GL5" s="162"/>
      <c r="GM5" s="248"/>
      <c r="GN5" s="162"/>
      <c r="GO5" s="162"/>
      <c r="GP5" s="248"/>
      <c r="GQ5" s="162"/>
      <c r="GR5" s="162"/>
      <c r="GS5" s="248"/>
      <c r="GT5" s="162"/>
      <c r="GU5" s="162"/>
      <c r="GV5" s="248"/>
      <c r="GW5" s="162"/>
      <c r="GX5" s="162"/>
      <c r="GY5" s="248"/>
      <c r="GZ5" s="162"/>
      <c r="HA5" s="162"/>
      <c r="HB5" s="248"/>
      <c r="HC5" s="162"/>
      <c r="HD5" s="162"/>
      <c r="HE5" s="248"/>
      <c r="HF5" s="162"/>
      <c r="HG5" s="162"/>
      <c r="HH5" s="248"/>
      <c r="HI5" s="162"/>
      <c r="HJ5" s="162"/>
      <c r="HK5" s="248"/>
      <c r="HL5" s="162"/>
      <c r="HM5" s="162"/>
      <c r="HN5" s="248"/>
      <c r="HO5" s="162"/>
      <c r="HP5" s="162"/>
      <c r="HQ5" s="248"/>
      <c r="HR5" s="162"/>
      <c r="HS5" s="162"/>
      <c r="HT5" s="248"/>
      <c r="HU5" s="162"/>
      <c r="HV5" s="162"/>
      <c r="HW5" s="248"/>
      <c r="HX5" s="162"/>
      <c r="HY5" s="162"/>
      <c r="HZ5" s="248"/>
      <c r="IA5" s="162"/>
      <c r="IB5" s="266"/>
      <c r="IC5" s="248"/>
      <c r="ID5" s="162"/>
      <c r="IE5" s="162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</row>
    <row r="6" spans="1:256" s="12" customFormat="1" ht="13.35" customHeight="1" x14ac:dyDescent="0.2">
      <c r="A6" s="208"/>
      <c r="B6" s="209"/>
      <c r="C6" s="161"/>
      <c r="D6" s="161"/>
      <c r="E6" s="161"/>
      <c r="F6" s="161"/>
      <c r="G6" s="161"/>
      <c r="H6" s="161"/>
      <c r="I6" s="161"/>
      <c r="J6" s="161"/>
      <c r="K6" s="161"/>
      <c r="L6" s="162"/>
      <c r="M6" s="162"/>
      <c r="N6" s="162"/>
      <c r="O6" s="162"/>
      <c r="P6" s="162"/>
      <c r="Q6" s="162"/>
      <c r="R6" s="161"/>
      <c r="S6" s="161"/>
      <c r="T6" s="161"/>
      <c r="U6" s="161"/>
      <c r="V6" s="252"/>
      <c r="W6" s="252"/>
      <c r="X6" s="161"/>
      <c r="Y6" s="161"/>
      <c r="Z6" s="161"/>
      <c r="AA6" s="162"/>
      <c r="AB6" s="162"/>
      <c r="AC6" s="162"/>
      <c r="AD6" s="162"/>
      <c r="AE6" s="162"/>
      <c r="AF6" s="162"/>
      <c r="AG6" s="161"/>
      <c r="AH6" s="252"/>
      <c r="AI6" s="252"/>
      <c r="AJ6" s="161"/>
      <c r="AK6" s="252"/>
      <c r="AL6" s="252"/>
      <c r="AM6" s="161"/>
      <c r="AN6" s="161"/>
      <c r="AO6" s="161"/>
      <c r="AP6" s="162"/>
      <c r="AQ6" s="162"/>
      <c r="AR6" s="162"/>
      <c r="AS6" s="162"/>
      <c r="AT6" s="162"/>
      <c r="AU6" s="162"/>
      <c r="AV6" s="161"/>
      <c r="AW6" s="252"/>
      <c r="AX6" s="252"/>
      <c r="AY6" s="161"/>
      <c r="AZ6" s="252"/>
      <c r="BA6" s="252"/>
      <c r="BB6" s="161"/>
      <c r="BC6" s="161"/>
      <c r="BD6" s="161"/>
      <c r="BE6" s="162"/>
      <c r="BF6" s="162"/>
      <c r="BG6" s="162"/>
      <c r="BH6" s="162"/>
      <c r="BI6" s="162"/>
      <c r="BJ6" s="162"/>
      <c r="BK6" s="161"/>
      <c r="BL6" s="252"/>
      <c r="BM6" s="252"/>
      <c r="BN6" s="161"/>
      <c r="BO6" s="252"/>
      <c r="BP6" s="252"/>
      <c r="BQ6" s="161"/>
      <c r="BR6" s="161"/>
      <c r="BS6" s="161"/>
      <c r="BT6" s="162"/>
      <c r="BU6" s="162"/>
      <c r="BV6" s="162"/>
      <c r="BW6" s="162"/>
      <c r="BX6" s="162"/>
      <c r="BY6" s="162"/>
      <c r="BZ6" s="161"/>
      <c r="CA6" s="252"/>
      <c r="CB6" s="252"/>
      <c r="CC6" s="161"/>
      <c r="CD6" s="252"/>
      <c r="CE6" s="252"/>
      <c r="CF6" s="161"/>
      <c r="CG6" s="161"/>
      <c r="CH6" s="161"/>
      <c r="CI6" s="162"/>
      <c r="CJ6" s="162"/>
      <c r="CK6" s="162"/>
      <c r="CL6" s="162"/>
      <c r="CM6" s="162"/>
      <c r="CN6" s="162"/>
      <c r="CO6" s="161"/>
      <c r="CP6" s="252"/>
      <c r="CQ6" s="252"/>
      <c r="CR6" s="161"/>
      <c r="CS6" s="252"/>
      <c r="CT6" s="252"/>
      <c r="CU6" s="161"/>
      <c r="CV6" s="161"/>
      <c r="CW6" s="161"/>
      <c r="CX6" s="162"/>
      <c r="CY6" s="162"/>
      <c r="CZ6" s="162"/>
      <c r="DA6" s="162"/>
      <c r="DB6" s="162"/>
      <c r="DC6" s="162"/>
      <c r="DD6" s="161"/>
      <c r="DE6" s="252"/>
      <c r="DF6" s="252"/>
      <c r="DG6" s="161"/>
      <c r="DH6" s="252"/>
      <c r="DI6" s="252"/>
      <c r="DJ6" s="161"/>
      <c r="DK6" s="161"/>
      <c r="DL6" s="161"/>
      <c r="DM6" s="162"/>
      <c r="DN6" s="162"/>
      <c r="DO6" s="162"/>
      <c r="DP6" s="162"/>
      <c r="DQ6" s="162"/>
      <c r="DR6" s="162"/>
      <c r="DS6" s="252"/>
      <c r="DT6" s="252"/>
      <c r="DU6" s="252"/>
      <c r="DV6" s="161"/>
      <c r="DW6" s="252"/>
      <c r="DX6" s="252"/>
      <c r="DY6" s="161"/>
      <c r="DZ6" s="161"/>
      <c r="EA6" s="161"/>
      <c r="EB6" s="162"/>
      <c r="EC6" s="162"/>
      <c r="ED6" s="162"/>
      <c r="EE6" s="162"/>
      <c r="EF6" s="162"/>
      <c r="EG6" s="162"/>
      <c r="EH6" s="161"/>
      <c r="EI6" s="252"/>
      <c r="EJ6" s="252"/>
      <c r="EK6" s="161"/>
      <c r="EL6" s="252"/>
      <c r="EM6" s="252"/>
      <c r="EN6" s="161"/>
      <c r="EO6" s="161"/>
      <c r="EP6" s="161"/>
      <c r="EQ6" s="162"/>
      <c r="ER6" s="162"/>
      <c r="ES6" s="162"/>
      <c r="ET6" s="162"/>
      <c r="EU6" s="162"/>
      <c r="EV6" s="162"/>
      <c r="EW6" s="161"/>
      <c r="EX6" s="252"/>
      <c r="EY6" s="161"/>
      <c r="EZ6" s="161"/>
      <c r="FA6" s="252"/>
      <c r="FB6" s="161"/>
      <c r="FC6" s="161"/>
      <c r="FD6" s="161"/>
      <c r="FE6" s="161"/>
      <c r="FF6" s="162"/>
      <c r="FG6" s="162"/>
      <c r="FH6" s="162"/>
      <c r="FI6" s="162"/>
      <c r="FJ6" s="162"/>
      <c r="FK6" s="162"/>
      <c r="FL6" s="161"/>
      <c r="FM6" s="252"/>
      <c r="FN6" s="161"/>
      <c r="FO6" s="161"/>
      <c r="FP6" s="252"/>
      <c r="FQ6" s="161"/>
      <c r="FR6" s="161"/>
      <c r="FS6" s="161"/>
      <c r="FT6" s="161"/>
      <c r="FU6" s="162"/>
      <c r="FV6" s="162"/>
      <c r="FW6" s="162"/>
      <c r="FX6" s="162"/>
      <c r="FY6" s="162"/>
      <c r="FZ6" s="162"/>
      <c r="GA6" s="161"/>
      <c r="GB6" s="252"/>
      <c r="GC6" s="161"/>
      <c r="GD6" s="161"/>
      <c r="GE6" s="161"/>
      <c r="GF6" s="161"/>
      <c r="GG6" s="162"/>
      <c r="GH6" s="162"/>
      <c r="GI6" s="162"/>
      <c r="GJ6" s="248"/>
      <c r="GK6" s="162"/>
      <c r="GL6" s="162"/>
      <c r="GM6" s="248"/>
      <c r="GN6" s="162"/>
      <c r="GO6" s="162"/>
      <c r="GP6" s="248"/>
      <c r="GQ6" s="162"/>
      <c r="GR6" s="162"/>
      <c r="GS6" s="248"/>
      <c r="GT6" s="162"/>
      <c r="GU6" s="162"/>
      <c r="GV6" s="248"/>
      <c r="GW6" s="162"/>
      <c r="GX6" s="162"/>
      <c r="GY6" s="248"/>
      <c r="GZ6" s="162"/>
      <c r="HA6" s="162"/>
      <c r="HB6" s="248"/>
      <c r="HC6" s="162"/>
      <c r="HD6" s="162"/>
      <c r="HE6" s="248"/>
      <c r="HF6" s="162"/>
      <c r="HG6" s="162"/>
      <c r="HH6" s="248"/>
      <c r="HI6" s="162"/>
      <c r="HJ6" s="162"/>
      <c r="HK6" s="248"/>
      <c r="HL6" s="162"/>
      <c r="HM6" s="162"/>
      <c r="HN6" s="248"/>
      <c r="HO6" s="162"/>
      <c r="HP6" s="162"/>
      <c r="HQ6" s="248"/>
      <c r="HR6" s="162"/>
      <c r="HS6" s="162"/>
      <c r="HT6" s="248"/>
      <c r="HU6" s="162"/>
      <c r="HV6" s="162"/>
      <c r="HW6" s="248"/>
      <c r="HX6" s="162"/>
      <c r="HY6" s="162"/>
      <c r="HZ6" s="248"/>
      <c r="IA6" s="162"/>
      <c r="IB6" s="266"/>
      <c r="IC6" s="248"/>
      <c r="ID6" s="162"/>
      <c r="IE6" s="162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</row>
    <row r="7" spans="1:256" s="12" customFormat="1" ht="21.75" customHeight="1" x14ac:dyDescent="0.2">
      <c r="A7" s="208"/>
      <c r="B7" s="209"/>
      <c r="C7" s="161"/>
      <c r="D7" s="161"/>
      <c r="E7" s="161"/>
      <c r="F7" s="161"/>
      <c r="G7" s="161"/>
      <c r="H7" s="161"/>
      <c r="I7" s="161"/>
      <c r="J7" s="161"/>
      <c r="K7" s="161"/>
      <c r="L7" s="162"/>
      <c r="M7" s="162"/>
      <c r="N7" s="162"/>
      <c r="O7" s="162"/>
      <c r="P7" s="162"/>
      <c r="Q7" s="162"/>
      <c r="R7" s="161"/>
      <c r="S7" s="161"/>
      <c r="T7" s="161"/>
      <c r="U7" s="161"/>
      <c r="V7" s="253"/>
      <c r="W7" s="253"/>
      <c r="X7" s="161"/>
      <c r="Y7" s="161"/>
      <c r="Z7" s="161"/>
      <c r="AA7" s="162"/>
      <c r="AB7" s="162"/>
      <c r="AC7" s="162"/>
      <c r="AD7" s="162"/>
      <c r="AE7" s="162"/>
      <c r="AF7" s="162"/>
      <c r="AG7" s="161"/>
      <c r="AH7" s="253"/>
      <c r="AI7" s="253"/>
      <c r="AJ7" s="161"/>
      <c r="AK7" s="253"/>
      <c r="AL7" s="253"/>
      <c r="AM7" s="161"/>
      <c r="AN7" s="161"/>
      <c r="AO7" s="161"/>
      <c r="AP7" s="162"/>
      <c r="AQ7" s="162"/>
      <c r="AR7" s="162"/>
      <c r="AS7" s="162"/>
      <c r="AT7" s="162"/>
      <c r="AU7" s="162"/>
      <c r="AV7" s="161"/>
      <c r="AW7" s="253"/>
      <c r="AX7" s="253"/>
      <c r="AY7" s="161"/>
      <c r="AZ7" s="253"/>
      <c r="BA7" s="253"/>
      <c r="BB7" s="161"/>
      <c r="BC7" s="161"/>
      <c r="BD7" s="161"/>
      <c r="BE7" s="162"/>
      <c r="BF7" s="162"/>
      <c r="BG7" s="162"/>
      <c r="BH7" s="162"/>
      <c r="BI7" s="162"/>
      <c r="BJ7" s="162"/>
      <c r="BK7" s="161"/>
      <c r="BL7" s="253"/>
      <c r="BM7" s="253"/>
      <c r="BN7" s="161"/>
      <c r="BO7" s="253"/>
      <c r="BP7" s="253"/>
      <c r="BQ7" s="161"/>
      <c r="BR7" s="161"/>
      <c r="BS7" s="161"/>
      <c r="BT7" s="162"/>
      <c r="BU7" s="162"/>
      <c r="BV7" s="162"/>
      <c r="BW7" s="162"/>
      <c r="BX7" s="162"/>
      <c r="BY7" s="162"/>
      <c r="BZ7" s="161"/>
      <c r="CA7" s="253"/>
      <c r="CB7" s="253"/>
      <c r="CC7" s="161"/>
      <c r="CD7" s="253"/>
      <c r="CE7" s="253"/>
      <c r="CF7" s="161"/>
      <c r="CG7" s="161"/>
      <c r="CH7" s="161"/>
      <c r="CI7" s="162"/>
      <c r="CJ7" s="162"/>
      <c r="CK7" s="162"/>
      <c r="CL7" s="162"/>
      <c r="CM7" s="162"/>
      <c r="CN7" s="162"/>
      <c r="CO7" s="161"/>
      <c r="CP7" s="253"/>
      <c r="CQ7" s="253"/>
      <c r="CR7" s="161"/>
      <c r="CS7" s="253"/>
      <c r="CT7" s="253"/>
      <c r="CU7" s="161"/>
      <c r="CV7" s="161"/>
      <c r="CW7" s="161"/>
      <c r="CX7" s="162"/>
      <c r="CY7" s="162"/>
      <c r="CZ7" s="162"/>
      <c r="DA7" s="162"/>
      <c r="DB7" s="162"/>
      <c r="DC7" s="162"/>
      <c r="DD7" s="161"/>
      <c r="DE7" s="253"/>
      <c r="DF7" s="253"/>
      <c r="DG7" s="161"/>
      <c r="DH7" s="253"/>
      <c r="DI7" s="253"/>
      <c r="DJ7" s="161"/>
      <c r="DK7" s="161"/>
      <c r="DL7" s="161"/>
      <c r="DM7" s="162"/>
      <c r="DN7" s="162"/>
      <c r="DO7" s="162"/>
      <c r="DP7" s="162"/>
      <c r="DQ7" s="162"/>
      <c r="DR7" s="162"/>
      <c r="DS7" s="253"/>
      <c r="DT7" s="253"/>
      <c r="DU7" s="253"/>
      <c r="DV7" s="161"/>
      <c r="DW7" s="253"/>
      <c r="DX7" s="253"/>
      <c r="DY7" s="161"/>
      <c r="DZ7" s="161"/>
      <c r="EA7" s="161"/>
      <c r="EB7" s="162"/>
      <c r="EC7" s="162"/>
      <c r="ED7" s="162"/>
      <c r="EE7" s="162"/>
      <c r="EF7" s="162"/>
      <c r="EG7" s="162"/>
      <c r="EH7" s="161"/>
      <c r="EI7" s="253"/>
      <c r="EJ7" s="253"/>
      <c r="EK7" s="161"/>
      <c r="EL7" s="253"/>
      <c r="EM7" s="253"/>
      <c r="EN7" s="161"/>
      <c r="EO7" s="161"/>
      <c r="EP7" s="161"/>
      <c r="EQ7" s="162"/>
      <c r="ER7" s="162"/>
      <c r="ES7" s="162"/>
      <c r="ET7" s="162"/>
      <c r="EU7" s="162"/>
      <c r="EV7" s="162"/>
      <c r="EW7" s="161"/>
      <c r="EX7" s="253"/>
      <c r="EY7" s="161"/>
      <c r="EZ7" s="161"/>
      <c r="FA7" s="253"/>
      <c r="FB7" s="161"/>
      <c r="FC7" s="161"/>
      <c r="FD7" s="161"/>
      <c r="FE7" s="161"/>
      <c r="FF7" s="162"/>
      <c r="FG7" s="162"/>
      <c r="FH7" s="162"/>
      <c r="FI7" s="162"/>
      <c r="FJ7" s="162"/>
      <c r="FK7" s="162"/>
      <c r="FL7" s="161"/>
      <c r="FM7" s="253"/>
      <c r="FN7" s="161"/>
      <c r="FO7" s="161"/>
      <c r="FP7" s="253"/>
      <c r="FQ7" s="161"/>
      <c r="FR7" s="161"/>
      <c r="FS7" s="161"/>
      <c r="FT7" s="161"/>
      <c r="FU7" s="162"/>
      <c r="FV7" s="162"/>
      <c r="FW7" s="162"/>
      <c r="FX7" s="162"/>
      <c r="FY7" s="162"/>
      <c r="FZ7" s="162"/>
      <c r="GA7" s="161"/>
      <c r="GB7" s="253"/>
      <c r="GC7" s="161"/>
      <c r="GD7" s="161"/>
      <c r="GE7" s="161"/>
      <c r="GF7" s="161"/>
      <c r="GG7" s="162"/>
      <c r="GH7" s="162"/>
      <c r="GI7" s="162"/>
      <c r="GJ7" s="248"/>
      <c r="GK7" s="162"/>
      <c r="GL7" s="162"/>
      <c r="GM7" s="248"/>
      <c r="GN7" s="162"/>
      <c r="GO7" s="162"/>
      <c r="GP7" s="248"/>
      <c r="GQ7" s="162"/>
      <c r="GR7" s="162"/>
      <c r="GS7" s="248"/>
      <c r="GT7" s="162"/>
      <c r="GU7" s="162"/>
      <c r="GV7" s="248"/>
      <c r="GW7" s="162"/>
      <c r="GX7" s="162"/>
      <c r="GY7" s="248"/>
      <c r="GZ7" s="162"/>
      <c r="HA7" s="162"/>
      <c r="HB7" s="248"/>
      <c r="HC7" s="162"/>
      <c r="HD7" s="162"/>
      <c r="HE7" s="248"/>
      <c r="HF7" s="162"/>
      <c r="HG7" s="162"/>
      <c r="HH7" s="248"/>
      <c r="HI7" s="162"/>
      <c r="HJ7" s="162"/>
      <c r="HK7" s="248"/>
      <c r="HL7" s="162"/>
      <c r="HM7" s="162"/>
      <c r="HN7" s="248"/>
      <c r="HO7" s="162"/>
      <c r="HP7" s="162"/>
      <c r="HQ7" s="248"/>
      <c r="HR7" s="162"/>
      <c r="HS7" s="162"/>
      <c r="HT7" s="248"/>
      <c r="HU7" s="162"/>
      <c r="HV7" s="162"/>
      <c r="HW7" s="248"/>
      <c r="HX7" s="162"/>
      <c r="HY7" s="162"/>
      <c r="HZ7" s="248"/>
      <c r="IA7" s="162"/>
      <c r="IB7" s="266"/>
      <c r="IC7" s="248"/>
      <c r="ID7" s="162"/>
      <c r="IE7" s="162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</row>
    <row r="8" spans="1:256" ht="12.75" x14ac:dyDescent="0.2">
      <c r="A8" s="22">
        <v>1</v>
      </c>
      <c r="B8" s="78">
        <f t="shared" ref="B8:AJ8" si="0">A8+1</f>
        <v>2</v>
      </c>
      <c r="C8" s="7">
        <f t="shared" si="0"/>
        <v>3</v>
      </c>
      <c r="D8" s="7">
        <f t="shared" si="0"/>
        <v>4</v>
      </c>
      <c r="E8" s="7">
        <f t="shared" si="0"/>
        <v>5</v>
      </c>
      <c r="F8" s="7">
        <f t="shared" si="0"/>
        <v>6</v>
      </c>
      <c r="G8" s="7">
        <f t="shared" si="0"/>
        <v>7</v>
      </c>
      <c r="H8" s="7">
        <f t="shared" si="0"/>
        <v>8</v>
      </c>
      <c r="I8" s="7">
        <f>H8+1</f>
        <v>9</v>
      </c>
      <c r="J8" s="7">
        <f>I8+1</f>
        <v>10</v>
      </c>
      <c r="K8" s="7">
        <f>J8+1</f>
        <v>11</v>
      </c>
      <c r="L8" s="7">
        <f t="shared" si="0"/>
        <v>12</v>
      </c>
      <c r="M8" s="7">
        <f t="shared" si="0"/>
        <v>13</v>
      </c>
      <c r="N8" s="7">
        <f t="shared" si="0"/>
        <v>14</v>
      </c>
      <c r="O8" s="7">
        <f t="shared" si="0"/>
        <v>15</v>
      </c>
      <c r="P8" s="7">
        <f t="shared" si="0"/>
        <v>16</v>
      </c>
      <c r="Q8" s="7">
        <f t="shared" si="0"/>
        <v>17</v>
      </c>
      <c r="R8" s="7">
        <f t="shared" si="0"/>
        <v>18</v>
      </c>
      <c r="S8" s="7">
        <f>R8+1</f>
        <v>19</v>
      </c>
      <c r="T8" s="7">
        <f>S8+1</f>
        <v>20</v>
      </c>
      <c r="U8" s="7">
        <f t="shared" si="0"/>
        <v>21</v>
      </c>
      <c r="V8" s="7">
        <f>U8+1</f>
        <v>22</v>
      </c>
      <c r="W8" s="7">
        <f>V8+1</f>
        <v>23</v>
      </c>
      <c r="X8" s="7">
        <f>W8+1</f>
        <v>24</v>
      </c>
      <c r="Y8" s="7">
        <f>X8+1</f>
        <v>25</v>
      </c>
      <c r="Z8" s="7">
        <f>Y8+1</f>
        <v>26</v>
      </c>
      <c r="AA8" s="7">
        <f t="shared" si="0"/>
        <v>27</v>
      </c>
      <c r="AB8" s="7">
        <f t="shared" si="0"/>
        <v>28</v>
      </c>
      <c r="AC8" s="7">
        <f t="shared" si="0"/>
        <v>29</v>
      </c>
      <c r="AD8" s="7">
        <f t="shared" si="0"/>
        <v>30</v>
      </c>
      <c r="AE8" s="7">
        <f t="shared" si="0"/>
        <v>31</v>
      </c>
      <c r="AF8" s="7">
        <f t="shared" si="0"/>
        <v>32</v>
      </c>
      <c r="AG8" s="7">
        <f t="shared" si="0"/>
        <v>33</v>
      </c>
      <c r="AH8" s="7">
        <f>AG8+1</f>
        <v>34</v>
      </c>
      <c r="AI8" s="7">
        <f>AH8+1</f>
        <v>35</v>
      </c>
      <c r="AJ8" s="7">
        <f t="shared" si="0"/>
        <v>36</v>
      </c>
      <c r="AK8" s="7">
        <f>AJ8+1</f>
        <v>37</v>
      </c>
      <c r="AL8" s="7">
        <f>AK8+1</f>
        <v>38</v>
      </c>
      <c r="AM8" s="7">
        <f>AL8+1</f>
        <v>39</v>
      </c>
      <c r="AN8" s="7">
        <f>AM8+1</f>
        <v>40</v>
      </c>
      <c r="AO8" s="7">
        <f>AN8+1</f>
        <v>41</v>
      </c>
      <c r="AP8" s="7">
        <v>42</v>
      </c>
      <c r="AQ8" s="7">
        <f>AP8+1</f>
        <v>43</v>
      </c>
      <c r="AR8" s="7">
        <f>AQ8+1</f>
        <v>44</v>
      </c>
      <c r="AS8" s="7">
        <f>AR8+1</f>
        <v>45</v>
      </c>
      <c r="AT8" s="7">
        <f>AS8+1</f>
        <v>46</v>
      </c>
      <c r="AU8" s="7">
        <f>AT8+1</f>
        <v>47</v>
      </c>
      <c r="AV8" s="7">
        <v>48</v>
      </c>
      <c r="AW8" s="7">
        <f>AV8+1</f>
        <v>49</v>
      </c>
      <c r="AX8" s="7">
        <f>AW8+1</f>
        <v>50</v>
      </c>
      <c r="AY8" s="7">
        <v>51</v>
      </c>
      <c r="AZ8" s="7">
        <f>AY8+1</f>
        <v>52</v>
      </c>
      <c r="BA8" s="7">
        <f>AZ8+1</f>
        <v>53</v>
      </c>
      <c r="BB8" s="7">
        <v>51</v>
      </c>
      <c r="BC8" s="7">
        <v>52</v>
      </c>
      <c r="BD8" s="7">
        <v>53</v>
      </c>
      <c r="BE8" s="7">
        <f>BD8+1</f>
        <v>54</v>
      </c>
      <c r="BF8" s="7">
        <f>BE8+1</f>
        <v>55</v>
      </c>
      <c r="BG8" s="7">
        <f>BF8+1</f>
        <v>56</v>
      </c>
      <c r="BH8" s="7">
        <v>60</v>
      </c>
      <c r="BI8" s="7">
        <v>61</v>
      </c>
      <c r="BJ8" s="7">
        <v>62</v>
      </c>
      <c r="BK8" s="7">
        <v>63</v>
      </c>
      <c r="BL8" s="7">
        <f>BK8+1</f>
        <v>64</v>
      </c>
      <c r="BM8" s="7">
        <f>BL8+1</f>
        <v>65</v>
      </c>
      <c r="BN8" s="7">
        <f t="shared" ref="BN8:BY8" si="1">BM8+1</f>
        <v>66</v>
      </c>
      <c r="BO8" s="7">
        <f>BN8+1</f>
        <v>67</v>
      </c>
      <c r="BP8" s="7">
        <f>BO8+1</f>
        <v>68</v>
      </c>
      <c r="BQ8" s="7">
        <f>BP8+1</f>
        <v>69</v>
      </c>
      <c r="BR8" s="7">
        <f>BQ8+1</f>
        <v>70</v>
      </c>
      <c r="BS8" s="7">
        <f>BR8+1</f>
        <v>71</v>
      </c>
      <c r="BT8" s="7">
        <f t="shared" si="1"/>
        <v>72</v>
      </c>
      <c r="BU8" s="7">
        <f t="shared" si="1"/>
        <v>73</v>
      </c>
      <c r="BV8" s="7">
        <f t="shared" si="1"/>
        <v>74</v>
      </c>
      <c r="BW8" s="7">
        <f t="shared" si="1"/>
        <v>75</v>
      </c>
      <c r="BX8" s="7">
        <f t="shared" si="1"/>
        <v>76</v>
      </c>
      <c r="BY8" s="7">
        <f t="shared" si="1"/>
        <v>77</v>
      </c>
      <c r="BZ8" s="7">
        <v>63</v>
      </c>
      <c r="CA8" s="7">
        <f>BZ8+1</f>
        <v>64</v>
      </c>
      <c r="CB8" s="7">
        <f>CA8+1</f>
        <v>65</v>
      </c>
      <c r="CC8" s="7">
        <f t="shared" ref="CC8:CN8" si="2">CB8+1</f>
        <v>66</v>
      </c>
      <c r="CD8" s="7">
        <f>CC8+1</f>
        <v>67</v>
      </c>
      <c r="CE8" s="7">
        <f>CD8+1</f>
        <v>68</v>
      </c>
      <c r="CF8" s="7">
        <f>CE8+1</f>
        <v>69</v>
      </c>
      <c r="CG8" s="7">
        <f>CF8+1</f>
        <v>70</v>
      </c>
      <c r="CH8" s="7">
        <f>CG8+1</f>
        <v>71</v>
      </c>
      <c r="CI8" s="7">
        <f t="shared" si="2"/>
        <v>72</v>
      </c>
      <c r="CJ8" s="7">
        <f t="shared" si="2"/>
        <v>73</v>
      </c>
      <c r="CK8" s="7">
        <f t="shared" si="2"/>
        <v>74</v>
      </c>
      <c r="CL8" s="7">
        <f t="shared" si="2"/>
        <v>75</v>
      </c>
      <c r="CM8" s="7">
        <f t="shared" si="2"/>
        <v>76</v>
      </c>
      <c r="CN8" s="7">
        <f t="shared" si="2"/>
        <v>77</v>
      </c>
      <c r="CO8" s="7">
        <v>78</v>
      </c>
      <c r="CP8" s="7">
        <f>CO8+1</f>
        <v>79</v>
      </c>
      <c r="CQ8" s="7">
        <f>CP8+1</f>
        <v>80</v>
      </c>
      <c r="CR8" s="7">
        <v>81</v>
      </c>
      <c r="CS8" s="7">
        <f>CR8+1</f>
        <v>82</v>
      </c>
      <c r="CT8" s="7">
        <f>CS8+1</f>
        <v>83</v>
      </c>
      <c r="CU8" s="7">
        <v>81</v>
      </c>
      <c r="CV8" s="7">
        <f>CU8+1</f>
        <v>82</v>
      </c>
      <c r="CW8" s="7">
        <f>CV8+1</f>
        <v>83</v>
      </c>
      <c r="CX8" s="7">
        <f t="shared" ref="CX8:EH8" si="3">CW8+1</f>
        <v>84</v>
      </c>
      <c r="CY8" s="7">
        <f t="shared" si="3"/>
        <v>85</v>
      </c>
      <c r="CZ8" s="7">
        <f t="shared" si="3"/>
        <v>86</v>
      </c>
      <c r="DA8" s="7">
        <f t="shared" si="3"/>
        <v>87</v>
      </c>
      <c r="DB8" s="7">
        <f t="shared" si="3"/>
        <v>88</v>
      </c>
      <c r="DC8" s="7">
        <f t="shared" si="3"/>
        <v>89</v>
      </c>
      <c r="DD8" s="7">
        <v>93</v>
      </c>
      <c r="DE8" s="7">
        <f>DD8+1</f>
        <v>94</v>
      </c>
      <c r="DF8" s="7">
        <f>DE8+1</f>
        <v>95</v>
      </c>
      <c r="DG8" s="7">
        <f t="shared" si="3"/>
        <v>96</v>
      </c>
      <c r="DH8" s="7">
        <f>DG8+1</f>
        <v>97</v>
      </c>
      <c r="DI8" s="7">
        <f>DH8+1</f>
        <v>98</v>
      </c>
      <c r="DJ8" s="7">
        <f>DI8+1</f>
        <v>99</v>
      </c>
      <c r="DK8" s="7">
        <f>DJ8+1</f>
        <v>100</v>
      </c>
      <c r="DL8" s="7">
        <f>DK8+1</f>
        <v>101</v>
      </c>
      <c r="DM8" s="7">
        <f t="shared" si="3"/>
        <v>102</v>
      </c>
      <c r="DN8" s="7">
        <f t="shared" si="3"/>
        <v>103</v>
      </c>
      <c r="DO8" s="7">
        <f t="shared" si="3"/>
        <v>104</v>
      </c>
      <c r="DP8" s="7">
        <f t="shared" si="3"/>
        <v>105</v>
      </c>
      <c r="DQ8" s="7">
        <f t="shared" si="3"/>
        <v>106</v>
      </c>
      <c r="DR8" s="7">
        <f t="shared" si="3"/>
        <v>107</v>
      </c>
      <c r="DS8" s="7">
        <f>DR8+1</f>
        <v>108</v>
      </c>
      <c r="DT8" s="7">
        <f>DS8+1</f>
        <v>109</v>
      </c>
      <c r="DU8" s="7">
        <f>DT8+1</f>
        <v>110</v>
      </c>
      <c r="DV8" s="7">
        <f t="shared" si="3"/>
        <v>111</v>
      </c>
      <c r="DW8" s="7">
        <f>DV8+1</f>
        <v>112</v>
      </c>
      <c r="DX8" s="7">
        <f>DW8+1</f>
        <v>113</v>
      </c>
      <c r="DY8" s="7">
        <f>DX8+1</f>
        <v>114</v>
      </c>
      <c r="DZ8" s="7">
        <f>DY8+1</f>
        <v>115</v>
      </c>
      <c r="EA8" s="7">
        <f>DZ8+1</f>
        <v>116</v>
      </c>
      <c r="EB8" s="7">
        <f t="shared" si="3"/>
        <v>117</v>
      </c>
      <c r="EC8" s="7">
        <f t="shared" si="3"/>
        <v>118</v>
      </c>
      <c r="ED8" s="7">
        <f t="shared" si="3"/>
        <v>119</v>
      </c>
      <c r="EE8" s="7">
        <f t="shared" si="3"/>
        <v>120</v>
      </c>
      <c r="EF8" s="7">
        <f t="shared" si="3"/>
        <v>121</v>
      </c>
      <c r="EG8" s="7">
        <f t="shared" si="3"/>
        <v>122</v>
      </c>
      <c r="EH8" s="7">
        <f t="shared" si="3"/>
        <v>123</v>
      </c>
      <c r="EI8" s="7">
        <f>EH8+1</f>
        <v>124</v>
      </c>
      <c r="EJ8" s="7">
        <f>EI8+1</f>
        <v>125</v>
      </c>
      <c r="EK8" s="7">
        <f t="shared" ref="EK8:FO8" si="4">EJ8+1</f>
        <v>126</v>
      </c>
      <c r="EL8" s="7">
        <f>EK8+1</f>
        <v>127</v>
      </c>
      <c r="EM8" s="7">
        <f>EL8+1</f>
        <v>128</v>
      </c>
      <c r="EN8" s="7">
        <f>EM8+1</f>
        <v>129</v>
      </c>
      <c r="EO8" s="7">
        <f>EN8+1</f>
        <v>130</v>
      </c>
      <c r="EP8" s="7">
        <f>EO8+1</f>
        <v>131</v>
      </c>
      <c r="EQ8" s="7">
        <f t="shared" si="4"/>
        <v>132</v>
      </c>
      <c r="ER8" s="7">
        <f t="shared" si="4"/>
        <v>133</v>
      </c>
      <c r="ES8" s="7">
        <f t="shared" si="4"/>
        <v>134</v>
      </c>
      <c r="ET8" s="7">
        <f t="shared" si="4"/>
        <v>135</v>
      </c>
      <c r="EU8" s="7">
        <f t="shared" si="4"/>
        <v>136</v>
      </c>
      <c r="EV8" s="7">
        <f t="shared" si="4"/>
        <v>137</v>
      </c>
      <c r="EW8" s="7">
        <f t="shared" si="4"/>
        <v>138</v>
      </c>
      <c r="EX8" s="7">
        <f t="shared" si="4"/>
        <v>139</v>
      </c>
      <c r="EY8" s="7">
        <f t="shared" si="4"/>
        <v>140</v>
      </c>
      <c r="EZ8" s="7">
        <f t="shared" si="4"/>
        <v>141</v>
      </c>
      <c r="FA8" s="7">
        <f t="shared" si="4"/>
        <v>142</v>
      </c>
      <c r="FB8" s="7">
        <f t="shared" si="4"/>
        <v>143</v>
      </c>
      <c r="FC8" s="7">
        <f>FB8+1</f>
        <v>144</v>
      </c>
      <c r="FD8" s="7">
        <f>FC8+1</f>
        <v>145</v>
      </c>
      <c r="FE8" s="7">
        <f>FD8+1</f>
        <v>146</v>
      </c>
      <c r="FF8" s="7">
        <f t="shared" si="4"/>
        <v>147</v>
      </c>
      <c r="FG8" s="7">
        <f t="shared" si="4"/>
        <v>148</v>
      </c>
      <c r="FH8" s="7">
        <f t="shared" si="4"/>
        <v>149</v>
      </c>
      <c r="FI8" s="7">
        <f t="shared" si="4"/>
        <v>150</v>
      </c>
      <c r="FJ8" s="7">
        <f t="shared" si="4"/>
        <v>151</v>
      </c>
      <c r="FK8" s="7">
        <f t="shared" si="4"/>
        <v>152</v>
      </c>
      <c r="FL8" s="7">
        <f t="shared" si="4"/>
        <v>153</v>
      </c>
      <c r="FM8" s="7">
        <f>FL8+1</f>
        <v>154</v>
      </c>
      <c r="FN8" s="7">
        <f>FM8+1</f>
        <v>155</v>
      </c>
      <c r="FO8" s="7">
        <f t="shared" si="4"/>
        <v>156</v>
      </c>
      <c r="FP8" s="7">
        <f>FO8+1</f>
        <v>157</v>
      </c>
      <c r="FQ8" s="7">
        <f>FP8+1</f>
        <v>158</v>
      </c>
      <c r="FR8" s="7">
        <f>FQ8+1</f>
        <v>159</v>
      </c>
      <c r="FS8" s="7">
        <f>FR8+1</f>
        <v>160</v>
      </c>
      <c r="FT8" s="7">
        <f>FS8+1</f>
        <v>161</v>
      </c>
      <c r="FU8" s="7">
        <f t="shared" ref="FU8:IE8" si="5">FT8+1</f>
        <v>162</v>
      </c>
      <c r="FV8" s="7">
        <f t="shared" si="5"/>
        <v>163</v>
      </c>
      <c r="FW8" s="7">
        <f t="shared" si="5"/>
        <v>164</v>
      </c>
      <c r="FX8" s="7">
        <f t="shared" si="5"/>
        <v>165</v>
      </c>
      <c r="FY8" s="7">
        <f t="shared" si="5"/>
        <v>166</v>
      </c>
      <c r="FZ8" s="7">
        <f t="shared" si="5"/>
        <v>167</v>
      </c>
      <c r="GA8" s="7">
        <f t="shared" si="5"/>
        <v>168</v>
      </c>
      <c r="GB8" s="7">
        <f>GA8+1</f>
        <v>169</v>
      </c>
      <c r="GC8" s="7">
        <f>GB8+1</f>
        <v>170</v>
      </c>
      <c r="GD8" s="7">
        <f>GC8+1</f>
        <v>171</v>
      </c>
      <c r="GE8" s="7">
        <f>GD8+1</f>
        <v>172</v>
      </c>
      <c r="GF8" s="7">
        <f>GE8+1</f>
        <v>173</v>
      </c>
      <c r="GG8" s="7">
        <f t="shared" si="5"/>
        <v>174</v>
      </c>
      <c r="GH8" s="7">
        <f t="shared" si="5"/>
        <v>175</v>
      </c>
      <c r="GI8" s="7">
        <f t="shared" si="5"/>
        <v>176</v>
      </c>
      <c r="GJ8" s="7">
        <f t="shared" si="5"/>
        <v>177</v>
      </c>
      <c r="GK8" s="7">
        <f t="shared" si="5"/>
        <v>178</v>
      </c>
      <c r="GL8" s="7">
        <f t="shared" si="5"/>
        <v>179</v>
      </c>
      <c r="GM8" s="7">
        <f t="shared" si="5"/>
        <v>180</v>
      </c>
      <c r="GN8" s="7">
        <f t="shared" si="5"/>
        <v>181</v>
      </c>
      <c r="GO8" s="7">
        <f t="shared" si="5"/>
        <v>182</v>
      </c>
      <c r="GP8" s="7">
        <f t="shared" si="5"/>
        <v>183</v>
      </c>
      <c r="GQ8" s="7">
        <f t="shared" si="5"/>
        <v>184</v>
      </c>
      <c r="GR8" s="7">
        <f t="shared" si="5"/>
        <v>185</v>
      </c>
      <c r="GS8" s="7">
        <f t="shared" si="5"/>
        <v>186</v>
      </c>
      <c r="GT8" s="7">
        <f t="shared" si="5"/>
        <v>187</v>
      </c>
      <c r="GU8" s="7">
        <f t="shared" si="5"/>
        <v>188</v>
      </c>
      <c r="GV8" s="7">
        <f>GR8+1</f>
        <v>186</v>
      </c>
      <c r="GW8" s="7">
        <f>GV8+1</f>
        <v>187</v>
      </c>
      <c r="GX8" s="7">
        <f>GW8+1</f>
        <v>188</v>
      </c>
      <c r="GY8" s="7">
        <v>189</v>
      </c>
      <c r="GZ8" s="7">
        <v>190</v>
      </c>
      <c r="HA8" s="7">
        <v>191</v>
      </c>
      <c r="HB8" s="7">
        <v>192</v>
      </c>
      <c r="HC8" s="7">
        <f>HB8+1</f>
        <v>193</v>
      </c>
      <c r="HD8" s="7">
        <f>HC8+1</f>
        <v>194</v>
      </c>
      <c r="HE8" s="7">
        <f>HD8+1</f>
        <v>195</v>
      </c>
      <c r="HF8" s="7">
        <f>HE8+1</f>
        <v>196</v>
      </c>
      <c r="HG8" s="7">
        <f>HF8+1</f>
        <v>197</v>
      </c>
      <c r="HH8" s="7">
        <v>192</v>
      </c>
      <c r="HI8" s="7">
        <f t="shared" si="5"/>
        <v>193</v>
      </c>
      <c r="HJ8" s="7">
        <f t="shared" si="5"/>
        <v>194</v>
      </c>
      <c r="HK8" s="7">
        <f t="shared" si="5"/>
        <v>195</v>
      </c>
      <c r="HL8" s="7">
        <f t="shared" si="5"/>
        <v>196</v>
      </c>
      <c r="HM8" s="7">
        <f t="shared" si="5"/>
        <v>197</v>
      </c>
      <c r="HN8" s="7">
        <f t="shared" si="5"/>
        <v>198</v>
      </c>
      <c r="HO8" s="7">
        <f t="shared" si="5"/>
        <v>199</v>
      </c>
      <c r="HP8" s="7">
        <f t="shared" si="5"/>
        <v>200</v>
      </c>
      <c r="HQ8" s="7">
        <f t="shared" si="5"/>
        <v>201</v>
      </c>
      <c r="HR8" s="7">
        <f t="shared" si="5"/>
        <v>202</v>
      </c>
      <c r="HS8" s="7">
        <f t="shared" si="5"/>
        <v>203</v>
      </c>
      <c r="HT8" s="7">
        <f t="shared" si="5"/>
        <v>204</v>
      </c>
      <c r="HU8" s="7">
        <f t="shared" si="5"/>
        <v>205</v>
      </c>
      <c r="HV8" s="7">
        <f t="shared" si="5"/>
        <v>206</v>
      </c>
      <c r="HW8" s="7">
        <f t="shared" si="5"/>
        <v>207</v>
      </c>
      <c r="HX8" s="7">
        <f t="shared" si="5"/>
        <v>208</v>
      </c>
      <c r="HY8" s="7">
        <f t="shared" si="5"/>
        <v>209</v>
      </c>
      <c r="HZ8" s="7">
        <f t="shared" si="5"/>
        <v>210</v>
      </c>
      <c r="IA8" s="7">
        <f t="shared" si="5"/>
        <v>211</v>
      </c>
      <c r="IB8" s="79">
        <f t="shared" si="5"/>
        <v>212</v>
      </c>
      <c r="IC8" s="7">
        <f t="shared" si="5"/>
        <v>213</v>
      </c>
      <c r="ID8" s="7">
        <f t="shared" si="5"/>
        <v>214</v>
      </c>
      <c r="IE8" s="7">
        <f t="shared" si="5"/>
        <v>215</v>
      </c>
    </row>
    <row r="9" spans="1:256" s="80" customFormat="1" ht="17.25" customHeight="1" x14ac:dyDescent="0.2">
      <c r="A9" s="73"/>
      <c r="B9" s="20" t="s">
        <v>2</v>
      </c>
      <c r="C9" s="63"/>
      <c r="D9" s="63"/>
      <c r="E9" s="63"/>
      <c r="F9" s="254" t="s">
        <v>0</v>
      </c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IC9" s="65"/>
      <c r="ID9" s="65"/>
      <c r="IE9" s="65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</row>
    <row r="10" spans="1:256" s="15" customFormat="1" outlineLevel="1" x14ac:dyDescent="0.2">
      <c r="A10" s="32">
        <v>1</v>
      </c>
      <c r="B10" s="82" t="s">
        <v>3</v>
      </c>
      <c r="C10" s="130">
        <f t="shared" ref="C10:C15" si="6">D10</f>
        <v>180800255.72</v>
      </c>
      <c r="D10" s="131">
        <v>180800255.72</v>
      </c>
      <c r="E10" s="130"/>
      <c r="F10" s="130">
        <f t="shared" ref="F10:F15" si="7">G10</f>
        <v>135688574.65000001</v>
      </c>
      <c r="G10" s="131">
        <v>135688574.65000001</v>
      </c>
      <c r="H10" s="131"/>
      <c r="I10" s="130">
        <f t="shared" ref="I10:I15" si="8">J10</f>
        <v>111707922.45</v>
      </c>
      <c r="J10" s="130">
        <v>111707922.45</v>
      </c>
      <c r="K10" s="131"/>
      <c r="L10" s="9">
        <f>F10/C10</f>
        <v>0.75048884256080306</v>
      </c>
      <c r="M10" s="9">
        <f>G10/D10</f>
        <v>0.75048884256080306</v>
      </c>
      <c r="N10" s="34"/>
      <c r="O10" s="9">
        <f>F10/I10</f>
        <v>1.2146727973634426</v>
      </c>
      <c r="P10" s="9">
        <f>G10/J10</f>
        <v>1.2146727973634426</v>
      </c>
      <c r="Q10" s="34"/>
      <c r="R10" s="130">
        <f t="shared" ref="R10:R16" si="9">SUM(S10:T10)</f>
        <v>150574937.19999999</v>
      </c>
      <c r="S10" s="131">
        <v>150574937.19999999</v>
      </c>
      <c r="T10" s="131"/>
      <c r="U10" s="130">
        <f>SUM(V10:W10)</f>
        <v>113517687.05000001</v>
      </c>
      <c r="V10" s="131">
        <v>113517687.05000001</v>
      </c>
      <c r="W10" s="131"/>
      <c r="X10" s="130">
        <f>SUM(Y10:Z10)</f>
        <v>97080913.980000004</v>
      </c>
      <c r="Y10" s="131">
        <v>97080913.980000004</v>
      </c>
      <c r="Z10" s="128"/>
      <c r="AA10" s="9">
        <f t="shared" ref="AA10:AB16" si="10">U10/R10</f>
        <v>0.75389496526384747</v>
      </c>
      <c r="AB10" s="9">
        <f t="shared" si="10"/>
        <v>0.75389496526384747</v>
      </c>
      <c r="AC10" s="34"/>
      <c r="AD10" s="9">
        <f>U10/X10</f>
        <v>1.169310036300093</v>
      </c>
      <c r="AE10" s="9">
        <f>V10/Y10</f>
        <v>1.169310036300093</v>
      </c>
      <c r="AF10" s="34"/>
      <c r="AG10" s="130">
        <f>SUM(AH10:AI10)</f>
        <v>95230020</v>
      </c>
      <c r="AH10" s="131">
        <v>95230020</v>
      </c>
      <c r="AI10" s="131"/>
      <c r="AJ10" s="130">
        <f>SUM(AK10:AL10)</f>
        <v>66687632.649999999</v>
      </c>
      <c r="AK10" s="131">
        <v>66687632.649999999</v>
      </c>
      <c r="AL10" s="131"/>
      <c r="AM10" s="130">
        <f>SUM(AN10:AO10)</f>
        <v>63956744.07</v>
      </c>
      <c r="AN10" s="131">
        <v>63956744.07</v>
      </c>
      <c r="AO10" s="130"/>
      <c r="AP10" s="9">
        <f t="shared" ref="AP10:AQ16" si="11">AJ10/AG10</f>
        <v>0.70027951952546053</v>
      </c>
      <c r="AQ10" s="9">
        <f t="shared" si="11"/>
        <v>0.70027951952546053</v>
      </c>
      <c r="AR10" s="34"/>
      <c r="AS10" s="9">
        <f t="shared" ref="AS10:AT16" si="12">AJ10/AM10</f>
        <v>1.0426989931978254</v>
      </c>
      <c r="AT10" s="9">
        <f t="shared" si="12"/>
        <v>1.0426989931978254</v>
      </c>
      <c r="AU10" s="34"/>
      <c r="AV10" s="130">
        <f>SUM(AW10:AX10)</f>
        <v>9616400</v>
      </c>
      <c r="AW10" s="131">
        <v>9616400</v>
      </c>
      <c r="AX10" s="131"/>
      <c r="AY10" s="130">
        <f>SUM(AZ10:BA10)</f>
        <v>7105074.5</v>
      </c>
      <c r="AZ10" s="131">
        <v>7105074.5</v>
      </c>
      <c r="BA10" s="131"/>
      <c r="BB10" s="130">
        <f>SUM(BC10:BD10)</f>
        <v>6135323.29</v>
      </c>
      <c r="BC10" s="131">
        <v>6135323.29</v>
      </c>
      <c r="BD10" s="130"/>
      <c r="BE10" s="9">
        <f>AY10/AV10</f>
        <v>0.73884972546899053</v>
      </c>
      <c r="BF10" s="9">
        <f>AZ10/AW10</f>
        <v>0.73884972546899053</v>
      </c>
      <c r="BG10" s="34"/>
      <c r="BH10" s="36">
        <f>AY10/BB10</f>
        <v>1.1580603277386545</v>
      </c>
      <c r="BI10" s="36">
        <f>IF(BC10=0," ",IF(AZ10/BC10*100&gt;200,"СВ.200",AZ10/BC10))</f>
        <v>1.1580603277386545</v>
      </c>
      <c r="BJ10" s="34"/>
      <c r="BK10" s="130">
        <f>SUM(BL10:BM10)</f>
        <v>17536290</v>
      </c>
      <c r="BL10" s="131">
        <v>17536290</v>
      </c>
      <c r="BM10" s="131"/>
      <c r="BN10" s="130">
        <f>SUM(BO10:BP10)</f>
        <v>14608555.630000001</v>
      </c>
      <c r="BO10" s="131">
        <v>14608555.630000001</v>
      </c>
      <c r="BP10" s="131"/>
      <c r="BQ10" s="130">
        <f>SUM(BR10:BS10)</f>
        <v>13121588.109999999</v>
      </c>
      <c r="BR10" s="131">
        <v>13121588.109999999</v>
      </c>
      <c r="BS10" s="130"/>
      <c r="BT10" s="9">
        <f>BN10/BK10</f>
        <v>0.83304710574471574</v>
      </c>
      <c r="BU10" s="9">
        <f>BO10/BL10</f>
        <v>0.83304710574471574</v>
      </c>
      <c r="BV10" s="34"/>
      <c r="BW10" s="9">
        <f>BN10/BQ10</f>
        <v>1.1133222219394907</v>
      </c>
      <c r="BX10" s="9">
        <f>BO10/BR10</f>
        <v>1.1133222219394907</v>
      </c>
      <c r="BY10" s="34"/>
      <c r="BZ10" s="130">
        <f>SUM(CA10:CB10)</f>
        <v>0</v>
      </c>
      <c r="CA10" s="131">
        <v>0</v>
      </c>
      <c r="CB10" s="131"/>
      <c r="CC10" s="130">
        <f>SUM(CD10:CE10)</f>
        <v>0</v>
      </c>
      <c r="CD10" s="131">
        <v>0</v>
      </c>
      <c r="CE10" s="131"/>
      <c r="CF10" s="130">
        <f>SUM(CG10:CH10)</f>
        <v>0</v>
      </c>
      <c r="CG10" s="131">
        <v>0</v>
      </c>
      <c r="CH10" s="130"/>
      <c r="CI10" s="9" t="str">
        <f>IF(BZ10&lt;0," ",IF(CC10&lt;0," ",IF(CC10=0," ",IF(BZ10/CC10*100&gt;200,"СВ.200",BZ10/CC10))))</f>
        <v xml:space="preserve"> </v>
      </c>
      <c r="CJ10" s="9" t="str">
        <f>IF(CA10&lt;0," ",IF(CD10&lt;0," ",IF(CD10=0," ",IF(CA10/CD10*100&gt;200,"СВ.200",CA10/CD10))))</f>
        <v xml:space="preserve"> </v>
      </c>
      <c r="CK10" s="34"/>
      <c r="CL10" s="9" t="str">
        <f>IF(CC10&lt;0," ",IF(CF10&lt;0," ",IF(CF10=0," ",IF(CC10/CF10*100&gt;200,"СВ.200",CC10/CF10))))</f>
        <v xml:space="preserve"> </v>
      </c>
      <c r="CM10" s="9" t="str">
        <f>IF(CD10&lt;0," ",IF(CG10&lt;0," ",IF(CG10=0," ",IF(CD10/CG10*100&gt;200,"СВ.200",CD10/CG10))))</f>
        <v xml:space="preserve"> </v>
      </c>
      <c r="CN10" s="34"/>
      <c r="CO10" s="130">
        <f>SUM(CP10:CQ10)</f>
        <v>4821000</v>
      </c>
      <c r="CP10" s="131">
        <v>4821000</v>
      </c>
      <c r="CQ10" s="131"/>
      <c r="CR10" s="130">
        <f>SUM(CS10:CT10)</f>
        <v>4583224.83</v>
      </c>
      <c r="CS10" s="131">
        <v>4583224.83</v>
      </c>
      <c r="CT10" s="131"/>
      <c r="CU10" s="130">
        <f>SUM(CV10:CW10)</f>
        <v>4318940.1500000004</v>
      </c>
      <c r="CV10" s="131">
        <v>4318940.1500000004</v>
      </c>
      <c r="CW10" s="130"/>
      <c r="CX10" s="9">
        <f>IF(CO10=0," ",IF(CR10/CO10*100&gt;200,"СВ.200",CR10/CO10))</f>
        <v>0.95067928438083382</v>
      </c>
      <c r="CY10" s="9">
        <f>IF(CP10=0," ",IF(CS10/CP10*100&gt;200,"СВ.200",CS10/CP10))</f>
        <v>0.95067928438083382</v>
      </c>
      <c r="CZ10" s="34"/>
      <c r="DA10" s="9">
        <f>IF(CU10=0," ",IF(CR10/CU10*100&gt;200,"СВ.200",CR10/CU10))</f>
        <v>1.0611920218435997</v>
      </c>
      <c r="DB10" s="9">
        <f>IF(CV10=0," ",IF(CS10/CV10*100&gt;200,"СВ.200",CS10/CV10))</f>
        <v>1.0611920218435997</v>
      </c>
      <c r="DC10" s="34"/>
      <c r="DD10" s="130">
        <f>SUM(DE10:DF10)</f>
        <v>3000</v>
      </c>
      <c r="DE10" s="131">
        <v>3000</v>
      </c>
      <c r="DF10" s="131"/>
      <c r="DG10" s="130">
        <f>SUM(DH10:DI10)</f>
        <v>0</v>
      </c>
      <c r="DH10" s="131">
        <v>0</v>
      </c>
      <c r="DI10" s="131"/>
      <c r="DJ10" s="130">
        <f>SUM(DK10:DL10)</f>
        <v>-9765</v>
      </c>
      <c r="DK10" s="131">
        <v>-9765</v>
      </c>
      <c r="DL10" s="130"/>
      <c r="DM10" s="9" t="str">
        <f t="shared" ref="DM10:DN15" si="13">IF(DD10&lt;=0," ",IF(DG10&lt;=0," ",IF(DG10/DD10*100&gt;200,"СВ.200",DG10/DD10)))</f>
        <v xml:space="preserve"> </v>
      </c>
      <c r="DN10" s="9" t="str">
        <f t="shared" si="13"/>
        <v xml:space="preserve"> </v>
      </c>
      <c r="DO10" s="34"/>
      <c r="DP10" s="9" t="str">
        <f>IF(DJ10=0," ",IF(DG10=0," ",IF(DG10/DJ10*100&gt;200,"СВ.200",DG10/DJ10)))</f>
        <v xml:space="preserve"> </v>
      </c>
      <c r="DQ10" s="9" t="str">
        <f>IF(DK10=0," ",IF(DH10=0," ",IF(DH10/DK10*100&gt;200,"СВ.200",DH10/DK10)))</f>
        <v xml:space="preserve"> </v>
      </c>
      <c r="DR10" s="34"/>
      <c r="DS10" s="130">
        <f>SUM(DT10:DU10)</f>
        <v>8329000</v>
      </c>
      <c r="DT10" s="131">
        <v>8329000</v>
      </c>
      <c r="DU10" s="131"/>
      <c r="DV10" s="130">
        <f>SUM(DW10:DX10)</f>
        <v>2330728.1</v>
      </c>
      <c r="DW10" s="131">
        <v>2330728.1</v>
      </c>
      <c r="DX10" s="131"/>
      <c r="DY10" s="130">
        <f>SUM(DZ10:EA10)</f>
        <v>3199318.3</v>
      </c>
      <c r="DZ10" s="131">
        <v>3199318.3</v>
      </c>
      <c r="EA10" s="130"/>
      <c r="EB10" s="9">
        <f>IF(DS10=0," ",IF(DV10/DS10*100&gt;200,"СВ.200",DV10/DS10))</f>
        <v>0.27983288510025212</v>
      </c>
      <c r="EC10" s="9">
        <f>IF(DT10=0," ",IF(DW10/DT10*100&gt;200,"СВ.200",DW10/DT10))</f>
        <v>0.27983288510025212</v>
      </c>
      <c r="ED10" s="34"/>
      <c r="EE10" s="9">
        <f>IF(DY10=0," ",IF(DV10/DY10*100&gt;200,"СВ.200",DV10/DY10))</f>
        <v>0.72850772616153892</v>
      </c>
      <c r="EF10" s="9">
        <f>IF(DZ10=0," ",IF(DW10/DZ10*100&gt;200,"СВ.200",DW10/DZ10))</f>
        <v>0.72850772616153892</v>
      </c>
      <c r="EG10" s="34"/>
      <c r="EH10" s="130">
        <f>SUM(EI10:EJ10)</f>
        <v>6939613.2000000002</v>
      </c>
      <c r="EI10" s="131">
        <v>6939613.2000000002</v>
      </c>
      <c r="EJ10" s="131"/>
      <c r="EK10" s="130">
        <f>SUM(EL10:EM10)</f>
        <v>4362065.04</v>
      </c>
      <c r="EL10" s="130">
        <v>4362065.04</v>
      </c>
      <c r="EM10" s="131"/>
      <c r="EN10" s="130">
        <f>SUM(EO10:EP10)</f>
        <v>2058242.09</v>
      </c>
      <c r="EO10" s="130">
        <v>2058242.09</v>
      </c>
      <c r="EP10" s="130"/>
      <c r="EQ10" s="9">
        <f>IF(EH10=0," ",IF(EK10/EH10*100&gt;200,"СВ.200",EK10/EH10))</f>
        <v>0.62857466465133816</v>
      </c>
      <c r="ER10" s="9">
        <f>IF(EI10=0," ",IF(EL10/EI10*100&gt;200,"СВ.200",EL10/EI10))</f>
        <v>0.62857466465133816</v>
      </c>
      <c r="ES10" s="34"/>
      <c r="ET10" s="9" t="str">
        <f>IF(EN10=0," ",IF(EK10/EN10*100&gt;200,"СВ.200",EK10/EN10))</f>
        <v>СВ.200</v>
      </c>
      <c r="EU10" s="9" t="str">
        <f>IF(EO10=0," ",IF(EL10/EO10*100&gt;200,"СВ.200",EL10/EO10))</f>
        <v>СВ.200</v>
      </c>
      <c r="EV10" s="34"/>
      <c r="EW10" s="130">
        <f>SUM(EX10:EY10)</f>
        <v>0</v>
      </c>
      <c r="EX10" s="131">
        <v>0</v>
      </c>
      <c r="EY10" s="130"/>
      <c r="EZ10" s="130">
        <f>SUM(FA10:FB10)</f>
        <v>0</v>
      </c>
      <c r="FA10" s="131">
        <v>0</v>
      </c>
      <c r="FB10" s="130"/>
      <c r="FC10" s="130">
        <f>SUM(FD10:FE10)</f>
        <v>0</v>
      </c>
      <c r="FD10" s="131"/>
      <c r="FE10" s="130"/>
      <c r="FF10" s="9" t="str">
        <f>IF(EW10&lt;=0," ",IF(EZ10&lt;=0," ",IF(EZ10/EW10*100&gt;200,"СВ.200",EZ10/EW10)))</f>
        <v xml:space="preserve"> </v>
      </c>
      <c r="FG10" s="9" t="str">
        <f>IF(EX10&lt;=0," ",IF(FA10&lt;=0," ",IF(FA10/EX10*100&gt;200,"СВ.200",FA10/EX10)))</f>
        <v xml:space="preserve"> </v>
      </c>
      <c r="FH10" s="9" t="str">
        <f>IF(EY10=0," ",IF(FB10/EY10*100&gt;200,"СВ.200",FB10/EY10))</f>
        <v xml:space="preserve"> </v>
      </c>
      <c r="FI10" s="9" t="str">
        <f>IF(FC10&lt;=0," ",IF(EZ10&lt;=0," ",IF(EZ10/FC10*100&gt;200,"СВ.200",EZ10/FC10)))</f>
        <v xml:space="preserve"> </v>
      </c>
      <c r="FJ10" s="9" t="str">
        <f>IF(FD10&lt;=0," ",IF(FA10&lt;=0," ",IF(FA10/FD10*100&gt;200,"СВ.200",FA10/FD10)))</f>
        <v xml:space="preserve"> </v>
      </c>
      <c r="FK10" s="9" t="str">
        <f>IF(FB10=0," ",IF(FE10/FB10*100&gt;200,"СВ.200",FE10/FB10))</f>
        <v xml:space="preserve"> </v>
      </c>
      <c r="FL10" s="130">
        <f>SUM(FM10:FN10)</f>
        <v>8099614</v>
      </c>
      <c r="FM10" s="131">
        <v>8099614</v>
      </c>
      <c r="FN10" s="130"/>
      <c r="FO10" s="130">
        <f>SUM(FP10:FQ10)</f>
        <v>13840406.300000001</v>
      </c>
      <c r="FP10" s="131">
        <v>13840406.300000001</v>
      </c>
      <c r="FQ10" s="130"/>
      <c r="FR10" s="130">
        <f>SUM(FS10:FT10)</f>
        <v>4300522.97</v>
      </c>
      <c r="FS10" s="131">
        <v>4300522.97</v>
      </c>
      <c r="FT10" s="130"/>
      <c r="FU10" s="9">
        <f t="shared" ref="FU10:FW16" si="14">IF(FL10=0," ",IF(FO10/FL10*100&gt;200,"СВ.200",FO10/FL10))</f>
        <v>1.7087735662464905</v>
      </c>
      <c r="FV10" s="9">
        <f t="shared" si="14"/>
        <v>1.7087735662464905</v>
      </c>
      <c r="FW10" s="9" t="str">
        <f t="shared" si="14"/>
        <v xml:space="preserve"> </v>
      </c>
      <c r="FX10" s="9" t="str">
        <f t="shared" ref="FX10:FY16" si="15">IF(FR10=0," ",IF(FO10/FR10*100&gt;200,"СВ.200",FO10/FR10))</f>
        <v>СВ.200</v>
      </c>
      <c r="FY10" s="9" t="str">
        <f t="shared" si="15"/>
        <v>СВ.200</v>
      </c>
      <c r="FZ10" s="9" t="str">
        <f t="shared" ref="FZ10:FZ16" si="16">IF(FQ10=0," ",IF(FT10/FQ10*100&gt;200,"СВ.200",FT10/FQ10))</f>
        <v xml:space="preserve"> </v>
      </c>
      <c r="GA10" s="141">
        <f t="shared" ref="GA10:GA16" si="17">SUM(GB10:GC10)</f>
        <v>0</v>
      </c>
      <c r="GB10" s="131">
        <v>0</v>
      </c>
      <c r="GC10" s="130"/>
      <c r="GD10" s="141">
        <f t="shared" ref="GD10:GD16" si="18">SUM(GE10:GF10)</f>
        <v>0</v>
      </c>
      <c r="GE10" s="131">
        <v>0</v>
      </c>
      <c r="GF10" s="130"/>
      <c r="GG10" s="9" t="str">
        <f t="shared" ref="GG10:GG15" si="19">IF(GA10&lt;0," ",IF(GD10&lt;0," ",IF(GD10=0," ",IF(GA10/GD10*100&gt;200,"СВ.200",GA10/GD10))))</f>
        <v xml:space="preserve"> </v>
      </c>
      <c r="GH10" s="9" t="str">
        <f>IF(GB10&lt;=0," ",IF(GE10&lt;=0," ",IF(GB10/GE10*100&gt;200,"СВ.200",GB10/GE10)))</f>
        <v xml:space="preserve"> </v>
      </c>
      <c r="GI10" s="9" t="str">
        <f t="shared" ref="GI10:GI15" si="20">IF(GC10&lt;0," ",IF(GF10&lt;0," ",IF(GF10=0," ",IF(GC10/GF10*100&gt;200,"СВ.200",GC10/GF10))))</f>
        <v xml:space="preserve"> </v>
      </c>
      <c r="GJ10" s="37">
        <f>IF(X10&lt;=0," ",IF(I10&lt;=0," ",IF(X10/I10*100&gt;200,"СВ.200",X10/I10)))</f>
        <v>0.86906024076719368</v>
      </c>
      <c r="GK10" s="9">
        <f>IF(Y10&lt;=0," ",IF(J10&lt;=0," ",IF(Y10/J10*100&gt;200,"СВ.200",Y10/J10)))</f>
        <v>0.86906024076719368</v>
      </c>
      <c r="GL10" s="9"/>
      <c r="GM10" s="37">
        <f>IF(U10&lt;=0," ",IF(F10&lt;=0," ",IF(U10/F10*100&gt;200,"СВ.200",U10/F10)))</f>
        <v>0.83660460980455886</v>
      </c>
      <c r="GN10" s="9">
        <f t="shared" ref="GM10:GO42" si="21">IF(V10&lt;=0," ",IF(G10&lt;=0," ",IF(V10/G10*100&gt;200,"СВ.200",V10/G10)))</f>
        <v>0.83660460980455886</v>
      </c>
      <c r="GO10" s="9"/>
      <c r="GP10" s="37">
        <f>IF(AM10&lt;=0," ",IF(X10&lt;=0," ",IF(AM10/X10*100&gt;200,"СВ.200",AM10/X10)))</f>
        <v>0.65879833067059879</v>
      </c>
      <c r="GQ10" s="9">
        <f t="shared" ref="GP10:GR42" si="22">IF(AN10&lt;=0," ",IF(Y10&lt;=0," ",IF(AN10/Y10*100&gt;200,"СВ.200",AN10/Y10)))</f>
        <v>0.65879833067059879</v>
      </c>
      <c r="GR10" s="10"/>
      <c r="GS10" s="37">
        <f t="shared" ref="GS10:GU42" si="23">IF(AJ10&lt;=0," ",IF(U10&lt;=0," ",IF(AJ10/U10*100&gt;200,"СВ.200",AJ10/U10)))</f>
        <v>0.58746468839368404</v>
      </c>
      <c r="GT10" s="9">
        <f>IF(AK10&lt;=0," ",IF(V10&lt;=0," ",IF(AK10/V10*100&gt;200,"СВ.200",AK10/V10)))</f>
        <v>0.58746468839368404</v>
      </c>
      <c r="GU10" s="145"/>
      <c r="GV10" s="37">
        <f>IF(BB10&lt;=0," ",IF(X10&lt;=0," ",IF(BB10/X10*100&gt;200,"СВ.200",BB10/X10)))</f>
        <v>6.319803799193692E-2</v>
      </c>
      <c r="GW10" s="9">
        <f t="shared" ref="GV10:GW16" si="24">IF(BC10&lt;=0," ",IF(Y10&lt;=0," ",IF(BC10/Y10*100&gt;200,"СВ.200",BC10/Y10)))</f>
        <v>6.319803799193692E-2</v>
      </c>
      <c r="GX10" s="10" t="str">
        <f t="shared" ref="GX10:GX16" si="25">IF(BD10&lt;=0," ",IF(W10&lt;=0," ",IF(BD10/W10*100&gt;200,"СВ.200",BD10/W10)))</f>
        <v xml:space="preserve"> </v>
      </c>
      <c r="GY10" s="146">
        <f t="shared" ref="GY10:HA42" si="26">IF(AY10&lt;=0," ",IF(U10&lt;=0," ",IF(AY10/U10*100&gt;200,"СВ.200",AY10/U10)))</f>
        <v>6.2590021737057577E-2</v>
      </c>
      <c r="GZ10" s="145">
        <f>IF(AZ10&lt;=0," ",IF(V10&lt;=0," ",IF(AZ10/V10*100&gt;200,"СВ.200",AZ10/V10)))</f>
        <v>6.2590021737057577E-2</v>
      </c>
      <c r="HA10" s="145"/>
      <c r="HB10" s="37">
        <f>IF(BQ10&lt;=0," ",IF(X10&lt;=0," ",IF(BQ10/X10*100&gt;200,"СВ.200",BQ10/X10)))</f>
        <v>0.13516135738795398</v>
      </c>
      <c r="HC10" s="9">
        <f>IF(BR10&lt;=0," ",IF(Y10&lt;=0," ",IF(BR10/Y10*100&gt;200,"СВ.200",BR10/Y10)))</f>
        <v>0.13516135738795398</v>
      </c>
      <c r="HD10" s="10" t="str">
        <f>IF(BS10&lt;=0," ",IF(Z10&lt;=0," ",IF(BS10/Z10*100&gt;200,"СВ.200",BS10/Z10)))</f>
        <v xml:space="preserve"> </v>
      </c>
      <c r="HE10" s="37">
        <f>IF(BN10&lt;=0," ",IF(U10&lt;=0," ",IF(BN10/U10*100&gt;200,"СВ.200",BN10/U10)))</f>
        <v>0.12868968712836365</v>
      </c>
      <c r="HF10" s="9">
        <f>IF(BO10&lt;=0," ",IF(V10&lt;=0," ",IF(BO10/V10*100&gt;200,"СВ.200",BO10/V10)))</f>
        <v>0.12868968712836365</v>
      </c>
      <c r="HG10" s="10" t="str">
        <f t="shared" ref="HG10:HG16" si="27">IF(BP10&lt;=0," ",IF(W10&lt;=0," ",IF(BP10/W10*100&gt;200,"СВ.200",BP10/W10)))</f>
        <v xml:space="preserve"> </v>
      </c>
      <c r="HH10" s="37" t="str">
        <f>IF(CF10&lt;=0," ",IF(X10&lt;=0," ",IF(CF10/X10*100&gt;200,"СВ.200",CF10/X10)))</f>
        <v xml:space="preserve"> </v>
      </c>
      <c r="HI10" s="9" t="str">
        <f>IF(CG10&lt;=0," ",IF(Y10&lt;=0," ",IF(CG10/Y10*100&gt;200,"СВ.200",CG10/Y10)))</f>
        <v xml:space="preserve"> </v>
      </c>
      <c r="HJ10" s="10"/>
      <c r="HK10" s="37" t="str">
        <f>IF(CC10&lt;=0," ",IF(U10&lt;=0," ",IF(CC10/U10*100&gt;200,"СВ.200",CC10/U10)))</f>
        <v xml:space="preserve"> </v>
      </c>
      <c r="HL10" s="9" t="str">
        <f t="shared" ref="HL10:HM16" si="28">IF(CD10&lt;=0," ",IF(V10&lt;=0," ",IF(CD10/V10*100&gt;200,"СВ.200",CD10/V10)))</f>
        <v xml:space="preserve"> </v>
      </c>
      <c r="HM10" s="10" t="str">
        <f t="shared" si="28"/>
        <v xml:space="preserve"> </v>
      </c>
      <c r="HN10" s="37">
        <f>IF(EN10&lt;=0," ",IF(X10&lt;=0," ",IF(EN10/X10*100&gt;200,"СВ.200",EN10/X10)))</f>
        <v>2.1201305237237733E-2</v>
      </c>
      <c r="HO10" s="9">
        <f t="shared" ref="HN10:HP42" si="29">IF(EO10&lt;=0," ",IF(Y10&lt;=0," ",IF(EO10/Y10*100&gt;200,"СВ.200",EO10/Y10)))</f>
        <v>2.1201305237237733E-2</v>
      </c>
      <c r="HP10" s="10"/>
      <c r="HQ10" s="37">
        <f>IF(EK10&lt;=0," ",IF(U10&lt;=0," ",IF(EK10/U10*100&gt;200,"СВ.200",EK10/U10)))</f>
        <v>3.8426303013720534E-2</v>
      </c>
      <c r="HR10" s="9">
        <f t="shared" ref="HQ10:HS42" si="30">IF(EL10&lt;=0," ",IF(V10&lt;=0," ",IF(EL10/V10*100&gt;200,"СВ.200",EL10/V10)))</f>
        <v>3.8426303013720534E-2</v>
      </c>
      <c r="HS10" s="10"/>
      <c r="HT10" s="37">
        <f>IF(DY10&lt;=0," ",IF(X10&lt;=0," ",IF(DY10/X10*100&gt;200,"СВ.200",DY10/X10)))</f>
        <v>3.2955172843336676E-2</v>
      </c>
      <c r="HU10" s="9">
        <f t="shared" ref="HT10:HV25" si="31">IF(DZ10&lt;=0," ",IF(Y10&lt;=0," ",IF(DZ10/Y10*100&gt;200,"СВ.200",DZ10/Y10)))</f>
        <v>3.2955172843336676E-2</v>
      </c>
      <c r="HV10" s="10"/>
      <c r="HW10" s="37">
        <f>IF(DV10&lt;=0," ",IF(U10&lt;=0," ",IF(DV10/U10*100&gt;200,"СВ.200",DV10/U10)))</f>
        <v>2.0531849798643337E-2</v>
      </c>
      <c r="HX10" s="9">
        <f t="shared" ref="HW10:HY42" si="32">IF(DW10&lt;=0," ",IF(V10&lt;=0," ",IF(DW10/V10*100&gt;200,"СВ.200",DW10/V10)))</f>
        <v>2.0531849798643337E-2</v>
      </c>
      <c r="HY10" s="10"/>
      <c r="HZ10" s="37">
        <f>IF(FR10&lt;=0," ",IF(X10&lt;=0," ",IF(FR10/X10*100&gt;200,"СВ.200",FR10/X10)))</f>
        <v>4.4298336240282683E-2</v>
      </c>
      <c r="IA10" s="9">
        <f t="shared" ref="HZ10:IB42" si="33">IF(FS10&lt;=0," ",IF(Y10&lt;=0," ",IF(FS10/Y10*100&gt;200,"СВ.200",FS10/Y10)))</f>
        <v>4.4298336240282683E-2</v>
      </c>
      <c r="IB10" s="145"/>
      <c r="IC10" s="37">
        <f t="shared" ref="IC10:IE42" si="34">IF(FO10&lt;=0," ",IF(U10&lt;=0," ",IF(FO10/U10*100&gt;200,"СВ.200",FO10/U10)))</f>
        <v>0.12192290610981048</v>
      </c>
      <c r="ID10" s="9">
        <f t="shared" si="34"/>
        <v>0.12192290610981048</v>
      </c>
      <c r="IE10" s="10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</row>
    <row r="11" spans="1:256" s="15" customFormat="1" outlineLevel="1" x14ac:dyDescent="0.2">
      <c r="A11" s="32">
        <v>2</v>
      </c>
      <c r="B11" s="82" t="s">
        <v>4</v>
      </c>
      <c r="C11" s="130">
        <f t="shared" si="6"/>
        <v>5123010621.8000002</v>
      </c>
      <c r="D11" s="131">
        <v>5123010621.8000002</v>
      </c>
      <c r="E11" s="130"/>
      <c r="F11" s="130">
        <f t="shared" si="7"/>
        <v>4109821463.9000001</v>
      </c>
      <c r="G11" s="131">
        <v>4109821463.9000001</v>
      </c>
      <c r="H11" s="131"/>
      <c r="I11" s="130">
        <f t="shared" si="8"/>
        <v>3473933478.52</v>
      </c>
      <c r="J11" s="130">
        <v>3473933478.52</v>
      </c>
      <c r="K11" s="131"/>
      <c r="L11" s="9">
        <f t="shared" ref="L11:M16" si="35">F11/C11</f>
        <v>0.80222778504722092</v>
      </c>
      <c r="M11" s="9">
        <f t="shared" si="35"/>
        <v>0.80222778504722092</v>
      </c>
      <c r="N11" s="34"/>
      <c r="O11" s="9">
        <f t="shared" ref="O11:P16" si="36">F11/I11</f>
        <v>1.1830455272997649</v>
      </c>
      <c r="P11" s="9">
        <f t="shared" si="36"/>
        <v>1.1830455272997649</v>
      </c>
      <c r="Q11" s="34"/>
      <c r="R11" s="130">
        <f t="shared" si="9"/>
        <v>4676715846.9499998</v>
      </c>
      <c r="S11" s="131">
        <v>4676715846.9499998</v>
      </c>
      <c r="T11" s="131"/>
      <c r="U11" s="130">
        <f t="shared" ref="U11:U39" si="37">SUM(V11:W11)</f>
        <v>3666408651.0499997</v>
      </c>
      <c r="V11" s="131">
        <v>3666408651.0499997</v>
      </c>
      <c r="W11" s="131"/>
      <c r="X11" s="130">
        <f t="shared" ref="X11:X16" si="38">SUM(Y11:Z11)</f>
        <v>3087449958</v>
      </c>
      <c r="Y11" s="131">
        <v>3087449958</v>
      </c>
      <c r="Z11" s="128"/>
      <c r="AA11" s="9">
        <f t="shared" si="10"/>
        <v>0.78397079725104757</v>
      </c>
      <c r="AB11" s="9">
        <f t="shared" si="10"/>
        <v>0.78397079725104757</v>
      </c>
      <c r="AC11" s="34"/>
      <c r="AD11" s="9">
        <f>U11/X11</f>
        <v>1.1875200249156557</v>
      </c>
      <c r="AE11" s="9">
        <f t="shared" ref="AD11:AE16" si="39">V11/Y11</f>
        <v>1.1875200249156557</v>
      </c>
      <c r="AF11" s="34"/>
      <c r="AG11" s="130">
        <f t="shared" ref="AG11:AG16" si="40">SUM(AH11:AI11)</f>
        <v>3334149300</v>
      </c>
      <c r="AH11" s="131">
        <v>3334149300</v>
      </c>
      <c r="AI11" s="131"/>
      <c r="AJ11" s="130">
        <f t="shared" ref="AJ11:AJ16" si="41">SUM(AK11:AL11)</f>
        <v>2707942792</v>
      </c>
      <c r="AK11" s="131">
        <v>2707942792</v>
      </c>
      <c r="AL11" s="131"/>
      <c r="AM11" s="130">
        <f t="shared" ref="AM11:AM16" si="42">SUM(AN11:AO11)</f>
        <v>2232538683.3899999</v>
      </c>
      <c r="AN11" s="131">
        <v>2232538683.3899999</v>
      </c>
      <c r="AO11" s="130"/>
      <c r="AP11" s="9">
        <f t="shared" si="11"/>
        <v>0.81218402307299198</v>
      </c>
      <c r="AQ11" s="9">
        <f t="shared" si="11"/>
        <v>0.81218402307299198</v>
      </c>
      <c r="AR11" s="34"/>
      <c r="AS11" s="9">
        <f t="shared" si="12"/>
        <v>1.2129432793917472</v>
      </c>
      <c r="AT11" s="9">
        <f t="shared" si="12"/>
        <v>1.2129432793917472</v>
      </c>
      <c r="AU11" s="34"/>
      <c r="AV11" s="130">
        <f t="shared" ref="AV11:AV16" si="43">SUM(AW11:AX11)</f>
        <v>31582446.949999999</v>
      </c>
      <c r="AW11" s="131">
        <v>31582446.949999999</v>
      </c>
      <c r="AX11" s="131"/>
      <c r="AY11" s="130">
        <f t="shared" ref="AY11:AY16" si="44">SUM(AZ11:BA11)</f>
        <v>23334647.309999999</v>
      </c>
      <c r="AZ11" s="131">
        <v>23334647.309999999</v>
      </c>
      <c r="BA11" s="131"/>
      <c r="BB11" s="130">
        <f t="shared" ref="BB11:BB16" si="45">SUM(BC11:BD11)</f>
        <v>20317820.359999999</v>
      </c>
      <c r="BC11" s="131">
        <v>20317820.359999999</v>
      </c>
      <c r="BD11" s="130"/>
      <c r="BE11" s="9">
        <f t="shared" ref="BE11:BF16" si="46">AY11/AV11</f>
        <v>0.7388486188844845</v>
      </c>
      <c r="BF11" s="9">
        <f t="shared" si="46"/>
        <v>0.7388486188844845</v>
      </c>
      <c r="BG11" s="34"/>
      <c r="BH11" s="36">
        <f t="shared" ref="BH11:BH16" si="47">AY11/BB11</f>
        <v>1.1484818202221765</v>
      </c>
      <c r="BI11" s="36">
        <f t="shared" ref="BI11:BI16" si="48">IF(BC11=0," ",IF(AZ11/BC11*100&gt;200,"СВ.200",AZ11/BC11))</f>
        <v>1.1484818202221765</v>
      </c>
      <c r="BJ11" s="34"/>
      <c r="BK11" s="130">
        <f t="shared" ref="BK11:BK16" si="49">SUM(BL11:BM11)</f>
        <v>322300000</v>
      </c>
      <c r="BL11" s="131">
        <v>322300000</v>
      </c>
      <c r="BM11" s="131"/>
      <c r="BN11" s="130">
        <f t="shared" ref="BN11:BN16" si="50">SUM(BO11:BP11)</f>
        <v>283062853.94999999</v>
      </c>
      <c r="BO11" s="131">
        <v>283062853.94999999</v>
      </c>
      <c r="BP11" s="131"/>
      <c r="BQ11" s="130">
        <f t="shared" ref="BQ11:BQ16" si="51">SUM(BR11:BS11)</f>
        <v>254250608.56999999</v>
      </c>
      <c r="BR11" s="131">
        <v>254250608.56999999</v>
      </c>
      <c r="BS11" s="130"/>
      <c r="BT11" s="9">
        <f t="shared" ref="BT11:BU16" si="52">BN11/BK11</f>
        <v>0.87825893251628917</v>
      </c>
      <c r="BU11" s="9">
        <f t="shared" si="52"/>
        <v>0.87825893251628917</v>
      </c>
      <c r="BV11" s="34"/>
      <c r="BW11" s="9">
        <f t="shared" ref="BW11:BX16" si="53">BN11/BQ11</f>
        <v>1.1133222277895451</v>
      </c>
      <c r="BX11" s="9">
        <f t="shared" si="53"/>
        <v>1.1133222277895451</v>
      </c>
      <c r="BY11" s="34"/>
      <c r="BZ11" s="130">
        <f t="shared" ref="BZ11:BZ16" si="54">SUM(CA11:CB11)</f>
        <v>0</v>
      </c>
      <c r="CA11" s="131">
        <v>0</v>
      </c>
      <c r="CB11" s="131"/>
      <c r="CC11" s="130">
        <f t="shared" ref="CC11:CC16" si="55">SUM(CD11:CE11)</f>
        <v>147804.4</v>
      </c>
      <c r="CD11" s="131">
        <v>147804.4</v>
      </c>
      <c r="CE11" s="131"/>
      <c r="CF11" s="130">
        <f t="shared" ref="CF11:CF16" si="56">SUM(CG11:CH11)</f>
        <v>606871.32999999996</v>
      </c>
      <c r="CG11" s="131">
        <v>606871.32999999996</v>
      </c>
      <c r="CH11" s="130"/>
      <c r="CI11" s="9">
        <f t="shared" ref="CI11:CJ26" si="57">IF(BZ11&lt;0," ",IF(CC11&lt;0," ",IF(CC11=0," ",IF(BZ11/CC11*100&gt;200,"СВ.200",BZ11/CC11))))</f>
        <v>0</v>
      </c>
      <c r="CJ11" s="9">
        <f t="shared" si="57"/>
        <v>0</v>
      </c>
      <c r="CK11" s="34"/>
      <c r="CL11" s="9">
        <f t="shared" ref="CL11:CM16" si="58">IF(CC11&lt;0," ",IF(CF11&lt;0," ",IF(CF11=0," ",IF(CC11/CF11*100&gt;200,"СВ.200",CC11/CF11))))</f>
        <v>0.24355146254808249</v>
      </c>
      <c r="CM11" s="9">
        <f t="shared" si="58"/>
        <v>0.24355146254808249</v>
      </c>
      <c r="CN11" s="34"/>
      <c r="CO11" s="130">
        <f t="shared" ref="CO11:CO16" si="59">SUM(CP11:CQ11)</f>
        <v>167000000</v>
      </c>
      <c r="CP11" s="131">
        <v>167000000</v>
      </c>
      <c r="CQ11" s="131"/>
      <c r="CR11" s="130">
        <f t="shared" ref="CR11:CR16" si="60">SUM(CS11:CT11)</f>
        <v>107795615.56</v>
      </c>
      <c r="CS11" s="131">
        <v>107795615.56</v>
      </c>
      <c r="CT11" s="131"/>
      <c r="CU11" s="130">
        <f t="shared" ref="CU11:CU16" si="61">SUM(CV11:CW11)</f>
        <v>107037546.28</v>
      </c>
      <c r="CV11" s="131">
        <v>107037546.28</v>
      </c>
      <c r="CW11" s="130"/>
      <c r="CX11" s="9">
        <f>IF(CO11=0," ",IF(CR11/CO11*100&gt;200,"СВ.200",CR11/CO11))</f>
        <v>0.64548272790419159</v>
      </c>
      <c r="CY11" s="9">
        <f>IF(CP11=0," ",IF(CS11/CP11*100&gt;200,"СВ.200",CS11/CP11))</f>
        <v>0.64548272790419159</v>
      </c>
      <c r="CZ11" s="34"/>
      <c r="DA11" s="9">
        <f>IF(CU11=0," ",IF(CR11/CU11*100&gt;200,"СВ.200",CR11/CU11))</f>
        <v>1.0070822744573849</v>
      </c>
      <c r="DB11" s="9">
        <f>IF(CV11=0," ",IF(CS11/CV11*100&gt;200,"СВ.200",CS11/CV11))</f>
        <v>1.0070822744573849</v>
      </c>
      <c r="DC11" s="34"/>
      <c r="DD11" s="130">
        <f t="shared" ref="DD11:DD16" si="62">SUM(DE11:DF11)</f>
        <v>2783600</v>
      </c>
      <c r="DE11" s="131">
        <v>2783600</v>
      </c>
      <c r="DF11" s="131"/>
      <c r="DG11" s="130">
        <f t="shared" ref="DG11:DG16" si="63">SUM(DH11:DI11)</f>
        <v>908301</v>
      </c>
      <c r="DH11" s="131">
        <v>908301</v>
      </c>
      <c r="DI11" s="131"/>
      <c r="DJ11" s="130">
        <f t="shared" ref="DJ11:DJ16" si="64">SUM(DK11:DL11)</f>
        <v>2676615</v>
      </c>
      <c r="DK11" s="131">
        <v>2676615</v>
      </c>
      <c r="DL11" s="130"/>
      <c r="DM11" s="9">
        <f t="shared" si="13"/>
        <v>0.32630442592326486</v>
      </c>
      <c r="DN11" s="9">
        <f t="shared" si="13"/>
        <v>0.32630442592326486</v>
      </c>
      <c r="DO11" s="34"/>
      <c r="DP11" s="9">
        <f t="shared" ref="DP11:DQ16" si="65">IF(DJ11&lt;=0," ",IF(DG11&lt;=0," ",IF(DG11/DJ11*100&gt;200,"СВ.200",DG11/DJ11)))</f>
        <v>0.33934689897501136</v>
      </c>
      <c r="DQ11" s="9">
        <f t="shared" si="65"/>
        <v>0.33934689897501136</v>
      </c>
      <c r="DR11" s="34"/>
      <c r="DS11" s="130">
        <f t="shared" ref="DS11:DS16" si="66">SUM(DT11:DU11)</f>
        <v>283444000</v>
      </c>
      <c r="DT11" s="131">
        <v>283444000</v>
      </c>
      <c r="DU11" s="131"/>
      <c r="DV11" s="130">
        <f t="shared" ref="DV11:DV16" si="67">SUM(DW11:DX11)</f>
        <v>83563591.849999994</v>
      </c>
      <c r="DW11" s="131">
        <v>83563591.849999994</v>
      </c>
      <c r="DX11" s="131"/>
      <c r="DY11" s="130">
        <f t="shared" ref="DY11:DY16" si="68">SUM(DZ11:EA11)</f>
        <v>72354437.950000003</v>
      </c>
      <c r="DZ11" s="131">
        <v>72354437.950000003</v>
      </c>
      <c r="EA11" s="130"/>
      <c r="EB11" s="9">
        <f>IF(DS11=0," ",IF(DV11/DS11*100&gt;200,"СВ.200",DV11/DS11))</f>
        <v>0.29481517283837372</v>
      </c>
      <c r="EC11" s="9">
        <f>IF(DT11=0," ",IF(DW11/DT11*100&gt;200,"СВ.200",DW11/DT11))</f>
        <v>0.29481517283837372</v>
      </c>
      <c r="ED11" s="34"/>
      <c r="EE11" s="9">
        <f>IF(DY11=0," ",IF(DV11/DY11*100&gt;200,"СВ.200",DV11/DY11))</f>
        <v>1.1549200604356293</v>
      </c>
      <c r="EF11" s="9">
        <f>IF(DZ11=0," ",IF(DW11/DZ11*100&gt;200,"СВ.200",DW11/DZ11))</f>
        <v>1.1549200604356293</v>
      </c>
      <c r="EG11" s="34"/>
      <c r="EH11" s="130">
        <f t="shared" ref="EH11:EH16" si="69">SUM(EI11:EJ11)</f>
        <v>453909000</v>
      </c>
      <c r="EI11" s="131">
        <v>453909000</v>
      </c>
      <c r="EJ11" s="131"/>
      <c r="EK11" s="130">
        <f t="shared" ref="EK11:EK16" si="70">SUM(EL11:EM11)</f>
        <v>306693404.73000002</v>
      </c>
      <c r="EL11" s="130">
        <v>306693404.73000002</v>
      </c>
      <c r="EM11" s="131"/>
      <c r="EN11" s="130">
        <f t="shared" ref="EN11:EN16" si="71">SUM(EO11:EP11)</f>
        <v>332731064.00999999</v>
      </c>
      <c r="EO11" s="130">
        <v>332731064.00999999</v>
      </c>
      <c r="EP11" s="130"/>
      <c r="EQ11" s="9">
        <f t="shared" ref="EQ11:ER16" si="72">IF(EH11=0," ",IF(EK11/EH11*100&gt;200,"СВ.200",EK11/EH11))</f>
        <v>0.67567156573233844</v>
      </c>
      <c r="ER11" s="9">
        <f t="shared" si="72"/>
        <v>0.67567156573233844</v>
      </c>
      <c r="ES11" s="34"/>
      <c r="ET11" s="9">
        <f t="shared" ref="ET11:EU16" si="73">IF(EN11=0," ",IF(EK11/EN11*100&gt;200,"СВ.200",EK11/EN11))</f>
        <v>0.9217456315433854</v>
      </c>
      <c r="EU11" s="9">
        <f t="shared" si="73"/>
        <v>0.9217456315433854</v>
      </c>
      <c r="EV11" s="34"/>
      <c r="EW11" s="130">
        <f t="shared" ref="EW11:EW16" si="74">SUM(EX11:EY11)</f>
        <v>0</v>
      </c>
      <c r="EX11" s="131">
        <v>0</v>
      </c>
      <c r="EY11" s="130"/>
      <c r="EZ11" s="130">
        <f t="shared" ref="EZ11:EZ16" si="75">SUM(FA11:FB11)</f>
        <v>0</v>
      </c>
      <c r="FA11" s="131">
        <v>0</v>
      </c>
      <c r="FB11" s="130"/>
      <c r="FC11" s="130">
        <f t="shared" ref="FC11:FC16" si="76">SUM(FD11:FE11)</f>
        <v>0</v>
      </c>
      <c r="FD11" s="131"/>
      <c r="FE11" s="130"/>
      <c r="FF11" s="9" t="str">
        <f t="shared" ref="FF11:FG16" si="77">IF(EW11&lt;=0," ",IF(EZ11&lt;=0," ",IF(EZ11/EW11*100&gt;200,"СВ.200",EZ11/EW11)))</f>
        <v xml:space="preserve"> </v>
      </c>
      <c r="FG11" s="9" t="str">
        <f t="shared" si="77"/>
        <v xml:space="preserve"> </v>
      </c>
      <c r="FH11" s="34"/>
      <c r="FI11" s="9" t="str">
        <f t="shared" ref="FI11:FJ16" si="78">IF(FC11&lt;=0," ",IF(EZ11&lt;=0," ",IF(EZ11/FC11*100&gt;200,"СВ.200",EZ11/FC11)))</f>
        <v xml:space="preserve"> </v>
      </c>
      <c r="FJ11" s="9" t="str">
        <f t="shared" si="78"/>
        <v xml:space="preserve"> </v>
      </c>
      <c r="FK11" s="34"/>
      <c r="FL11" s="130">
        <f t="shared" ref="FL11:FL16" si="79">SUM(FM11:FN11)</f>
        <v>81547500</v>
      </c>
      <c r="FM11" s="131">
        <v>81547500</v>
      </c>
      <c r="FN11" s="130"/>
      <c r="FO11" s="130">
        <f t="shared" ref="FO11:FO16" si="80">SUM(FP11:FQ11)</f>
        <v>152959640.25</v>
      </c>
      <c r="FP11" s="131">
        <v>152959640.25</v>
      </c>
      <c r="FQ11" s="130"/>
      <c r="FR11" s="130">
        <f t="shared" ref="FR11:FR16" si="81">SUM(FS11:FT11)</f>
        <v>64936319.57</v>
      </c>
      <c r="FS11" s="131">
        <v>64936319.57</v>
      </c>
      <c r="FT11" s="130"/>
      <c r="FU11" s="9">
        <f t="shared" si="14"/>
        <v>1.8757121953462705</v>
      </c>
      <c r="FV11" s="9">
        <f t="shared" si="14"/>
        <v>1.8757121953462705</v>
      </c>
      <c r="FW11" s="9" t="str">
        <f t="shared" si="14"/>
        <v xml:space="preserve"> </v>
      </c>
      <c r="FX11" s="9" t="str">
        <f t="shared" si="15"/>
        <v>СВ.200</v>
      </c>
      <c r="FY11" s="9" t="str">
        <f t="shared" si="15"/>
        <v>СВ.200</v>
      </c>
      <c r="FZ11" s="9" t="str">
        <f t="shared" si="16"/>
        <v xml:space="preserve"> </v>
      </c>
      <c r="GA11" s="141">
        <f t="shared" si="17"/>
        <v>0</v>
      </c>
      <c r="GB11" s="131">
        <v>0</v>
      </c>
      <c r="GC11" s="130"/>
      <c r="GD11" s="141">
        <f t="shared" si="18"/>
        <v>-8.4600000000000009</v>
      </c>
      <c r="GE11" s="131">
        <v>-8.4600000000000009</v>
      </c>
      <c r="GF11" s="130"/>
      <c r="GG11" s="9" t="str">
        <f t="shared" si="19"/>
        <v xml:space="preserve"> </v>
      </c>
      <c r="GH11" s="9" t="str">
        <f>IF(GB11&lt;0," ",IF(GE11&lt;0," ",IF(GE11=0," ",IF(GB11/GE11*100&gt;200,"СВ.200",GB11/GE11))))</f>
        <v xml:space="preserve"> </v>
      </c>
      <c r="GI11" s="9" t="str">
        <f t="shared" si="20"/>
        <v xml:space="preserve"> </v>
      </c>
      <c r="GJ11" s="37">
        <f t="shared" ref="GJ11:GL42" si="82">IF(X11&lt;=0," ",IF(I11&lt;=0," ",IF(X11/I11*100&gt;200,"СВ.200",X11/I11)))</f>
        <v>0.88874757593670051</v>
      </c>
      <c r="GK11" s="9">
        <f t="shared" si="82"/>
        <v>0.88874757593670051</v>
      </c>
      <c r="GL11" s="9" t="str">
        <f t="shared" si="82"/>
        <v xml:space="preserve"> </v>
      </c>
      <c r="GM11" s="37">
        <f t="shared" si="21"/>
        <v>0.89210898411406281</v>
      </c>
      <c r="GN11" s="9">
        <f t="shared" si="21"/>
        <v>0.89210898411406281</v>
      </c>
      <c r="GO11" s="9" t="str">
        <f t="shared" ref="GO11:GO16" si="83">IF(W11&lt;=0," ",IF(K11&lt;=0," ",IF(W11/K11*100&gt;200,"СВ.200",W11/K11)))</f>
        <v xml:space="preserve"> </v>
      </c>
      <c r="GP11" s="37">
        <f t="shared" si="22"/>
        <v>0.72310117208707803</v>
      </c>
      <c r="GQ11" s="9">
        <f t="shared" si="22"/>
        <v>0.72310117208707803</v>
      </c>
      <c r="GR11" s="9" t="str">
        <f t="shared" si="22"/>
        <v xml:space="preserve"> </v>
      </c>
      <c r="GS11" s="37">
        <f t="shared" si="23"/>
        <v>0.73858182481226942</v>
      </c>
      <c r="GT11" s="9">
        <f t="shared" si="23"/>
        <v>0.73858182481226942</v>
      </c>
      <c r="GU11" s="9" t="str">
        <f t="shared" si="23"/>
        <v xml:space="preserve"> </v>
      </c>
      <c r="GV11" s="37">
        <f t="shared" si="24"/>
        <v>6.5807772227542607E-3</v>
      </c>
      <c r="GW11" s="9">
        <f t="shared" si="24"/>
        <v>6.5807772227542607E-3</v>
      </c>
      <c r="GX11" s="9" t="str">
        <f t="shared" si="25"/>
        <v xml:space="preserve"> </v>
      </c>
      <c r="GY11" s="146">
        <f t="shared" si="26"/>
        <v>6.3644425733387182E-3</v>
      </c>
      <c r="GZ11" s="145">
        <f t="shared" si="26"/>
        <v>6.3644425733387182E-3</v>
      </c>
      <c r="HA11" s="9"/>
      <c r="HB11" s="37">
        <f t="shared" ref="HB11:HB16" si="84">IF(BQ11&lt;=0," ",IF(X11&lt;=0," ",IF(BQ11/X11*100&gt;200,"СВ.200",BQ11/X11)))</f>
        <v>8.2349709964108828E-2</v>
      </c>
      <c r="HC11" s="9">
        <f t="shared" ref="HC11:HC16" si="85">IF(BR11&lt;=0," ",IF(Y11&lt;=0," ",IF(DR11/Y11*100&gt;200,"СВ.200",BR11/Y11)))</f>
        <v>8.2349709964108828E-2</v>
      </c>
      <c r="HD11" s="9" t="str">
        <f t="shared" ref="HD11:HD16" si="86">IF(BS11&lt;=0," ",IF(Z11&lt;=0," ",IF(BS11/Z11*100&gt;200,"СВ.200",BS11/Z11)))</f>
        <v xml:space="preserve"> </v>
      </c>
      <c r="HE11" s="37">
        <f t="shared" ref="HE11:HG42" si="87">IF(BN11&lt;=0," ",IF(U11&lt;=0," ",IF(BN11/U11*100&gt;200,"СВ.200",BN11/U11)))</f>
        <v>7.7204392878828548E-2</v>
      </c>
      <c r="HF11" s="9">
        <f t="shared" si="87"/>
        <v>7.7204392878828548E-2</v>
      </c>
      <c r="HG11" s="9" t="str">
        <f t="shared" si="27"/>
        <v xml:space="preserve"> </v>
      </c>
      <c r="HH11" s="37">
        <f t="shared" ref="HH11:HJ42" si="88">IF(CF11&lt;=0," ",IF(X11&lt;=0," ",IF(CF11/X11*100&gt;200,"СВ.200",CF11/X11)))</f>
        <v>1.9656070163259306E-4</v>
      </c>
      <c r="HI11" s="9">
        <f t="shared" si="88"/>
        <v>1.9656070163259306E-4</v>
      </c>
      <c r="HJ11" s="9" t="str">
        <f t="shared" si="88"/>
        <v xml:space="preserve"> </v>
      </c>
      <c r="HK11" s="37">
        <f t="shared" ref="HK11:HK16" si="89">IF(CC11&lt;=0," ",IF(U11&lt;=0," ",IF(CC11/U11*100&gt;200,"СВ.200",CC11/U11)))</f>
        <v>4.0313127659043471E-5</v>
      </c>
      <c r="HL11" s="9">
        <f t="shared" si="28"/>
        <v>4.0313127659043471E-5</v>
      </c>
      <c r="HM11" s="9" t="str">
        <f t="shared" si="28"/>
        <v xml:space="preserve"> </v>
      </c>
      <c r="HN11" s="37">
        <f t="shared" si="29"/>
        <v>0.10776889294929262</v>
      </c>
      <c r="HO11" s="9">
        <f t="shared" si="29"/>
        <v>0.10776889294929262</v>
      </c>
      <c r="HP11" s="9" t="str">
        <f t="shared" ref="HP11:HP16" si="90">IF(EP11&lt;=0," ",IF(V11&lt;=0," ",IF(EP11/V11*100&gt;200,"СВ.200",EP11/V11)))</f>
        <v xml:space="preserve"> </v>
      </c>
      <c r="HQ11" s="37">
        <f t="shared" si="30"/>
        <v>8.3649542077686295E-2</v>
      </c>
      <c r="HR11" s="9">
        <f t="shared" si="30"/>
        <v>8.3649542077686295E-2</v>
      </c>
      <c r="HS11" s="9" t="str">
        <f t="shared" si="30"/>
        <v xml:space="preserve"> </v>
      </c>
      <c r="HT11" s="37">
        <f t="shared" si="31"/>
        <v>2.3435015606494247E-2</v>
      </c>
      <c r="HU11" s="9">
        <f t="shared" si="31"/>
        <v>2.3435015606494247E-2</v>
      </c>
      <c r="HV11" s="9" t="str">
        <f t="shared" si="31"/>
        <v xml:space="preserve"> </v>
      </c>
      <c r="HW11" s="37">
        <f t="shared" si="32"/>
        <v>2.2791674306700302E-2</v>
      </c>
      <c r="HX11" s="9">
        <f t="shared" si="32"/>
        <v>2.2791674306700302E-2</v>
      </c>
      <c r="HY11" s="9" t="str">
        <f t="shared" si="32"/>
        <v xml:space="preserve"> </v>
      </c>
      <c r="HZ11" s="37">
        <f t="shared" si="33"/>
        <v>2.1032347229383012E-2</v>
      </c>
      <c r="IA11" s="9">
        <f t="shared" si="33"/>
        <v>2.1032347229383012E-2</v>
      </c>
      <c r="IB11" s="19" t="str">
        <f t="shared" si="33"/>
        <v xml:space="preserve"> </v>
      </c>
      <c r="IC11" s="37">
        <f t="shared" si="34"/>
        <v>4.1719201215116831E-2</v>
      </c>
      <c r="ID11" s="9">
        <f t="shared" si="34"/>
        <v>4.1719201215116831E-2</v>
      </c>
      <c r="IE11" s="9" t="str">
        <f t="shared" si="34"/>
        <v xml:space="preserve"> </v>
      </c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</row>
    <row r="12" spans="1:256" s="15" customFormat="1" outlineLevel="1" x14ac:dyDescent="0.2">
      <c r="A12" s="32">
        <v>3</v>
      </c>
      <c r="B12" s="82" t="s">
        <v>5</v>
      </c>
      <c r="C12" s="130">
        <f t="shared" si="6"/>
        <v>469709193.69999999</v>
      </c>
      <c r="D12" s="131">
        <v>469709193.69999999</v>
      </c>
      <c r="E12" s="130"/>
      <c r="F12" s="130">
        <f t="shared" si="7"/>
        <v>404561980.85000002</v>
      </c>
      <c r="G12" s="131">
        <v>404561980.85000002</v>
      </c>
      <c r="H12" s="131"/>
      <c r="I12" s="130">
        <f t="shared" si="8"/>
        <v>370687780.18000001</v>
      </c>
      <c r="J12" s="130">
        <v>370687780.18000001</v>
      </c>
      <c r="K12" s="131"/>
      <c r="L12" s="9">
        <f t="shared" si="35"/>
        <v>0.86130309194754862</v>
      </c>
      <c r="M12" s="9">
        <f t="shared" si="35"/>
        <v>0.86130309194754862</v>
      </c>
      <c r="N12" s="34"/>
      <c r="O12" s="9">
        <f t="shared" si="36"/>
        <v>1.091382026819312</v>
      </c>
      <c r="P12" s="9">
        <f t="shared" si="36"/>
        <v>1.091382026819312</v>
      </c>
      <c r="Q12" s="34"/>
      <c r="R12" s="130">
        <f t="shared" si="9"/>
        <v>410942074</v>
      </c>
      <c r="S12" s="131">
        <v>410942074</v>
      </c>
      <c r="T12" s="131"/>
      <c r="U12" s="130">
        <f t="shared" si="37"/>
        <v>345674326.26999998</v>
      </c>
      <c r="V12" s="131">
        <v>345674326.26999998</v>
      </c>
      <c r="W12" s="131"/>
      <c r="X12" s="130">
        <f t="shared" si="38"/>
        <v>282327315.67000002</v>
      </c>
      <c r="Y12" s="131">
        <v>282327315.67000002</v>
      </c>
      <c r="Z12" s="128"/>
      <c r="AA12" s="9">
        <f t="shared" si="10"/>
        <v>0.84117530946709529</v>
      </c>
      <c r="AB12" s="9">
        <f t="shared" si="10"/>
        <v>0.84117530946709529</v>
      </c>
      <c r="AC12" s="34"/>
      <c r="AD12" s="9">
        <f t="shared" si="39"/>
        <v>1.2243743594192051</v>
      </c>
      <c r="AE12" s="9">
        <f t="shared" si="39"/>
        <v>1.2243743594192051</v>
      </c>
      <c r="AF12" s="34"/>
      <c r="AG12" s="130">
        <f t="shared" si="40"/>
        <v>255815100</v>
      </c>
      <c r="AH12" s="131">
        <v>255815100</v>
      </c>
      <c r="AI12" s="131"/>
      <c r="AJ12" s="130">
        <f t="shared" si="41"/>
        <v>212085908.36000001</v>
      </c>
      <c r="AK12" s="131">
        <v>212085908.36000001</v>
      </c>
      <c r="AL12" s="131"/>
      <c r="AM12" s="130">
        <f t="shared" si="42"/>
        <v>174740309.56</v>
      </c>
      <c r="AN12" s="131">
        <v>174740309.56</v>
      </c>
      <c r="AO12" s="130"/>
      <c r="AP12" s="9">
        <f t="shared" si="11"/>
        <v>0.82905938062295781</v>
      </c>
      <c r="AQ12" s="9">
        <f t="shared" si="11"/>
        <v>0.82905938062295781</v>
      </c>
      <c r="AR12" s="34"/>
      <c r="AS12" s="9">
        <f t="shared" si="12"/>
        <v>1.2137205713669448</v>
      </c>
      <c r="AT12" s="9">
        <f t="shared" si="12"/>
        <v>1.2137205713669448</v>
      </c>
      <c r="AU12" s="34"/>
      <c r="AV12" s="130">
        <f t="shared" si="43"/>
        <v>12033600</v>
      </c>
      <c r="AW12" s="131">
        <v>12033600</v>
      </c>
      <c r="AX12" s="131"/>
      <c r="AY12" s="130">
        <f t="shared" si="44"/>
        <v>8890959.5600000005</v>
      </c>
      <c r="AZ12" s="131">
        <v>8890959.5600000005</v>
      </c>
      <c r="BA12" s="131"/>
      <c r="BB12" s="130">
        <f t="shared" si="45"/>
        <v>7677972.6100000003</v>
      </c>
      <c r="BC12" s="131">
        <v>7677972.6100000003</v>
      </c>
      <c r="BD12" s="130"/>
      <c r="BE12" s="9">
        <f t="shared" si="46"/>
        <v>0.73884453197713074</v>
      </c>
      <c r="BF12" s="9">
        <f t="shared" si="46"/>
        <v>0.73884453197713074</v>
      </c>
      <c r="BG12" s="34"/>
      <c r="BH12" s="36">
        <f t="shared" si="47"/>
        <v>1.1579827138768604</v>
      </c>
      <c r="BI12" s="36">
        <f>IF(BC12=0," ",IF(AZ12/BC12*100&gt;200,"СВ.200",AZ12/BC12))</f>
        <v>1.1579827138768604</v>
      </c>
      <c r="BJ12" s="34"/>
      <c r="BK12" s="130">
        <f t="shared" si="49"/>
        <v>57682374</v>
      </c>
      <c r="BL12" s="131">
        <v>57682374</v>
      </c>
      <c r="BM12" s="131"/>
      <c r="BN12" s="130">
        <f t="shared" si="50"/>
        <v>48052133.829999998</v>
      </c>
      <c r="BO12" s="131">
        <v>48052133.829999998</v>
      </c>
      <c r="BP12" s="131"/>
      <c r="BQ12" s="130">
        <f t="shared" si="51"/>
        <v>43161029.829999998</v>
      </c>
      <c r="BR12" s="131">
        <v>43161029.829999998</v>
      </c>
      <c r="BS12" s="130"/>
      <c r="BT12" s="9">
        <f t="shared" si="52"/>
        <v>0.83304709043355252</v>
      </c>
      <c r="BU12" s="9">
        <f t="shared" si="52"/>
        <v>0.83304709043355252</v>
      </c>
      <c r="BV12" s="34"/>
      <c r="BW12" s="9">
        <f t="shared" si="53"/>
        <v>1.1133222265378</v>
      </c>
      <c r="BX12" s="9">
        <f t="shared" si="53"/>
        <v>1.1133222265378</v>
      </c>
      <c r="BY12" s="34"/>
      <c r="BZ12" s="130">
        <f t="shared" si="54"/>
        <v>0</v>
      </c>
      <c r="CA12" s="131">
        <v>0</v>
      </c>
      <c r="CB12" s="131"/>
      <c r="CC12" s="130">
        <f t="shared" si="55"/>
        <v>15384.03</v>
      </c>
      <c r="CD12" s="131">
        <v>15384.03</v>
      </c>
      <c r="CE12" s="131"/>
      <c r="CF12" s="130">
        <f t="shared" si="56"/>
        <v>70785.52</v>
      </c>
      <c r="CG12" s="131">
        <v>70785.52</v>
      </c>
      <c r="CH12" s="130"/>
      <c r="CI12" s="9">
        <f t="shared" si="57"/>
        <v>0</v>
      </c>
      <c r="CJ12" s="9">
        <f t="shared" si="57"/>
        <v>0</v>
      </c>
      <c r="CK12" s="34"/>
      <c r="CL12" s="9">
        <f t="shared" si="58"/>
        <v>0.2173330082197602</v>
      </c>
      <c r="CM12" s="9">
        <f t="shared" si="58"/>
        <v>0.2173330082197602</v>
      </c>
      <c r="CN12" s="34"/>
      <c r="CO12" s="130">
        <f t="shared" si="59"/>
        <v>11998000</v>
      </c>
      <c r="CP12" s="131">
        <v>11998000</v>
      </c>
      <c r="CQ12" s="131"/>
      <c r="CR12" s="130">
        <f t="shared" si="60"/>
        <v>10483341.789999999</v>
      </c>
      <c r="CS12" s="131">
        <v>10483341.789999999</v>
      </c>
      <c r="CT12" s="131"/>
      <c r="CU12" s="130">
        <f t="shared" si="61"/>
        <v>9934990.1899999995</v>
      </c>
      <c r="CV12" s="131">
        <v>9934990.1899999995</v>
      </c>
      <c r="CW12" s="130"/>
      <c r="CX12" s="9">
        <f t="shared" ref="CX12:CY16" si="91">IF(CO12=0," ",IF(CR12/CO12*100&gt;200,"СВ.200",CR12/CO12))</f>
        <v>0.87375744207367889</v>
      </c>
      <c r="CY12" s="9">
        <f t="shared" si="91"/>
        <v>0.87375744207367889</v>
      </c>
      <c r="CZ12" s="34"/>
      <c r="DA12" s="9">
        <f>IF(CU12&lt;=0," ",IF(CR12&lt;=0," ",IF(CR12/CU12*100&gt;200,"СВ.200",CR12/CU12)))</f>
        <v>1.0551939749826769</v>
      </c>
      <c r="DB12" s="9">
        <f>IF(CV12&lt;=0," ",IF(CS12&lt;=0," ",IF(CS12/CV12*100&gt;200,"СВ.200",CS12/CV12)))</f>
        <v>1.0551939749826769</v>
      </c>
      <c r="DC12" s="34"/>
      <c r="DD12" s="130">
        <f t="shared" si="62"/>
        <v>85000</v>
      </c>
      <c r="DE12" s="131">
        <v>85000</v>
      </c>
      <c r="DF12" s="131"/>
      <c r="DG12" s="130">
        <f t="shared" si="63"/>
        <v>55570</v>
      </c>
      <c r="DH12" s="131">
        <v>55570</v>
      </c>
      <c r="DI12" s="131"/>
      <c r="DJ12" s="130">
        <f t="shared" si="64"/>
        <v>64794</v>
      </c>
      <c r="DK12" s="131">
        <v>64794</v>
      </c>
      <c r="DL12" s="130"/>
      <c r="DM12" s="9">
        <f t="shared" si="13"/>
        <v>0.65376470588235291</v>
      </c>
      <c r="DN12" s="9">
        <f t="shared" si="13"/>
        <v>0.65376470588235291</v>
      </c>
      <c r="DO12" s="34"/>
      <c r="DP12" s="9">
        <f t="shared" si="65"/>
        <v>0.85764113961169242</v>
      </c>
      <c r="DQ12" s="9">
        <f t="shared" si="65"/>
        <v>0.85764113961169242</v>
      </c>
      <c r="DR12" s="34"/>
      <c r="DS12" s="130">
        <f t="shared" si="66"/>
        <v>17742000</v>
      </c>
      <c r="DT12" s="131">
        <v>17742000</v>
      </c>
      <c r="DU12" s="131"/>
      <c r="DV12" s="130">
        <f t="shared" si="67"/>
        <v>6436465.7400000002</v>
      </c>
      <c r="DW12" s="131">
        <v>6436465.7400000002</v>
      </c>
      <c r="DX12" s="131"/>
      <c r="DY12" s="130">
        <f t="shared" si="68"/>
        <v>5809937.2400000002</v>
      </c>
      <c r="DZ12" s="131">
        <v>5809937.2400000002</v>
      </c>
      <c r="EA12" s="130"/>
      <c r="EB12" s="9">
        <f t="shared" ref="EB12:EC16" si="92">IF(DS12=0," ",IF(DV12/DS12*100&gt;200,"СВ.200",DV12/DS12))</f>
        <v>0.3627812952316537</v>
      </c>
      <c r="EC12" s="9">
        <f t="shared" si="92"/>
        <v>0.3627812952316537</v>
      </c>
      <c r="ED12" s="34"/>
      <c r="EE12" s="9">
        <f t="shared" ref="EE12:EF16" si="93">IF(DY12=0," ",IF(DV12/DY12*100&gt;200,"СВ.200",DV12/DY12))</f>
        <v>1.1078373955034324</v>
      </c>
      <c r="EF12" s="9">
        <f t="shared" si="93"/>
        <v>1.1078373955034324</v>
      </c>
      <c r="EG12" s="34"/>
      <c r="EH12" s="130">
        <f t="shared" si="69"/>
        <v>42834000</v>
      </c>
      <c r="EI12" s="131">
        <v>42834000</v>
      </c>
      <c r="EJ12" s="131"/>
      <c r="EK12" s="130">
        <f t="shared" si="70"/>
        <v>30026171.199999999</v>
      </c>
      <c r="EL12" s="130">
        <v>30026171.199999999</v>
      </c>
      <c r="EM12" s="131"/>
      <c r="EN12" s="130">
        <f t="shared" si="71"/>
        <v>30220465.25</v>
      </c>
      <c r="EO12" s="130">
        <v>30220465.25</v>
      </c>
      <c r="EP12" s="130"/>
      <c r="EQ12" s="9">
        <f t="shared" si="72"/>
        <v>0.70098919549890271</v>
      </c>
      <c r="ER12" s="9">
        <f t="shared" si="72"/>
        <v>0.70098919549890271</v>
      </c>
      <c r="ES12" s="34"/>
      <c r="ET12" s="9">
        <f t="shared" si="73"/>
        <v>0.99357077899388058</v>
      </c>
      <c r="EU12" s="9">
        <f t="shared" si="73"/>
        <v>0.99357077899388058</v>
      </c>
      <c r="EV12" s="34"/>
      <c r="EW12" s="130">
        <f t="shared" si="74"/>
        <v>0</v>
      </c>
      <c r="EX12" s="131">
        <v>0</v>
      </c>
      <c r="EY12" s="130"/>
      <c r="EZ12" s="130">
        <f t="shared" si="75"/>
        <v>0</v>
      </c>
      <c r="FA12" s="131">
        <v>0</v>
      </c>
      <c r="FB12" s="130"/>
      <c r="FC12" s="130">
        <f t="shared" si="76"/>
        <v>0</v>
      </c>
      <c r="FD12" s="131"/>
      <c r="FE12" s="130"/>
      <c r="FF12" s="9" t="str">
        <f t="shared" si="77"/>
        <v xml:space="preserve"> </v>
      </c>
      <c r="FG12" s="9" t="str">
        <f t="shared" si="77"/>
        <v xml:space="preserve"> </v>
      </c>
      <c r="FH12" s="34"/>
      <c r="FI12" s="9" t="str">
        <f t="shared" si="78"/>
        <v xml:space="preserve"> </v>
      </c>
      <c r="FJ12" s="9" t="str">
        <f t="shared" si="78"/>
        <v xml:space="preserve"> </v>
      </c>
      <c r="FK12" s="34"/>
      <c r="FL12" s="130">
        <f t="shared" si="79"/>
        <v>12752000</v>
      </c>
      <c r="FM12" s="131">
        <v>12752000</v>
      </c>
      <c r="FN12" s="130"/>
      <c r="FO12" s="130">
        <f t="shared" si="80"/>
        <v>29628391.760000002</v>
      </c>
      <c r="FP12" s="131">
        <v>29628391.760000002</v>
      </c>
      <c r="FQ12" s="130"/>
      <c r="FR12" s="130">
        <f t="shared" si="81"/>
        <v>10647031.470000001</v>
      </c>
      <c r="FS12" s="131">
        <v>10647031.470000001</v>
      </c>
      <c r="FT12" s="130"/>
      <c r="FU12" s="9" t="str">
        <f t="shared" si="14"/>
        <v>СВ.200</v>
      </c>
      <c r="FV12" s="9" t="str">
        <f t="shared" si="14"/>
        <v>СВ.200</v>
      </c>
      <c r="FW12" s="9" t="str">
        <f t="shared" si="14"/>
        <v xml:space="preserve"> </v>
      </c>
      <c r="FX12" s="9" t="str">
        <f>IF(FR12=0," ",IF(FO12/FR12*100&gt;200,"СВ.200",FO12/FR12))</f>
        <v>СВ.200</v>
      </c>
      <c r="FY12" s="9" t="str">
        <f t="shared" si="15"/>
        <v>СВ.200</v>
      </c>
      <c r="FZ12" s="9" t="str">
        <f t="shared" si="16"/>
        <v xml:space="preserve"> </v>
      </c>
      <c r="GA12" s="141">
        <f t="shared" si="17"/>
        <v>0</v>
      </c>
      <c r="GB12" s="131">
        <v>0</v>
      </c>
      <c r="GC12" s="130"/>
      <c r="GD12" s="141">
        <f t="shared" si="18"/>
        <v>0</v>
      </c>
      <c r="GE12" s="131">
        <v>0</v>
      </c>
      <c r="GF12" s="130"/>
      <c r="GG12" s="9" t="str">
        <f t="shared" si="19"/>
        <v xml:space="preserve"> </v>
      </c>
      <c r="GH12" s="9" t="str">
        <f>IF(GB12&lt;0," ",IF(GE12&lt;0," ",IF(GE12=0," ",IF(GB12/GE12*100&gt;200,"СВ.200",GB12/GE12))))</f>
        <v xml:space="preserve"> </v>
      </c>
      <c r="GI12" s="9" t="str">
        <f t="shared" si="20"/>
        <v xml:space="preserve"> </v>
      </c>
      <c r="GJ12" s="37">
        <f t="shared" si="82"/>
        <v>0.76163102957671391</v>
      </c>
      <c r="GK12" s="9">
        <f t="shared" si="82"/>
        <v>0.76163102957671391</v>
      </c>
      <c r="GL12" s="9" t="str">
        <f t="shared" si="82"/>
        <v xml:space="preserve"> </v>
      </c>
      <c r="GM12" s="37">
        <f t="shared" si="21"/>
        <v>0.85444095746151216</v>
      </c>
      <c r="GN12" s="9">
        <f t="shared" si="21"/>
        <v>0.85444095746151216</v>
      </c>
      <c r="GO12" s="9" t="str">
        <f t="shared" si="83"/>
        <v xml:space="preserve"> </v>
      </c>
      <c r="GP12" s="37">
        <f t="shared" si="22"/>
        <v>0.61892810175068669</v>
      </c>
      <c r="GQ12" s="9">
        <f t="shared" si="22"/>
        <v>0.61892810175068669</v>
      </c>
      <c r="GR12" s="9" t="str">
        <f t="shared" si="22"/>
        <v xml:space="preserve"> </v>
      </c>
      <c r="GS12" s="37">
        <f t="shared" si="23"/>
        <v>0.61354255217190623</v>
      </c>
      <c r="GT12" s="9">
        <f t="shared" si="23"/>
        <v>0.61354255217190623</v>
      </c>
      <c r="GU12" s="9" t="str">
        <f t="shared" si="23"/>
        <v xml:space="preserve"> </v>
      </c>
      <c r="GV12" s="37">
        <f t="shared" si="24"/>
        <v>2.7195287823210294E-2</v>
      </c>
      <c r="GW12" s="9">
        <f t="shared" si="24"/>
        <v>2.7195287823210294E-2</v>
      </c>
      <c r="GX12" s="9" t="str">
        <f t="shared" si="25"/>
        <v xml:space="preserve"> </v>
      </c>
      <c r="GY12" s="146">
        <f t="shared" si="26"/>
        <v>2.5720624542580093E-2</v>
      </c>
      <c r="GZ12" s="145">
        <f t="shared" si="26"/>
        <v>2.5720624542580093E-2</v>
      </c>
      <c r="HA12" s="9"/>
      <c r="HB12" s="37">
        <f t="shared" si="84"/>
        <v>0.15287585520222574</v>
      </c>
      <c r="HC12" s="9">
        <f t="shared" si="85"/>
        <v>0.15287585520222574</v>
      </c>
      <c r="HD12" s="9" t="str">
        <f t="shared" si="86"/>
        <v xml:space="preserve"> </v>
      </c>
      <c r="HE12" s="37">
        <f t="shared" si="87"/>
        <v>0.13900984301757877</v>
      </c>
      <c r="HF12" s="9">
        <f t="shared" si="87"/>
        <v>0.13900984301757877</v>
      </c>
      <c r="HG12" s="9" t="str">
        <f t="shared" si="27"/>
        <v xml:space="preserve"> </v>
      </c>
      <c r="HH12" s="37">
        <f t="shared" si="88"/>
        <v>2.5072147139576848E-4</v>
      </c>
      <c r="HI12" s="9">
        <f t="shared" si="88"/>
        <v>2.5072147139576848E-4</v>
      </c>
      <c r="HJ12" s="9" t="str">
        <f t="shared" si="88"/>
        <v xml:space="preserve"> </v>
      </c>
      <c r="HK12" s="37">
        <f t="shared" si="89"/>
        <v>4.4504404379698746E-5</v>
      </c>
      <c r="HL12" s="9">
        <f t="shared" si="28"/>
        <v>4.4504404379698746E-5</v>
      </c>
      <c r="HM12" s="9" t="str">
        <f t="shared" si="28"/>
        <v xml:space="preserve"> </v>
      </c>
      <c r="HN12" s="37">
        <f t="shared" si="29"/>
        <v>0.10704052910460628</v>
      </c>
      <c r="HO12" s="9">
        <f t="shared" si="29"/>
        <v>0.10704052910460628</v>
      </c>
      <c r="HP12" s="9" t="str">
        <f t="shared" si="90"/>
        <v xml:space="preserve"> </v>
      </c>
      <c r="HQ12" s="37">
        <f t="shared" si="30"/>
        <v>8.6862601350807575E-2</v>
      </c>
      <c r="HR12" s="9">
        <f t="shared" si="30"/>
        <v>8.6862601350807575E-2</v>
      </c>
      <c r="HS12" s="9" t="str">
        <f t="shared" si="30"/>
        <v xml:space="preserve"> </v>
      </c>
      <c r="HT12" s="37">
        <f t="shared" si="31"/>
        <v>2.0578728722058834E-2</v>
      </c>
      <c r="HU12" s="9">
        <f t="shared" si="31"/>
        <v>2.0578728722058834E-2</v>
      </c>
      <c r="HV12" s="9" t="str">
        <f t="shared" si="31"/>
        <v xml:space="preserve"> </v>
      </c>
      <c r="HW12" s="37">
        <f t="shared" si="32"/>
        <v>1.8620028306564465E-2</v>
      </c>
      <c r="HX12" s="9">
        <f t="shared" si="32"/>
        <v>1.8620028306564465E-2</v>
      </c>
      <c r="HY12" s="9" t="str">
        <f t="shared" si="32"/>
        <v xml:space="preserve"> </v>
      </c>
      <c r="HZ12" s="37">
        <f t="shared" si="33"/>
        <v>3.7711659053369276E-2</v>
      </c>
      <c r="IA12" s="9">
        <f t="shared" si="33"/>
        <v>3.7711659053369276E-2</v>
      </c>
      <c r="IB12" s="19" t="str">
        <f t="shared" si="33"/>
        <v xml:space="preserve"> </v>
      </c>
      <c r="IC12" s="37">
        <f t="shared" si="34"/>
        <v>8.5711866656992625E-2</v>
      </c>
      <c r="ID12" s="9">
        <f t="shared" si="34"/>
        <v>8.5711866656992625E-2</v>
      </c>
      <c r="IE12" s="9" t="str">
        <f t="shared" si="34"/>
        <v xml:space="preserve"> </v>
      </c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</row>
    <row r="13" spans="1:256" s="84" customFormat="1" outlineLevel="1" x14ac:dyDescent="0.2">
      <c r="A13" s="32">
        <v>4</v>
      </c>
      <c r="B13" s="18" t="s">
        <v>6</v>
      </c>
      <c r="C13" s="132">
        <f t="shared" si="6"/>
        <v>167639781.09999999</v>
      </c>
      <c r="D13" s="131">
        <v>167639781.09999999</v>
      </c>
      <c r="E13" s="132"/>
      <c r="F13" s="132">
        <f t="shared" si="7"/>
        <v>127850705.86</v>
      </c>
      <c r="G13" s="131">
        <v>127850705.86</v>
      </c>
      <c r="H13" s="133"/>
      <c r="I13" s="130">
        <f t="shared" si="8"/>
        <v>130031880.31999999</v>
      </c>
      <c r="J13" s="130">
        <v>130031880.31999999</v>
      </c>
      <c r="K13" s="133"/>
      <c r="L13" s="11">
        <f>F13/C13</f>
        <v>0.76265135292520381</v>
      </c>
      <c r="M13" s="11">
        <f t="shared" si="35"/>
        <v>0.76265135292520381</v>
      </c>
      <c r="N13" s="38"/>
      <c r="O13" s="11">
        <f>F13/I13</f>
        <v>0.9832258485024421</v>
      </c>
      <c r="P13" s="11">
        <f t="shared" si="36"/>
        <v>0.9832258485024421</v>
      </c>
      <c r="Q13" s="38"/>
      <c r="R13" s="132">
        <f t="shared" si="9"/>
        <v>139624800</v>
      </c>
      <c r="S13" s="131">
        <v>139624800</v>
      </c>
      <c r="T13" s="133"/>
      <c r="U13" s="132">
        <f t="shared" si="37"/>
        <v>104724435.77</v>
      </c>
      <c r="V13" s="131">
        <v>104724435.77</v>
      </c>
      <c r="W13" s="133"/>
      <c r="X13" s="132">
        <f t="shared" si="38"/>
        <v>89103200.290000007</v>
      </c>
      <c r="Y13" s="131">
        <v>89103200.290000007</v>
      </c>
      <c r="Z13" s="129"/>
      <c r="AA13" s="9">
        <f t="shared" si="10"/>
        <v>0.75004179608493615</v>
      </c>
      <c r="AB13" s="9">
        <f t="shared" si="10"/>
        <v>0.75004179608493615</v>
      </c>
      <c r="AC13" s="38"/>
      <c r="AD13" s="11">
        <f t="shared" si="39"/>
        <v>1.1753162111928448</v>
      </c>
      <c r="AE13" s="11">
        <f t="shared" si="39"/>
        <v>1.1753162111928448</v>
      </c>
      <c r="AF13" s="38"/>
      <c r="AG13" s="132">
        <f t="shared" si="40"/>
        <v>91761000</v>
      </c>
      <c r="AH13" s="131">
        <v>91761000</v>
      </c>
      <c r="AI13" s="133"/>
      <c r="AJ13" s="132">
        <f t="shared" si="41"/>
        <v>69856517.739999995</v>
      </c>
      <c r="AK13" s="131">
        <v>69856517.739999995</v>
      </c>
      <c r="AL13" s="133"/>
      <c r="AM13" s="132">
        <f t="shared" si="42"/>
        <v>60724393.32</v>
      </c>
      <c r="AN13" s="131">
        <v>60724393.32</v>
      </c>
      <c r="AO13" s="132"/>
      <c r="AP13" s="11">
        <f t="shared" si="11"/>
        <v>0.76128766839942885</v>
      </c>
      <c r="AQ13" s="11">
        <f t="shared" si="11"/>
        <v>0.76128766839942885</v>
      </c>
      <c r="AR13" s="38"/>
      <c r="AS13" s="11">
        <f t="shared" si="12"/>
        <v>1.1503864249721909</v>
      </c>
      <c r="AT13" s="11">
        <f t="shared" si="12"/>
        <v>1.1503864249721909</v>
      </c>
      <c r="AU13" s="38"/>
      <c r="AV13" s="132">
        <f t="shared" si="43"/>
        <v>4704800</v>
      </c>
      <c r="AW13" s="131">
        <v>4704800</v>
      </c>
      <c r="AX13" s="133"/>
      <c r="AY13" s="132">
        <f t="shared" si="44"/>
        <v>3478354.35</v>
      </c>
      <c r="AZ13" s="131">
        <v>3478354.35</v>
      </c>
      <c r="BA13" s="133"/>
      <c r="BB13" s="132">
        <f t="shared" si="45"/>
        <v>3005344.24</v>
      </c>
      <c r="BC13" s="131">
        <v>3005344.24</v>
      </c>
      <c r="BD13" s="132"/>
      <c r="BE13" s="9">
        <f t="shared" si="46"/>
        <v>0.73932034305390237</v>
      </c>
      <c r="BF13" s="9">
        <f t="shared" si="46"/>
        <v>0.73932034305390237</v>
      </c>
      <c r="BG13" s="38"/>
      <c r="BH13" s="39">
        <f t="shared" si="47"/>
        <v>1.1573896606266973</v>
      </c>
      <c r="BI13" s="39">
        <f t="shared" si="48"/>
        <v>1.1573896606266973</v>
      </c>
      <c r="BJ13" s="38"/>
      <c r="BK13" s="132">
        <f t="shared" si="49"/>
        <v>10800261</v>
      </c>
      <c r="BL13" s="131">
        <v>10800261</v>
      </c>
      <c r="BM13" s="133"/>
      <c r="BN13" s="132">
        <f t="shared" si="50"/>
        <v>9108257.9700000007</v>
      </c>
      <c r="BO13" s="131">
        <v>9108257.9700000007</v>
      </c>
      <c r="BP13" s="133"/>
      <c r="BQ13" s="132">
        <f t="shared" si="51"/>
        <v>8181151.6200000001</v>
      </c>
      <c r="BR13" s="131">
        <v>8181151.6200000001</v>
      </c>
      <c r="BS13" s="132"/>
      <c r="BT13" s="11">
        <f t="shared" si="52"/>
        <v>0.84333683880417343</v>
      </c>
      <c r="BU13" s="11">
        <f t="shared" si="52"/>
        <v>0.84333683880417343</v>
      </c>
      <c r="BV13" s="38"/>
      <c r="BW13" s="11">
        <f t="shared" si="53"/>
        <v>1.1133222305443595</v>
      </c>
      <c r="BX13" s="11">
        <f t="shared" si="53"/>
        <v>1.1133222305443595</v>
      </c>
      <c r="BY13" s="38"/>
      <c r="BZ13" s="132">
        <f t="shared" si="54"/>
        <v>503</v>
      </c>
      <c r="CA13" s="131">
        <v>503</v>
      </c>
      <c r="CB13" s="133"/>
      <c r="CC13" s="132">
        <f t="shared" si="55"/>
        <v>32586.69</v>
      </c>
      <c r="CD13" s="131">
        <v>32586.69</v>
      </c>
      <c r="CE13" s="133"/>
      <c r="CF13" s="132">
        <f t="shared" si="56"/>
        <v>7798.97</v>
      </c>
      <c r="CG13" s="131">
        <v>7798.97</v>
      </c>
      <c r="CH13" s="132"/>
      <c r="CI13" s="9">
        <f t="shared" si="57"/>
        <v>1.5435749994859865E-2</v>
      </c>
      <c r="CJ13" s="9">
        <f t="shared" si="57"/>
        <v>1.5435749994859865E-2</v>
      </c>
      <c r="CK13" s="38"/>
      <c r="CL13" s="9" t="str">
        <f t="shared" si="58"/>
        <v>СВ.200</v>
      </c>
      <c r="CM13" s="9" t="str">
        <f t="shared" si="58"/>
        <v>СВ.200</v>
      </c>
      <c r="CN13" s="38"/>
      <c r="CO13" s="132">
        <f t="shared" si="59"/>
        <v>5500000</v>
      </c>
      <c r="CP13" s="131">
        <v>5500000</v>
      </c>
      <c r="CQ13" s="133"/>
      <c r="CR13" s="132">
        <f t="shared" si="60"/>
        <v>5206882.13</v>
      </c>
      <c r="CS13" s="131">
        <v>5206882.13</v>
      </c>
      <c r="CT13" s="133"/>
      <c r="CU13" s="132">
        <f t="shared" si="61"/>
        <v>5460371.5199999996</v>
      </c>
      <c r="CV13" s="131">
        <v>5460371.5199999996</v>
      </c>
      <c r="CW13" s="132"/>
      <c r="CX13" s="11">
        <f t="shared" si="91"/>
        <v>0.94670584181818185</v>
      </c>
      <c r="CY13" s="11">
        <f t="shared" si="91"/>
        <v>0.94670584181818185</v>
      </c>
      <c r="CZ13" s="38"/>
      <c r="DA13" s="11">
        <f t="shared" ref="DA13:DB16" si="94">IF(CU13=0," ",IF(CR13/CU13*100&gt;200,"СВ.200",CR13/CU13))</f>
        <v>0.95357653063138093</v>
      </c>
      <c r="DB13" s="11">
        <f t="shared" si="94"/>
        <v>0.95357653063138093</v>
      </c>
      <c r="DC13" s="38"/>
      <c r="DD13" s="132">
        <f t="shared" si="62"/>
        <v>304000</v>
      </c>
      <c r="DE13" s="131">
        <v>304000</v>
      </c>
      <c r="DF13" s="133"/>
      <c r="DG13" s="132">
        <f t="shared" si="63"/>
        <v>153015</v>
      </c>
      <c r="DH13" s="131">
        <v>153015</v>
      </c>
      <c r="DI13" s="133"/>
      <c r="DJ13" s="132">
        <f t="shared" si="64"/>
        <v>299020</v>
      </c>
      <c r="DK13" s="131">
        <v>299020</v>
      </c>
      <c r="DL13" s="130"/>
      <c r="DM13" s="11">
        <f t="shared" si="13"/>
        <v>0.5033388157894737</v>
      </c>
      <c r="DN13" s="11">
        <f t="shared" si="13"/>
        <v>0.5033388157894737</v>
      </c>
      <c r="DO13" s="38"/>
      <c r="DP13" s="11">
        <f t="shared" si="65"/>
        <v>0.51172162397164067</v>
      </c>
      <c r="DQ13" s="11">
        <f t="shared" si="65"/>
        <v>0.51172162397164067</v>
      </c>
      <c r="DR13" s="38"/>
      <c r="DS13" s="132">
        <f t="shared" si="66"/>
        <v>10800000</v>
      </c>
      <c r="DT13" s="131">
        <v>10800000</v>
      </c>
      <c r="DU13" s="133"/>
      <c r="DV13" s="132">
        <f t="shared" si="67"/>
        <v>4389663.07</v>
      </c>
      <c r="DW13" s="131">
        <v>4389663.07</v>
      </c>
      <c r="DX13" s="133"/>
      <c r="DY13" s="132">
        <f t="shared" si="68"/>
        <v>5125860.09</v>
      </c>
      <c r="DZ13" s="131">
        <v>5125860.09</v>
      </c>
      <c r="EA13" s="132"/>
      <c r="EB13" s="11">
        <f t="shared" si="92"/>
        <v>0.40645028425925928</v>
      </c>
      <c r="EC13" s="11">
        <f t="shared" si="92"/>
        <v>0.40645028425925928</v>
      </c>
      <c r="ED13" s="38"/>
      <c r="EE13" s="11">
        <f t="shared" si="93"/>
        <v>0.85637590432164923</v>
      </c>
      <c r="EF13" s="11">
        <f>IF(DZ13=0," ",IF(DW13/DZ13*100&gt;200,"СВ.200",DW13/DZ13))</f>
        <v>0.85637590432164923</v>
      </c>
      <c r="EG13" s="38"/>
      <c r="EH13" s="132">
        <f t="shared" si="69"/>
        <v>10250000</v>
      </c>
      <c r="EI13" s="131">
        <v>10250000</v>
      </c>
      <c r="EJ13" s="133"/>
      <c r="EK13" s="132">
        <f t="shared" si="70"/>
        <v>7441808.9400000004</v>
      </c>
      <c r="EL13" s="130">
        <v>7441808.9400000004</v>
      </c>
      <c r="EM13" s="133"/>
      <c r="EN13" s="132">
        <f t="shared" si="71"/>
        <v>5112471.67</v>
      </c>
      <c r="EO13" s="130">
        <v>5112471.67</v>
      </c>
      <c r="EP13" s="132"/>
      <c r="EQ13" s="11">
        <f t="shared" si="72"/>
        <v>0.7260301404878049</v>
      </c>
      <c r="ER13" s="11">
        <f t="shared" si="72"/>
        <v>0.7260301404878049</v>
      </c>
      <c r="ES13" s="38"/>
      <c r="ET13" s="11">
        <f t="shared" si="73"/>
        <v>1.455618616660227</v>
      </c>
      <c r="EU13" s="11">
        <f t="shared" si="73"/>
        <v>1.455618616660227</v>
      </c>
      <c r="EV13" s="38"/>
      <c r="EW13" s="132">
        <f t="shared" si="74"/>
        <v>0</v>
      </c>
      <c r="EX13" s="131">
        <v>0</v>
      </c>
      <c r="EY13" s="132"/>
      <c r="EZ13" s="132">
        <f t="shared" si="75"/>
        <v>0</v>
      </c>
      <c r="FA13" s="131">
        <v>0</v>
      </c>
      <c r="FB13" s="132"/>
      <c r="FC13" s="132">
        <f t="shared" si="76"/>
        <v>0</v>
      </c>
      <c r="FD13" s="131"/>
      <c r="FE13" s="132"/>
      <c r="FF13" s="11" t="str">
        <f t="shared" si="77"/>
        <v xml:space="preserve"> </v>
      </c>
      <c r="FG13" s="11" t="str">
        <f>IF(EX13&lt;=0," ",IF(FA13&lt;=0," ",IF(FA13/EX13*100&gt;200,"СВ.200",FA13/EX13)))</f>
        <v xml:space="preserve"> </v>
      </c>
      <c r="FH13" s="38"/>
      <c r="FI13" s="11" t="str">
        <f t="shared" si="78"/>
        <v xml:space="preserve"> </v>
      </c>
      <c r="FJ13" s="11" t="str">
        <f t="shared" si="78"/>
        <v xml:space="preserve"> </v>
      </c>
      <c r="FK13" s="38"/>
      <c r="FL13" s="132">
        <f t="shared" si="79"/>
        <v>5504236</v>
      </c>
      <c r="FM13" s="131">
        <v>5504236</v>
      </c>
      <c r="FN13" s="132"/>
      <c r="FO13" s="132">
        <f t="shared" si="80"/>
        <v>5057349.88</v>
      </c>
      <c r="FP13" s="131">
        <v>5057349.88</v>
      </c>
      <c r="FQ13" s="132"/>
      <c r="FR13" s="132">
        <f t="shared" si="81"/>
        <v>1186812.3899999999</v>
      </c>
      <c r="FS13" s="131">
        <v>1186812.3899999999</v>
      </c>
      <c r="FT13" s="132"/>
      <c r="FU13" s="11">
        <f t="shared" si="14"/>
        <v>0.91881050885172799</v>
      </c>
      <c r="FV13" s="11">
        <f t="shared" si="14"/>
        <v>0.91881050885172799</v>
      </c>
      <c r="FW13" s="11" t="str">
        <f t="shared" si="14"/>
        <v xml:space="preserve"> </v>
      </c>
      <c r="FX13" s="11" t="str">
        <f>IF(FR13&lt;=0," ",IF(FO13/FR13*100&gt;200,"СВ.200",FO13/FR13))</f>
        <v>СВ.200</v>
      </c>
      <c r="FY13" s="11" t="str">
        <f>IF(FS13&lt;=0," ",IF(FP13/FS13*100&gt;200,"СВ.200",FP13/FS13))</f>
        <v>СВ.200</v>
      </c>
      <c r="FZ13" s="11" t="str">
        <f t="shared" si="16"/>
        <v xml:space="preserve"> </v>
      </c>
      <c r="GA13" s="142">
        <f t="shared" si="17"/>
        <v>0</v>
      </c>
      <c r="GB13" s="131">
        <v>0</v>
      </c>
      <c r="GC13" s="132"/>
      <c r="GD13" s="142">
        <f t="shared" si="18"/>
        <v>-23.53</v>
      </c>
      <c r="GE13" s="131">
        <v>-23.53</v>
      </c>
      <c r="GF13" s="132"/>
      <c r="GG13" s="11" t="str">
        <f>IF(GA13&lt;=0," ",IF(GD13&lt;0," ",IF(GD13=0," ",IF(GA13/GD13*100&gt;200,"СВ.200",GA13/GD13))))</f>
        <v xml:space="preserve"> </v>
      </c>
      <c r="GH13" s="11" t="str">
        <f>IF(GB13&lt;=0," ",IF(GE13&lt;0," ",IF(GE13=0," ",IF(GB13/GE13*100&gt;200,"СВ.200",GB13/GE13))))</f>
        <v xml:space="preserve"> </v>
      </c>
      <c r="GI13" s="11" t="str">
        <f t="shared" si="20"/>
        <v xml:space="preserve"> </v>
      </c>
      <c r="GJ13" s="37">
        <f t="shared" si="82"/>
        <v>0.68524118908934351</v>
      </c>
      <c r="GK13" s="11">
        <f t="shared" si="82"/>
        <v>0.68524118908934351</v>
      </c>
      <c r="GL13" s="11" t="str">
        <f t="shared" si="82"/>
        <v xml:space="preserve"> </v>
      </c>
      <c r="GM13" s="37">
        <f t="shared" si="21"/>
        <v>0.81911503785263495</v>
      </c>
      <c r="GN13" s="11">
        <f t="shared" si="21"/>
        <v>0.81911503785263495</v>
      </c>
      <c r="GO13" s="11" t="str">
        <f t="shared" si="83"/>
        <v xml:space="preserve"> </v>
      </c>
      <c r="GP13" s="37">
        <f t="shared" si="22"/>
        <v>0.68150631091097924</v>
      </c>
      <c r="GQ13" s="11">
        <f t="shared" si="22"/>
        <v>0.68150631091097924</v>
      </c>
      <c r="GR13" s="11" t="str">
        <f t="shared" si="22"/>
        <v xml:space="preserve"> </v>
      </c>
      <c r="GS13" s="37">
        <f t="shared" si="23"/>
        <v>0.66705079121573574</v>
      </c>
      <c r="GT13" s="11">
        <f t="shared" si="23"/>
        <v>0.66705079121573574</v>
      </c>
      <c r="GU13" s="11" t="str">
        <f t="shared" si="23"/>
        <v xml:space="preserve"> </v>
      </c>
      <c r="GV13" s="37">
        <f t="shared" si="24"/>
        <v>3.372880244725944E-2</v>
      </c>
      <c r="GW13" s="9">
        <f t="shared" si="24"/>
        <v>3.372880244725944E-2</v>
      </c>
      <c r="GX13" s="11" t="str">
        <f t="shared" si="25"/>
        <v xml:space="preserve"> </v>
      </c>
      <c r="GY13" s="146">
        <f t="shared" si="26"/>
        <v>3.3214352738450664E-2</v>
      </c>
      <c r="GZ13" s="147">
        <f t="shared" si="26"/>
        <v>3.3214352738450664E-2</v>
      </c>
      <c r="HA13" s="11"/>
      <c r="HB13" s="37">
        <f t="shared" si="84"/>
        <v>9.1816585637476425E-2</v>
      </c>
      <c r="HC13" s="9">
        <f t="shared" si="85"/>
        <v>9.1816585637476425E-2</v>
      </c>
      <c r="HD13" s="11" t="str">
        <f t="shared" si="86"/>
        <v xml:space="preserve"> </v>
      </c>
      <c r="HE13" s="37">
        <f t="shared" si="87"/>
        <v>8.6973569282377636E-2</v>
      </c>
      <c r="HF13" s="9">
        <f t="shared" si="87"/>
        <v>8.6973569282377636E-2</v>
      </c>
      <c r="HG13" s="11" t="str">
        <f t="shared" si="27"/>
        <v xml:space="preserve"> </v>
      </c>
      <c r="HH13" s="37">
        <f t="shared" si="88"/>
        <v>8.7527383692359627E-5</v>
      </c>
      <c r="HI13" s="11">
        <f t="shared" si="88"/>
        <v>8.7527383692359627E-5</v>
      </c>
      <c r="HJ13" s="11" t="str">
        <f t="shared" si="88"/>
        <v xml:space="preserve"> </v>
      </c>
      <c r="HK13" s="37">
        <f t="shared" si="89"/>
        <v>3.1116605938625626E-4</v>
      </c>
      <c r="HL13" s="9">
        <f t="shared" si="28"/>
        <v>3.1116605938625626E-4</v>
      </c>
      <c r="HM13" s="11" t="str">
        <f t="shared" si="28"/>
        <v xml:space="preserve"> </v>
      </c>
      <c r="HN13" s="37">
        <f t="shared" si="29"/>
        <v>5.7376970225094928E-2</v>
      </c>
      <c r="HO13" s="11">
        <f t="shared" si="29"/>
        <v>5.7376970225094928E-2</v>
      </c>
      <c r="HP13" s="11" t="str">
        <f t="shared" si="90"/>
        <v xml:space="preserve"> </v>
      </c>
      <c r="HQ13" s="37">
        <f t="shared" si="30"/>
        <v>7.1060864499131793E-2</v>
      </c>
      <c r="HR13" s="11">
        <f t="shared" si="30"/>
        <v>7.1060864499131793E-2</v>
      </c>
      <c r="HS13" s="11" t="str">
        <f t="shared" si="30"/>
        <v xml:space="preserve"> </v>
      </c>
      <c r="HT13" s="37">
        <f t="shared" si="31"/>
        <v>5.7527227678883623E-2</v>
      </c>
      <c r="HU13" s="11">
        <f t="shared" si="31"/>
        <v>5.7527227678883623E-2</v>
      </c>
      <c r="HV13" s="11" t="str">
        <f t="shared" si="31"/>
        <v xml:space="preserve"> </v>
      </c>
      <c r="HW13" s="37">
        <f t="shared" si="32"/>
        <v>4.1916321035529419E-2</v>
      </c>
      <c r="HX13" s="11">
        <f t="shared" si="32"/>
        <v>4.1916321035529419E-2</v>
      </c>
      <c r="HY13" s="11" t="str">
        <f t="shared" si="32"/>
        <v xml:space="preserve"> </v>
      </c>
      <c r="HZ13" s="37">
        <f t="shared" si="33"/>
        <v>1.3319525966938755E-2</v>
      </c>
      <c r="IA13" s="11">
        <f t="shared" si="33"/>
        <v>1.3319525966938755E-2</v>
      </c>
      <c r="IB13" s="83" t="str">
        <f t="shared" si="33"/>
        <v xml:space="preserve"> </v>
      </c>
      <c r="IC13" s="37">
        <f t="shared" si="34"/>
        <v>4.8291975438350933E-2</v>
      </c>
      <c r="ID13" s="11">
        <f t="shared" si="34"/>
        <v>4.8291975438350933E-2</v>
      </c>
      <c r="IE13" s="11" t="str">
        <f t="shared" si="34"/>
        <v xml:space="preserve"> </v>
      </c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</row>
    <row r="14" spans="1:256" s="15" customFormat="1" outlineLevel="1" x14ac:dyDescent="0.2">
      <c r="A14" s="32">
        <v>5</v>
      </c>
      <c r="B14" s="82" t="s">
        <v>7</v>
      </c>
      <c r="C14" s="130">
        <f t="shared" si="6"/>
        <v>353837911.32999998</v>
      </c>
      <c r="D14" s="131">
        <v>353837911.32999998</v>
      </c>
      <c r="E14" s="130"/>
      <c r="F14" s="130">
        <f t="shared" si="7"/>
        <v>265257599.97</v>
      </c>
      <c r="G14" s="131">
        <v>265257599.97</v>
      </c>
      <c r="H14" s="131"/>
      <c r="I14" s="130">
        <f t="shared" si="8"/>
        <v>192560295.05000001</v>
      </c>
      <c r="J14" s="130">
        <v>192560295.05000001</v>
      </c>
      <c r="K14" s="131"/>
      <c r="L14" s="9">
        <f t="shared" si="35"/>
        <v>0.74965850598923722</v>
      </c>
      <c r="M14" s="9">
        <f t="shared" si="35"/>
        <v>0.74965850598923722</v>
      </c>
      <c r="N14" s="34"/>
      <c r="O14" s="9">
        <f t="shared" si="36"/>
        <v>1.3775300868807012</v>
      </c>
      <c r="P14" s="9">
        <f t="shared" si="36"/>
        <v>1.3775300868807012</v>
      </c>
      <c r="Q14" s="34"/>
      <c r="R14" s="130">
        <f t="shared" si="9"/>
        <v>290872461.06999993</v>
      </c>
      <c r="S14" s="131">
        <v>290872461.06999993</v>
      </c>
      <c r="T14" s="131"/>
      <c r="U14" s="130">
        <f t="shared" si="37"/>
        <v>205080875.41</v>
      </c>
      <c r="V14" s="131">
        <v>205080875.41</v>
      </c>
      <c r="W14" s="131"/>
      <c r="X14" s="130">
        <f t="shared" si="38"/>
        <v>173398246.64000002</v>
      </c>
      <c r="Y14" s="131">
        <v>173398246.64000002</v>
      </c>
      <c r="Z14" s="128"/>
      <c r="AA14" s="9">
        <f>U14/R14</f>
        <v>0.7050542861829957</v>
      </c>
      <c r="AB14" s="9">
        <f t="shared" si="10"/>
        <v>0.7050542861829957</v>
      </c>
      <c r="AC14" s="34"/>
      <c r="AD14" s="9">
        <f t="shared" si="39"/>
        <v>1.1827159696474769</v>
      </c>
      <c r="AE14" s="9">
        <f t="shared" si="39"/>
        <v>1.1827159696474769</v>
      </c>
      <c r="AF14" s="34"/>
      <c r="AG14" s="130">
        <f t="shared" si="40"/>
        <v>224298956.66999999</v>
      </c>
      <c r="AH14" s="131">
        <v>224298956.66999999</v>
      </c>
      <c r="AI14" s="131"/>
      <c r="AJ14" s="130">
        <f t="shared" si="41"/>
        <v>156171175.59999999</v>
      </c>
      <c r="AK14" s="131">
        <v>156171175.59999999</v>
      </c>
      <c r="AL14" s="131"/>
      <c r="AM14" s="130">
        <f t="shared" si="42"/>
        <v>137065475.72999999</v>
      </c>
      <c r="AN14" s="131">
        <v>137065475.72999999</v>
      </c>
      <c r="AO14" s="130"/>
      <c r="AP14" s="9">
        <f>AJ14/AG14</f>
        <v>0.69626349546407817</v>
      </c>
      <c r="AQ14" s="9">
        <f t="shared" si="11"/>
        <v>0.69626349546407817</v>
      </c>
      <c r="AR14" s="34"/>
      <c r="AS14" s="9">
        <f t="shared" si="12"/>
        <v>1.1393910448144913</v>
      </c>
      <c r="AT14" s="9">
        <f>AK14/AN14</f>
        <v>1.1393910448144913</v>
      </c>
      <c r="AU14" s="34"/>
      <c r="AV14" s="130">
        <f t="shared" si="43"/>
        <v>6011000</v>
      </c>
      <c r="AW14" s="131">
        <v>6011000</v>
      </c>
      <c r="AX14" s="131"/>
      <c r="AY14" s="130">
        <f t="shared" si="44"/>
        <v>4335579.09</v>
      </c>
      <c r="AZ14" s="131">
        <v>4335579.09</v>
      </c>
      <c r="BA14" s="131"/>
      <c r="BB14" s="130">
        <f t="shared" si="45"/>
        <v>3743746.61</v>
      </c>
      <c r="BC14" s="131">
        <v>3743746.61</v>
      </c>
      <c r="BD14" s="130"/>
      <c r="BE14" s="9">
        <f t="shared" si="46"/>
        <v>0.72127417900515722</v>
      </c>
      <c r="BF14" s="9">
        <f t="shared" si="46"/>
        <v>0.72127417900515722</v>
      </c>
      <c r="BG14" s="34"/>
      <c r="BH14" s="36">
        <f t="shared" si="47"/>
        <v>1.1580856135987259</v>
      </c>
      <c r="BI14" s="36">
        <f t="shared" si="48"/>
        <v>1.1580856135987259</v>
      </c>
      <c r="BJ14" s="34"/>
      <c r="BK14" s="130">
        <f t="shared" si="49"/>
        <v>12058600</v>
      </c>
      <c r="BL14" s="131">
        <v>12058600</v>
      </c>
      <c r="BM14" s="131"/>
      <c r="BN14" s="130">
        <f t="shared" si="50"/>
        <v>12082983.779999999</v>
      </c>
      <c r="BO14" s="131">
        <v>12082983.779999999</v>
      </c>
      <c r="BP14" s="131"/>
      <c r="BQ14" s="130">
        <f t="shared" si="51"/>
        <v>10853087.73</v>
      </c>
      <c r="BR14" s="131">
        <v>10853087.73</v>
      </c>
      <c r="BS14" s="130"/>
      <c r="BT14" s="9">
        <f t="shared" si="52"/>
        <v>1.0020221070439355</v>
      </c>
      <c r="BU14" s="9">
        <f t="shared" si="52"/>
        <v>1.0020221070439355</v>
      </c>
      <c r="BV14" s="34"/>
      <c r="BW14" s="9">
        <f t="shared" si="53"/>
        <v>1.1133222250291346</v>
      </c>
      <c r="BX14" s="9">
        <f t="shared" si="53"/>
        <v>1.1133222250291346</v>
      </c>
      <c r="BY14" s="34"/>
      <c r="BZ14" s="130">
        <f t="shared" si="54"/>
        <v>0</v>
      </c>
      <c r="CA14" s="131">
        <v>0</v>
      </c>
      <c r="CB14" s="131"/>
      <c r="CC14" s="130">
        <f t="shared" si="55"/>
        <v>396</v>
      </c>
      <c r="CD14" s="131">
        <v>396</v>
      </c>
      <c r="CE14" s="131"/>
      <c r="CF14" s="130">
        <f t="shared" si="56"/>
        <v>56008.63</v>
      </c>
      <c r="CG14" s="131">
        <v>56008.63</v>
      </c>
      <c r="CH14" s="130"/>
      <c r="CI14" s="9">
        <f t="shared" si="57"/>
        <v>0</v>
      </c>
      <c r="CJ14" s="9">
        <f t="shared" si="57"/>
        <v>0</v>
      </c>
      <c r="CK14" s="34"/>
      <c r="CL14" s="9">
        <f t="shared" si="58"/>
        <v>7.0703389816890718E-3</v>
      </c>
      <c r="CM14" s="9">
        <f t="shared" si="58"/>
        <v>7.0703389816890718E-3</v>
      </c>
      <c r="CN14" s="34"/>
      <c r="CO14" s="130">
        <f t="shared" si="59"/>
        <v>3759982.69</v>
      </c>
      <c r="CP14" s="131">
        <v>3759982.69</v>
      </c>
      <c r="CQ14" s="131"/>
      <c r="CR14" s="130">
        <f t="shared" si="60"/>
        <v>3467785.65</v>
      </c>
      <c r="CS14" s="131">
        <v>3467785.65</v>
      </c>
      <c r="CT14" s="131"/>
      <c r="CU14" s="130">
        <f t="shared" si="61"/>
        <v>3700404.83</v>
      </c>
      <c r="CV14" s="131">
        <v>3700404.83</v>
      </c>
      <c r="CW14" s="130"/>
      <c r="CX14" s="9">
        <f t="shared" si="91"/>
        <v>0.92228766351049341</v>
      </c>
      <c r="CY14" s="9">
        <f t="shared" si="91"/>
        <v>0.92228766351049341</v>
      </c>
      <c r="CZ14" s="34"/>
      <c r="DA14" s="9">
        <f t="shared" si="94"/>
        <v>0.93713682943171384</v>
      </c>
      <c r="DB14" s="9">
        <f t="shared" si="94"/>
        <v>0.93713682943171384</v>
      </c>
      <c r="DC14" s="34"/>
      <c r="DD14" s="130">
        <f t="shared" si="62"/>
        <v>43400</v>
      </c>
      <c r="DE14" s="131">
        <v>43400</v>
      </c>
      <c r="DF14" s="131"/>
      <c r="DG14" s="130">
        <f t="shared" si="63"/>
        <v>0</v>
      </c>
      <c r="DH14" s="131">
        <v>0</v>
      </c>
      <c r="DI14" s="131"/>
      <c r="DJ14" s="130">
        <f t="shared" si="64"/>
        <v>63186</v>
      </c>
      <c r="DK14" s="131">
        <v>63186</v>
      </c>
      <c r="DL14" s="130"/>
      <c r="DM14" s="9" t="str">
        <f t="shared" si="13"/>
        <v xml:space="preserve"> </v>
      </c>
      <c r="DN14" s="9" t="str">
        <f t="shared" si="13"/>
        <v xml:space="preserve"> </v>
      </c>
      <c r="DO14" s="34"/>
      <c r="DP14" s="9" t="str">
        <f t="shared" si="65"/>
        <v xml:space="preserve"> </v>
      </c>
      <c r="DQ14" s="9" t="str">
        <f t="shared" si="65"/>
        <v xml:space="preserve"> </v>
      </c>
      <c r="DR14" s="34"/>
      <c r="DS14" s="130">
        <f t="shared" si="66"/>
        <v>4805100</v>
      </c>
      <c r="DT14" s="131">
        <v>4805100</v>
      </c>
      <c r="DU14" s="131"/>
      <c r="DV14" s="130">
        <f t="shared" si="67"/>
        <v>2258896.2000000002</v>
      </c>
      <c r="DW14" s="131">
        <v>2258896.2000000002</v>
      </c>
      <c r="DX14" s="131"/>
      <c r="DY14" s="130">
        <f t="shared" si="68"/>
        <v>1627937.85</v>
      </c>
      <c r="DZ14" s="131">
        <v>1627937.85</v>
      </c>
      <c r="EA14" s="130"/>
      <c r="EB14" s="9">
        <f t="shared" si="92"/>
        <v>0.47010388961728167</v>
      </c>
      <c r="EC14" s="9">
        <f>IF(DT14=0," ",IF(DW14/DT14*100&gt;200,"СВ.200",DW14/DT14))</f>
        <v>0.47010388961728167</v>
      </c>
      <c r="ED14" s="34"/>
      <c r="EE14" s="9">
        <f t="shared" si="93"/>
        <v>1.3875813502339787</v>
      </c>
      <c r="EF14" s="9">
        <f t="shared" si="93"/>
        <v>1.3875813502339787</v>
      </c>
      <c r="EG14" s="34"/>
      <c r="EH14" s="130">
        <f t="shared" si="69"/>
        <v>17632855.120000001</v>
      </c>
      <c r="EI14" s="131">
        <v>17632855.120000001</v>
      </c>
      <c r="EJ14" s="131"/>
      <c r="EK14" s="130">
        <f t="shared" si="70"/>
        <v>12425552.390000001</v>
      </c>
      <c r="EL14" s="130">
        <v>12425552.390000001</v>
      </c>
      <c r="EM14" s="131"/>
      <c r="EN14" s="130">
        <f t="shared" si="71"/>
        <v>10879530.99</v>
      </c>
      <c r="EO14" s="130">
        <v>10879530.99</v>
      </c>
      <c r="EP14" s="130"/>
      <c r="EQ14" s="9">
        <f t="shared" si="72"/>
        <v>0.704681817291538</v>
      </c>
      <c r="ER14" s="9">
        <f>IF(EI14=0," ",IF(EL14/EI14*100&gt;200,"СВ.200",EL14/EI14))</f>
        <v>0.704681817291538</v>
      </c>
      <c r="ES14" s="34"/>
      <c r="ET14" s="9">
        <f t="shared" si="73"/>
        <v>1.1421036808867071</v>
      </c>
      <c r="EU14" s="9">
        <f>IF(EO14=0," ",IF(EL14/EO14*100&gt;200,"СВ.200",EL14/EO14))</f>
        <v>1.1421036808867071</v>
      </c>
      <c r="EV14" s="34"/>
      <c r="EW14" s="130">
        <f t="shared" si="74"/>
        <v>0</v>
      </c>
      <c r="EX14" s="131">
        <v>0</v>
      </c>
      <c r="EY14" s="130"/>
      <c r="EZ14" s="130">
        <f t="shared" si="75"/>
        <v>0</v>
      </c>
      <c r="FA14" s="131">
        <v>0</v>
      </c>
      <c r="FB14" s="130"/>
      <c r="FC14" s="130">
        <f t="shared" si="76"/>
        <v>0</v>
      </c>
      <c r="FD14" s="131"/>
      <c r="FE14" s="130"/>
      <c r="FF14" s="9" t="str">
        <f t="shared" si="77"/>
        <v xml:space="preserve"> </v>
      </c>
      <c r="FG14" s="9" t="str">
        <f t="shared" si="77"/>
        <v xml:space="preserve"> </v>
      </c>
      <c r="FH14" s="34"/>
      <c r="FI14" s="9" t="str">
        <f t="shared" si="78"/>
        <v xml:space="preserve"> </v>
      </c>
      <c r="FJ14" s="9" t="str">
        <f>IF(FD14&lt;=0," ",IF(FA14&lt;=0," ",IF(FA14/FD14*100&gt;200,"СВ.200",FA14/FD14)))</f>
        <v xml:space="preserve"> </v>
      </c>
      <c r="FK14" s="34"/>
      <c r="FL14" s="130">
        <f t="shared" si="79"/>
        <v>22262566.59</v>
      </c>
      <c r="FM14" s="131">
        <v>22262566.59</v>
      </c>
      <c r="FN14" s="130"/>
      <c r="FO14" s="130">
        <f t="shared" si="80"/>
        <v>14338506.699999999</v>
      </c>
      <c r="FP14" s="131">
        <v>14338506.699999999</v>
      </c>
      <c r="FQ14" s="130"/>
      <c r="FR14" s="130">
        <f t="shared" si="81"/>
        <v>5408868.2699999996</v>
      </c>
      <c r="FS14" s="131">
        <v>5408868.2699999996</v>
      </c>
      <c r="FT14" s="130"/>
      <c r="FU14" s="9">
        <f t="shared" si="14"/>
        <v>0.64406350642610244</v>
      </c>
      <c r="FV14" s="9">
        <f>IF(FM14=0," ",IF(FP14/FM14*100&gt;200,"СВ.200",FP14/FM14))</f>
        <v>0.64406350642610244</v>
      </c>
      <c r="FW14" s="9" t="str">
        <f t="shared" si="14"/>
        <v xml:space="preserve"> </v>
      </c>
      <c r="FX14" s="9" t="str">
        <f t="shared" si="15"/>
        <v>СВ.200</v>
      </c>
      <c r="FY14" s="9" t="str">
        <f>IF(FS14=0," ",IF(FP14/FS14*100&gt;200,"СВ.200",FP14/FS14))</f>
        <v>СВ.200</v>
      </c>
      <c r="FZ14" s="9" t="str">
        <f t="shared" si="16"/>
        <v xml:space="preserve"> </v>
      </c>
      <c r="GA14" s="130">
        <f t="shared" si="17"/>
        <v>0</v>
      </c>
      <c r="GB14" s="131">
        <v>0</v>
      </c>
      <c r="GC14" s="130"/>
      <c r="GD14" s="130">
        <f t="shared" si="18"/>
        <v>0</v>
      </c>
      <c r="GE14" s="131">
        <v>0</v>
      </c>
      <c r="GF14" s="130"/>
      <c r="GG14" s="9" t="str">
        <f t="shared" si="19"/>
        <v xml:space="preserve"> </v>
      </c>
      <c r="GH14" s="9" t="str">
        <f>IF(GB14&lt;0," ",IF(GE14&lt;0," ",IF(GE14=0," ",IF(GB14/GE14*100&gt;200,"СВ.200",GB14/GE14))))</f>
        <v xml:space="preserve"> </v>
      </c>
      <c r="GI14" s="9" t="str">
        <f t="shared" si="20"/>
        <v xml:space="preserve"> </v>
      </c>
      <c r="GJ14" s="37">
        <f t="shared" si="82"/>
        <v>0.90048806060966824</v>
      </c>
      <c r="GK14" s="9">
        <f t="shared" si="82"/>
        <v>0.90048806060966824</v>
      </c>
      <c r="GL14" s="9" t="str">
        <f t="shared" si="82"/>
        <v xml:space="preserve"> </v>
      </c>
      <c r="GM14" s="37">
        <f t="shared" si="21"/>
        <v>0.77313854695659678</v>
      </c>
      <c r="GN14" s="9">
        <f t="shared" si="21"/>
        <v>0.77313854695659678</v>
      </c>
      <c r="GO14" s="9" t="str">
        <f t="shared" si="83"/>
        <v xml:space="preserve"> </v>
      </c>
      <c r="GP14" s="37">
        <f t="shared" si="22"/>
        <v>0.7904663304616214</v>
      </c>
      <c r="GQ14" s="9">
        <f t="shared" si="22"/>
        <v>0.7904663304616214</v>
      </c>
      <c r="GR14" s="9" t="str">
        <f t="shared" si="22"/>
        <v xml:space="preserve"> </v>
      </c>
      <c r="GS14" s="37">
        <f t="shared" si="23"/>
        <v>0.7615101861047785</v>
      </c>
      <c r="GT14" s="9">
        <f t="shared" si="23"/>
        <v>0.7615101861047785</v>
      </c>
      <c r="GU14" s="9" t="str">
        <f t="shared" si="23"/>
        <v xml:space="preserve"> </v>
      </c>
      <c r="GV14" s="37">
        <f t="shared" si="24"/>
        <v>2.1590452513470696E-2</v>
      </c>
      <c r="GW14" s="9">
        <f t="shared" si="24"/>
        <v>2.1590452513470696E-2</v>
      </c>
      <c r="GX14" s="9" t="str">
        <f t="shared" si="25"/>
        <v xml:space="preserve"> </v>
      </c>
      <c r="GY14" s="146">
        <f t="shared" si="26"/>
        <v>2.1140825936754273E-2</v>
      </c>
      <c r="GZ14" s="145">
        <f t="shared" si="26"/>
        <v>2.1140825936754273E-2</v>
      </c>
      <c r="HA14" s="9"/>
      <c r="HB14" s="37">
        <f t="shared" si="84"/>
        <v>6.2590527530146198E-2</v>
      </c>
      <c r="HC14" s="9">
        <f t="shared" si="85"/>
        <v>6.2590527530146198E-2</v>
      </c>
      <c r="HD14" s="9" t="str">
        <f t="shared" si="86"/>
        <v xml:space="preserve"> </v>
      </c>
      <c r="HE14" s="37">
        <f t="shared" si="87"/>
        <v>5.8918140250004115E-2</v>
      </c>
      <c r="HF14" s="9">
        <f t="shared" si="87"/>
        <v>5.8918140250004115E-2</v>
      </c>
      <c r="HG14" s="9" t="str">
        <f t="shared" si="27"/>
        <v xml:space="preserve"> </v>
      </c>
      <c r="HH14" s="37">
        <f t="shared" si="88"/>
        <v>3.2300574593630157E-4</v>
      </c>
      <c r="HI14" s="9">
        <f t="shared" si="88"/>
        <v>3.2300574593630157E-4</v>
      </c>
      <c r="HJ14" s="9" t="str">
        <f t="shared" si="88"/>
        <v xml:space="preserve"> </v>
      </c>
      <c r="HK14" s="37">
        <f t="shared" si="89"/>
        <v>1.9309455316509271E-6</v>
      </c>
      <c r="HL14" s="9">
        <f t="shared" si="28"/>
        <v>1.9309455316509271E-6</v>
      </c>
      <c r="HM14" s="9" t="str">
        <f t="shared" si="28"/>
        <v xml:space="preserve"> </v>
      </c>
      <c r="HN14" s="37">
        <f t="shared" si="29"/>
        <v>6.2743027688091271E-2</v>
      </c>
      <c r="HO14" s="9">
        <f t="shared" si="29"/>
        <v>6.2743027688091271E-2</v>
      </c>
      <c r="HP14" s="9" t="str">
        <f t="shared" si="90"/>
        <v xml:space="preserve"> </v>
      </c>
      <c r="HQ14" s="37">
        <f t="shared" si="30"/>
        <v>6.0588547640820709E-2</v>
      </c>
      <c r="HR14" s="9">
        <f t="shared" si="30"/>
        <v>6.0588547640820709E-2</v>
      </c>
      <c r="HS14" s="9" t="str">
        <f t="shared" si="30"/>
        <v xml:space="preserve"> </v>
      </c>
      <c r="HT14" s="37">
        <f t="shared" si="31"/>
        <v>9.3884331678384027E-3</v>
      </c>
      <c r="HU14" s="9">
        <f t="shared" si="31"/>
        <v>9.3884331678384027E-3</v>
      </c>
      <c r="HV14" s="9" t="str">
        <f t="shared" si="31"/>
        <v xml:space="preserve"> </v>
      </c>
      <c r="HW14" s="37">
        <f t="shared" si="32"/>
        <v>1.1014660413770857E-2</v>
      </c>
      <c r="HX14" s="9">
        <f t="shared" si="32"/>
        <v>1.1014660413770857E-2</v>
      </c>
      <c r="HY14" s="9" t="str">
        <f t="shared" si="32"/>
        <v xml:space="preserve"> </v>
      </c>
      <c r="HZ14" s="37">
        <f t="shared" si="33"/>
        <v>3.1193327353705006E-2</v>
      </c>
      <c r="IA14" s="9">
        <f t="shared" si="33"/>
        <v>3.1193327353705006E-2</v>
      </c>
      <c r="IB14" s="19" t="str">
        <f t="shared" si="33"/>
        <v xml:space="preserve"> </v>
      </c>
      <c r="IC14" s="37">
        <f t="shared" si="34"/>
        <v>6.9916352128565354E-2</v>
      </c>
      <c r="ID14" s="9">
        <f t="shared" si="34"/>
        <v>6.9916352128565354E-2</v>
      </c>
      <c r="IE14" s="9" t="str">
        <f t="shared" si="34"/>
        <v xml:space="preserve"> </v>
      </c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</row>
    <row r="15" spans="1:256" s="15" customFormat="1" outlineLevel="1" x14ac:dyDescent="0.2">
      <c r="A15" s="32">
        <v>6</v>
      </c>
      <c r="B15" s="82" t="s">
        <v>8</v>
      </c>
      <c r="C15" s="130">
        <f t="shared" si="6"/>
        <v>495562669.83999997</v>
      </c>
      <c r="D15" s="131">
        <v>495562669.83999997</v>
      </c>
      <c r="E15" s="130"/>
      <c r="F15" s="130">
        <f t="shared" si="7"/>
        <v>355120169.83999997</v>
      </c>
      <c r="G15" s="131">
        <v>355120169.83999997</v>
      </c>
      <c r="H15" s="131"/>
      <c r="I15" s="130">
        <f t="shared" si="8"/>
        <v>273791458.26999998</v>
      </c>
      <c r="J15" s="130">
        <v>273791458.26999998</v>
      </c>
      <c r="K15" s="131"/>
      <c r="L15" s="9">
        <f t="shared" si="35"/>
        <v>0.71659992056031174</v>
      </c>
      <c r="M15" s="9">
        <f t="shared" si="35"/>
        <v>0.71659992056031174</v>
      </c>
      <c r="N15" s="34"/>
      <c r="O15" s="9">
        <f t="shared" si="36"/>
        <v>1.2970461974376042</v>
      </c>
      <c r="P15" s="9">
        <f t="shared" si="36"/>
        <v>1.2970461974376042</v>
      </c>
      <c r="Q15" s="34"/>
      <c r="R15" s="130">
        <f t="shared" si="9"/>
        <v>429562464.41000003</v>
      </c>
      <c r="S15" s="131">
        <v>429562464.41000003</v>
      </c>
      <c r="T15" s="131"/>
      <c r="U15" s="130">
        <f t="shared" si="37"/>
        <v>295314101.70999998</v>
      </c>
      <c r="V15" s="131">
        <v>295314101.70999998</v>
      </c>
      <c r="W15" s="131"/>
      <c r="X15" s="130">
        <f t="shared" si="38"/>
        <v>242092547.80000001</v>
      </c>
      <c r="Y15" s="131">
        <v>242092547.80000001</v>
      </c>
      <c r="Z15" s="128"/>
      <c r="AA15" s="9">
        <f t="shared" si="10"/>
        <v>0.68747650499587087</v>
      </c>
      <c r="AB15" s="9">
        <f t="shared" si="10"/>
        <v>0.68747650499587087</v>
      </c>
      <c r="AC15" s="34"/>
      <c r="AD15" s="9">
        <f t="shared" si="39"/>
        <v>1.2198397034260133</v>
      </c>
      <c r="AE15" s="9">
        <f t="shared" si="39"/>
        <v>1.2198397034260133</v>
      </c>
      <c r="AF15" s="34"/>
      <c r="AG15" s="130">
        <f t="shared" si="40"/>
        <v>274738615</v>
      </c>
      <c r="AH15" s="131">
        <v>274738615</v>
      </c>
      <c r="AI15" s="131"/>
      <c r="AJ15" s="130">
        <f t="shared" si="41"/>
        <v>189131213.11000001</v>
      </c>
      <c r="AK15" s="131">
        <v>189131213.11000001</v>
      </c>
      <c r="AL15" s="131"/>
      <c r="AM15" s="130">
        <f t="shared" si="42"/>
        <v>158694902.38</v>
      </c>
      <c r="AN15" s="131">
        <v>158694902.38</v>
      </c>
      <c r="AO15" s="130"/>
      <c r="AP15" s="9">
        <f t="shared" si="11"/>
        <v>0.68840418777680745</v>
      </c>
      <c r="AQ15" s="9">
        <f t="shared" si="11"/>
        <v>0.68840418777680745</v>
      </c>
      <c r="AR15" s="34"/>
      <c r="AS15" s="9">
        <f t="shared" si="12"/>
        <v>1.1917913573374859</v>
      </c>
      <c r="AT15" s="9">
        <f t="shared" si="12"/>
        <v>1.1917913573374859</v>
      </c>
      <c r="AU15" s="34"/>
      <c r="AV15" s="130">
        <f t="shared" si="43"/>
        <v>10735800</v>
      </c>
      <c r="AW15" s="131">
        <v>10735800</v>
      </c>
      <c r="AX15" s="131"/>
      <c r="AY15" s="130">
        <f t="shared" si="44"/>
        <v>7932076.6100000003</v>
      </c>
      <c r="AZ15" s="131">
        <v>7932076.6100000003</v>
      </c>
      <c r="BA15" s="131"/>
      <c r="BB15" s="130">
        <f t="shared" si="45"/>
        <v>6697355.4900000002</v>
      </c>
      <c r="BC15" s="131">
        <v>6697355.4900000002</v>
      </c>
      <c r="BD15" s="130"/>
      <c r="BE15" s="9">
        <f t="shared" si="46"/>
        <v>0.73884355241342059</v>
      </c>
      <c r="BF15" s="9">
        <f t="shared" si="46"/>
        <v>0.73884355241342059</v>
      </c>
      <c r="BG15" s="34"/>
      <c r="BH15" s="36">
        <f t="shared" si="47"/>
        <v>1.1843595015739563</v>
      </c>
      <c r="BI15" s="36">
        <f t="shared" si="48"/>
        <v>1.1843595015739563</v>
      </c>
      <c r="BJ15" s="34"/>
      <c r="BK15" s="130">
        <f t="shared" si="49"/>
        <v>44137200</v>
      </c>
      <c r="BL15" s="131">
        <v>44137200</v>
      </c>
      <c r="BM15" s="131"/>
      <c r="BN15" s="130">
        <f t="shared" si="50"/>
        <v>33436214.949999999</v>
      </c>
      <c r="BO15" s="131">
        <v>33436214.949999999</v>
      </c>
      <c r="BP15" s="131"/>
      <c r="BQ15" s="130">
        <f t="shared" si="51"/>
        <v>30032828.010000002</v>
      </c>
      <c r="BR15" s="131">
        <v>30032828.010000002</v>
      </c>
      <c r="BS15" s="130"/>
      <c r="BT15" s="9">
        <f t="shared" si="52"/>
        <v>0.757551791912491</v>
      </c>
      <c r="BU15" s="9">
        <f t="shared" si="52"/>
        <v>0.757551791912491</v>
      </c>
      <c r="BV15" s="34"/>
      <c r="BW15" s="9">
        <f t="shared" si="53"/>
        <v>1.1133222265604417</v>
      </c>
      <c r="BX15" s="9">
        <f t="shared" si="53"/>
        <v>1.1133222265604417</v>
      </c>
      <c r="BY15" s="34"/>
      <c r="BZ15" s="130">
        <f t="shared" si="54"/>
        <v>0</v>
      </c>
      <c r="CA15" s="131">
        <v>0</v>
      </c>
      <c r="CB15" s="131"/>
      <c r="CC15" s="130">
        <f t="shared" si="55"/>
        <v>18095.87</v>
      </c>
      <c r="CD15" s="131">
        <v>18095.87</v>
      </c>
      <c r="CE15" s="131"/>
      <c r="CF15" s="130">
        <f t="shared" si="56"/>
        <v>12645.23</v>
      </c>
      <c r="CG15" s="131">
        <v>12645.23</v>
      </c>
      <c r="CH15" s="130"/>
      <c r="CI15" s="9">
        <f t="shared" si="57"/>
        <v>0</v>
      </c>
      <c r="CJ15" s="9">
        <f t="shared" si="57"/>
        <v>0</v>
      </c>
      <c r="CK15" s="34"/>
      <c r="CL15" s="9">
        <f t="shared" si="58"/>
        <v>1.4310431680562552</v>
      </c>
      <c r="CM15" s="9">
        <f t="shared" si="58"/>
        <v>1.4310431680562552</v>
      </c>
      <c r="CN15" s="34"/>
      <c r="CO15" s="130">
        <f t="shared" si="59"/>
        <v>8200000</v>
      </c>
      <c r="CP15" s="131">
        <v>8200000</v>
      </c>
      <c r="CQ15" s="131"/>
      <c r="CR15" s="130">
        <f t="shared" si="60"/>
        <v>9292871.7200000007</v>
      </c>
      <c r="CS15" s="131">
        <v>9292871.7200000007</v>
      </c>
      <c r="CT15" s="131"/>
      <c r="CU15" s="130">
        <f t="shared" si="61"/>
        <v>7938460.3200000003</v>
      </c>
      <c r="CV15" s="131">
        <v>7938460.3200000003</v>
      </c>
      <c r="CW15" s="130"/>
      <c r="CX15" s="9">
        <f t="shared" si="91"/>
        <v>1.1332770390243903</v>
      </c>
      <c r="CY15" s="9">
        <f t="shared" si="91"/>
        <v>1.1332770390243903</v>
      </c>
      <c r="CZ15" s="34"/>
      <c r="DA15" s="9">
        <f t="shared" si="94"/>
        <v>1.1706138653345313</v>
      </c>
      <c r="DB15" s="9">
        <f t="shared" si="94"/>
        <v>1.1706138653345313</v>
      </c>
      <c r="DC15" s="34"/>
      <c r="DD15" s="130">
        <f t="shared" si="62"/>
        <v>0</v>
      </c>
      <c r="DE15" s="131">
        <v>0</v>
      </c>
      <c r="DF15" s="131"/>
      <c r="DG15" s="130">
        <f t="shared" si="63"/>
        <v>0</v>
      </c>
      <c r="DH15" s="131">
        <v>0</v>
      </c>
      <c r="DI15" s="131"/>
      <c r="DJ15" s="130">
        <f t="shared" si="64"/>
        <v>0</v>
      </c>
      <c r="DK15" s="131">
        <v>0</v>
      </c>
      <c r="DL15" s="130"/>
      <c r="DM15" s="9" t="str">
        <f t="shared" si="13"/>
        <v xml:space="preserve"> </v>
      </c>
      <c r="DN15" s="9" t="str">
        <f t="shared" si="13"/>
        <v xml:space="preserve"> </v>
      </c>
      <c r="DO15" s="34"/>
      <c r="DP15" s="9" t="str">
        <f t="shared" si="65"/>
        <v xml:space="preserve"> </v>
      </c>
      <c r="DQ15" s="9" t="str">
        <f t="shared" si="65"/>
        <v xml:space="preserve"> </v>
      </c>
      <c r="DR15" s="34"/>
      <c r="DS15" s="130">
        <f t="shared" si="66"/>
        <v>18500000</v>
      </c>
      <c r="DT15" s="131">
        <v>18500000</v>
      </c>
      <c r="DU15" s="131"/>
      <c r="DV15" s="130">
        <f t="shared" si="67"/>
        <v>6892530.5</v>
      </c>
      <c r="DW15" s="131">
        <v>6892530.5</v>
      </c>
      <c r="DX15" s="131"/>
      <c r="DY15" s="130">
        <f t="shared" si="68"/>
        <v>5501174.3300000001</v>
      </c>
      <c r="DZ15" s="131">
        <v>5501174.3300000001</v>
      </c>
      <c r="EA15" s="130"/>
      <c r="EB15" s="9">
        <f t="shared" si="92"/>
        <v>0.37256921621621619</v>
      </c>
      <c r="EC15" s="9">
        <f t="shared" si="92"/>
        <v>0.37256921621621619</v>
      </c>
      <c r="ED15" s="34"/>
      <c r="EE15" s="9">
        <f t="shared" si="93"/>
        <v>1.2529198470247351</v>
      </c>
      <c r="EF15" s="9">
        <f t="shared" si="93"/>
        <v>1.2529198470247351</v>
      </c>
      <c r="EG15" s="34"/>
      <c r="EH15" s="130">
        <f t="shared" si="69"/>
        <v>40678000</v>
      </c>
      <c r="EI15" s="131">
        <v>40678000</v>
      </c>
      <c r="EJ15" s="131"/>
      <c r="EK15" s="130">
        <f t="shared" si="70"/>
        <v>29291848.050000001</v>
      </c>
      <c r="EL15" s="130">
        <v>29291848.050000001</v>
      </c>
      <c r="EM15" s="131"/>
      <c r="EN15" s="130">
        <f t="shared" si="71"/>
        <v>26214240.100000001</v>
      </c>
      <c r="EO15" s="130">
        <v>26214240.100000001</v>
      </c>
      <c r="EP15" s="130"/>
      <c r="EQ15" s="9">
        <f t="shared" si="72"/>
        <v>0.72009066448694625</v>
      </c>
      <c r="ER15" s="9">
        <f t="shared" si="72"/>
        <v>0.72009066448694625</v>
      </c>
      <c r="ES15" s="34"/>
      <c r="ET15" s="9">
        <f t="shared" si="73"/>
        <v>1.1174021424332647</v>
      </c>
      <c r="EU15" s="9">
        <f t="shared" si="73"/>
        <v>1.1174021424332647</v>
      </c>
      <c r="EV15" s="34"/>
      <c r="EW15" s="130">
        <f t="shared" si="74"/>
        <v>0</v>
      </c>
      <c r="EX15" s="131">
        <v>0</v>
      </c>
      <c r="EY15" s="130"/>
      <c r="EZ15" s="130">
        <f t="shared" si="75"/>
        <v>0</v>
      </c>
      <c r="FA15" s="131">
        <v>0</v>
      </c>
      <c r="FB15" s="130"/>
      <c r="FC15" s="130">
        <f t="shared" si="76"/>
        <v>0</v>
      </c>
      <c r="FD15" s="131"/>
      <c r="FE15" s="130"/>
      <c r="FF15" s="9" t="str">
        <f t="shared" si="77"/>
        <v xml:space="preserve"> </v>
      </c>
      <c r="FG15" s="9" t="str">
        <f t="shared" si="77"/>
        <v xml:space="preserve"> </v>
      </c>
      <c r="FH15" s="34"/>
      <c r="FI15" s="9" t="str">
        <f t="shared" si="78"/>
        <v xml:space="preserve"> </v>
      </c>
      <c r="FJ15" s="9" t="str">
        <f t="shared" si="78"/>
        <v xml:space="preserve"> </v>
      </c>
      <c r="FK15" s="34"/>
      <c r="FL15" s="130">
        <f t="shared" si="79"/>
        <v>32572849.41</v>
      </c>
      <c r="FM15" s="131">
        <v>32572849.41</v>
      </c>
      <c r="FN15" s="130"/>
      <c r="FO15" s="130">
        <f t="shared" si="80"/>
        <v>19319250.899999999</v>
      </c>
      <c r="FP15" s="131">
        <v>19319250.899999999</v>
      </c>
      <c r="FQ15" s="130"/>
      <c r="FR15" s="130">
        <f t="shared" si="81"/>
        <v>7000941.9400000004</v>
      </c>
      <c r="FS15" s="131">
        <v>7000941.9400000004</v>
      </c>
      <c r="FT15" s="130"/>
      <c r="FU15" s="9">
        <f t="shared" si="14"/>
        <v>0.59310902331034354</v>
      </c>
      <c r="FV15" s="9">
        <f t="shared" si="14"/>
        <v>0.59310902331034354</v>
      </c>
      <c r="FW15" s="9" t="str">
        <f t="shared" si="14"/>
        <v xml:space="preserve"> </v>
      </c>
      <c r="FX15" s="9" t="str">
        <f t="shared" si="15"/>
        <v>СВ.200</v>
      </c>
      <c r="FY15" s="9" t="str">
        <f t="shared" si="15"/>
        <v>СВ.200</v>
      </c>
      <c r="FZ15" s="9" t="str">
        <f t="shared" si="16"/>
        <v xml:space="preserve"> </v>
      </c>
      <c r="GA15" s="141">
        <f t="shared" si="17"/>
        <v>0</v>
      </c>
      <c r="GB15" s="131">
        <v>0</v>
      </c>
      <c r="GC15" s="130"/>
      <c r="GD15" s="141">
        <f t="shared" si="18"/>
        <v>0</v>
      </c>
      <c r="GE15" s="131">
        <v>0</v>
      </c>
      <c r="GF15" s="130"/>
      <c r="GG15" s="9" t="str">
        <f t="shared" si="19"/>
        <v xml:space="preserve"> </v>
      </c>
      <c r="GH15" s="9" t="str">
        <f>IF(GB15&lt;0," ",IF(GE15&lt;0," ",IF(GE15=0," ",IF(GB15/GE15*100&gt;200,"СВ.200",GB15/GE15))))</f>
        <v xml:space="preserve"> </v>
      </c>
      <c r="GI15" s="9" t="str">
        <f t="shared" si="20"/>
        <v xml:space="preserve"> </v>
      </c>
      <c r="GJ15" s="37">
        <f t="shared" si="82"/>
        <v>0.88422242727988964</v>
      </c>
      <c r="GK15" s="9">
        <f t="shared" si="82"/>
        <v>0.88422242727988964</v>
      </c>
      <c r="GL15" s="9" t="str">
        <f t="shared" si="82"/>
        <v xml:space="preserve"> </v>
      </c>
      <c r="GM15" s="37">
        <f t="shared" si="21"/>
        <v>0.83158921061299973</v>
      </c>
      <c r="GN15" s="9">
        <f t="shared" si="21"/>
        <v>0.83158921061299973</v>
      </c>
      <c r="GO15" s="9" t="str">
        <f t="shared" si="83"/>
        <v xml:space="preserve"> </v>
      </c>
      <c r="GP15" s="37">
        <f t="shared" si="22"/>
        <v>0.65551337214684802</v>
      </c>
      <c r="GQ15" s="9">
        <f t="shared" si="22"/>
        <v>0.65551337214684802</v>
      </c>
      <c r="GR15" s="9" t="str">
        <f t="shared" si="22"/>
        <v xml:space="preserve"> </v>
      </c>
      <c r="GS15" s="37">
        <f t="shared" si="23"/>
        <v>0.64044084591574257</v>
      </c>
      <c r="GT15" s="9">
        <f t="shared" si="23"/>
        <v>0.64044084591574257</v>
      </c>
      <c r="GU15" s="9" t="str">
        <f t="shared" si="23"/>
        <v xml:space="preserve"> </v>
      </c>
      <c r="GV15" s="37">
        <f t="shared" si="24"/>
        <v>2.7664443002735007E-2</v>
      </c>
      <c r="GW15" s="9">
        <f t="shared" si="24"/>
        <v>2.7664443002735007E-2</v>
      </c>
      <c r="GX15" s="9" t="str">
        <f t="shared" si="25"/>
        <v xml:space="preserve"> </v>
      </c>
      <c r="GY15" s="146">
        <f t="shared" si="26"/>
        <v>2.6859796278165347E-2</v>
      </c>
      <c r="GZ15" s="145">
        <f t="shared" si="26"/>
        <v>2.6859796278165347E-2</v>
      </c>
      <c r="HA15" s="9"/>
      <c r="HB15" s="37">
        <f t="shared" si="84"/>
        <v>0.12405515280384025</v>
      </c>
      <c r="HC15" s="9">
        <f t="shared" si="85"/>
        <v>0.12405515280384025</v>
      </c>
      <c r="HD15" s="9" t="str">
        <f t="shared" si="86"/>
        <v xml:space="preserve"> </v>
      </c>
      <c r="HE15" s="37">
        <f t="shared" si="87"/>
        <v>0.11322254764127228</v>
      </c>
      <c r="HF15" s="9">
        <f t="shared" si="87"/>
        <v>0.11322254764127228</v>
      </c>
      <c r="HG15" s="9" t="str">
        <f t="shared" si="27"/>
        <v xml:space="preserve"> </v>
      </c>
      <c r="HH15" s="37">
        <f t="shared" si="88"/>
        <v>5.2233041103134689E-5</v>
      </c>
      <c r="HI15" s="9">
        <f t="shared" si="88"/>
        <v>5.2233041103134689E-5</v>
      </c>
      <c r="HJ15" s="9" t="str">
        <f t="shared" si="88"/>
        <v xml:space="preserve"> </v>
      </c>
      <c r="HK15" s="37">
        <f t="shared" si="89"/>
        <v>6.1276687754553084E-5</v>
      </c>
      <c r="HL15" s="9">
        <f t="shared" si="28"/>
        <v>6.1276687754553084E-5</v>
      </c>
      <c r="HM15" s="9" t="str">
        <f t="shared" si="28"/>
        <v xml:space="preserve"> </v>
      </c>
      <c r="HN15" s="37">
        <f t="shared" si="29"/>
        <v>0.1082818960691693</v>
      </c>
      <c r="HO15" s="9">
        <f t="shared" si="29"/>
        <v>0.1082818960691693</v>
      </c>
      <c r="HP15" s="9" t="str">
        <f t="shared" si="90"/>
        <v xml:space="preserve"> </v>
      </c>
      <c r="HQ15" s="37">
        <f t="shared" si="30"/>
        <v>9.9188788752000573E-2</v>
      </c>
      <c r="HR15" s="9">
        <f t="shared" si="30"/>
        <v>9.9188788752000573E-2</v>
      </c>
      <c r="HS15" s="9" t="str">
        <f t="shared" si="30"/>
        <v xml:space="preserve"> </v>
      </c>
      <c r="HT15" s="37">
        <f t="shared" si="31"/>
        <v>2.2723435231656479E-2</v>
      </c>
      <c r="HU15" s="9">
        <f t="shared" si="31"/>
        <v>2.2723435231656479E-2</v>
      </c>
      <c r="HV15" s="9" t="str">
        <f t="shared" si="31"/>
        <v xml:space="preserve"> </v>
      </c>
      <c r="HW15" s="37">
        <f t="shared" si="32"/>
        <v>2.3339659230931349E-2</v>
      </c>
      <c r="HX15" s="9">
        <f t="shared" si="32"/>
        <v>2.3339659230931349E-2</v>
      </c>
      <c r="HY15" s="9" t="str">
        <f t="shared" si="32"/>
        <v xml:space="preserve"> </v>
      </c>
      <c r="HZ15" s="37">
        <f t="shared" si="33"/>
        <v>2.8918452895888767E-2</v>
      </c>
      <c r="IA15" s="9">
        <f t="shared" si="33"/>
        <v>2.8918452895888767E-2</v>
      </c>
      <c r="IB15" s="19" t="str">
        <f t="shared" si="33"/>
        <v xml:space="preserve"> </v>
      </c>
      <c r="IC15" s="37">
        <f t="shared" si="34"/>
        <v>6.5419330767250677E-2</v>
      </c>
      <c r="ID15" s="9">
        <f t="shared" si="34"/>
        <v>6.5419330767250677E-2</v>
      </c>
      <c r="IE15" s="9" t="str">
        <f t="shared" si="34"/>
        <v xml:space="preserve"> </v>
      </c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</row>
    <row r="16" spans="1:256" s="88" customFormat="1" ht="30" customHeight="1" x14ac:dyDescent="0.2">
      <c r="A16" s="43"/>
      <c r="B16" s="85" t="s">
        <v>9</v>
      </c>
      <c r="C16" s="134">
        <f>SUM(C10:C15)</f>
        <v>6790560433.4900007</v>
      </c>
      <c r="D16" s="135">
        <f>SUM(D10:D15)</f>
        <v>6790560433.4900007</v>
      </c>
      <c r="E16" s="136"/>
      <c r="F16" s="136">
        <f>SUM(F10:F15)</f>
        <v>5398300495.0700006</v>
      </c>
      <c r="G16" s="136">
        <f>SUM(G10:G15)</f>
        <v>5398300495.0700006</v>
      </c>
      <c r="H16" s="136"/>
      <c r="I16" s="136">
        <f>SUM(I10:I15)</f>
        <v>4552712814.79</v>
      </c>
      <c r="J16" s="136">
        <f>SUM(J10:J15)</f>
        <v>4552712814.79</v>
      </c>
      <c r="K16" s="136"/>
      <c r="L16" s="16">
        <f t="shared" si="35"/>
        <v>0.79497127636865028</v>
      </c>
      <c r="M16" s="16">
        <f t="shared" si="35"/>
        <v>0.79497127636865028</v>
      </c>
      <c r="N16" s="44"/>
      <c r="O16" s="16">
        <f t="shared" si="36"/>
        <v>1.18573270809725</v>
      </c>
      <c r="P16" s="16">
        <f t="shared" si="36"/>
        <v>1.18573270809725</v>
      </c>
      <c r="Q16" s="44"/>
      <c r="R16" s="138">
        <f t="shared" si="9"/>
        <v>6098292583.6299992</v>
      </c>
      <c r="S16" s="136">
        <f>SUM(S10:S15)</f>
        <v>6098292583.6299992</v>
      </c>
      <c r="T16" s="136"/>
      <c r="U16" s="138">
        <f t="shared" si="37"/>
        <v>4730720077.2600002</v>
      </c>
      <c r="V16" s="136">
        <f>SUM(V10:V15)</f>
        <v>4730720077.2600002</v>
      </c>
      <c r="W16" s="136"/>
      <c r="X16" s="138">
        <f t="shared" si="38"/>
        <v>3971452182.3800001</v>
      </c>
      <c r="Y16" s="136">
        <f>SUM(Y10:Y15)</f>
        <v>3971452182.3800001</v>
      </c>
      <c r="Z16" s="138"/>
      <c r="AA16" s="16">
        <f>U16/R16</f>
        <v>0.77574501590149136</v>
      </c>
      <c r="AB16" s="16">
        <f t="shared" si="10"/>
        <v>0.77574501590149136</v>
      </c>
      <c r="AC16" s="44"/>
      <c r="AD16" s="16">
        <f t="shared" si="39"/>
        <v>1.1911814268464862</v>
      </c>
      <c r="AE16" s="16">
        <f t="shared" si="39"/>
        <v>1.1911814268464862</v>
      </c>
      <c r="AF16" s="44"/>
      <c r="AG16" s="138">
        <f t="shared" si="40"/>
        <v>4275992991.6700001</v>
      </c>
      <c r="AH16" s="136">
        <f>SUM(AH10:AH15)</f>
        <v>4275992991.6700001</v>
      </c>
      <c r="AI16" s="136"/>
      <c r="AJ16" s="138">
        <f t="shared" si="41"/>
        <v>3401875239.46</v>
      </c>
      <c r="AK16" s="136">
        <f>SUM(AK10:AK15)</f>
        <v>3401875239.46</v>
      </c>
      <c r="AL16" s="136"/>
      <c r="AM16" s="138">
        <f t="shared" si="42"/>
        <v>2827720508.4500003</v>
      </c>
      <c r="AN16" s="136">
        <f>SUM(AN10:AN15)</f>
        <v>2827720508.4500003</v>
      </c>
      <c r="AO16" s="138"/>
      <c r="AP16" s="16">
        <f t="shared" si="11"/>
        <v>0.79557549464817734</v>
      </c>
      <c r="AQ16" s="16">
        <f t="shared" si="11"/>
        <v>0.79557549464817734</v>
      </c>
      <c r="AR16" s="44"/>
      <c r="AS16" s="16">
        <f t="shared" si="12"/>
        <v>1.203045077932656</v>
      </c>
      <c r="AT16" s="16">
        <f t="shared" si="12"/>
        <v>1.203045077932656</v>
      </c>
      <c r="AU16" s="44"/>
      <c r="AV16" s="138">
        <f t="shared" si="43"/>
        <v>74684046.950000003</v>
      </c>
      <c r="AW16" s="136">
        <f>SUM(AW10:AW15)</f>
        <v>74684046.950000003</v>
      </c>
      <c r="AX16" s="136"/>
      <c r="AY16" s="138">
        <f t="shared" si="44"/>
        <v>55076691.420000002</v>
      </c>
      <c r="AZ16" s="136">
        <f>SUM(AZ10:AZ15)</f>
        <v>55076691.420000002</v>
      </c>
      <c r="BA16" s="136"/>
      <c r="BB16" s="138">
        <f t="shared" si="45"/>
        <v>47577562.600000001</v>
      </c>
      <c r="BC16" s="136">
        <f>SUM(BC10:BC15)</f>
        <v>47577562.600000001</v>
      </c>
      <c r="BD16" s="138"/>
      <c r="BE16" s="16">
        <f t="shared" si="46"/>
        <v>0.73746259970182293</v>
      </c>
      <c r="BF16" s="16">
        <f t="shared" si="46"/>
        <v>0.73746259970182293</v>
      </c>
      <c r="BG16" s="44"/>
      <c r="BH16" s="47">
        <f t="shared" si="47"/>
        <v>1.1576190206095174</v>
      </c>
      <c r="BI16" s="47">
        <f t="shared" si="48"/>
        <v>1.1576190206095174</v>
      </c>
      <c r="BJ16" s="44"/>
      <c r="BK16" s="138">
        <f t="shared" si="49"/>
        <v>464514725</v>
      </c>
      <c r="BL16" s="136">
        <f>SUM(BL10:BL15)</f>
        <v>464514725</v>
      </c>
      <c r="BM16" s="136"/>
      <c r="BN16" s="138">
        <f t="shared" si="50"/>
        <v>400351000.10999995</v>
      </c>
      <c r="BO16" s="136">
        <f>SUM(BO10:BO15)</f>
        <v>400351000.10999995</v>
      </c>
      <c r="BP16" s="136"/>
      <c r="BQ16" s="138">
        <f t="shared" si="51"/>
        <v>359600293.87</v>
      </c>
      <c r="BR16" s="136">
        <f>SUM(BR10:BR15)</f>
        <v>359600293.87</v>
      </c>
      <c r="BS16" s="138"/>
      <c r="BT16" s="16">
        <f t="shared" si="52"/>
        <v>0.86186934140785298</v>
      </c>
      <c r="BU16" s="16">
        <f t="shared" si="52"/>
        <v>0.86186934140785298</v>
      </c>
      <c r="BV16" s="44"/>
      <c r="BW16" s="16">
        <f t="shared" si="53"/>
        <v>1.11332222730255</v>
      </c>
      <c r="BX16" s="16">
        <f t="shared" si="53"/>
        <v>1.11332222730255</v>
      </c>
      <c r="BY16" s="44"/>
      <c r="BZ16" s="138">
        <f t="shared" si="54"/>
        <v>503</v>
      </c>
      <c r="CA16" s="136">
        <f>SUM(CA10:CA15)</f>
        <v>503</v>
      </c>
      <c r="CB16" s="136"/>
      <c r="CC16" s="138">
        <f t="shared" si="55"/>
        <v>214266.99</v>
      </c>
      <c r="CD16" s="136">
        <f>SUM(CD10:CD15)</f>
        <v>214266.99</v>
      </c>
      <c r="CE16" s="136"/>
      <c r="CF16" s="138">
        <f t="shared" si="56"/>
        <v>754109.67999999993</v>
      </c>
      <c r="CG16" s="136">
        <f>SUM(CG10:CG15)</f>
        <v>754109.67999999993</v>
      </c>
      <c r="CH16" s="138"/>
      <c r="CI16" s="16">
        <f t="shared" si="57"/>
        <v>2.3475384612440769E-3</v>
      </c>
      <c r="CJ16" s="16">
        <f t="shared" si="57"/>
        <v>2.3475384612440769E-3</v>
      </c>
      <c r="CK16" s="44"/>
      <c r="CL16" s="17">
        <f t="shared" si="58"/>
        <v>0.2841323957013786</v>
      </c>
      <c r="CM16" s="17">
        <f t="shared" si="58"/>
        <v>0.2841323957013786</v>
      </c>
      <c r="CN16" s="44"/>
      <c r="CO16" s="138">
        <f t="shared" si="59"/>
        <v>201278982.69</v>
      </c>
      <c r="CP16" s="136">
        <f>SUM(CP10:CP15)</f>
        <v>201278982.69</v>
      </c>
      <c r="CQ16" s="136"/>
      <c r="CR16" s="138">
        <f t="shared" si="60"/>
        <v>140829721.68000001</v>
      </c>
      <c r="CS16" s="136">
        <f>SUM(CS10:CS15)</f>
        <v>140829721.68000001</v>
      </c>
      <c r="CT16" s="136"/>
      <c r="CU16" s="138">
        <f t="shared" si="61"/>
        <v>138390713.28999999</v>
      </c>
      <c r="CV16" s="136">
        <f>SUM(CV10:CV15)</f>
        <v>138390713.28999999</v>
      </c>
      <c r="CW16" s="138"/>
      <c r="CX16" s="16">
        <f t="shared" si="91"/>
        <v>0.69967425211453416</v>
      </c>
      <c r="CY16" s="16">
        <f t="shared" si="91"/>
        <v>0.69967425211453416</v>
      </c>
      <c r="CZ16" s="44"/>
      <c r="DA16" s="16">
        <f t="shared" si="94"/>
        <v>1.0176240755757147</v>
      </c>
      <c r="DB16" s="16">
        <f t="shared" si="94"/>
        <v>1.0176240755757147</v>
      </c>
      <c r="DC16" s="44"/>
      <c r="DD16" s="138">
        <f t="shared" si="62"/>
        <v>3219000</v>
      </c>
      <c r="DE16" s="136">
        <f>SUM(DE10:DE15)</f>
        <v>3219000</v>
      </c>
      <c r="DF16" s="136"/>
      <c r="DG16" s="138">
        <f t="shared" si="63"/>
        <v>1116886</v>
      </c>
      <c r="DH16" s="136">
        <f>SUM(DH10:DH15)</f>
        <v>1116886</v>
      </c>
      <c r="DI16" s="136"/>
      <c r="DJ16" s="138">
        <f t="shared" si="64"/>
        <v>3093850</v>
      </c>
      <c r="DK16" s="136">
        <f>SUM(DK10:DK15)</f>
        <v>3093850</v>
      </c>
      <c r="DL16" s="138"/>
      <c r="DM16" s="16">
        <f>IF(DD16=0," ",IF(DG16/DD16*100&gt;200,"СВ.200",DG16/DD16))</f>
        <v>0.3469667598633116</v>
      </c>
      <c r="DN16" s="16">
        <f>IF(DE16=0," ",IF(DH16/DE16*100&gt;200,"СВ.200",DH16/DE16))</f>
        <v>0.3469667598633116</v>
      </c>
      <c r="DO16" s="44"/>
      <c r="DP16" s="16">
        <f t="shared" si="65"/>
        <v>0.3610019878145353</v>
      </c>
      <c r="DQ16" s="16">
        <f t="shared" si="65"/>
        <v>0.3610019878145353</v>
      </c>
      <c r="DR16" s="44"/>
      <c r="DS16" s="138">
        <f t="shared" si="66"/>
        <v>343620100</v>
      </c>
      <c r="DT16" s="136">
        <f>SUM(DT10:DT15)</f>
        <v>343620100</v>
      </c>
      <c r="DU16" s="136"/>
      <c r="DV16" s="138">
        <f t="shared" si="67"/>
        <v>105871875.45999999</v>
      </c>
      <c r="DW16" s="136">
        <f>SUM(DW10:DW15)</f>
        <v>105871875.45999999</v>
      </c>
      <c r="DX16" s="136"/>
      <c r="DY16" s="138">
        <f t="shared" si="68"/>
        <v>93618665.75999999</v>
      </c>
      <c r="DZ16" s="136">
        <f>SUM(DZ10:DZ15)</f>
        <v>93618665.75999999</v>
      </c>
      <c r="EA16" s="138"/>
      <c r="EB16" s="16">
        <f t="shared" si="92"/>
        <v>0.30810734139242724</v>
      </c>
      <c r="EC16" s="16">
        <f t="shared" si="92"/>
        <v>0.30810734139242724</v>
      </c>
      <c r="ED16" s="45"/>
      <c r="EE16" s="16">
        <f t="shared" si="93"/>
        <v>1.1308842590366779</v>
      </c>
      <c r="EF16" s="16">
        <f t="shared" si="93"/>
        <v>1.1308842590366779</v>
      </c>
      <c r="EG16" s="45"/>
      <c r="EH16" s="138">
        <f t="shared" si="69"/>
        <v>572243468.31999993</v>
      </c>
      <c r="EI16" s="136">
        <f>SUM(EI10:EI15)</f>
        <v>572243468.31999993</v>
      </c>
      <c r="EJ16" s="136"/>
      <c r="EK16" s="138">
        <f t="shared" si="70"/>
        <v>390240850.35000002</v>
      </c>
      <c r="EL16" s="136">
        <f>SUM(EL10:EL15)</f>
        <v>390240850.35000002</v>
      </c>
      <c r="EM16" s="136"/>
      <c r="EN16" s="138">
        <f t="shared" si="71"/>
        <v>407216014.11000001</v>
      </c>
      <c r="EO16" s="136">
        <f>SUM(EO10:EO15)</f>
        <v>407216014.11000001</v>
      </c>
      <c r="EP16" s="138"/>
      <c r="EQ16" s="16">
        <f t="shared" si="72"/>
        <v>0.68194898142861182</v>
      </c>
      <c r="ER16" s="16">
        <f t="shared" si="72"/>
        <v>0.68194898142861182</v>
      </c>
      <c r="ES16" s="45"/>
      <c r="ET16" s="16">
        <f t="shared" si="73"/>
        <v>0.95831410560534946</v>
      </c>
      <c r="EU16" s="16">
        <f t="shared" si="73"/>
        <v>0.95831410560534946</v>
      </c>
      <c r="EV16" s="45"/>
      <c r="EW16" s="138">
        <f t="shared" si="74"/>
        <v>0</v>
      </c>
      <c r="EX16" s="136">
        <f>SUM(EX10:EX15)</f>
        <v>0</v>
      </c>
      <c r="EY16" s="138"/>
      <c r="EZ16" s="138">
        <f t="shared" si="75"/>
        <v>0</v>
      </c>
      <c r="FA16" s="136">
        <f>SUM(FA10:FA15)</f>
        <v>0</v>
      </c>
      <c r="FB16" s="138"/>
      <c r="FC16" s="138">
        <f t="shared" si="76"/>
        <v>0</v>
      </c>
      <c r="FD16" s="136">
        <f>SUM(FD10:FD15)</f>
        <v>0</v>
      </c>
      <c r="FE16" s="138"/>
      <c r="FF16" s="16" t="str">
        <f t="shared" si="77"/>
        <v xml:space="preserve"> </v>
      </c>
      <c r="FG16" s="16" t="str">
        <f t="shared" si="77"/>
        <v xml:space="preserve"> </v>
      </c>
      <c r="FH16" s="45"/>
      <c r="FI16" s="16" t="str">
        <f t="shared" si="78"/>
        <v xml:space="preserve"> </v>
      </c>
      <c r="FJ16" s="16" t="str">
        <f t="shared" si="78"/>
        <v xml:space="preserve"> </v>
      </c>
      <c r="FK16" s="45"/>
      <c r="FL16" s="138">
        <f t="shared" si="79"/>
        <v>162738766</v>
      </c>
      <c r="FM16" s="136">
        <f>SUM(FM10:FM15)</f>
        <v>162738766</v>
      </c>
      <c r="FN16" s="138"/>
      <c r="FO16" s="138">
        <f t="shared" si="80"/>
        <v>235143545.78999999</v>
      </c>
      <c r="FP16" s="136">
        <f>SUM(FP10:FP15)</f>
        <v>235143545.78999999</v>
      </c>
      <c r="FQ16" s="138"/>
      <c r="FR16" s="138">
        <f t="shared" si="81"/>
        <v>93480496.609999999</v>
      </c>
      <c r="FS16" s="136">
        <f>SUM(FS10:FS15)</f>
        <v>93480496.609999999</v>
      </c>
      <c r="FT16" s="138"/>
      <c r="FU16" s="16">
        <f t="shared" si="14"/>
        <v>1.4449141502646026</v>
      </c>
      <c r="FV16" s="16">
        <f t="shared" si="14"/>
        <v>1.4449141502646026</v>
      </c>
      <c r="FW16" s="16" t="str">
        <f t="shared" si="14"/>
        <v xml:space="preserve"> </v>
      </c>
      <c r="FX16" s="16" t="str">
        <f t="shared" si="15"/>
        <v>СВ.200</v>
      </c>
      <c r="FY16" s="16" t="str">
        <f t="shared" si="15"/>
        <v>СВ.200</v>
      </c>
      <c r="FZ16" s="16" t="str">
        <f t="shared" si="16"/>
        <v xml:space="preserve"> </v>
      </c>
      <c r="GA16" s="138">
        <f t="shared" si="17"/>
        <v>0</v>
      </c>
      <c r="GB16" s="136">
        <f>SUM(GB10:GB15)</f>
        <v>0</v>
      </c>
      <c r="GC16" s="138"/>
      <c r="GD16" s="138">
        <f t="shared" si="18"/>
        <v>-31.990000000000002</v>
      </c>
      <c r="GE16" s="136">
        <f>SUM(GE10:GE15)</f>
        <v>-31.990000000000002</v>
      </c>
      <c r="GF16" s="138"/>
      <c r="GG16" s="16">
        <f>IF(GD16=0," ",IF(GA16/GD16*100&gt;200,"СВ.200",GA16/GD16))</f>
        <v>0</v>
      </c>
      <c r="GH16" s="16">
        <f>IF(GE16=0," ",IF(GB16/GE16*100&gt;200,"СВ.200",GB16/GE16))</f>
        <v>0</v>
      </c>
      <c r="GI16" s="44"/>
      <c r="GJ16" s="17">
        <f t="shared" si="82"/>
        <v>0.87232653232118895</v>
      </c>
      <c r="GK16" s="17">
        <f t="shared" si="82"/>
        <v>0.87232653232118895</v>
      </c>
      <c r="GL16" s="17" t="str">
        <f t="shared" si="82"/>
        <v xml:space="preserve"> </v>
      </c>
      <c r="GM16" s="17">
        <f t="shared" si="21"/>
        <v>0.87633507648941211</v>
      </c>
      <c r="GN16" s="17">
        <f t="shared" si="21"/>
        <v>0.87633507648941211</v>
      </c>
      <c r="GO16" s="17" t="str">
        <f t="shared" si="83"/>
        <v xml:space="preserve"> </v>
      </c>
      <c r="GP16" s="17">
        <f t="shared" si="22"/>
        <v>0.71201172231045529</v>
      </c>
      <c r="GQ16" s="17">
        <f t="shared" si="22"/>
        <v>0.71201172231045529</v>
      </c>
      <c r="GR16" s="17" t="str">
        <f t="shared" si="22"/>
        <v xml:space="preserve"> </v>
      </c>
      <c r="GS16" s="17">
        <f t="shared" si="23"/>
        <v>0.71910305067771885</v>
      </c>
      <c r="GT16" s="17">
        <f t="shared" si="23"/>
        <v>0.71910305067771885</v>
      </c>
      <c r="GU16" s="17" t="str">
        <f t="shared" si="23"/>
        <v xml:space="preserve"> </v>
      </c>
      <c r="GV16" s="17">
        <f t="shared" si="24"/>
        <v>1.1979890582866809E-2</v>
      </c>
      <c r="GW16" s="17">
        <f t="shared" si="24"/>
        <v>1.1979890582866809E-2</v>
      </c>
      <c r="GX16" s="17" t="str">
        <f t="shared" si="25"/>
        <v xml:space="preserve"> </v>
      </c>
      <c r="GY16" s="148">
        <f t="shared" si="26"/>
        <v>1.1642348420644672E-2</v>
      </c>
      <c r="GZ16" s="148">
        <f t="shared" si="26"/>
        <v>1.1642348420644672E-2</v>
      </c>
      <c r="HA16" s="17"/>
      <c r="HB16" s="17">
        <f t="shared" si="84"/>
        <v>9.0546298269793046E-2</v>
      </c>
      <c r="HC16" s="17">
        <f t="shared" si="85"/>
        <v>9.0546298269793046E-2</v>
      </c>
      <c r="HD16" s="17" t="str">
        <f t="shared" si="86"/>
        <v xml:space="preserve"> </v>
      </c>
      <c r="HE16" s="17">
        <f t="shared" si="87"/>
        <v>8.4627919972360827E-2</v>
      </c>
      <c r="HF16" s="17">
        <f t="shared" si="87"/>
        <v>8.4627919972360827E-2</v>
      </c>
      <c r="HG16" s="17" t="str">
        <f t="shared" si="27"/>
        <v xml:space="preserve"> </v>
      </c>
      <c r="HH16" s="17">
        <f t="shared" si="88"/>
        <v>1.8988260348336343E-4</v>
      </c>
      <c r="HI16" s="17">
        <f t="shared" si="88"/>
        <v>1.8988260348336343E-4</v>
      </c>
      <c r="HJ16" s="17" t="str">
        <f t="shared" si="88"/>
        <v xml:space="preserve"> </v>
      </c>
      <c r="HK16" s="17">
        <f t="shared" si="89"/>
        <v>4.5292679867057772E-5</v>
      </c>
      <c r="HL16" s="17">
        <f t="shared" si="28"/>
        <v>4.5292679867057772E-5</v>
      </c>
      <c r="HM16" s="17" t="str">
        <f t="shared" si="28"/>
        <v xml:space="preserve"> </v>
      </c>
      <c r="HN16" s="17">
        <f t="shared" si="29"/>
        <v>0.10253579683438736</v>
      </c>
      <c r="HO16" s="17">
        <f t="shared" si="29"/>
        <v>0.10253579683438736</v>
      </c>
      <c r="HP16" s="17" t="str">
        <f t="shared" si="90"/>
        <v xml:space="preserve"> </v>
      </c>
      <c r="HQ16" s="17">
        <f t="shared" si="30"/>
        <v>8.2490792939924867E-2</v>
      </c>
      <c r="HR16" s="17">
        <f t="shared" si="30"/>
        <v>8.2490792939924867E-2</v>
      </c>
      <c r="HS16" s="17" t="str">
        <f t="shared" si="30"/>
        <v xml:space="preserve"> </v>
      </c>
      <c r="HT16" s="17">
        <f t="shared" si="31"/>
        <v>2.357290518953107E-2</v>
      </c>
      <c r="HU16" s="17">
        <f t="shared" si="31"/>
        <v>2.357290518953107E-2</v>
      </c>
      <c r="HV16" s="17" t="str">
        <f t="shared" si="31"/>
        <v xml:space="preserve"> </v>
      </c>
      <c r="HW16" s="17">
        <f t="shared" si="32"/>
        <v>2.2379653357406055E-2</v>
      </c>
      <c r="HX16" s="17">
        <f t="shared" si="32"/>
        <v>2.2379653357406055E-2</v>
      </c>
      <c r="HY16" s="17" t="str">
        <f t="shared" si="32"/>
        <v xml:space="preserve"> </v>
      </c>
      <c r="HZ16" s="17">
        <f t="shared" si="33"/>
        <v>2.3538114603202723E-2</v>
      </c>
      <c r="IA16" s="17">
        <f t="shared" si="33"/>
        <v>2.3538114603202723E-2</v>
      </c>
      <c r="IB16" s="86" t="str">
        <f t="shared" si="33"/>
        <v xml:space="preserve"> </v>
      </c>
      <c r="IC16" s="17">
        <f t="shared" si="34"/>
        <v>4.9705656210839153E-2</v>
      </c>
      <c r="ID16" s="17">
        <f t="shared" si="34"/>
        <v>4.9705656210839153E-2</v>
      </c>
      <c r="IE16" s="17" t="str">
        <f t="shared" si="34"/>
        <v xml:space="preserve"> </v>
      </c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pans="1:256" s="15" customFormat="1" ht="32.25" customHeight="1" x14ac:dyDescent="0.2">
      <c r="A17" s="32"/>
      <c r="B17" s="89" t="s">
        <v>10</v>
      </c>
      <c r="C17" s="64"/>
      <c r="D17" s="35"/>
      <c r="E17" s="42"/>
      <c r="F17" s="122" t="s">
        <v>0</v>
      </c>
      <c r="G17" s="123"/>
      <c r="H17" s="123"/>
      <c r="I17" s="130" t="s">
        <v>0</v>
      </c>
      <c r="J17" s="130"/>
      <c r="K17" s="130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37"/>
      <c r="GK17" s="9"/>
      <c r="GL17" s="9"/>
      <c r="GM17" s="37"/>
      <c r="GN17" s="9"/>
      <c r="GO17" s="9"/>
      <c r="GP17" s="37"/>
      <c r="GQ17" s="9"/>
      <c r="GR17" s="9"/>
      <c r="GS17" s="37"/>
      <c r="GT17" s="9"/>
      <c r="GU17" s="9"/>
      <c r="GV17" s="37"/>
      <c r="GW17" s="9"/>
      <c r="GX17" s="9"/>
      <c r="GY17" s="146"/>
      <c r="GZ17" s="145"/>
      <c r="HA17" s="9"/>
      <c r="HB17" s="37"/>
      <c r="HC17" s="9"/>
      <c r="HD17" s="9"/>
      <c r="HE17" s="37"/>
      <c r="HF17" s="9"/>
      <c r="HG17" s="9"/>
      <c r="HH17" s="37"/>
      <c r="HI17" s="9"/>
      <c r="HJ17" s="9"/>
      <c r="HK17" s="37"/>
      <c r="HL17" s="9"/>
      <c r="HM17" s="9"/>
      <c r="HN17" s="37"/>
      <c r="HO17" s="9"/>
      <c r="HP17" s="9"/>
      <c r="HQ17" s="37"/>
      <c r="HR17" s="9"/>
      <c r="HS17" s="9"/>
      <c r="HT17" s="37"/>
      <c r="HU17" s="9"/>
      <c r="HV17" s="9"/>
      <c r="HW17" s="37"/>
      <c r="HX17" s="9"/>
      <c r="HY17" s="9"/>
      <c r="HZ17" s="37"/>
      <c r="IA17" s="9"/>
      <c r="IB17" s="19"/>
      <c r="IC17" s="37"/>
      <c r="ID17" s="9"/>
      <c r="IE17" s="9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</row>
    <row r="18" spans="1:256" s="15" customFormat="1" outlineLevel="1" x14ac:dyDescent="0.2">
      <c r="A18" s="32">
        <v>7</v>
      </c>
      <c r="B18" s="82" t="s">
        <v>11</v>
      </c>
      <c r="C18" s="130">
        <f>SUM(D18:E18)</f>
        <v>29330040.629999999</v>
      </c>
      <c r="D18" s="144">
        <v>17813793.27</v>
      </c>
      <c r="E18" s="131">
        <v>11516247.359999999</v>
      </c>
      <c r="F18" s="130">
        <f>SUM(G18:H18)</f>
        <v>30524346.609999999</v>
      </c>
      <c r="G18" s="144">
        <v>17798707.149999999</v>
      </c>
      <c r="H18" s="131">
        <v>12725639.459999999</v>
      </c>
      <c r="I18" s="130">
        <f>SUM(J18:K18)</f>
        <v>23207200.380000003</v>
      </c>
      <c r="J18" s="130">
        <v>13555862.550000001</v>
      </c>
      <c r="K18" s="130">
        <v>9651337.8300000001</v>
      </c>
      <c r="L18" s="9">
        <f>F18/C18</f>
        <v>1.0407195474110054</v>
      </c>
      <c r="M18" s="9">
        <f>G18/D18</f>
        <v>0.99915312141713197</v>
      </c>
      <c r="N18" s="9">
        <f>H18/E18</f>
        <v>1.1050161621398171</v>
      </c>
      <c r="O18" s="9">
        <f t="shared" ref="O18:Q38" si="95">IF(I18=0," ",IF(F18/I18*100&gt;200,"СВ.200",F18/I18))</f>
        <v>1.3152963782872287</v>
      </c>
      <c r="P18" s="9">
        <f t="shared" si="95"/>
        <v>1.312989644469359</v>
      </c>
      <c r="Q18" s="9">
        <f t="shared" si="95"/>
        <v>1.3185363194358308</v>
      </c>
      <c r="R18" s="130">
        <f t="shared" ref="R18:R39" si="96">SUM(S18:T18)</f>
        <v>24694100</v>
      </c>
      <c r="S18" s="131">
        <v>14025400</v>
      </c>
      <c r="T18" s="131">
        <v>10668700</v>
      </c>
      <c r="U18" s="130">
        <f>SUM(V18:W18)</f>
        <v>26259912.219999999</v>
      </c>
      <c r="V18" s="131">
        <v>14333105.040000001</v>
      </c>
      <c r="W18" s="131">
        <v>11926807.18</v>
      </c>
      <c r="X18" s="130">
        <f>SUM(Y18:Z18)</f>
        <v>20263172.050000001</v>
      </c>
      <c r="Y18" s="131">
        <v>11526576.25</v>
      </c>
      <c r="Z18" s="131">
        <v>8736595.8000000007</v>
      </c>
      <c r="AA18" s="9">
        <f>U18/R18</f>
        <v>1.0634083534123535</v>
      </c>
      <c r="AB18" s="9">
        <f>V18/S18</f>
        <v>1.021939127582814</v>
      </c>
      <c r="AC18" s="9">
        <f>W18/T18</f>
        <v>1.1179250686587869</v>
      </c>
      <c r="AD18" s="9">
        <f t="shared" ref="AD18:AF38" si="97">IF(X18=0," ",IF(U18/X18*100&gt;200,"СВ.200",U18/X18))</f>
        <v>1.2959428146394285</v>
      </c>
      <c r="AE18" s="9">
        <f t="shared" si="97"/>
        <v>1.2434832971325722</v>
      </c>
      <c r="AF18" s="9">
        <f t="shared" si="97"/>
        <v>1.3651549703146388</v>
      </c>
      <c r="AG18" s="130">
        <f t="shared" ref="AG18:AG39" si="98">SUM(AH18:AI18)</f>
        <v>15520000</v>
      </c>
      <c r="AH18" s="131">
        <v>6900000</v>
      </c>
      <c r="AI18" s="131">
        <v>8620000</v>
      </c>
      <c r="AJ18" s="130">
        <f t="shared" ref="AJ18:AJ39" si="99">SUM(AK18:AL18)</f>
        <v>17621475.689999998</v>
      </c>
      <c r="AK18" s="130">
        <v>7412808.5099999998</v>
      </c>
      <c r="AL18" s="130">
        <v>10208667.18</v>
      </c>
      <c r="AM18" s="130">
        <f t="shared" ref="AM18:AM34" si="100">SUM(AN18:AO18)</f>
        <v>13010735.290000001</v>
      </c>
      <c r="AN18" s="130">
        <v>5629927.7300000004</v>
      </c>
      <c r="AO18" s="130">
        <v>7380807.5600000005</v>
      </c>
      <c r="AP18" s="9">
        <f t="shared" ref="AP18:AR40" si="101">AJ18/AG18</f>
        <v>1.1354043614690721</v>
      </c>
      <c r="AQ18" s="9">
        <f t="shared" si="101"/>
        <v>1.0743200739130434</v>
      </c>
      <c r="AR18" s="9">
        <f t="shared" si="101"/>
        <v>1.1843001368909511</v>
      </c>
      <c r="AS18" s="9">
        <f t="shared" ref="AS18:AU38" si="102">IF(AM18=0," ",IF(AJ18/AM18*100&gt;200,"СВ.200",AJ18/AM18))</f>
        <v>1.3543796947082456</v>
      </c>
      <c r="AT18" s="9">
        <f t="shared" si="102"/>
        <v>1.3166791592189762</v>
      </c>
      <c r="AU18" s="9">
        <f t="shared" si="102"/>
        <v>1.3831368853627175</v>
      </c>
      <c r="AV18" s="130">
        <f t="shared" ref="AV18:AV39" si="103">SUM(AW18:AX18)</f>
        <v>6791600</v>
      </c>
      <c r="AW18" s="131">
        <v>5599400</v>
      </c>
      <c r="AX18" s="131">
        <v>1192200</v>
      </c>
      <c r="AY18" s="130">
        <f t="shared" ref="AY18:AY39" si="104">SUM(AZ18:BA18)</f>
        <v>5637901.4800000004</v>
      </c>
      <c r="AZ18" s="131">
        <v>4692756.2</v>
      </c>
      <c r="BA18" s="131">
        <v>945145.28</v>
      </c>
      <c r="BB18" s="130">
        <f t="shared" ref="BB18:BB39" si="105">SUM(BC18:BD18)</f>
        <v>4870162.8600000003</v>
      </c>
      <c r="BC18" s="131">
        <v>4054157.75</v>
      </c>
      <c r="BD18" s="131">
        <v>816005.11</v>
      </c>
      <c r="BE18" s="9">
        <f>AY18/AV18</f>
        <v>0.83012861181459452</v>
      </c>
      <c r="BF18" s="9">
        <f>AZ18/AW18</f>
        <v>0.83808197306854304</v>
      </c>
      <c r="BG18" s="40">
        <f>BA18/AX18</f>
        <v>0.79277409830565349</v>
      </c>
      <c r="BH18" s="41">
        <f t="shared" ref="BH18:BI42" si="106">AY18/BB18</f>
        <v>1.1576412621240351</v>
      </c>
      <c r="BI18" s="41">
        <f>AZ18/BC18</f>
        <v>1.1575169219796639</v>
      </c>
      <c r="BJ18" s="41">
        <f>IF(BD18=0," ",IF(BA18/BD18*100&gt;200,"СВ.200",BA18/BD18))</f>
        <v>1.1582590211965706</v>
      </c>
      <c r="BK18" s="130">
        <f t="shared" ref="BK18:BK39" si="107">SUM(BL18:BM18)</f>
        <v>1000000</v>
      </c>
      <c r="BL18" s="131">
        <v>1000000</v>
      </c>
      <c r="BM18" s="131"/>
      <c r="BN18" s="130">
        <f t="shared" ref="BN18:BN39" si="108">SUM(BO18:BP18)</f>
        <v>1075024.7</v>
      </c>
      <c r="BO18" s="131">
        <v>1075024.7</v>
      </c>
      <c r="BP18" s="131"/>
      <c r="BQ18" s="130">
        <f t="shared" ref="BQ18:BQ39" si="109">SUM(BR18:BS18)</f>
        <v>965600.6</v>
      </c>
      <c r="BR18" s="131">
        <v>965600.6</v>
      </c>
      <c r="BS18" s="131"/>
      <c r="BT18" s="9">
        <f t="shared" ref="BT18:BU40" si="110">BN18/BK18</f>
        <v>1.0750246999999999</v>
      </c>
      <c r="BU18" s="9">
        <f>BO18/BL18</f>
        <v>1.0750246999999999</v>
      </c>
      <c r="BV18" s="42"/>
      <c r="BW18" s="9">
        <f>BN18/BQ18</f>
        <v>1.1133223198080033</v>
      </c>
      <c r="BX18" s="9">
        <f t="shared" ref="BX18:BX40" si="111">BO18/BR18</f>
        <v>1.1133223198080033</v>
      </c>
      <c r="BY18" s="42"/>
      <c r="BZ18" s="130">
        <f t="shared" ref="BZ18:BZ39" si="112">SUM(CA18:CB18)</f>
        <v>0</v>
      </c>
      <c r="CA18" s="137">
        <v>0</v>
      </c>
      <c r="CB18" s="137"/>
      <c r="CC18" s="130">
        <f t="shared" ref="CC18:CC39" si="113">SUM(CD18:CE18)</f>
        <v>0</v>
      </c>
      <c r="CD18" s="131">
        <v>0</v>
      </c>
      <c r="CE18" s="131"/>
      <c r="CF18" s="130">
        <f t="shared" ref="CF18:CF39" si="114">SUM(CG18:CH18)</f>
        <v>0</v>
      </c>
      <c r="CG18" s="131">
        <v>0</v>
      </c>
      <c r="CH18" s="131"/>
      <c r="CI18" s="9" t="str">
        <f t="shared" si="57"/>
        <v xml:space="preserve"> </v>
      </c>
      <c r="CJ18" s="9" t="str">
        <f t="shared" si="57"/>
        <v xml:space="preserve"> </v>
      </c>
      <c r="CK18" s="42"/>
      <c r="CL18" s="9" t="str">
        <f>IF(CC18&lt;0," ",IF(CF18&lt;0," ",IF(CF18=0," ",IF(CC18/CF18*100&gt;200,"СВ.200",CC18/CF18))))</f>
        <v xml:space="preserve"> </v>
      </c>
      <c r="CM18" s="9" t="str">
        <f>IF(CD18&lt;0," ",IF(CG18&lt;0," ",IF(CG18=0," ",IF(CD18/CG18*100&gt;200,"СВ.200",CD18/CG18))))</f>
        <v xml:space="preserve"> </v>
      </c>
      <c r="CN18" s="42"/>
      <c r="CO18" s="130">
        <f t="shared" ref="CO18:CO39" si="115">SUM(CP18:CQ18)</f>
        <v>196000</v>
      </c>
      <c r="CP18" s="131">
        <v>196000</v>
      </c>
      <c r="CQ18" s="131"/>
      <c r="CR18" s="130">
        <f t="shared" ref="CR18:CR39" si="116">SUM(CS18:CT18)</f>
        <v>336316</v>
      </c>
      <c r="CS18" s="131">
        <v>336316</v>
      </c>
      <c r="CT18" s="131"/>
      <c r="CU18" s="130">
        <f t="shared" ref="CU18:CU39" si="117">SUM(CV18:CW18)</f>
        <v>415336.38</v>
      </c>
      <c r="CV18" s="131">
        <v>415336.38</v>
      </c>
      <c r="CW18" s="131"/>
      <c r="CX18" s="9">
        <f t="shared" ref="CX18:CZ33" si="118">IF(CO18=0," ",IF(CR18/CO18*100&gt;200,"СВ.200",CR18/CO18))</f>
        <v>1.7158979591836734</v>
      </c>
      <c r="CY18" s="9">
        <f t="shared" si="118"/>
        <v>1.7158979591836734</v>
      </c>
      <c r="CZ18" s="9" t="str">
        <f t="shared" si="118"/>
        <v xml:space="preserve"> </v>
      </c>
      <c r="DA18" s="9">
        <f t="shared" ref="DA18:DC33" si="119">IF(CU18=0," ",IF(CR18/CU18*100&gt;200,"СВ.200",CR18/CU18))</f>
        <v>0.80974365886272714</v>
      </c>
      <c r="DB18" s="9">
        <f t="shared" si="119"/>
        <v>0.80974365886272714</v>
      </c>
      <c r="DC18" s="9" t="str">
        <f t="shared" si="119"/>
        <v xml:space="preserve"> </v>
      </c>
      <c r="DD18" s="130">
        <f t="shared" ref="DD18:DD39" si="120">SUM(DE18:DF18)</f>
        <v>88500</v>
      </c>
      <c r="DE18" s="131">
        <v>50000</v>
      </c>
      <c r="DF18" s="131">
        <v>38500</v>
      </c>
      <c r="DG18" s="130">
        <f t="shared" ref="DG18:DG38" si="121">SUM(DH18:DI18)</f>
        <v>218127.52</v>
      </c>
      <c r="DH18" s="131">
        <v>117827.36</v>
      </c>
      <c r="DI18" s="131">
        <v>100300.15999999999</v>
      </c>
      <c r="DJ18" s="130">
        <f t="shared" ref="DJ18:DJ38" si="122">SUM(DK18:DL18)</f>
        <v>178056.47999999998</v>
      </c>
      <c r="DK18" s="131">
        <v>98234.04</v>
      </c>
      <c r="DL18" s="131">
        <v>79822.44</v>
      </c>
      <c r="DM18" s="9" t="str">
        <f t="shared" ref="DM18:DO38" si="123">IF(DD18&lt;=0," ",IF(DG18&lt;=0," ",IF(DG18/DD18*100&gt;200,"СВ.200",DG18/DD18)))</f>
        <v>СВ.200</v>
      </c>
      <c r="DN18" s="9" t="str">
        <f t="shared" si="123"/>
        <v>СВ.200</v>
      </c>
      <c r="DO18" s="9" t="str">
        <f t="shared" si="123"/>
        <v>СВ.200</v>
      </c>
      <c r="DP18" s="9">
        <f t="shared" ref="DP18:DR40" si="124">IF(DJ18&lt;=0," ",IF(DG18&lt;=0," ",IF(DG18/DJ18*100&gt;200,"СВ.200",DG18/DJ18)))</f>
        <v>1.2250467941408254</v>
      </c>
      <c r="DQ18" s="9">
        <f t="shared" si="124"/>
        <v>1.1994555044259607</v>
      </c>
      <c r="DR18" s="9">
        <f t="shared" si="124"/>
        <v>1.2565408925109278</v>
      </c>
      <c r="DS18" s="130">
        <f>SUM(DT18:DU18)</f>
        <v>242000</v>
      </c>
      <c r="DT18" s="131"/>
      <c r="DU18" s="131">
        <v>242000</v>
      </c>
      <c r="DV18" s="130">
        <f t="shared" ref="DV18:DV38" si="125">SUM(DW18:DX18)</f>
        <v>85766.35</v>
      </c>
      <c r="DW18" s="131"/>
      <c r="DX18" s="131">
        <v>85766.35</v>
      </c>
      <c r="DY18" s="130">
        <f t="shared" ref="DY18:DY38" si="126">SUM(DZ18:EA18)</f>
        <v>182871.2</v>
      </c>
      <c r="DZ18" s="131"/>
      <c r="EA18" s="131">
        <v>182871.2</v>
      </c>
      <c r="EB18" s="9">
        <f>IF(DS18=0," ",IF(DV18/DS18*100&gt;200,"СВ.200",DV18/DS18))</f>
        <v>0.3544064049586777</v>
      </c>
      <c r="EC18" s="9" t="str">
        <f>IF(DT18=0," ",IF(DW18/DT18*100&gt;200,"СВ.200",DW18/DT18))</f>
        <v xml:space="preserve"> </v>
      </c>
      <c r="ED18" s="9">
        <f>IF(DU18=0," ",IF(DX18/DU18*100&gt;200,"СВ.200",DX18/DU18))</f>
        <v>0.3544064049586777</v>
      </c>
      <c r="EE18" s="9">
        <f>IF(DY18=0," ",IF(DV18/DY18*100&gt;200,"СВ.200",DV18/DY18))</f>
        <v>0.46899867228956776</v>
      </c>
      <c r="EF18" s="9" t="str">
        <f>IF(DZ18=0," ",IF(DW18/DZ18*100&gt;200,"СВ.200",DW18/DZ18))</f>
        <v xml:space="preserve"> </v>
      </c>
      <c r="EG18" s="9">
        <f>IF(EA18=0," ",IF(DX18/EA18*100&gt;200,"СВ.200",DX18/EA18))</f>
        <v>0.46899867228956776</v>
      </c>
      <c r="EH18" s="130">
        <f t="shared" ref="EH18:EH39" si="127">SUM(EI18:EJ18)</f>
        <v>575000</v>
      </c>
      <c r="EI18" s="140"/>
      <c r="EJ18" s="140">
        <v>575000</v>
      </c>
      <c r="EK18" s="130">
        <f t="shared" ref="EK18:EK39" si="128">SUM(EL18:EM18)</f>
        <v>586128.21</v>
      </c>
      <c r="EL18" s="131"/>
      <c r="EM18" s="131">
        <v>586128.21</v>
      </c>
      <c r="EN18" s="130">
        <f t="shared" ref="EN18:EN39" si="129">SUM(EO18:EP18)</f>
        <v>275489.49</v>
      </c>
      <c r="EO18" s="131"/>
      <c r="EP18" s="131">
        <v>275489.49</v>
      </c>
      <c r="EQ18" s="9">
        <f t="shared" ref="EQ18:ES33" si="130">IF(EH18=0," ",IF(EK18/EH18*100&gt;200,"СВ.200",EK18/EH18))</f>
        <v>1.0193534086956522</v>
      </c>
      <c r="ER18" s="9" t="str">
        <f t="shared" si="130"/>
        <v xml:space="preserve"> </v>
      </c>
      <c r="ES18" s="9">
        <f t="shared" si="130"/>
        <v>1.0193534086956522</v>
      </c>
      <c r="ET18" s="9" t="str">
        <f t="shared" ref="ET18:EV33" si="131">IF(EN18=0," ",IF(EK18/EN18*100&gt;200,"СВ.200",EK18/EN18))</f>
        <v>СВ.200</v>
      </c>
      <c r="EU18" s="9" t="str">
        <f t="shared" si="131"/>
        <v xml:space="preserve"> </v>
      </c>
      <c r="EV18" s="9" t="str">
        <f t="shared" si="131"/>
        <v>СВ.200</v>
      </c>
      <c r="EW18" s="130">
        <f t="shared" ref="EW18:EW39" si="132">SUM(EX18:EY18)</f>
        <v>0</v>
      </c>
      <c r="EX18" s="131">
        <v>0</v>
      </c>
      <c r="EY18" s="130"/>
      <c r="EZ18" s="130">
        <f t="shared" ref="EZ18:EZ39" si="133">SUM(FA18:FB18)</f>
        <v>0</v>
      </c>
      <c r="FA18" s="131">
        <v>0</v>
      </c>
      <c r="FB18" s="130"/>
      <c r="FC18" s="130">
        <f t="shared" ref="FC18:FC39" si="134">SUM(FD18:FE18)</f>
        <v>0</v>
      </c>
      <c r="FD18" s="131">
        <v>0</v>
      </c>
      <c r="FE18" s="130"/>
      <c r="FF18" s="9" t="str">
        <f>IF(EW18&lt;=0," ",IF(EZ18&lt;=0," ",IF(EZ18/EW18*100&gt;200,"СВ.200",EZ18/EW18)))</f>
        <v xml:space="preserve"> </v>
      </c>
      <c r="FG18" s="9" t="str">
        <f>IF(EX18&lt;=0," ",IF(FA18&lt;=0," ",IF(FA18/EX18*100&gt;200,"СВ.200",FA18/EX18)))</f>
        <v xml:space="preserve"> </v>
      </c>
      <c r="FH18" s="9" t="str">
        <f t="shared" ref="FH18:FH42" si="135">IF(EY18=0," ",IF(FB18/EY18*100&gt;200,"СВ.200",FB18/EY18))</f>
        <v xml:space="preserve"> </v>
      </c>
      <c r="FI18" s="9" t="str">
        <f>IF(FC18&lt;=0," ",IF(EZ18&lt;=0," ",IF(EZ18/FC18*100&gt;200,"СВ.200",EZ18/FC18)))</f>
        <v xml:space="preserve"> </v>
      </c>
      <c r="FJ18" s="9" t="str">
        <f>IF(FD18&lt;=0," ",IF(FA18&lt;=0," ",IF(FA18/FD18*100&gt;200,"СВ.200",FA18/FD18)))</f>
        <v xml:space="preserve"> </v>
      </c>
      <c r="FK18" s="9" t="str">
        <f>IF(FB18&lt;0," ",IF(FE18&lt;0," ",IF(FE18=0," ",IF(FB18/FE18*100&gt;200,"СВ.200",FB18/FE18))))</f>
        <v xml:space="preserve"> </v>
      </c>
      <c r="FL18" s="130">
        <f t="shared" ref="FL18:FL39" si="136">SUM(FM18:FN18)</f>
        <v>281000</v>
      </c>
      <c r="FM18" s="131">
        <v>280000</v>
      </c>
      <c r="FN18" s="130">
        <v>1000</v>
      </c>
      <c r="FO18" s="130">
        <f t="shared" ref="FO18:FO39" si="137">SUM(FP18:FQ18)</f>
        <v>699172.27</v>
      </c>
      <c r="FP18" s="131">
        <v>698372.27</v>
      </c>
      <c r="FQ18" s="130">
        <v>800</v>
      </c>
      <c r="FR18" s="130">
        <f t="shared" ref="FR18:FR39" si="138">SUM(FS18:FT18)</f>
        <v>364919.75</v>
      </c>
      <c r="FS18" s="131">
        <v>363319.75</v>
      </c>
      <c r="FT18" s="130">
        <v>1600</v>
      </c>
      <c r="FU18" s="9" t="str">
        <f t="shared" ref="FU18:FW42" si="139">IF(FL18=0," ",IF(FO18/FL18*100&gt;200,"СВ.200",FO18/FL18))</f>
        <v>СВ.200</v>
      </c>
      <c r="FV18" s="9" t="str">
        <f t="shared" si="139"/>
        <v>СВ.200</v>
      </c>
      <c r="FW18" s="9">
        <f t="shared" si="139"/>
        <v>0.8</v>
      </c>
      <c r="FX18" s="9">
        <f t="shared" ref="FX18:FY42" si="140">IF(FR18=0," ",IF(FO18/FR18*100&gt;200,"СВ.200",FO18/FR18))</f>
        <v>1.9159617148701873</v>
      </c>
      <c r="FY18" s="9">
        <f t="shared" si="140"/>
        <v>1.9221973757275788</v>
      </c>
      <c r="FZ18" s="9">
        <f t="shared" ref="FZ18:FZ42" si="141">IF(FQ18=0," ",IF(FT18/FQ18*100&gt;200,"СВ.200",FT18/FQ18))</f>
        <v>2</v>
      </c>
      <c r="GA18" s="130">
        <f t="shared" ref="GA18:GA39" si="142">SUM(GB18:GC18)</f>
        <v>0</v>
      </c>
      <c r="GB18" s="131">
        <v>0</v>
      </c>
      <c r="GC18" s="130"/>
      <c r="GD18" s="130">
        <f t="shared" ref="GD18:GD39" si="143">SUM(GE18:GF18)</f>
        <v>0</v>
      </c>
      <c r="GE18" s="131">
        <v>0</v>
      </c>
      <c r="GF18" s="130"/>
      <c r="GG18" s="9" t="str">
        <f t="shared" ref="GG18:GI33" si="144">IF(GA18&lt;0," ",IF(GD18&lt;0," ",IF(GD18=0," ",IF(GA18/GD18*100&gt;200,"СВ.200",GA18/GD18))))</f>
        <v xml:space="preserve"> </v>
      </c>
      <c r="GH18" s="9" t="str">
        <f t="shared" si="144"/>
        <v xml:space="preserve"> </v>
      </c>
      <c r="GI18" s="9" t="str">
        <f t="shared" si="144"/>
        <v xml:space="preserve"> </v>
      </c>
      <c r="GJ18" s="37">
        <f t="shared" si="82"/>
        <v>0.87314159908158639</v>
      </c>
      <c r="GK18" s="9">
        <f t="shared" si="82"/>
        <v>0.85030194187089925</v>
      </c>
      <c r="GL18" s="9">
        <f t="shared" si="82"/>
        <v>0.90522121947108347</v>
      </c>
      <c r="GM18" s="37">
        <f t="shared" si="21"/>
        <v>0.86029399926277406</v>
      </c>
      <c r="GN18" s="9">
        <f t="shared" si="21"/>
        <v>0.8052891100014532</v>
      </c>
      <c r="GO18" s="9">
        <f t="shared" si="21"/>
        <v>0.93722655097129404</v>
      </c>
      <c r="GP18" s="37">
        <f t="shared" si="22"/>
        <v>0.64208778654672682</v>
      </c>
      <c r="GQ18" s="9">
        <f t="shared" si="22"/>
        <v>0.48843018151205136</v>
      </c>
      <c r="GR18" s="9">
        <f t="shared" si="22"/>
        <v>0.8448150434062659</v>
      </c>
      <c r="GS18" s="37">
        <f t="shared" si="23"/>
        <v>0.67104092132414594</v>
      </c>
      <c r="GT18" s="9">
        <f t="shared" si="23"/>
        <v>0.5171809241132862</v>
      </c>
      <c r="GU18" s="9">
        <f t="shared" si="23"/>
        <v>0.85594300519244249</v>
      </c>
      <c r="GV18" s="37">
        <f t="shared" ref="GV18:GX42" si="145">IF(BB18&lt;=0," ",IF(X18&lt;=0," ",IF(BB18/X18*100&gt;200,"СВ.200",BB18/X18)))</f>
        <v>0.24034553168589418</v>
      </c>
      <c r="GW18" s="9">
        <f t="shared" si="145"/>
        <v>0.35172263316264446</v>
      </c>
      <c r="GX18" s="9">
        <f t="shared" si="145"/>
        <v>9.3400808356041823E-2</v>
      </c>
      <c r="GY18" s="146">
        <f t="shared" si="26"/>
        <v>0.21469612818073619</v>
      </c>
      <c r="GZ18" s="145">
        <f t="shared" si="26"/>
        <v>0.32740681010176981</v>
      </c>
      <c r="HA18" s="9">
        <f t="shared" si="26"/>
        <v>7.9245456536340186E-2</v>
      </c>
      <c r="HB18" s="37">
        <f t="shared" ref="HB18:HD40" si="146">IF(BQ18&lt;=0," ",IF(X18&lt;=0," ",IF(BQ18/X18*100&gt;200,"СВ.200",BQ18/X18)))</f>
        <v>4.7652983334363977E-2</v>
      </c>
      <c r="HC18" s="9">
        <f t="shared" si="146"/>
        <v>8.377167504531105E-2</v>
      </c>
      <c r="HD18" s="9" t="str">
        <f t="shared" si="146"/>
        <v xml:space="preserve"> </v>
      </c>
      <c r="HE18" s="37">
        <f>IF(BN18&lt;=0," ",IF(U18&lt;=0," ",IF(BN18/U18*100&gt;200,"СВ.200",BN18/U18)))</f>
        <v>4.0937863424434555E-2</v>
      </c>
      <c r="HF18" s="9">
        <f t="shared" si="87"/>
        <v>7.5002917860427537E-2</v>
      </c>
      <c r="HG18" s="9" t="str">
        <f t="shared" si="87"/>
        <v xml:space="preserve"> </v>
      </c>
      <c r="HH18" s="37" t="str">
        <f t="shared" si="88"/>
        <v xml:space="preserve"> </v>
      </c>
      <c r="HI18" s="9" t="str">
        <f t="shared" si="88"/>
        <v xml:space="preserve"> </v>
      </c>
      <c r="HJ18" s="9" t="str">
        <f t="shared" si="88"/>
        <v xml:space="preserve"> </v>
      </c>
      <c r="HK18" s="37" t="str">
        <f t="shared" ref="HK18:HM42" si="147">IF(CC18&lt;=0," ",IF(U18&lt;=0," ",IF(CC18/U18*100&gt;200,"СВ.200",CC18/U18)))</f>
        <v xml:space="preserve"> </v>
      </c>
      <c r="HL18" s="9" t="str">
        <f t="shared" si="147"/>
        <v xml:space="preserve"> </v>
      </c>
      <c r="HM18" s="9" t="str">
        <f t="shared" si="147"/>
        <v xml:space="preserve"> </v>
      </c>
      <c r="HN18" s="37">
        <f t="shared" si="29"/>
        <v>1.3595575723298465E-2</v>
      </c>
      <c r="HO18" s="9" t="str">
        <f t="shared" si="29"/>
        <v xml:space="preserve"> </v>
      </c>
      <c r="HP18" s="9">
        <f t="shared" si="29"/>
        <v>3.1532818537856583E-2</v>
      </c>
      <c r="HQ18" s="37">
        <f t="shared" si="30"/>
        <v>2.2320265395007477E-2</v>
      </c>
      <c r="HR18" s="9" t="str">
        <f t="shared" si="30"/>
        <v xml:space="preserve"> </v>
      </c>
      <c r="HS18" s="9">
        <f t="shared" si="30"/>
        <v>4.9143765062528662E-2</v>
      </c>
      <c r="HT18" s="37">
        <f t="shared" si="31"/>
        <v>9.0248061630607331E-3</v>
      </c>
      <c r="HU18" s="9" t="str">
        <f t="shared" si="31"/>
        <v xml:space="preserve"> </v>
      </c>
      <c r="HV18" s="9">
        <f t="shared" si="31"/>
        <v>2.0931631059319465E-2</v>
      </c>
      <c r="HW18" s="37">
        <f t="shared" si="32"/>
        <v>3.2660562336030538E-3</v>
      </c>
      <c r="HX18" s="9" t="str">
        <f t="shared" si="32"/>
        <v xml:space="preserve"> </v>
      </c>
      <c r="HY18" s="9">
        <f t="shared" si="32"/>
        <v>7.1910569782515765E-3</v>
      </c>
      <c r="HZ18" s="37">
        <f t="shared" si="33"/>
        <v>1.8009014042793956E-2</v>
      </c>
      <c r="IA18" s="9">
        <f t="shared" si="33"/>
        <v>3.1520179290012502E-2</v>
      </c>
      <c r="IB18" s="19">
        <f t="shared" si="33"/>
        <v>1.8313769305889141E-4</v>
      </c>
      <c r="IC18" s="37">
        <f t="shared" si="34"/>
        <v>2.6625080241795267E-2</v>
      </c>
      <c r="ID18" s="9">
        <f t="shared" si="34"/>
        <v>4.8724422799597371E-2</v>
      </c>
      <c r="IE18" s="9">
        <f t="shared" si="34"/>
        <v>6.7075788844940477E-5</v>
      </c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</row>
    <row r="19" spans="1:256" s="15" customFormat="1" outlineLevel="1" x14ac:dyDescent="0.2">
      <c r="A19" s="32">
        <v>8</v>
      </c>
      <c r="B19" s="82" t="s">
        <v>12</v>
      </c>
      <c r="C19" s="130">
        <f t="shared" ref="C19:C38" si="148">SUM(D19:E19)</f>
        <v>119304156.65000001</v>
      </c>
      <c r="D19" s="144">
        <v>62741067.649999999</v>
      </c>
      <c r="E19" s="131">
        <v>56563089</v>
      </c>
      <c r="F19" s="130">
        <f t="shared" ref="F19:F38" si="149">SUM(G19:H19)</f>
        <v>102274109.31999999</v>
      </c>
      <c r="G19" s="144">
        <v>53680770.649999999</v>
      </c>
      <c r="H19" s="131">
        <v>48593338.670000002</v>
      </c>
      <c r="I19" s="130">
        <f t="shared" ref="I19:I38" si="150">SUM(J19:K19)</f>
        <v>91834694.099999994</v>
      </c>
      <c r="J19" s="130">
        <v>52505345.630000003</v>
      </c>
      <c r="K19" s="130">
        <v>39329348.469999999</v>
      </c>
      <c r="L19" s="9">
        <f t="shared" ref="L19:N42" si="151">F19/C19</f>
        <v>0.85725520544970879</v>
      </c>
      <c r="M19" s="9">
        <f t="shared" si="151"/>
        <v>0.8555922406271006</v>
      </c>
      <c r="N19" s="9">
        <f t="shared" si="151"/>
        <v>0.85909980393751129</v>
      </c>
      <c r="O19" s="9">
        <f t="shared" si="95"/>
        <v>1.1136761582570567</v>
      </c>
      <c r="P19" s="9">
        <f t="shared" si="95"/>
        <v>1.0223867685451136</v>
      </c>
      <c r="Q19" s="9">
        <f t="shared" si="95"/>
        <v>1.23554903806928</v>
      </c>
      <c r="R19" s="130">
        <f t="shared" si="96"/>
        <v>103847926.45</v>
      </c>
      <c r="S19" s="131">
        <v>52341954.109999999</v>
      </c>
      <c r="T19" s="131">
        <v>51505972.340000004</v>
      </c>
      <c r="U19" s="130">
        <f t="shared" si="37"/>
        <v>88950672.710000008</v>
      </c>
      <c r="V19" s="131">
        <v>44947236.710000001</v>
      </c>
      <c r="W19" s="131">
        <v>44003436</v>
      </c>
      <c r="X19" s="130">
        <f t="shared" ref="X19:X39" si="152">SUM(Y19:Z19)</f>
        <v>72069702.459999993</v>
      </c>
      <c r="Y19" s="131">
        <v>38144369.089999996</v>
      </c>
      <c r="Z19" s="131">
        <v>33925333.369999997</v>
      </c>
      <c r="AA19" s="9">
        <f t="shared" ref="AA19:AC42" si="153">U19/R19</f>
        <v>0.85654741265178147</v>
      </c>
      <c r="AB19" s="9">
        <f t="shared" si="153"/>
        <v>0.85872293983408565</v>
      </c>
      <c r="AC19" s="9">
        <f t="shared" si="153"/>
        <v>0.85433657498057824</v>
      </c>
      <c r="AD19" s="9">
        <f t="shared" si="97"/>
        <v>1.2342311633570191</v>
      </c>
      <c r="AE19" s="9">
        <f t="shared" si="97"/>
        <v>1.1783452651674204</v>
      </c>
      <c r="AF19" s="9">
        <f t="shared" si="97"/>
        <v>1.2970671657102129</v>
      </c>
      <c r="AG19" s="130">
        <f t="shared" si="98"/>
        <v>81269185.159999996</v>
      </c>
      <c r="AH19" s="131">
        <v>38399758.060000002</v>
      </c>
      <c r="AI19" s="131">
        <v>42869427.100000001</v>
      </c>
      <c r="AJ19" s="130">
        <f t="shared" si="99"/>
        <v>71082135.890000001</v>
      </c>
      <c r="AK19" s="130">
        <v>32954866.309999999</v>
      </c>
      <c r="AL19" s="130">
        <v>38127269.580000006</v>
      </c>
      <c r="AM19" s="130">
        <f t="shared" si="100"/>
        <v>57267943.939999998</v>
      </c>
      <c r="AN19" s="130">
        <v>27550457.030000001</v>
      </c>
      <c r="AO19" s="130">
        <v>29717486.91</v>
      </c>
      <c r="AP19" s="9">
        <f t="shared" si="101"/>
        <v>0.8746505302108778</v>
      </c>
      <c r="AQ19" s="9">
        <f t="shared" si="101"/>
        <v>0.85820505062838404</v>
      </c>
      <c r="AR19" s="9">
        <f t="shared" si="101"/>
        <v>0.88938136474420026</v>
      </c>
      <c r="AS19" s="9">
        <f t="shared" si="102"/>
        <v>1.2412203232662451</v>
      </c>
      <c r="AT19" s="9">
        <f t="shared" si="102"/>
        <v>1.1961640518019383</v>
      </c>
      <c r="AU19" s="9">
        <f t="shared" si="102"/>
        <v>1.2829910448171207</v>
      </c>
      <c r="AV19" s="130">
        <f t="shared" si="103"/>
        <v>12215769.24</v>
      </c>
      <c r="AW19" s="131">
        <v>9426800</v>
      </c>
      <c r="AX19" s="131">
        <v>2788969.24</v>
      </c>
      <c r="AY19" s="130">
        <f t="shared" si="104"/>
        <v>9025587.75</v>
      </c>
      <c r="AZ19" s="131">
        <v>6964951.2699999996</v>
      </c>
      <c r="BA19" s="131">
        <v>2060636.48</v>
      </c>
      <c r="BB19" s="130">
        <f t="shared" si="105"/>
        <v>7757927.1499999994</v>
      </c>
      <c r="BC19" s="131">
        <v>6015391.6799999997</v>
      </c>
      <c r="BD19" s="131">
        <v>1742535.47</v>
      </c>
      <c r="BE19" s="9">
        <f t="shared" ref="BE19:BF42" si="154">AY19/AV19</f>
        <v>0.7388472696787779</v>
      </c>
      <c r="BF19" s="9">
        <f>AZ19/AW19</f>
        <v>0.73884576632579446</v>
      </c>
      <c r="BG19" s="40">
        <f t="shared" ref="BG19:BG40" si="155">BA19/AX19</f>
        <v>0.73885235105712377</v>
      </c>
      <c r="BH19" s="41">
        <f t="shared" si="106"/>
        <v>1.1634019726519345</v>
      </c>
      <c r="BI19" s="41">
        <f>AZ19/BC19</f>
        <v>1.1578549894194088</v>
      </c>
      <c r="BJ19" s="41">
        <f t="shared" ref="BJ19:BJ40" si="156">IF(BD19=0," ",IF(BA19/BD19*100&gt;200,"СВ.200",BA19/BD19))</f>
        <v>1.1825506656688027</v>
      </c>
      <c r="BK19" s="130">
        <f t="shared" si="107"/>
        <v>3389296.05</v>
      </c>
      <c r="BL19" s="131">
        <v>3389296.05</v>
      </c>
      <c r="BM19" s="131"/>
      <c r="BN19" s="130">
        <f t="shared" si="108"/>
        <v>3026268.24</v>
      </c>
      <c r="BO19" s="131">
        <v>3026268.24</v>
      </c>
      <c r="BP19" s="131"/>
      <c r="BQ19" s="130">
        <f t="shared" si="109"/>
        <v>2718232.26</v>
      </c>
      <c r="BR19" s="131">
        <v>2718232.26</v>
      </c>
      <c r="BS19" s="131"/>
      <c r="BT19" s="9">
        <f t="shared" si="110"/>
        <v>0.89288990851064798</v>
      </c>
      <c r="BU19" s="9">
        <f>BO19/BL19</f>
        <v>0.89288990851064798</v>
      </c>
      <c r="BV19" s="42"/>
      <c r="BW19" s="9">
        <f>BN19/BQ19</f>
        <v>1.1133221706374719</v>
      </c>
      <c r="BX19" s="9">
        <f t="shared" si="111"/>
        <v>1.1133221706374719</v>
      </c>
      <c r="BY19" s="42"/>
      <c r="BZ19" s="130">
        <f t="shared" si="112"/>
        <v>0</v>
      </c>
      <c r="CA19" s="137">
        <v>0</v>
      </c>
      <c r="CB19" s="137"/>
      <c r="CC19" s="130">
        <f t="shared" si="113"/>
        <v>0</v>
      </c>
      <c r="CD19" s="131">
        <v>0</v>
      </c>
      <c r="CE19" s="131"/>
      <c r="CF19" s="130">
        <f t="shared" si="114"/>
        <v>500</v>
      </c>
      <c r="CG19" s="131">
        <v>500</v>
      </c>
      <c r="CH19" s="131"/>
      <c r="CI19" s="9" t="str">
        <f t="shared" si="57"/>
        <v xml:space="preserve"> </v>
      </c>
      <c r="CJ19" s="9" t="str">
        <f t="shared" si="57"/>
        <v xml:space="preserve"> </v>
      </c>
      <c r="CK19" s="42"/>
      <c r="CL19" s="9">
        <f>IF(CC19&lt;0," ",IF(CF19&lt;0," ",IF(CF19=0," ",IF(CC19/CF19*100&gt;200,"СВ.200",CC19/CF19))))</f>
        <v>0</v>
      </c>
      <c r="CM19" s="9">
        <f t="shared" ref="CM19:CM42" si="157">IF(CD19&lt;0," ",IF(CG19&lt;0," ",IF(CG19=0," ",IF(CD19/CG19*100&gt;200,"СВ.200",CD19/CG19))))</f>
        <v>0</v>
      </c>
      <c r="CN19" s="42"/>
      <c r="CO19" s="130">
        <f t="shared" si="115"/>
        <v>1082000</v>
      </c>
      <c r="CP19" s="131">
        <v>1082000</v>
      </c>
      <c r="CQ19" s="131"/>
      <c r="CR19" s="130">
        <f t="shared" si="116"/>
        <v>1118326</v>
      </c>
      <c r="CS19" s="131">
        <v>1118326</v>
      </c>
      <c r="CT19" s="131"/>
      <c r="CU19" s="130">
        <f t="shared" si="117"/>
        <v>1133753.23</v>
      </c>
      <c r="CV19" s="131">
        <v>1133753.23</v>
      </c>
      <c r="CW19" s="131"/>
      <c r="CX19" s="9">
        <f t="shared" si="118"/>
        <v>1.0335730129390019</v>
      </c>
      <c r="CY19" s="9">
        <f t="shared" si="118"/>
        <v>1.0335730129390019</v>
      </c>
      <c r="CZ19" s="9" t="str">
        <f t="shared" si="118"/>
        <v xml:space="preserve"> </v>
      </c>
      <c r="DA19" s="9">
        <f t="shared" si="119"/>
        <v>0.98639277967040506</v>
      </c>
      <c r="DB19" s="9">
        <f t="shared" si="119"/>
        <v>0.98639277967040506</v>
      </c>
      <c r="DC19" s="9" t="str">
        <f t="shared" si="119"/>
        <v xml:space="preserve"> </v>
      </c>
      <c r="DD19" s="130">
        <f t="shared" si="120"/>
        <v>70476</v>
      </c>
      <c r="DE19" s="131">
        <v>44100</v>
      </c>
      <c r="DF19" s="131">
        <v>26376</v>
      </c>
      <c r="DG19" s="130">
        <f t="shared" si="121"/>
        <v>118822.1</v>
      </c>
      <c r="DH19" s="131">
        <v>79344.47</v>
      </c>
      <c r="DI19" s="131">
        <v>39477.630000000005</v>
      </c>
      <c r="DJ19" s="130">
        <f t="shared" si="122"/>
        <v>62362</v>
      </c>
      <c r="DK19" s="131">
        <v>43233.599999999999</v>
      </c>
      <c r="DL19" s="131">
        <v>19128.400000000001</v>
      </c>
      <c r="DM19" s="9">
        <f t="shared" si="123"/>
        <v>1.6859938134967933</v>
      </c>
      <c r="DN19" s="9">
        <f t="shared" si="123"/>
        <v>1.7991943310657597</v>
      </c>
      <c r="DO19" s="9">
        <f t="shared" si="123"/>
        <v>1.4967254322111012</v>
      </c>
      <c r="DP19" s="9">
        <f t="shared" si="124"/>
        <v>1.9053606362849171</v>
      </c>
      <c r="DQ19" s="9">
        <f t="shared" si="124"/>
        <v>1.835250129528885</v>
      </c>
      <c r="DR19" s="9" t="str">
        <f t="shared" si="124"/>
        <v>СВ.200</v>
      </c>
      <c r="DS19" s="130">
        <f t="shared" ref="DS19:DS38" si="158">SUM(DT19:DU19)</f>
        <v>1421000</v>
      </c>
      <c r="DT19" s="131"/>
      <c r="DU19" s="131">
        <v>1421000</v>
      </c>
      <c r="DV19" s="130">
        <f t="shared" si="125"/>
        <v>1695893.9500000002</v>
      </c>
      <c r="DW19" s="131"/>
      <c r="DX19" s="131">
        <v>1695893.9500000002</v>
      </c>
      <c r="DY19" s="130">
        <f t="shared" si="126"/>
        <v>579386.12</v>
      </c>
      <c r="DZ19" s="131"/>
      <c r="EA19" s="131">
        <v>579386.12</v>
      </c>
      <c r="EB19" s="9">
        <f t="shared" ref="EB19:ED34" si="159">IF(DV19&lt;0," ",IF(DS19&lt;0," ",IF(DS19=0," ",IF(DV19/DS19*100&gt;200,"СВ.200",DV19/DS19))))</f>
        <v>1.1934510555946518</v>
      </c>
      <c r="EC19" s="9" t="str">
        <f t="shared" si="159"/>
        <v xml:space="preserve"> </v>
      </c>
      <c r="ED19" s="9">
        <f t="shared" si="159"/>
        <v>1.1934510555946518</v>
      </c>
      <c r="EE19" s="9" t="str">
        <f>IF(DV19&lt;0," ",IF(DY19&lt;0," ",IF(DY19=0," ",IF(DV19/DY19*100&gt;200,"СВ.200",DV19/DY19))))</f>
        <v>СВ.200</v>
      </c>
      <c r="EF19" s="9" t="str">
        <f>IF(DW19&lt;0," ",IF(DZ19&lt;0," ",IF(DZ19=0," ",IF(DW19/DZ19*100&gt;200,"СВ.200",DW19/DZ19))))</f>
        <v xml:space="preserve"> </v>
      </c>
      <c r="EG19" s="9" t="str">
        <f>IF(DX19&lt;0," ",IF(EA19&lt;0," ",IF(EA19=0," ",IF(DX19/EA19*100&gt;200,"СВ.200",DX19/EA19))))</f>
        <v>СВ.200</v>
      </c>
      <c r="EH19" s="130">
        <f t="shared" si="127"/>
        <v>4400200</v>
      </c>
      <c r="EI19" s="140"/>
      <c r="EJ19" s="140">
        <v>4400200</v>
      </c>
      <c r="EK19" s="130">
        <f t="shared" si="128"/>
        <v>2080158.3599999999</v>
      </c>
      <c r="EL19" s="131"/>
      <c r="EM19" s="131">
        <v>2080158.3599999999</v>
      </c>
      <c r="EN19" s="130">
        <f t="shared" si="129"/>
        <v>1866796.4700000002</v>
      </c>
      <c r="EO19" s="131"/>
      <c r="EP19" s="131">
        <v>1866796.4700000002</v>
      </c>
      <c r="EQ19" s="9">
        <f t="shared" si="130"/>
        <v>0.4727417753738466</v>
      </c>
      <c r="ER19" s="9" t="str">
        <f t="shared" si="130"/>
        <v xml:space="preserve"> </v>
      </c>
      <c r="ES19" s="9">
        <f t="shared" si="130"/>
        <v>0.4727417753738466</v>
      </c>
      <c r="ET19" s="9">
        <f t="shared" si="131"/>
        <v>1.114293064846003</v>
      </c>
      <c r="EU19" s="9" t="str">
        <f t="shared" si="131"/>
        <v xml:space="preserve"> </v>
      </c>
      <c r="EV19" s="9">
        <f t="shared" si="131"/>
        <v>1.114293064846003</v>
      </c>
      <c r="EW19" s="130">
        <f t="shared" si="132"/>
        <v>0</v>
      </c>
      <c r="EX19" s="131">
        <v>0</v>
      </c>
      <c r="EY19" s="130"/>
      <c r="EZ19" s="130">
        <f t="shared" si="133"/>
        <v>0</v>
      </c>
      <c r="FA19" s="131">
        <v>0</v>
      </c>
      <c r="FB19" s="130"/>
      <c r="FC19" s="130">
        <f t="shared" si="134"/>
        <v>133732.22</v>
      </c>
      <c r="FD19" s="131">
        <v>133732.22</v>
      </c>
      <c r="FE19" s="130"/>
      <c r="FF19" s="9" t="str">
        <f t="shared" ref="FF19:FG34" si="160">IF(EW19&lt;=0," ",IF(EZ19&lt;=0," ",IF(EZ19/EW19*100&gt;200,"СВ.200",EZ19/EW19)))</f>
        <v xml:space="preserve"> </v>
      </c>
      <c r="FG19" s="9" t="str">
        <f t="shared" si="160"/>
        <v xml:space="preserve"> </v>
      </c>
      <c r="FH19" s="9" t="str">
        <f t="shared" si="135"/>
        <v xml:space="preserve"> </v>
      </c>
      <c r="FI19" s="9" t="str">
        <f t="shared" ref="FI19:FJ29" si="161">IF(FC19&lt;=0," ",IF(EZ19&lt;=0," ",IF(EZ19/FC19*100&gt;200,"СВ.200",EZ19/FC19)))</f>
        <v xml:space="preserve"> </v>
      </c>
      <c r="FJ19" s="9" t="str">
        <f t="shared" si="161"/>
        <v xml:space="preserve"> </v>
      </c>
      <c r="FK19" s="9" t="str">
        <f t="shared" ref="FK19:FK38" si="162">IF(FB19&lt;0," ",IF(FE19&lt;0," ",IF(FE19=0," ",IF(FB19/FE19*100&gt;200,"СВ.200",FB19/FE19))))</f>
        <v xml:space="preserve"> </v>
      </c>
      <c r="FL19" s="130">
        <f t="shared" si="136"/>
        <v>0</v>
      </c>
      <c r="FM19" s="131">
        <v>0</v>
      </c>
      <c r="FN19" s="130">
        <v>0</v>
      </c>
      <c r="FO19" s="130">
        <f t="shared" si="137"/>
        <v>803480.42</v>
      </c>
      <c r="FP19" s="131">
        <v>803480.42</v>
      </c>
      <c r="FQ19" s="130">
        <v>0</v>
      </c>
      <c r="FR19" s="130">
        <f t="shared" si="138"/>
        <v>549069.06999999995</v>
      </c>
      <c r="FS19" s="131">
        <v>549069.06999999995</v>
      </c>
      <c r="FT19" s="130">
        <v>0</v>
      </c>
      <c r="FU19" s="9" t="str">
        <f t="shared" si="139"/>
        <v xml:space="preserve"> </v>
      </c>
      <c r="FV19" s="9" t="str">
        <f t="shared" si="139"/>
        <v xml:space="preserve"> </v>
      </c>
      <c r="FW19" s="9" t="str">
        <f t="shared" si="139"/>
        <v xml:space="preserve"> </v>
      </c>
      <c r="FX19" s="9">
        <f>IF(FR19=0," ",IF(FO19/FR19*100&gt;200,"СВ.200",FO19/FR19))</f>
        <v>1.4633503577245757</v>
      </c>
      <c r="FY19" s="9">
        <f>IF(FS19=0," ",IF(FP19/FS19*100&gt;200,"СВ.200",FP19/FS19))</f>
        <v>1.4633503577245757</v>
      </c>
      <c r="FZ19" s="9" t="str">
        <f>IF(FT19&lt;=0," ",IF(FQ19&lt;=0," ",IF(FQ19/FT19*100&gt;200,"СВ.200",FQ19/FT19)))</f>
        <v xml:space="preserve"> </v>
      </c>
      <c r="GA19" s="130">
        <f t="shared" si="142"/>
        <v>0</v>
      </c>
      <c r="GB19" s="131">
        <v>0</v>
      </c>
      <c r="GC19" s="130"/>
      <c r="GD19" s="130">
        <f t="shared" si="143"/>
        <v>0</v>
      </c>
      <c r="GE19" s="131">
        <v>0</v>
      </c>
      <c r="GF19" s="130"/>
      <c r="GG19" s="9" t="str">
        <f t="shared" si="144"/>
        <v xml:space="preserve"> </v>
      </c>
      <c r="GH19" s="9" t="str">
        <f t="shared" si="144"/>
        <v xml:space="preserve"> </v>
      </c>
      <c r="GI19" s="9" t="str">
        <f t="shared" si="144"/>
        <v xml:space="preserve"> </v>
      </c>
      <c r="GJ19" s="37">
        <f t="shared" si="82"/>
        <v>0.7847764199173175</v>
      </c>
      <c r="GK19" s="9">
        <f t="shared" si="82"/>
        <v>0.72648543938363164</v>
      </c>
      <c r="GL19" s="9">
        <f t="shared" si="82"/>
        <v>0.86259586516867615</v>
      </c>
      <c r="GM19" s="37">
        <f t="shared" si="21"/>
        <v>0.86972815800025205</v>
      </c>
      <c r="GN19" s="9">
        <f t="shared" si="21"/>
        <v>0.83730609985197746</v>
      </c>
      <c r="GO19" s="9">
        <f t="shared" si="21"/>
        <v>0.90554461175902567</v>
      </c>
      <c r="GP19" s="37">
        <f t="shared" si="22"/>
        <v>0.79461884793800497</v>
      </c>
      <c r="GQ19" s="9">
        <f t="shared" si="22"/>
        <v>0.72226799622759219</v>
      </c>
      <c r="GR19" s="9">
        <f t="shared" si="22"/>
        <v>0.87596742487073176</v>
      </c>
      <c r="GS19" s="37">
        <f t="shared" si="23"/>
        <v>0.79911858701444993</v>
      </c>
      <c r="GT19" s="9">
        <f t="shared" si="23"/>
        <v>0.73319004063865167</v>
      </c>
      <c r="GU19" s="9">
        <f t="shared" si="23"/>
        <v>0.86646119134878485</v>
      </c>
      <c r="GV19" s="37">
        <f t="shared" si="145"/>
        <v>0.10764477839083339</v>
      </c>
      <c r="GW19" s="9">
        <f t="shared" si="145"/>
        <v>0.15770064687154589</v>
      </c>
      <c r="GX19" s="9">
        <f t="shared" si="145"/>
        <v>5.1363842205922591E-2</v>
      </c>
      <c r="GY19" s="146">
        <f t="shared" si="26"/>
        <v>0.1014673354908234</v>
      </c>
      <c r="GZ19" s="145">
        <f t="shared" si="26"/>
        <v>0.15495838631722639</v>
      </c>
      <c r="HA19" s="9">
        <f t="shared" si="26"/>
        <v>4.6828990354298695E-2</v>
      </c>
      <c r="HB19" s="37">
        <f t="shared" si="146"/>
        <v>3.7716712671440104E-2</v>
      </c>
      <c r="HC19" s="9">
        <f t="shared" si="146"/>
        <v>7.1261691433051305E-2</v>
      </c>
      <c r="HD19" s="9" t="str">
        <f t="shared" si="146"/>
        <v xml:space="preserve"> </v>
      </c>
      <c r="HE19" s="37">
        <f t="shared" si="87"/>
        <v>3.4021870187158028E-2</v>
      </c>
      <c r="HF19" s="9">
        <f t="shared" si="87"/>
        <v>6.732935017842169E-2</v>
      </c>
      <c r="HG19" s="9" t="str">
        <f t="shared" si="87"/>
        <v xml:space="preserve"> </v>
      </c>
      <c r="HH19" s="37">
        <f t="shared" si="88"/>
        <v>6.9377281011741261E-6</v>
      </c>
      <c r="HI19" s="9">
        <f t="shared" si="88"/>
        <v>1.3108094639611722E-5</v>
      </c>
      <c r="HJ19" s="9" t="str">
        <f t="shared" si="88"/>
        <v xml:space="preserve"> </v>
      </c>
      <c r="HK19" s="37" t="str">
        <f t="shared" si="147"/>
        <v xml:space="preserve"> </v>
      </c>
      <c r="HL19" s="9" t="str">
        <f t="shared" si="147"/>
        <v xml:space="preserve"> </v>
      </c>
      <c r="HM19" s="9" t="str">
        <f t="shared" si="147"/>
        <v xml:space="preserve"> </v>
      </c>
      <c r="HN19" s="37">
        <f t="shared" si="29"/>
        <v>2.5902652658183326E-2</v>
      </c>
      <c r="HO19" s="9" t="str">
        <f t="shared" si="29"/>
        <v xml:space="preserve"> </v>
      </c>
      <c r="HP19" s="9">
        <f t="shared" si="29"/>
        <v>5.5026621246139294E-2</v>
      </c>
      <c r="HQ19" s="37">
        <f t="shared" si="30"/>
        <v>2.3385527018798414E-2</v>
      </c>
      <c r="HR19" s="9" t="str">
        <f t="shared" si="30"/>
        <v xml:space="preserve"> </v>
      </c>
      <c r="HS19" s="9">
        <f t="shared" si="30"/>
        <v>4.7272634800609656E-2</v>
      </c>
      <c r="HT19" s="37">
        <f t="shared" si="31"/>
        <v>8.039246732308488E-3</v>
      </c>
      <c r="HU19" s="9" t="str">
        <f t="shared" si="31"/>
        <v xml:space="preserve"> </v>
      </c>
      <c r="HV19" s="9">
        <f t="shared" si="31"/>
        <v>1.7078273444833654E-2</v>
      </c>
      <c r="HW19" s="37">
        <f t="shared" si="32"/>
        <v>1.9065555080499626E-2</v>
      </c>
      <c r="HX19" s="9" t="str">
        <f t="shared" si="32"/>
        <v xml:space="preserve"> </v>
      </c>
      <c r="HY19" s="9">
        <f t="shared" si="32"/>
        <v>3.8540034691836339E-2</v>
      </c>
      <c r="HZ19" s="37">
        <f t="shared" si="33"/>
        <v>7.6185838328490857E-3</v>
      </c>
      <c r="IA19" s="9">
        <f t="shared" si="33"/>
        <v>1.4394498666487185E-2</v>
      </c>
      <c r="IB19" s="19" t="str">
        <f t="shared" si="33"/>
        <v xml:space="preserve"> </v>
      </c>
      <c r="IC19" s="37">
        <f t="shared" si="34"/>
        <v>9.0328762618753222E-3</v>
      </c>
      <c r="ID19" s="9">
        <f t="shared" si="34"/>
        <v>1.7876080462611379E-2</v>
      </c>
      <c r="IE19" s="9" t="str">
        <f t="shared" si="34"/>
        <v xml:space="preserve"> </v>
      </c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</row>
    <row r="20" spans="1:256" s="15" customFormat="1" outlineLevel="1" x14ac:dyDescent="0.2">
      <c r="A20" s="32">
        <v>9</v>
      </c>
      <c r="B20" s="82" t="s">
        <v>13</v>
      </c>
      <c r="C20" s="130">
        <f t="shared" si="148"/>
        <v>220520251.13999999</v>
      </c>
      <c r="D20" s="144">
        <v>133143708</v>
      </c>
      <c r="E20" s="131">
        <v>87376543.139999986</v>
      </c>
      <c r="F20" s="130">
        <f t="shared" si="149"/>
        <v>147782058.94999999</v>
      </c>
      <c r="G20" s="144">
        <v>87997939.849999994</v>
      </c>
      <c r="H20" s="131">
        <v>59784119.099999994</v>
      </c>
      <c r="I20" s="130">
        <f t="shared" si="150"/>
        <v>126193480.07999998</v>
      </c>
      <c r="J20" s="130">
        <v>72130908.319999993</v>
      </c>
      <c r="K20" s="130">
        <v>54062571.759999998</v>
      </c>
      <c r="L20" s="9">
        <f t="shared" si="151"/>
        <v>0.67015187125004105</v>
      </c>
      <c r="M20" s="9">
        <f t="shared" si="151"/>
        <v>0.66092450910260059</v>
      </c>
      <c r="N20" s="9">
        <f t="shared" si="151"/>
        <v>0.68421245510033812</v>
      </c>
      <c r="O20" s="9">
        <f t="shared" si="95"/>
        <v>1.1710752319082887</v>
      </c>
      <c r="P20" s="9">
        <f t="shared" si="95"/>
        <v>1.2199754848449689</v>
      </c>
      <c r="Q20" s="9">
        <f t="shared" si="95"/>
        <v>1.1058319490496986</v>
      </c>
      <c r="R20" s="130">
        <f t="shared" si="96"/>
        <v>165426847.06999999</v>
      </c>
      <c r="S20" s="131">
        <v>90552936.040000007</v>
      </c>
      <c r="T20" s="131">
        <v>74873911.030000001</v>
      </c>
      <c r="U20" s="130">
        <f t="shared" si="37"/>
        <v>129601929.54000001</v>
      </c>
      <c r="V20" s="131">
        <v>76437434.570000008</v>
      </c>
      <c r="W20" s="131">
        <v>53164494.969999999</v>
      </c>
      <c r="X20" s="130">
        <f t="shared" si="152"/>
        <v>117484325.44</v>
      </c>
      <c r="Y20" s="131">
        <v>67127600.890000001</v>
      </c>
      <c r="Z20" s="131">
        <v>50356724.550000004</v>
      </c>
      <c r="AA20" s="9">
        <f t="shared" si="153"/>
        <v>0.78343951925263522</v>
      </c>
      <c r="AB20" s="9">
        <f t="shared" si="153"/>
        <v>0.84411878744865043</v>
      </c>
      <c r="AC20" s="9">
        <f t="shared" si="153"/>
        <v>0.71005366540420722</v>
      </c>
      <c r="AD20" s="9">
        <f t="shared" si="97"/>
        <v>1.1031423047680395</v>
      </c>
      <c r="AE20" s="9">
        <f t="shared" si="97"/>
        <v>1.1386886102969143</v>
      </c>
      <c r="AF20" s="9">
        <f t="shared" si="97"/>
        <v>1.0557576062599567</v>
      </c>
      <c r="AG20" s="130">
        <f t="shared" si="98"/>
        <v>126566456.7</v>
      </c>
      <c r="AH20" s="131">
        <v>69729361.040000007</v>
      </c>
      <c r="AI20" s="131">
        <v>56837095.659999996</v>
      </c>
      <c r="AJ20" s="130">
        <f t="shared" si="99"/>
        <v>99394524.640000001</v>
      </c>
      <c r="AK20" s="130">
        <v>57434220.899999999</v>
      </c>
      <c r="AL20" s="130">
        <v>41960303.740000002</v>
      </c>
      <c r="AM20" s="130">
        <f t="shared" si="100"/>
        <v>91223216.239999995</v>
      </c>
      <c r="AN20" s="130">
        <v>51799505.799999997</v>
      </c>
      <c r="AO20" s="130">
        <v>39423710.439999998</v>
      </c>
      <c r="AP20" s="9">
        <f t="shared" si="101"/>
        <v>0.78531490279130167</v>
      </c>
      <c r="AQ20" s="9">
        <f t="shared" si="101"/>
        <v>0.82367341451835552</v>
      </c>
      <c r="AR20" s="9">
        <f t="shared" si="101"/>
        <v>0.73825559263279228</v>
      </c>
      <c r="AS20" s="9">
        <f t="shared" si="102"/>
        <v>1.0895748772823579</v>
      </c>
      <c r="AT20" s="9">
        <f t="shared" si="102"/>
        <v>1.1087793215973114</v>
      </c>
      <c r="AU20" s="9">
        <f t="shared" si="102"/>
        <v>1.0643418204854287</v>
      </c>
      <c r="AV20" s="130">
        <f t="shared" si="103"/>
        <v>16615022</v>
      </c>
      <c r="AW20" s="131">
        <v>12386800</v>
      </c>
      <c r="AX20" s="131">
        <v>4228222</v>
      </c>
      <c r="AY20" s="130">
        <f t="shared" si="104"/>
        <v>12275898.42</v>
      </c>
      <c r="AZ20" s="131">
        <v>9151973.4900000002</v>
      </c>
      <c r="BA20" s="131">
        <v>3123924.93</v>
      </c>
      <c r="BB20" s="130">
        <f t="shared" si="105"/>
        <v>10459915.050000001</v>
      </c>
      <c r="BC20" s="131">
        <v>7762630.1699999999</v>
      </c>
      <c r="BD20" s="131">
        <v>2697284.88</v>
      </c>
      <c r="BE20" s="9">
        <f t="shared" si="154"/>
        <v>0.73884334429409726</v>
      </c>
      <c r="BF20" s="9">
        <f>AZ20/AW20</f>
        <v>0.73884889479122939</v>
      </c>
      <c r="BG20" s="40">
        <f t="shared" si="155"/>
        <v>0.73882708381915618</v>
      </c>
      <c r="BH20" s="41">
        <f t="shared" si="106"/>
        <v>1.1736135868522182</v>
      </c>
      <c r="BI20" s="41">
        <f t="shared" si="106"/>
        <v>1.1789784247830526</v>
      </c>
      <c r="BJ20" s="41">
        <f t="shared" si="156"/>
        <v>1.1581738930001344</v>
      </c>
      <c r="BK20" s="130">
        <f t="shared" si="107"/>
        <v>3300000</v>
      </c>
      <c r="BL20" s="131">
        <v>3300000</v>
      </c>
      <c r="BM20" s="131"/>
      <c r="BN20" s="130">
        <f t="shared" si="108"/>
        <v>3438606.55</v>
      </c>
      <c r="BO20" s="131">
        <v>3438606.55</v>
      </c>
      <c r="BP20" s="131"/>
      <c r="BQ20" s="130">
        <f t="shared" si="109"/>
        <v>3088599.59</v>
      </c>
      <c r="BR20" s="131">
        <v>3088599.59</v>
      </c>
      <c r="BS20" s="131"/>
      <c r="BT20" s="9">
        <f t="shared" si="110"/>
        <v>1.0420019848484847</v>
      </c>
      <c r="BU20" s="9">
        <f>BO20/BL20</f>
        <v>1.0420019848484847</v>
      </c>
      <c r="BV20" s="42"/>
      <c r="BW20" s="9">
        <f>BN20/BQ20</f>
        <v>1.1133222192780257</v>
      </c>
      <c r="BX20" s="9">
        <f t="shared" si="111"/>
        <v>1.1133222192780257</v>
      </c>
      <c r="BY20" s="42"/>
      <c r="BZ20" s="130">
        <f t="shared" si="112"/>
        <v>0</v>
      </c>
      <c r="CA20" s="137">
        <v>0</v>
      </c>
      <c r="CB20" s="137"/>
      <c r="CC20" s="130">
        <f t="shared" si="113"/>
        <v>3789</v>
      </c>
      <c r="CD20" s="131">
        <v>3789</v>
      </c>
      <c r="CE20" s="131"/>
      <c r="CF20" s="130">
        <f t="shared" si="114"/>
        <v>1.65</v>
      </c>
      <c r="CG20" s="131">
        <v>1.65</v>
      </c>
      <c r="CH20" s="131"/>
      <c r="CI20" s="9">
        <f t="shared" si="57"/>
        <v>0</v>
      </c>
      <c r="CJ20" s="9">
        <f t="shared" si="57"/>
        <v>0</v>
      </c>
      <c r="CK20" s="42"/>
      <c r="CL20" s="9" t="str">
        <f t="shared" ref="CL20:CL42" si="163">IF(CC20&lt;0," ",IF(CF20&lt;0," ",IF(CF20=0," ",IF(CC20/CF20*100&gt;200,"СВ.200",CC20/CF20))))</f>
        <v>СВ.200</v>
      </c>
      <c r="CM20" s="9" t="str">
        <f t="shared" si="157"/>
        <v>СВ.200</v>
      </c>
      <c r="CN20" s="42"/>
      <c r="CO20" s="130">
        <f t="shared" si="115"/>
        <v>929000</v>
      </c>
      <c r="CP20" s="131">
        <v>929000</v>
      </c>
      <c r="CQ20" s="131"/>
      <c r="CR20" s="130">
        <f t="shared" si="116"/>
        <v>1076433.6599999999</v>
      </c>
      <c r="CS20" s="131">
        <v>1076433.6599999999</v>
      </c>
      <c r="CT20" s="131"/>
      <c r="CU20" s="130">
        <f t="shared" si="117"/>
        <v>1002894.41</v>
      </c>
      <c r="CV20" s="131">
        <v>1002894.41</v>
      </c>
      <c r="CW20" s="131"/>
      <c r="CX20" s="9">
        <f>IF(CO20=0," ",IF(CR20/CO20*100&gt;200,"СВ.200",CR20/CO20))</f>
        <v>1.15870146393972</v>
      </c>
      <c r="CY20" s="9">
        <f t="shared" si="118"/>
        <v>1.15870146393972</v>
      </c>
      <c r="CZ20" s="9" t="str">
        <f t="shared" si="118"/>
        <v xml:space="preserve"> </v>
      </c>
      <c r="DA20" s="9">
        <f>IF(CU20=0," ",IF(CR20/CU20*100&gt;200,"СВ.200",CR20/CU20))</f>
        <v>1.0733270115644575</v>
      </c>
      <c r="DB20" s="9">
        <f t="shared" si="119"/>
        <v>1.0733270115644575</v>
      </c>
      <c r="DC20" s="9" t="str">
        <f t="shared" si="119"/>
        <v xml:space="preserve"> </v>
      </c>
      <c r="DD20" s="130">
        <f t="shared" si="120"/>
        <v>1475100</v>
      </c>
      <c r="DE20" s="131">
        <v>800000</v>
      </c>
      <c r="DF20" s="131">
        <v>675100</v>
      </c>
      <c r="DG20" s="130">
        <f t="shared" si="121"/>
        <v>973895</v>
      </c>
      <c r="DH20" s="131">
        <v>618068.1</v>
      </c>
      <c r="DI20" s="131">
        <v>355826.9</v>
      </c>
      <c r="DJ20" s="130">
        <f t="shared" si="122"/>
        <v>2266669</v>
      </c>
      <c r="DK20" s="131">
        <v>1350474.1</v>
      </c>
      <c r="DL20" s="131">
        <v>916194.9</v>
      </c>
      <c r="DM20" s="9">
        <f t="shared" si="123"/>
        <v>0.66022303572639141</v>
      </c>
      <c r="DN20" s="9">
        <f t="shared" si="123"/>
        <v>0.77258512499999998</v>
      </c>
      <c r="DO20" s="9">
        <f t="shared" si="123"/>
        <v>0.52707287809213454</v>
      </c>
      <c r="DP20" s="9">
        <f t="shared" si="124"/>
        <v>0.42965911652738004</v>
      </c>
      <c r="DQ20" s="9">
        <f>IF(DK20&lt;=0," ",IF(DH20&lt;=0," ",IF(DH20/DK20*100&gt;200,"СВ.200",DH20/DK20)))</f>
        <v>0.45766749617782371</v>
      </c>
      <c r="DR20" s="9">
        <f t="shared" si="124"/>
        <v>0.38837467879378068</v>
      </c>
      <c r="DS20" s="130">
        <f t="shared" si="158"/>
        <v>2977000</v>
      </c>
      <c r="DT20" s="131"/>
      <c r="DU20" s="131">
        <v>2977000</v>
      </c>
      <c r="DV20" s="130">
        <f t="shared" si="125"/>
        <v>1568617.75</v>
      </c>
      <c r="DW20" s="131"/>
      <c r="DX20" s="131">
        <v>1568617.75</v>
      </c>
      <c r="DY20" s="130">
        <f t="shared" si="126"/>
        <v>1364954.68</v>
      </c>
      <c r="DZ20" s="131"/>
      <c r="EA20" s="131">
        <v>1364954.68</v>
      </c>
      <c r="EB20" s="9">
        <f t="shared" si="159"/>
        <v>0.5269122438696674</v>
      </c>
      <c r="EC20" s="9" t="str">
        <f t="shared" si="159"/>
        <v xml:space="preserve"> </v>
      </c>
      <c r="ED20" s="9">
        <f t="shared" si="159"/>
        <v>0.5269122438696674</v>
      </c>
      <c r="EE20" s="9">
        <f t="shared" ref="EE20:EG38" si="164">IF(DV20&lt;0," ",IF(DY20&lt;0," ",IF(DY20=0," ",IF(DV20/DY20*100&gt;200,"СВ.200",DV20/DY20))))</f>
        <v>1.1492086682321203</v>
      </c>
      <c r="EF20" s="9" t="str">
        <f t="shared" si="164"/>
        <v xml:space="preserve"> </v>
      </c>
      <c r="EG20" s="9">
        <f t="shared" si="164"/>
        <v>1.1492086682321203</v>
      </c>
      <c r="EH20" s="130">
        <f t="shared" si="127"/>
        <v>10156493.370000001</v>
      </c>
      <c r="EI20" s="140"/>
      <c r="EJ20" s="140">
        <v>10156493.370000001</v>
      </c>
      <c r="EK20" s="130">
        <f t="shared" si="128"/>
        <v>6155821.6500000004</v>
      </c>
      <c r="EL20" s="131"/>
      <c r="EM20" s="131">
        <v>6155821.6500000004</v>
      </c>
      <c r="EN20" s="130">
        <f t="shared" si="129"/>
        <v>5954579.6500000004</v>
      </c>
      <c r="EO20" s="131"/>
      <c r="EP20" s="131">
        <v>5954579.6500000004</v>
      </c>
      <c r="EQ20" s="9">
        <f t="shared" si="130"/>
        <v>0.60609714649968793</v>
      </c>
      <c r="ER20" s="9" t="str">
        <f t="shared" si="130"/>
        <v xml:space="preserve"> </v>
      </c>
      <c r="ES20" s="9">
        <f t="shared" si="130"/>
        <v>0.60609714649968793</v>
      </c>
      <c r="ET20" s="9">
        <f t="shared" si="131"/>
        <v>1.0337961723293096</v>
      </c>
      <c r="EU20" s="9" t="str">
        <f t="shared" si="131"/>
        <v xml:space="preserve"> </v>
      </c>
      <c r="EV20" s="9">
        <f t="shared" si="131"/>
        <v>1.0337961723293096</v>
      </c>
      <c r="EW20" s="130">
        <f t="shared" si="132"/>
        <v>550000</v>
      </c>
      <c r="EX20" s="131">
        <v>550000</v>
      </c>
      <c r="EY20" s="130"/>
      <c r="EZ20" s="130">
        <f t="shared" si="133"/>
        <v>484688</v>
      </c>
      <c r="FA20" s="131">
        <v>484688</v>
      </c>
      <c r="FB20" s="130"/>
      <c r="FC20" s="130">
        <f t="shared" si="134"/>
        <v>510511.33</v>
      </c>
      <c r="FD20" s="131">
        <v>510511.33</v>
      </c>
      <c r="FE20" s="130"/>
      <c r="FF20" s="9">
        <f t="shared" si="160"/>
        <v>0.88125090909090908</v>
      </c>
      <c r="FG20" s="9">
        <f t="shared" si="160"/>
        <v>0.88125090909090908</v>
      </c>
      <c r="FH20" s="9" t="str">
        <f t="shared" si="135"/>
        <v xml:space="preserve"> </v>
      </c>
      <c r="FI20" s="9">
        <f t="shared" si="161"/>
        <v>0.94941673478627786</v>
      </c>
      <c r="FJ20" s="9">
        <f t="shared" si="161"/>
        <v>0.94941673478627786</v>
      </c>
      <c r="FK20" s="9" t="str">
        <f t="shared" si="162"/>
        <v xml:space="preserve"> </v>
      </c>
      <c r="FL20" s="130">
        <f t="shared" si="136"/>
        <v>2857775</v>
      </c>
      <c r="FM20" s="131">
        <v>2857775</v>
      </c>
      <c r="FN20" s="130">
        <v>0</v>
      </c>
      <c r="FO20" s="130">
        <f t="shared" si="137"/>
        <v>4229654.87</v>
      </c>
      <c r="FP20" s="131">
        <v>4229654.87</v>
      </c>
      <c r="FQ20" s="130">
        <v>0</v>
      </c>
      <c r="FR20" s="130">
        <f t="shared" si="138"/>
        <v>1612983.84</v>
      </c>
      <c r="FS20" s="131">
        <v>1612983.84</v>
      </c>
      <c r="FT20" s="130">
        <v>0</v>
      </c>
      <c r="FU20" s="9">
        <f t="shared" si="139"/>
        <v>1.4800517430518498</v>
      </c>
      <c r="FV20" s="9">
        <f t="shared" si="139"/>
        <v>1.4800517430518498</v>
      </c>
      <c r="FW20" s="9" t="str">
        <f t="shared" si="139"/>
        <v xml:space="preserve"> </v>
      </c>
      <c r="FX20" s="9" t="str">
        <f t="shared" si="140"/>
        <v>СВ.200</v>
      </c>
      <c r="FY20" s="9" t="str">
        <f t="shared" si="140"/>
        <v>СВ.200</v>
      </c>
      <c r="FZ20" s="9" t="str">
        <f t="shared" si="141"/>
        <v xml:space="preserve"> </v>
      </c>
      <c r="GA20" s="130">
        <f t="shared" si="142"/>
        <v>0</v>
      </c>
      <c r="GB20" s="131">
        <v>0</v>
      </c>
      <c r="GC20" s="130"/>
      <c r="GD20" s="130">
        <f t="shared" si="143"/>
        <v>0</v>
      </c>
      <c r="GE20" s="131">
        <v>0</v>
      </c>
      <c r="GF20" s="130"/>
      <c r="GG20" s="9" t="str">
        <f t="shared" si="144"/>
        <v xml:space="preserve"> </v>
      </c>
      <c r="GH20" s="9" t="str">
        <f t="shared" si="144"/>
        <v xml:space="preserve"> </v>
      </c>
      <c r="GI20" s="9" t="str">
        <f t="shared" si="144"/>
        <v xml:space="preserve"> </v>
      </c>
      <c r="GJ20" s="37">
        <f t="shared" si="82"/>
        <v>0.93098570041432538</v>
      </c>
      <c r="GK20" s="9">
        <f t="shared" si="82"/>
        <v>0.9306357351303074</v>
      </c>
      <c r="GL20" s="9">
        <f t="shared" si="82"/>
        <v>0.93145262814260177</v>
      </c>
      <c r="GM20" s="37">
        <f t="shared" si="21"/>
        <v>0.87698013182945989</v>
      </c>
      <c r="GN20" s="9">
        <f t="shared" si="21"/>
        <v>0.86862754628453964</v>
      </c>
      <c r="GO20" s="9">
        <f t="shared" si="21"/>
        <v>0.88927453929817968</v>
      </c>
      <c r="GP20" s="37">
        <f t="shared" si="22"/>
        <v>0.77647137946575073</v>
      </c>
      <c r="GQ20" s="9">
        <f t="shared" si="22"/>
        <v>0.77165733786438018</v>
      </c>
      <c r="GR20" s="9">
        <f t="shared" si="22"/>
        <v>0.78288869644123815</v>
      </c>
      <c r="GS20" s="37">
        <f t="shared" si="23"/>
        <v>0.76692164223776571</v>
      </c>
      <c r="GT20" s="9">
        <f t="shared" si="23"/>
        <v>0.75138865168745017</v>
      </c>
      <c r="GU20" s="9">
        <f t="shared" si="23"/>
        <v>0.78925425255478554</v>
      </c>
      <c r="GV20" s="37">
        <f t="shared" si="145"/>
        <v>8.9032430588725189E-2</v>
      </c>
      <c r="GW20" s="9">
        <f t="shared" si="145"/>
        <v>0.11563991662267792</v>
      </c>
      <c r="GX20" s="9">
        <f t="shared" si="145"/>
        <v>5.3563548942144205E-2</v>
      </c>
      <c r="GY20" s="146">
        <f t="shared" si="26"/>
        <v>9.4720028193802458E-2</v>
      </c>
      <c r="GZ20" s="145">
        <f t="shared" si="26"/>
        <v>0.11973156270202645</v>
      </c>
      <c r="HA20" s="9">
        <f t="shared" si="26"/>
        <v>5.8759608866082308E-2</v>
      </c>
      <c r="HB20" s="37">
        <f t="shared" si="146"/>
        <v>2.6289460984966609E-2</v>
      </c>
      <c r="HC20" s="9">
        <f t="shared" si="146"/>
        <v>4.601087405255546E-2</v>
      </c>
      <c r="HD20" s="9" t="str">
        <f t="shared" si="146"/>
        <v xml:space="preserve"> </v>
      </c>
      <c r="HE20" s="37">
        <f t="shared" si="87"/>
        <v>2.6532062926877313E-2</v>
      </c>
      <c r="HF20" s="9">
        <f t="shared" si="87"/>
        <v>4.4985896888663716E-2</v>
      </c>
      <c r="HG20" s="9" t="str">
        <f t="shared" si="87"/>
        <v xml:space="preserve"> </v>
      </c>
      <c r="HH20" s="37">
        <f t="shared" si="88"/>
        <v>1.4044426725186123E-8</v>
      </c>
      <c r="HI20" s="9">
        <f t="shared" si="88"/>
        <v>2.4580053184141137E-8</v>
      </c>
      <c r="HJ20" s="9" t="str">
        <f t="shared" si="88"/>
        <v xml:space="preserve"> </v>
      </c>
      <c r="HK20" s="37">
        <f t="shared" si="147"/>
        <v>2.9235675837917003E-5</v>
      </c>
      <c r="HL20" s="9">
        <f t="shared" si="147"/>
        <v>4.9569952488791377E-5</v>
      </c>
      <c r="HM20" s="9" t="str">
        <f t="shared" si="147"/>
        <v xml:space="preserve"> </v>
      </c>
      <c r="HN20" s="37">
        <f t="shared" si="29"/>
        <v>5.0684034893157238E-2</v>
      </c>
      <c r="HO20" s="9" t="str">
        <f t="shared" si="29"/>
        <v xml:space="preserve"> </v>
      </c>
      <c r="HP20" s="9">
        <f t="shared" si="29"/>
        <v>0.11824795403616059</v>
      </c>
      <c r="HQ20" s="37">
        <f t="shared" si="30"/>
        <v>4.7497916673378562E-2</v>
      </c>
      <c r="HR20" s="9" t="str">
        <f t="shared" si="30"/>
        <v xml:space="preserve"> </v>
      </c>
      <c r="HS20" s="9">
        <f t="shared" si="30"/>
        <v>0.1157882089065954</v>
      </c>
      <c r="HT20" s="37">
        <f t="shared" si="31"/>
        <v>1.1618185446339318E-2</v>
      </c>
      <c r="HU20" s="9" t="str">
        <f t="shared" si="31"/>
        <v xml:space="preserve"> </v>
      </c>
      <c r="HV20" s="9">
        <f t="shared" si="31"/>
        <v>2.7105708169019499E-2</v>
      </c>
      <c r="HW20" s="37">
        <f t="shared" si="32"/>
        <v>1.2103351821747883E-2</v>
      </c>
      <c r="HX20" s="9" t="str">
        <f t="shared" si="32"/>
        <v xml:space="preserve"> </v>
      </c>
      <c r="HY20" s="9">
        <f t="shared" si="32"/>
        <v>2.9504987320676131E-2</v>
      </c>
      <c r="HZ20" s="37">
        <f t="shared" si="33"/>
        <v>1.3729353545326874E-2</v>
      </c>
      <c r="IA20" s="9">
        <f t="shared" si="33"/>
        <v>2.4028623377188002E-2</v>
      </c>
      <c r="IB20" s="19" t="str">
        <f t="shared" si="33"/>
        <v xml:space="preserve"> </v>
      </c>
      <c r="IC20" s="37">
        <f t="shared" si="34"/>
        <v>3.2635739953968589E-2</v>
      </c>
      <c r="ID20" s="9">
        <f t="shared" si="34"/>
        <v>5.5334861691708911E-2</v>
      </c>
      <c r="IE20" s="9" t="str">
        <f t="shared" si="34"/>
        <v xml:space="preserve"> </v>
      </c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</row>
    <row r="21" spans="1:256" s="15" customFormat="1" outlineLevel="1" x14ac:dyDescent="0.2">
      <c r="A21" s="32">
        <v>10</v>
      </c>
      <c r="B21" s="82" t="s">
        <v>14</v>
      </c>
      <c r="C21" s="130">
        <f t="shared" si="148"/>
        <v>222293224.81999999</v>
      </c>
      <c r="D21" s="144">
        <v>117592591.06999999</v>
      </c>
      <c r="E21" s="131">
        <v>104700633.75</v>
      </c>
      <c r="F21" s="130">
        <f t="shared" si="149"/>
        <v>135903330.65000001</v>
      </c>
      <c r="G21" s="144">
        <v>69544939.879999995</v>
      </c>
      <c r="H21" s="131">
        <v>66358390.770000003</v>
      </c>
      <c r="I21" s="130">
        <f t="shared" si="150"/>
        <v>151569593.75999999</v>
      </c>
      <c r="J21" s="130">
        <v>76631952.879999995</v>
      </c>
      <c r="K21" s="130">
        <v>74937640.879999995</v>
      </c>
      <c r="L21" s="9">
        <f t="shared" si="151"/>
        <v>0.61136964817549677</v>
      </c>
      <c r="M21" s="9">
        <f t="shared" si="151"/>
        <v>0.59140579561344642</v>
      </c>
      <c r="N21" s="9">
        <f t="shared" si="151"/>
        <v>0.63379168199160973</v>
      </c>
      <c r="O21" s="9">
        <f t="shared" si="95"/>
        <v>0.89663980273770194</v>
      </c>
      <c r="P21" s="9">
        <f t="shared" si="95"/>
        <v>0.90751882558574826</v>
      </c>
      <c r="Q21" s="9">
        <f t="shared" si="95"/>
        <v>0.88551480925669634</v>
      </c>
      <c r="R21" s="130">
        <f t="shared" si="96"/>
        <v>177301900.66000003</v>
      </c>
      <c r="S21" s="131">
        <v>80047846.120000005</v>
      </c>
      <c r="T21" s="131">
        <v>97254054.540000007</v>
      </c>
      <c r="U21" s="130">
        <f t="shared" si="37"/>
        <v>118841010.5</v>
      </c>
      <c r="V21" s="131">
        <v>58080131.170000002</v>
      </c>
      <c r="W21" s="131">
        <v>60760879.329999998</v>
      </c>
      <c r="X21" s="130">
        <f t="shared" si="152"/>
        <v>123464453.52</v>
      </c>
      <c r="Y21" s="131">
        <v>56763135.530000001</v>
      </c>
      <c r="Z21" s="131">
        <v>66701317.989999995</v>
      </c>
      <c r="AA21" s="9">
        <f t="shared" si="153"/>
        <v>0.6702748817560249</v>
      </c>
      <c r="AB21" s="9">
        <f t="shared" si="153"/>
        <v>0.72556769463767801</v>
      </c>
      <c r="AC21" s="9">
        <f t="shared" si="153"/>
        <v>0.62476448532034634</v>
      </c>
      <c r="AD21" s="9">
        <f t="shared" si="97"/>
        <v>0.96255243603981089</v>
      </c>
      <c r="AE21" s="9">
        <f t="shared" si="97"/>
        <v>1.0232016013157685</v>
      </c>
      <c r="AF21" s="9">
        <f t="shared" si="97"/>
        <v>0.91093971095307891</v>
      </c>
      <c r="AG21" s="130">
        <f t="shared" si="98"/>
        <v>137995320</v>
      </c>
      <c r="AH21" s="131">
        <v>55712910</v>
      </c>
      <c r="AI21" s="131">
        <v>82282410</v>
      </c>
      <c r="AJ21" s="130">
        <f t="shared" si="99"/>
        <v>87550820.159999996</v>
      </c>
      <c r="AK21" s="130">
        <v>36769384.5</v>
      </c>
      <c r="AL21" s="130">
        <v>50781435.660000004</v>
      </c>
      <c r="AM21" s="130">
        <f t="shared" si="100"/>
        <v>98882442.429999992</v>
      </c>
      <c r="AN21" s="130">
        <v>39955075.659999996</v>
      </c>
      <c r="AO21" s="130">
        <v>58927366.769999996</v>
      </c>
      <c r="AP21" s="9">
        <f t="shared" si="101"/>
        <v>0.63444774909757806</v>
      </c>
      <c r="AQ21" s="9">
        <f t="shared" si="101"/>
        <v>0.65997960795801192</v>
      </c>
      <c r="AR21" s="9">
        <f t="shared" si="101"/>
        <v>0.61716028565522085</v>
      </c>
      <c r="AS21" s="9">
        <f t="shared" si="102"/>
        <v>0.8854030908669982</v>
      </c>
      <c r="AT21" s="9">
        <f t="shared" si="102"/>
        <v>0.92026817350794632</v>
      </c>
      <c r="AU21" s="9">
        <f t="shared" si="102"/>
        <v>0.86176319159492631</v>
      </c>
      <c r="AV21" s="130">
        <f t="shared" si="103"/>
        <v>16674401.510000002</v>
      </c>
      <c r="AW21" s="131">
        <v>13647424.970000001</v>
      </c>
      <c r="AX21" s="131">
        <v>3026976.54</v>
      </c>
      <c r="AY21" s="130">
        <f t="shared" si="104"/>
        <v>12319858.609999999</v>
      </c>
      <c r="AZ21" s="131">
        <v>10083381.119999999</v>
      </c>
      <c r="BA21" s="131">
        <v>2236477.4900000002</v>
      </c>
      <c r="BB21" s="130">
        <f t="shared" si="105"/>
        <v>10568088.580000002</v>
      </c>
      <c r="BC21" s="131">
        <v>8635073.7100000009</v>
      </c>
      <c r="BD21" s="131">
        <v>1933014.87</v>
      </c>
      <c r="BE21" s="9">
        <f t="shared" si="154"/>
        <v>0.73884862389882555</v>
      </c>
      <c r="BF21" s="9">
        <f t="shared" si="154"/>
        <v>0.7388486210523566</v>
      </c>
      <c r="BG21" s="40">
        <f t="shared" si="155"/>
        <v>0.7388486367324143</v>
      </c>
      <c r="BH21" s="41">
        <f t="shared" si="106"/>
        <v>1.1657603469860391</v>
      </c>
      <c r="BI21" s="41">
        <f t="shared" si="106"/>
        <v>1.1677238039465443</v>
      </c>
      <c r="BJ21" s="41">
        <f t="shared" si="156"/>
        <v>1.1569892837916969</v>
      </c>
      <c r="BK21" s="130">
        <f t="shared" si="107"/>
        <v>6443811.1500000004</v>
      </c>
      <c r="BL21" s="131">
        <v>6443811.1500000004</v>
      </c>
      <c r="BM21" s="131"/>
      <c r="BN21" s="130">
        <f t="shared" si="108"/>
        <v>4992238.2</v>
      </c>
      <c r="BO21" s="131">
        <v>4992238.2</v>
      </c>
      <c r="BP21" s="131"/>
      <c r="BQ21" s="130">
        <f t="shared" si="109"/>
        <v>4484091.1100000003</v>
      </c>
      <c r="BR21" s="131">
        <v>4484091.1100000003</v>
      </c>
      <c r="BS21" s="131"/>
      <c r="BT21" s="9">
        <f t="shared" si="110"/>
        <v>0.77473378467958354</v>
      </c>
      <c r="BU21" s="9">
        <f t="shared" si="110"/>
        <v>0.77473378467958354</v>
      </c>
      <c r="BV21" s="42"/>
      <c r="BW21" s="9">
        <f t="shared" ref="BW21:BW40" si="165">BN21/BQ21</f>
        <v>1.1133222045526188</v>
      </c>
      <c r="BX21" s="9">
        <f t="shared" si="111"/>
        <v>1.1133222045526188</v>
      </c>
      <c r="BY21" s="42"/>
      <c r="BZ21" s="130">
        <f t="shared" si="112"/>
        <v>0</v>
      </c>
      <c r="CA21" s="137">
        <v>0</v>
      </c>
      <c r="CB21" s="137"/>
      <c r="CC21" s="130">
        <f t="shared" si="113"/>
        <v>1673.66</v>
      </c>
      <c r="CD21" s="131">
        <v>1673.66</v>
      </c>
      <c r="CE21" s="131"/>
      <c r="CF21" s="130">
        <f t="shared" si="114"/>
        <v>382</v>
      </c>
      <c r="CG21" s="131">
        <v>382</v>
      </c>
      <c r="CH21" s="131"/>
      <c r="CI21" s="9">
        <f t="shared" si="57"/>
        <v>0</v>
      </c>
      <c r="CJ21" s="9">
        <f t="shared" si="57"/>
        <v>0</v>
      </c>
      <c r="CK21" s="42"/>
      <c r="CL21" s="9" t="str">
        <f t="shared" si="163"/>
        <v>СВ.200</v>
      </c>
      <c r="CM21" s="9" t="str">
        <f t="shared" si="157"/>
        <v>СВ.200</v>
      </c>
      <c r="CN21" s="42"/>
      <c r="CO21" s="130">
        <f t="shared" si="115"/>
        <v>1266000</v>
      </c>
      <c r="CP21" s="131">
        <v>1266000</v>
      </c>
      <c r="CQ21" s="131"/>
      <c r="CR21" s="130">
        <f t="shared" si="116"/>
        <v>890108.31</v>
      </c>
      <c r="CS21" s="131">
        <v>890108.31</v>
      </c>
      <c r="CT21" s="131"/>
      <c r="CU21" s="130">
        <f t="shared" si="117"/>
        <v>1141616</v>
      </c>
      <c r="CV21" s="131">
        <v>1141616</v>
      </c>
      <c r="CW21" s="131"/>
      <c r="CX21" s="9">
        <f t="shared" si="118"/>
        <v>0.70308713270142187</v>
      </c>
      <c r="CY21" s="9">
        <f t="shared" si="118"/>
        <v>0.70308713270142187</v>
      </c>
      <c r="CZ21" s="9" t="str">
        <f t="shared" si="118"/>
        <v xml:space="preserve"> </v>
      </c>
      <c r="DA21" s="9">
        <f t="shared" si="119"/>
        <v>0.77969151623663302</v>
      </c>
      <c r="DB21" s="9">
        <f t="shared" si="119"/>
        <v>0.77969151623663302</v>
      </c>
      <c r="DC21" s="9" t="str">
        <f t="shared" si="119"/>
        <v xml:space="preserve"> </v>
      </c>
      <c r="DD21" s="130">
        <f t="shared" si="120"/>
        <v>209800</v>
      </c>
      <c r="DE21" s="131">
        <v>126700</v>
      </c>
      <c r="DF21" s="131">
        <v>83100</v>
      </c>
      <c r="DG21" s="130">
        <f t="shared" si="121"/>
        <v>5727</v>
      </c>
      <c r="DH21" s="131">
        <v>3885.1</v>
      </c>
      <c r="DI21" s="131">
        <v>1841.9</v>
      </c>
      <c r="DJ21" s="130">
        <f t="shared" si="122"/>
        <v>178079</v>
      </c>
      <c r="DK21" s="131">
        <v>124655.3</v>
      </c>
      <c r="DL21" s="131">
        <v>53423.7</v>
      </c>
      <c r="DM21" s="9">
        <f t="shared" si="123"/>
        <v>2.7297426120114394E-2</v>
      </c>
      <c r="DN21" s="9">
        <f>IF(DE21&lt;=0," ",IF(DH21&lt;=0," ",IF(DH21/DE21*100&gt;200,"СВ.200",DH21/DE21)))</f>
        <v>3.0663772691397001E-2</v>
      </c>
      <c r="DO21" s="9">
        <f t="shared" si="123"/>
        <v>2.2164861612515043E-2</v>
      </c>
      <c r="DP21" s="9">
        <f t="shared" si="124"/>
        <v>3.2159884096384192E-2</v>
      </c>
      <c r="DQ21" s="9">
        <f t="shared" si="124"/>
        <v>3.1166745417162366E-2</v>
      </c>
      <c r="DR21" s="9">
        <f t="shared" si="124"/>
        <v>3.4477207681235113E-2</v>
      </c>
      <c r="DS21" s="130">
        <f t="shared" si="158"/>
        <v>3074000</v>
      </c>
      <c r="DT21" s="131"/>
      <c r="DU21" s="131">
        <v>3074000</v>
      </c>
      <c r="DV21" s="130">
        <f t="shared" si="125"/>
        <v>1449643.1400000001</v>
      </c>
      <c r="DW21" s="131"/>
      <c r="DX21" s="131">
        <v>1449643.1400000001</v>
      </c>
      <c r="DY21" s="130">
        <f t="shared" si="126"/>
        <v>1107825.22</v>
      </c>
      <c r="DZ21" s="131"/>
      <c r="EA21" s="131">
        <v>1107825.22</v>
      </c>
      <c r="EB21" s="9">
        <f t="shared" si="159"/>
        <v>0.4715820234222512</v>
      </c>
      <c r="EC21" s="9" t="str">
        <f t="shared" si="159"/>
        <v xml:space="preserve"> </v>
      </c>
      <c r="ED21" s="9">
        <f t="shared" si="159"/>
        <v>0.4715820234222512</v>
      </c>
      <c r="EE21" s="9">
        <f t="shared" si="164"/>
        <v>1.3085485993900736</v>
      </c>
      <c r="EF21" s="9" t="str">
        <f t="shared" si="164"/>
        <v xml:space="preserve"> </v>
      </c>
      <c r="EG21" s="9">
        <f t="shared" si="164"/>
        <v>1.3085485993900736</v>
      </c>
      <c r="EH21" s="130">
        <f t="shared" si="127"/>
        <v>8784000</v>
      </c>
      <c r="EI21" s="140"/>
      <c r="EJ21" s="140">
        <v>8784000</v>
      </c>
      <c r="EK21" s="130">
        <f t="shared" si="128"/>
        <v>6288781.1400000006</v>
      </c>
      <c r="EL21" s="131"/>
      <c r="EM21" s="131">
        <v>6288781.1400000006</v>
      </c>
      <c r="EN21" s="130">
        <f t="shared" si="129"/>
        <v>4677787.43</v>
      </c>
      <c r="EO21" s="131"/>
      <c r="EP21" s="131">
        <v>4677787.43</v>
      </c>
      <c r="EQ21" s="9">
        <f t="shared" si="130"/>
        <v>0.71593592213114765</v>
      </c>
      <c r="ER21" s="9" t="str">
        <f t="shared" si="130"/>
        <v xml:space="preserve"> </v>
      </c>
      <c r="ES21" s="9">
        <f t="shared" si="130"/>
        <v>0.71593592213114765</v>
      </c>
      <c r="ET21" s="9">
        <f t="shared" si="131"/>
        <v>1.3443922440058378</v>
      </c>
      <c r="EU21" s="9" t="str">
        <f t="shared" si="131"/>
        <v xml:space="preserve"> </v>
      </c>
      <c r="EV21" s="9">
        <f t="shared" si="131"/>
        <v>1.3443922440058378</v>
      </c>
      <c r="EW21" s="130">
        <f t="shared" si="132"/>
        <v>1064000</v>
      </c>
      <c r="EX21" s="131">
        <v>1064000</v>
      </c>
      <c r="EY21" s="130"/>
      <c r="EZ21" s="130">
        <f t="shared" si="133"/>
        <v>844970</v>
      </c>
      <c r="FA21" s="131">
        <v>844970</v>
      </c>
      <c r="FB21" s="130"/>
      <c r="FC21" s="130">
        <f t="shared" si="134"/>
        <v>758025</v>
      </c>
      <c r="FD21" s="131">
        <v>758025</v>
      </c>
      <c r="FE21" s="130"/>
      <c r="FF21" s="9">
        <f t="shared" si="160"/>
        <v>0.79414473684210529</v>
      </c>
      <c r="FG21" s="9">
        <f t="shared" si="160"/>
        <v>0.79414473684210529</v>
      </c>
      <c r="FH21" s="9" t="str">
        <f t="shared" si="135"/>
        <v xml:space="preserve"> </v>
      </c>
      <c r="FI21" s="9">
        <f t="shared" si="161"/>
        <v>1.1146993832657235</v>
      </c>
      <c r="FJ21" s="9">
        <f t="shared" si="161"/>
        <v>1.1146993832657235</v>
      </c>
      <c r="FK21" s="9" t="str">
        <f t="shared" si="162"/>
        <v xml:space="preserve"> </v>
      </c>
      <c r="FL21" s="130">
        <f t="shared" si="136"/>
        <v>1790568</v>
      </c>
      <c r="FM21" s="131">
        <v>1787000</v>
      </c>
      <c r="FN21" s="130">
        <v>3568</v>
      </c>
      <c r="FO21" s="130">
        <f t="shared" si="137"/>
        <v>4497190.28</v>
      </c>
      <c r="FP21" s="131">
        <v>4494490.28</v>
      </c>
      <c r="FQ21" s="130">
        <v>2700</v>
      </c>
      <c r="FR21" s="130">
        <f t="shared" si="138"/>
        <v>1666116.75</v>
      </c>
      <c r="FS21" s="131">
        <v>1664216.75</v>
      </c>
      <c r="FT21" s="130">
        <v>1900</v>
      </c>
      <c r="FU21" s="9" t="str">
        <f t="shared" si="139"/>
        <v>СВ.200</v>
      </c>
      <c r="FV21" s="9" t="str">
        <f t="shared" si="139"/>
        <v>СВ.200</v>
      </c>
      <c r="FW21" s="9">
        <f t="shared" si="139"/>
        <v>0.75672645739910316</v>
      </c>
      <c r="FX21" s="9" t="str">
        <f t="shared" si="140"/>
        <v>СВ.200</v>
      </c>
      <c r="FY21" s="9" t="str">
        <f t="shared" si="140"/>
        <v>СВ.200</v>
      </c>
      <c r="FZ21" s="9">
        <f t="shared" si="141"/>
        <v>0.70370370370370372</v>
      </c>
      <c r="GA21" s="130">
        <f t="shared" si="142"/>
        <v>0</v>
      </c>
      <c r="GB21" s="131">
        <v>0</v>
      </c>
      <c r="GC21" s="130"/>
      <c r="GD21" s="130">
        <f t="shared" si="143"/>
        <v>0</v>
      </c>
      <c r="GE21" s="131">
        <v>0</v>
      </c>
      <c r="GF21" s="130"/>
      <c r="GG21" s="9" t="str">
        <f t="shared" si="144"/>
        <v xml:space="preserve"> </v>
      </c>
      <c r="GH21" s="9" t="str">
        <f t="shared" si="144"/>
        <v xml:space="preserve"> </v>
      </c>
      <c r="GI21" s="9" t="str">
        <f t="shared" si="144"/>
        <v xml:space="preserve"> </v>
      </c>
      <c r="GJ21" s="37">
        <f t="shared" si="82"/>
        <v>0.81457270193319542</v>
      </c>
      <c r="GK21" s="9">
        <f t="shared" si="82"/>
        <v>0.74072411568170393</v>
      </c>
      <c r="GL21" s="9">
        <f t="shared" si="82"/>
        <v>0.89009097706733142</v>
      </c>
      <c r="GM21" s="37">
        <f t="shared" si="21"/>
        <v>0.87445252394923545</v>
      </c>
      <c r="GN21" s="9">
        <f t="shared" si="21"/>
        <v>0.83514532143125642</v>
      </c>
      <c r="GO21" s="9">
        <f t="shared" si="21"/>
        <v>0.91564726969644072</v>
      </c>
      <c r="GP21" s="37">
        <f t="shared" si="22"/>
        <v>0.80089806912709527</v>
      </c>
      <c r="GQ21" s="9">
        <f t="shared" si="22"/>
        <v>0.7038912718076199</v>
      </c>
      <c r="GR21" s="9">
        <f t="shared" si="22"/>
        <v>0.88345131019501766</v>
      </c>
      <c r="GS21" s="37">
        <f t="shared" si="23"/>
        <v>0.73670545034620016</v>
      </c>
      <c r="GT21" s="9">
        <f t="shared" si="23"/>
        <v>0.63308025927793365</v>
      </c>
      <c r="GU21" s="9">
        <f t="shared" si="23"/>
        <v>0.83575873522500588</v>
      </c>
      <c r="GV21" s="37">
        <f t="shared" si="145"/>
        <v>8.5596204240988905E-2</v>
      </c>
      <c r="GW21" s="9">
        <f t="shared" si="145"/>
        <v>0.15212467791593826</v>
      </c>
      <c r="GX21" s="9">
        <f t="shared" si="145"/>
        <v>2.8980160036564822E-2</v>
      </c>
      <c r="GY21" s="146">
        <f t="shared" si="26"/>
        <v>0.10366672715224008</v>
      </c>
      <c r="GZ21" s="145">
        <f t="shared" si="26"/>
        <v>0.17361154179363053</v>
      </c>
      <c r="HA21" s="9">
        <f t="shared" si="26"/>
        <v>3.6807852596296521E-2</v>
      </c>
      <c r="HB21" s="37">
        <f t="shared" si="146"/>
        <v>3.6318883550346112E-2</v>
      </c>
      <c r="HC21" s="9">
        <f t="shared" si="146"/>
        <v>7.8996536539636786E-2</v>
      </c>
      <c r="HD21" s="9" t="str">
        <f t="shared" si="146"/>
        <v xml:space="preserve"> </v>
      </c>
      <c r="HE21" s="37">
        <f t="shared" si="87"/>
        <v>4.2007705749018354E-2</v>
      </c>
      <c r="HF21" s="9">
        <f t="shared" si="87"/>
        <v>8.5954320340423565E-2</v>
      </c>
      <c r="HG21" s="9" t="str">
        <f t="shared" si="87"/>
        <v xml:space="preserve"> </v>
      </c>
      <c r="HH21" s="37">
        <f t="shared" si="88"/>
        <v>3.0940079440607564E-6</v>
      </c>
      <c r="HI21" s="9">
        <f t="shared" si="88"/>
        <v>6.7297198513304185E-6</v>
      </c>
      <c r="HJ21" s="9" t="str">
        <f t="shared" si="88"/>
        <v xml:space="preserve"> </v>
      </c>
      <c r="HK21" s="37">
        <f t="shared" si="147"/>
        <v>1.4083185534677022E-5</v>
      </c>
      <c r="HL21" s="9">
        <f t="shared" si="147"/>
        <v>2.8816394975094199E-5</v>
      </c>
      <c r="HM21" s="9" t="str">
        <f t="shared" si="147"/>
        <v xml:space="preserve"> </v>
      </c>
      <c r="HN21" s="37">
        <f t="shared" si="29"/>
        <v>3.7887726358763217E-2</v>
      </c>
      <c r="HO21" s="9" t="str">
        <f t="shared" si="29"/>
        <v xml:space="preserve"> </v>
      </c>
      <c r="HP21" s="9">
        <f t="shared" si="29"/>
        <v>7.0130359803404541E-2</v>
      </c>
      <c r="HQ21" s="37">
        <f t="shared" si="30"/>
        <v>5.2917600696436355E-2</v>
      </c>
      <c r="HR21" s="9" t="str">
        <f t="shared" si="30"/>
        <v xml:space="preserve"> </v>
      </c>
      <c r="HS21" s="9">
        <f t="shared" si="30"/>
        <v>0.10350049586749456</v>
      </c>
      <c r="HT21" s="37">
        <f t="shared" si="31"/>
        <v>8.9728273070964794E-3</v>
      </c>
      <c r="HU21" s="9">
        <f>IF(Y21&lt;=0," ",IF(Y21&lt;=0," ",IF(DZ21/Y21*100&gt;200,"СВ.200",DZ21/Y21)))</f>
        <v>0</v>
      </c>
      <c r="HV21" s="9">
        <f t="shared" si="31"/>
        <v>1.6608745574803897E-2</v>
      </c>
      <c r="HW21" s="37">
        <f t="shared" si="32"/>
        <v>1.2198172448222326E-2</v>
      </c>
      <c r="HX21" s="9" t="str">
        <f t="shared" si="32"/>
        <v xml:space="preserve"> </v>
      </c>
      <c r="HY21" s="9">
        <f t="shared" si="32"/>
        <v>2.38581659117671E-2</v>
      </c>
      <c r="HZ21" s="37">
        <f t="shared" si="33"/>
        <v>1.3494708011080337E-2</v>
      </c>
      <c r="IA21" s="9">
        <f t="shared" si="33"/>
        <v>2.9318619108354954E-2</v>
      </c>
      <c r="IB21" s="19">
        <f t="shared" si="33"/>
        <v>2.8485194254854934E-5</v>
      </c>
      <c r="IC21" s="37">
        <f t="shared" si="34"/>
        <v>3.7842073717473147E-2</v>
      </c>
      <c r="ID21" s="9">
        <f t="shared" si="34"/>
        <v>7.7384299750368493E-2</v>
      </c>
      <c r="IE21" s="9">
        <f t="shared" si="34"/>
        <v>4.4436486597502308E-5</v>
      </c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</row>
    <row r="22" spans="1:256" s="15" customFormat="1" outlineLevel="1" x14ac:dyDescent="0.2">
      <c r="A22" s="32">
        <v>11</v>
      </c>
      <c r="B22" s="82" t="s">
        <v>15</v>
      </c>
      <c r="C22" s="130">
        <f t="shared" si="148"/>
        <v>895765054.4000001</v>
      </c>
      <c r="D22" s="144">
        <v>772243766.71000004</v>
      </c>
      <c r="E22" s="131">
        <v>123521287.69</v>
      </c>
      <c r="F22" s="130">
        <f t="shared" si="149"/>
        <v>767807045.64999998</v>
      </c>
      <c r="G22" s="144">
        <v>656822316.15999997</v>
      </c>
      <c r="H22" s="131">
        <v>110984729.48999999</v>
      </c>
      <c r="I22" s="130">
        <f t="shared" si="150"/>
        <v>692125812.63999999</v>
      </c>
      <c r="J22" s="130">
        <v>601215105.24000001</v>
      </c>
      <c r="K22" s="130">
        <v>90910707.400000006</v>
      </c>
      <c r="L22" s="9">
        <f t="shared" si="151"/>
        <v>0.85715226540545419</v>
      </c>
      <c r="M22" s="9">
        <f t="shared" si="151"/>
        <v>0.85053754329189146</v>
      </c>
      <c r="N22" s="9">
        <f t="shared" si="151"/>
        <v>0.89850690164870317</v>
      </c>
      <c r="O22" s="9">
        <f t="shared" si="95"/>
        <v>1.1093460634293155</v>
      </c>
      <c r="P22" s="9">
        <f t="shared" si="95"/>
        <v>1.0924913736121151</v>
      </c>
      <c r="Q22" s="9">
        <f t="shared" si="95"/>
        <v>1.220810316673435</v>
      </c>
      <c r="R22" s="130">
        <f t="shared" si="96"/>
        <v>813735100</v>
      </c>
      <c r="S22" s="131">
        <v>698860100</v>
      </c>
      <c r="T22" s="131">
        <v>114875000</v>
      </c>
      <c r="U22" s="130">
        <f t="shared" si="37"/>
        <v>669616359.29999995</v>
      </c>
      <c r="V22" s="131">
        <v>580719430.78999996</v>
      </c>
      <c r="W22" s="131">
        <v>88896928.50999999</v>
      </c>
      <c r="X22" s="130">
        <f t="shared" si="152"/>
        <v>611211925.69000006</v>
      </c>
      <c r="Y22" s="131">
        <v>529894665.5200001</v>
      </c>
      <c r="Z22" s="131">
        <v>81317260.170000002</v>
      </c>
      <c r="AA22" s="9">
        <f t="shared" si="153"/>
        <v>0.82289231385004769</v>
      </c>
      <c r="AB22" s="9">
        <f t="shared" si="153"/>
        <v>0.83095233336400232</v>
      </c>
      <c r="AC22" s="9">
        <f t="shared" si="153"/>
        <v>0.77385791956474426</v>
      </c>
      <c r="AD22" s="9">
        <f t="shared" si="97"/>
        <v>1.0955551276982478</v>
      </c>
      <c r="AE22" s="9">
        <f t="shared" si="97"/>
        <v>1.095914846057422</v>
      </c>
      <c r="AF22" s="9">
        <f t="shared" si="97"/>
        <v>1.0932110639752755</v>
      </c>
      <c r="AG22" s="130">
        <f t="shared" si="98"/>
        <v>673542000</v>
      </c>
      <c r="AH22" s="131">
        <v>629243000</v>
      </c>
      <c r="AI22" s="131">
        <v>44299000</v>
      </c>
      <c r="AJ22" s="130">
        <f t="shared" si="99"/>
        <v>556825756.72000003</v>
      </c>
      <c r="AK22" s="130">
        <v>517110231.74000001</v>
      </c>
      <c r="AL22" s="130">
        <v>39715524.979999997</v>
      </c>
      <c r="AM22" s="130">
        <f t="shared" si="100"/>
        <v>511640666.71000004</v>
      </c>
      <c r="AN22" s="130">
        <v>475186764.48000002</v>
      </c>
      <c r="AO22" s="130">
        <v>36453902.229999997</v>
      </c>
      <c r="AP22" s="9">
        <f t="shared" si="101"/>
        <v>0.82671274652508686</v>
      </c>
      <c r="AQ22" s="9">
        <f t="shared" si="101"/>
        <v>0.82179735291453382</v>
      </c>
      <c r="AR22" s="9">
        <f t="shared" si="101"/>
        <v>0.8965332170026411</v>
      </c>
      <c r="AS22" s="9">
        <f t="shared" si="102"/>
        <v>1.0883141097844184</v>
      </c>
      <c r="AT22" s="9">
        <f t="shared" si="102"/>
        <v>1.0882252419338261</v>
      </c>
      <c r="AU22" s="9">
        <f t="shared" si="102"/>
        <v>1.0894725269580556</v>
      </c>
      <c r="AV22" s="130">
        <f t="shared" si="103"/>
        <v>25881800</v>
      </c>
      <c r="AW22" s="131">
        <v>25881800</v>
      </c>
      <c r="AX22" s="131">
        <v>0</v>
      </c>
      <c r="AY22" s="130">
        <f t="shared" si="104"/>
        <v>19122706.399999999</v>
      </c>
      <c r="AZ22" s="131">
        <v>19122706.399999999</v>
      </c>
      <c r="BA22" s="131">
        <v>0</v>
      </c>
      <c r="BB22" s="130">
        <f t="shared" si="105"/>
        <v>15332429.289999999</v>
      </c>
      <c r="BC22" s="131">
        <v>15332429.289999999</v>
      </c>
      <c r="BD22" s="131">
        <v>0</v>
      </c>
      <c r="BE22" s="9">
        <f t="shared" si="154"/>
        <v>0.73884762265375659</v>
      </c>
      <c r="BF22" s="9">
        <f t="shared" si="154"/>
        <v>0.73884762265375659</v>
      </c>
      <c r="BG22" s="9" t="str">
        <f>IF(BA22=0," ",IF(AX22/BA22*100&gt;200,"СВ.200",AX22/BA22))</f>
        <v xml:space="preserve"> </v>
      </c>
      <c r="BH22" s="41">
        <f t="shared" si="106"/>
        <v>1.2472065605723723</v>
      </c>
      <c r="BI22" s="41">
        <f t="shared" si="106"/>
        <v>1.2472065605723723</v>
      </c>
      <c r="BJ22" s="41" t="str">
        <f t="shared" si="156"/>
        <v xml:space="preserve"> </v>
      </c>
      <c r="BK22" s="130">
        <f t="shared" si="107"/>
        <v>19958000</v>
      </c>
      <c r="BL22" s="131">
        <v>19958000</v>
      </c>
      <c r="BM22" s="131"/>
      <c r="BN22" s="130">
        <f t="shared" si="108"/>
        <v>16626067.810000001</v>
      </c>
      <c r="BO22" s="131">
        <v>16626067.810000001</v>
      </c>
      <c r="BP22" s="131"/>
      <c r="BQ22" s="130">
        <f t="shared" si="109"/>
        <v>14933742.92</v>
      </c>
      <c r="BR22" s="131">
        <v>14933742.92</v>
      </c>
      <c r="BS22" s="131"/>
      <c r="BT22" s="9">
        <f t="shared" si="110"/>
        <v>0.83305280138290416</v>
      </c>
      <c r="BU22" s="9">
        <f t="shared" si="110"/>
        <v>0.83305280138290416</v>
      </c>
      <c r="BV22" s="42"/>
      <c r="BW22" s="9">
        <f t="shared" si="165"/>
        <v>1.1133222192899515</v>
      </c>
      <c r="BX22" s="9">
        <f t="shared" si="111"/>
        <v>1.1133222192899515</v>
      </c>
      <c r="BY22" s="42"/>
      <c r="BZ22" s="130">
        <f t="shared" si="112"/>
        <v>0</v>
      </c>
      <c r="CA22" s="137">
        <v>0</v>
      </c>
      <c r="CB22" s="137"/>
      <c r="CC22" s="130">
        <f t="shared" si="113"/>
        <v>45965.57</v>
      </c>
      <c r="CD22" s="131">
        <v>45965.57</v>
      </c>
      <c r="CE22" s="131"/>
      <c r="CF22" s="130">
        <f t="shared" si="114"/>
        <v>17228.61</v>
      </c>
      <c r="CG22" s="131">
        <v>17228.61</v>
      </c>
      <c r="CH22" s="131"/>
      <c r="CI22" s="9">
        <f t="shared" si="57"/>
        <v>0</v>
      </c>
      <c r="CJ22" s="9">
        <f t="shared" si="57"/>
        <v>0</v>
      </c>
      <c r="CK22" s="42"/>
      <c r="CL22" s="9" t="str">
        <f t="shared" si="163"/>
        <v>СВ.200</v>
      </c>
      <c r="CM22" s="9" t="str">
        <f t="shared" si="157"/>
        <v>СВ.200</v>
      </c>
      <c r="CN22" s="42"/>
      <c r="CO22" s="130">
        <f t="shared" si="115"/>
        <v>20000000</v>
      </c>
      <c r="CP22" s="131">
        <v>20000000</v>
      </c>
      <c r="CQ22" s="131"/>
      <c r="CR22" s="130">
        <f t="shared" si="116"/>
        <v>21939792.02</v>
      </c>
      <c r="CS22" s="131">
        <v>21939792.02</v>
      </c>
      <c r="CT22" s="131"/>
      <c r="CU22" s="130">
        <f t="shared" si="117"/>
        <v>21281724.170000002</v>
      </c>
      <c r="CV22" s="131">
        <v>21281724.170000002</v>
      </c>
      <c r="CW22" s="131"/>
      <c r="CX22" s="9">
        <f t="shared" si="118"/>
        <v>1.096989601</v>
      </c>
      <c r="CY22" s="9">
        <f t="shared" si="118"/>
        <v>1.096989601</v>
      </c>
      <c r="CZ22" s="9" t="str">
        <f t="shared" si="118"/>
        <v xml:space="preserve"> </v>
      </c>
      <c r="DA22" s="9">
        <f t="shared" si="119"/>
        <v>1.0309217356988232</v>
      </c>
      <c r="DB22" s="9">
        <f t="shared" si="119"/>
        <v>1.0309217356988232</v>
      </c>
      <c r="DC22" s="9" t="str">
        <f t="shared" si="119"/>
        <v xml:space="preserve"> </v>
      </c>
      <c r="DD22" s="130">
        <f t="shared" si="120"/>
        <v>123300</v>
      </c>
      <c r="DE22" s="131">
        <v>86300</v>
      </c>
      <c r="DF22" s="131">
        <v>37000</v>
      </c>
      <c r="DG22" s="130">
        <f t="shared" si="121"/>
        <v>213328.85</v>
      </c>
      <c r="DH22" s="131">
        <v>149330.20000000001</v>
      </c>
      <c r="DI22" s="131">
        <v>63998.65</v>
      </c>
      <c r="DJ22" s="130">
        <f t="shared" si="122"/>
        <v>125862</v>
      </c>
      <c r="DK22" s="131">
        <v>88103.4</v>
      </c>
      <c r="DL22" s="131">
        <v>37758.6</v>
      </c>
      <c r="DM22" s="9">
        <f t="shared" si="123"/>
        <v>1.7301609894566099</v>
      </c>
      <c r="DN22" s="9">
        <f t="shared" si="123"/>
        <v>1.7303615295480883</v>
      </c>
      <c r="DO22" s="9">
        <f t="shared" si="123"/>
        <v>1.7296932432432433</v>
      </c>
      <c r="DP22" s="9">
        <f t="shared" si="124"/>
        <v>1.6949424766808092</v>
      </c>
      <c r="DQ22" s="9">
        <f t="shared" si="124"/>
        <v>1.6949425334323083</v>
      </c>
      <c r="DR22" s="9">
        <f t="shared" si="124"/>
        <v>1.6949423442606453</v>
      </c>
      <c r="DS22" s="130">
        <f t="shared" si="158"/>
        <v>9495000</v>
      </c>
      <c r="DT22" s="131"/>
      <c r="DU22" s="131">
        <v>9495000</v>
      </c>
      <c r="DV22" s="130">
        <f t="shared" si="125"/>
        <v>4793382.4400000004</v>
      </c>
      <c r="DW22" s="131"/>
      <c r="DX22" s="131">
        <v>4793382.4400000004</v>
      </c>
      <c r="DY22" s="130">
        <f t="shared" si="126"/>
        <v>2951890.46</v>
      </c>
      <c r="DZ22" s="131"/>
      <c r="EA22" s="131">
        <v>2951890.46</v>
      </c>
      <c r="EB22" s="9">
        <f t="shared" si="159"/>
        <v>0.50483227382833074</v>
      </c>
      <c r="EC22" s="9" t="str">
        <f t="shared" si="159"/>
        <v xml:space="preserve"> </v>
      </c>
      <c r="ED22" s="9">
        <f t="shared" si="159"/>
        <v>0.50483227382833074</v>
      </c>
      <c r="EE22" s="9">
        <f t="shared" si="164"/>
        <v>1.6238347950079424</v>
      </c>
      <c r="EF22" s="9" t="str">
        <f t="shared" si="164"/>
        <v xml:space="preserve"> </v>
      </c>
      <c r="EG22" s="9">
        <f t="shared" si="164"/>
        <v>1.6238347950079424</v>
      </c>
      <c r="EH22" s="130">
        <f t="shared" si="127"/>
        <v>61030000</v>
      </c>
      <c r="EI22" s="140"/>
      <c r="EJ22" s="140">
        <v>61030000</v>
      </c>
      <c r="EK22" s="130">
        <f t="shared" si="128"/>
        <v>44314222.439999998</v>
      </c>
      <c r="EL22" s="131"/>
      <c r="EM22" s="131">
        <v>44314222.439999998</v>
      </c>
      <c r="EN22" s="130">
        <f t="shared" si="129"/>
        <v>41866568.880000003</v>
      </c>
      <c r="EO22" s="131"/>
      <c r="EP22" s="131">
        <v>41866568.880000003</v>
      </c>
      <c r="EQ22" s="9">
        <f t="shared" si="130"/>
        <v>0.72610556185482544</v>
      </c>
      <c r="ER22" s="9" t="str">
        <f t="shared" si="130"/>
        <v xml:space="preserve"> </v>
      </c>
      <c r="ES22" s="9">
        <f t="shared" si="130"/>
        <v>0.72610556185482544</v>
      </c>
      <c r="ET22" s="9">
        <f t="shared" si="131"/>
        <v>1.0584631992895233</v>
      </c>
      <c r="EU22" s="9" t="str">
        <f t="shared" si="131"/>
        <v xml:space="preserve"> </v>
      </c>
      <c r="EV22" s="9">
        <f t="shared" si="131"/>
        <v>1.0584631992895233</v>
      </c>
      <c r="EW22" s="130">
        <f t="shared" si="132"/>
        <v>1409000</v>
      </c>
      <c r="EX22" s="131">
        <v>1409000</v>
      </c>
      <c r="EY22" s="130"/>
      <c r="EZ22" s="130">
        <f t="shared" si="133"/>
        <v>126104</v>
      </c>
      <c r="FA22" s="131">
        <v>126104</v>
      </c>
      <c r="FB22" s="130"/>
      <c r="FC22" s="130">
        <f t="shared" si="134"/>
        <v>1007874.91</v>
      </c>
      <c r="FD22" s="131">
        <v>1007874.91</v>
      </c>
      <c r="FE22" s="130"/>
      <c r="FF22" s="9">
        <f t="shared" si="160"/>
        <v>8.949893541518808E-2</v>
      </c>
      <c r="FG22" s="9">
        <f t="shared" si="160"/>
        <v>8.949893541518808E-2</v>
      </c>
      <c r="FH22" s="9" t="str">
        <f t="shared" si="135"/>
        <v xml:space="preserve"> </v>
      </c>
      <c r="FI22" s="9">
        <f t="shared" si="161"/>
        <v>0.12511870148647714</v>
      </c>
      <c r="FJ22" s="9">
        <f t="shared" si="161"/>
        <v>0.12511870148647714</v>
      </c>
      <c r="FK22" s="9" t="str">
        <f t="shared" si="162"/>
        <v xml:space="preserve"> </v>
      </c>
      <c r="FL22" s="130">
        <f t="shared" si="136"/>
        <v>2296000</v>
      </c>
      <c r="FM22" s="131">
        <v>2282000</v>
      </c>
      <c r="FN22" s="130">
        <v>14000</v>
      </c>
      <c r="FO22" s="130">
        <f t="shared" si="137"/>
        <v>5609033.0499999998</v>
      </c>
      <c r="FP22" s="131">
        <v>5599233.0499999998</v>
      </c>
      <c r="FQ22" s="130">
        <v>9800</v>
      </c>
      <c r="FR22" s="130">
        <f t="shared" si="138"/>
        <v>2054343.12</v>
      </c>
      <c r="FS22" s="131">
        <v>2047203.12</v>
      </c>
      <c r="FT22" s="130">
        <v>7140</v>
      </c>
      <c r="FU22" s="9" t="str">
        <f t="shared" si="139"/>
        <v>СВ.200</v>
      </c>
      <c r="FV22" s="9" t="str">
        <f t="shared" si="139"/>
        <v>СВ.200</v>
      </c>
      <c r="FW22" s="9">
        <f t="shared" si="139"/>
        <v>0.7</v>
      </c>
      <c r="FX22" s="9" t="str">
        <f t="shared" si="140"/>
        <v>СВ.200</v>
      </c>
      <c r="FY22" s="9" t="str">
        <f t="shared" si="140"/>
        <v>СВ.200</v>
      </c>
      <c r="FZ22" s="9">
        <f t="shared" si="141"/>
        <v>0.72857142857142854</v>
      </c>
      <c r="GA22" s="130">
        <f t="shared" si="142"/>
        <v>0</v>
      </c>
      <c r="GB22" s="131">
        <v>0</v>
      </c>
      <c r="GC22" s="130"/>
      <c r="GD22" s="130">
        <f t="shared" si="143"/>
        <v>-405.38</v>
      </c>
      <c r="GE22" s="131">
        <v>-405.38</v>
      </c>
      <c r="GF22" s="130"/>
      <c r="GG22" s="9" t="str">
        <f t="shared" si="144"/>
        <v xml:space="preserve"> </v>
      </c>
      <c r="GH22" s="11" t="str">
        <f t="shared" ref="GH22:GH37" si="166">IF(GB22&lt;=0," ",IF(GE22&lt;0," ",IF(GE22=0," ",IF(GB22/GE22*100&gt;200,"СВ.200",GB22/GE22))))</f>
        <v xml:space="preserve"> </v>
      </c>
      <c r="GI22" s="9" t="str">
        <f t="shared" si="144"/>
        <v xml:space="preserve"> </v>
      </c>
      <c r="GJ22" s="37">
        <f t="shared" si="82"/>
        <v>0.88309367246199466</v>
      </c>
      <c r="GK22" s="9">
        <f t="shared" si="82"/>
        <v>0.88137284127029814</v>
      </c>
      <c r="GL22" s="9">
        <f t="shared" si="82"/>
        <v>0.89447395687078324</v>
      </c>
      <c r="GM22" s="37">
        <f t="shared" si="21"/>
        <v>0.87211541375362733</v>
      </c>
      <c r="GN22" s="9">
        <f t="shared" si="21"/>
        <v>0.8841347446674428</v>
      </c>
      <c r="GO22" s="9">
        <f t="shared" si="21"/>
        <v>0.80098342284115609</v>
      </c>
      <c r="GP22" s="37">
        <f t="shared" si="22"/>
        <v>0.83709208738426766</v>
      </c>
      <c r="GQ22" s="9">
        <f t="shared" si="22"/>
        <v>0.89675702625480536</v>
      </c>
      <c r="GR22" s="9">
        <f t="shared" si="22"/>
        <v>0.44829230785432644</v>
      </c>
      <c r="GS22" s="37">
        <f t="shared" si="23"/>
        <v>0.8315593682658704</v>
      </c>
      <c r="GT22" s="9">
        <f t="shared" si="23"/>
        <v>0.89046483434613655</v>
      </c>
      <c r="GU22" s="9">
        <f t="shared" si="23"/>
        <v>0.44675924855527949</v>
      </c>
      <c r="GV22" s="37">
        <f t="shared" si="145"/>
        <v>2.5085291444029247E-2</v>
      </c>
      <c r="GW22" s="9">
        <f t="shared" si="145"/>
        <v>2.893486250697366E-2</v>
      </c>
      <c r="GX22" s="9" t="str">
        <f t="shared" si="145"/>
        <v xml:space="preserve"> </v>
      </c>
      <c r="GY22" s="146">
        <f t="shared" si="26"/>
        <v>2.8557704922248902E-2</v>
      </c>
      <c r="GZ22" s="145">
        <f t="shared" si="26"/>
        <v>3.2929337966160051E-2</v>
      </c>
      <c r="HA22" s="9" t="str">
        <f t="shared" si="26"/>
        <v xml:space="preserve"> </v>
      </c>
      <c r="HB22" s="37">
        <f t="shared" si="146"/>
        <v>2.4433003173393954E-2</v>
      </c>
      <c r="HC22" s="9">
        <f t="shared" si="146"/>
        <v>2.818247454019019E-2</v>
      </c>
      <c r="HD22" s="9" t="str">
        <f t="shared" si="146"/>
        <v xml:space="preserve"> </v>
      </c>
      <c r="HE22" s="37">
        <f t="shared" si="87"/>
        <v>2.482924375888975E-2</v>
      </c>
      <c r="HF22" s="9">
        <f t="shared" si="87"/>
        <v>2.8630121412300955E-2</v>
      </c>
      <c r="HG22" s="9" t="str">
        <f t="shared" si="87"/>
        <v xml:space="preserve"> </v>
      </c>
      <c r="HH22" s="37">
        <f t="shared" si="88"/>
        <v>2.8187620816708608E-5</v>
      </c>
      <c r="HI22" s="9">
        <f t="shared" si="88"/>
        <v>3.2513273148528669E-5</v>
      </c>
      <c r="HJ22" s="9" t="str">
        <f t="shared" si="88"/>
        <v xml:space="preserve"> </v>
      </c>
      <c r="HK22" s="37">
        <f t="shared" si="147"/>
        <v>6.8644634142527893E-5</v>
      </c>
      <c r="HL22" s="9">
        <f t="shared" si="147"/>
        <v>7.9152801788411466E-5</v>
      </c>
      <c r="HM22" s="9" t="str">
        <f t="shared" si="147"/>
        <v xml:space="preserve"> </v>
      </c>
      <c r="HN22" s="37">
        <f t="shared" si="29"/>
        <v>6.8497630887579028E-2</v>
      </c>
      <c r="HO22" s="9" t="str">
        <f t="shared" si="29"/>
        <v xml:space="preserve"> </v>
      </c>
      <c r="HP22" s="9">
        <f t="shared" si="29"/>
        <v>0.51485464208305487</v>
      </c>
      <c r="HQ22" s="37">
        <f t="shared" si="30"/>
        <v>6.6178524202014671E-2</v>
      </c>
      <c r="HR22" s="9" t="str">
        <f t="shared" si="30"/>
        <v xml:space="preserve"> </v>
      </c>
      <c r="HS22" s="9">
        <f t="shared" si="30"/>
        <v>0.49848991616189647</v>
      </c>
      <c r="HT22" s="37">
        <f t="shared" si="31"/>
        <v>4.8295694765241974E-3</v>
      </c>
      <c r="HU22" s="9" t="str">
        <f t="shared" si="31"/>
        <v xml:space="preserve"> </v>
      </c>
      <c r="HV22" s="9">
        <f t="shared" si="31"/>
        <v>3.6300908980809801E-2</v>
      </c>
      <c r="HW22" s="37">
        <f t="shared" si="32"/>
        <v>7.1584010357973954E-3</v>
      </c>
      <c r="HX22" s="9" t="str">
        <f t="shared" si="32"/>
        <v xml:space="preserve"> </v>
      </c>
      <c r="HY22" s="9">
        <f t="shared" si="32"/>
        <v>5.3920675554732962E-2</v>
      </c>
      <c r="HZ22" s="37">
        <f t="shared" si="33"/>
        <v>3.3610979001773276E-3</v>
      </c>
      <c r="IA22" s="9">
        <f t="shared" si="33"/>
        <v>3.8634152279888E-3</v>
      </c>
      <c r="IB22" s="19">
        <f t="shared" si="33"/>
        <v>8.7804237194825306E-5</v>
      </c>
      <c r="IC22" s="37">
        <f t="shared" si="34"/>
        <v>8.3764874798810795E-3</v>
      </c>
      <c r="ID22" s="9">
        <f t="shared" si="34"/>
        <v>9.6418903055868251E-3</v>
      </c>
      <c r="IE22" s="9">
        <f t="shared" si="34"/>
        <v>1.1024002925925164E-4</v>
      </c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</row>
    <row r="23" spans="1:256" s="15" customFormat="1" outlineLevel="1" x14ac:dyDescent="0.2">
      <c r="A23" s="32">
        <v>12</v>
      </c>
      <c r="B23" s="82" t="s">
        <v>16</v>
      </c>
      <c r="C23" s="130">
        <f t="shared" si="148"/>
        <v>92055038.120000005</v>
      </c>
      <c r="D23" s="144">
        <v>56613112.009999998</v>
      </c>
      <c r="E23" s="131">
        <v>35441926.109999999</v>
      </c>
      <c r="F23" s="130">
        <f t="shared" si="149"/>
        <v>82365366.590000004</v>
      </c>
      <c r="G23" s="144">
        <v>54287650.030000001</v>
      </c>
      <c r="H23" s="131">
        <v>28077716.560000002</v>
      </c>
      <c r="I23" s="130">
        <f t="shared" si="150"/>
        <v>87867125.460000008</v>
      </c>
      <c r="J23" s="130">
        <v>64233623.600000001</v>
      </c>
      <c r="K23" s="130">
        <v>23633501.859999999</v>
      </c>
      <c r="L23" s="9">
        <f t="shared" si="151"/>
        <v>0.89474045388619738</v>
      </c>
      <c r="M23" s="9">
        <f t="shared" si="151"/>
        <v>0.95892361508780455</v>
      </c>
      <c r="N23" s="9">
        <f t="shared" si="151"/>
        <v>0.79221756946437027</v>
      </c>
      <c r="O23" s="9">
        <f t="shared" si="95"/>
        <v>0.93738546878371953</v>
      </c>
      <c r="P23" s="9">
        <f t="shared" si="95"/>
        <v>0.84515938829893444</v>
      </c>
      <c r="Q23" s="9">
        <f t="shared" si="95"/>
        <v>1.1880472359249432</v>
      </c>
      <c r="R23" s="130">
        <f t="shared" si="96"/>
        <v>83310030</v>
      </c>
      <c r="S23" s="131">
        <v>51120500</v>
      </c>
      <c r="T23" s="131">
        <v>32189530</v>
      </c>
      <c r="U23" s="130">
        <f t="shared" si="37"/>
        <v>73399428.679999992</v>
      </c>
      <c r="V23" s="131">
        <v>48598933.299999997</v>
      </c>
      <c r="W23" s="131">
        <v>24800495.379999999</v>
      </c>
      <c r="X23" s="130">
        <f t="shared" si="152"/>
        <v>83196236.650000006</v>
      </c>
      <c r="Y23" s="131">
        <v>60805726.759999998</v>
      </c>
      <c r="Z23" s="131">
        <v>22390509.890000001</v>
      </c>
      <c r="AA23" s="9">
        <f t="shared" si="153"/>
        <v>0.88103951805082759</v>
      </c>
      <c r="AB23" s="9">
        <f t="shared" si="153"/>
        <v>0.95067406030848678</v>
      </c>
      <c r="AC23" s="9">
        <f t="shared" si="153"/>
        <v>0.77045223648807548</v>
      </c>
      <c r="AD23" s="9">
        <f t="shared" si="97"/>
        <v>0.8822445778261051</v>
      </c>
      <c r="AE23" s="9">
        <f t="shared" si="97"/>
        <v>0.79924927946046642</v>
      </c>
      <c r="AF23" s="9">
        <f t="shared" si="97"/>
        <v>1.1076342388735123</v>
      </c>
      <c r="AG23" s="130">
        <f t="shared" si="98"/>
        <v>59935730</v>
      </c>
      <c r="AH23" s="131">
        <v>34754200</v>
      </c>
      <c r="AI23" s="131">
        <v>25181530</v>
      </c>
      <c r="AJ23" s="130">
        <f t="shared" si="99"/>
        <v>55338695.939999998</v>
      </c>
      <c r="AK23" s="130">
        <v>34522772.359999999</v>
      </c>
      <c r="AL23" s="130">
        <v>20815923.579999998</v>
      </c>
      <c r="AM23" s="130">
        <f t="shared" si="100"/>
        <v>68207957.450000003</v>
      </c>
      <c r="AN23" s="130">
        <v>49572093.280000001</v>
      </c>
      <c r="AO23" s="130">
        <v>18635864.170000002</v>
      </c>
      <c r="AP23" s="9">
        <f t="shared" si="101"/>
        <v>0.92330060783442525</v>
      </c>
      <c r="AQ23" s="9">
        <f>AK23/AH23</f>
        <v>0.9933410166253287</v>
      </c>
      <c r="AR23" s="9">
        <f t="shared" si="101"/>
        <v>0.82663458415751534</v>
      </c>
      <c r="AS23" s="9">
        <f t="shared" si="102"/>
        <v>0.81132316534425108</v>
      </c>
      <c r="AT23" s="9">
        <f t="shared" si="102"/>
        <v>0.69641546434207791</v>
      </c>
      <c r="AU23" s="9">
        <f t="shared" si="102"/>
        <v>1.1169819327997386</v>
      </c>
      <c r="AV23" s="130">
        <f t="shared" si="103"/>
        <v>11520300</v>
      </c>
      <c r="AW23" s="131">
        <v>9564300</v>
      </c>
      <c r="AX23" s="131">
        <v>1956000</v>
      </c>
      <c r="AY23" s="130">
        <f t="shared" si="104"/>
        <v>8511802.3300000001</v>
      </c>
      <c r="AZ23" s="131">
        <v>7066609.3600000003</v>
      </c>
      <c r="BA23" s="131">
        <v>1445192.97</v>
      </c>
      <c r="BB23" s="130">
        <f t="shared" si="105"/>
        <v>7351100.3500000006</v>
      </c>
      <c r="BC23" s="131">
        <v>6102400.9400000004</v>
      </c>
      <c r="BD23" s="131">
        <v>1248699.4099999999</v>
      </c>
      <c r="BE23" s="9">
        <f t="shared" si="154"/>
        <v>0.73885248908448564</v>
      </c>
      <c r="BF23" s="9">
        <f t="shared" si="154"/>
        <v>0.73885275033196374</v>
      </c>
      <c r="BG23" s="40">
        <f t="shared" si="155"/>
        <v>0.73885121165644174</v>
      </c>
      <c r="BH23" s="41">
        <f t="shared" si="106"/>
        <v>1.1578949986718654</v>
      </c>
      <c r="BI23" s="41">
        <f t="shared" si="106"/>
        <v>1.1580047639413218</v>
      </c>
      <c r="BJ23" s="41">
        <f t="shared" si="156"/>
        <v>1.1573585751914466</v>
      </c>
      <c r="BK23" s="130">
        <f t="shared" si="107"/>
        <v>1900000</v>
      </c>
      <c r="BL23" s="131">
        <v>1900000</v>
      </c>
      <c r="BM23" s="131"/>
      <c r="BN23" s="130">
        <f t="shared" si="108"/>
        <v>1789253.5</v>
      </c>
      <c r="BO23" s="131">
        <v>1789253.5</v>
      </c>
      <c r="BP23" s="131"/>
      <c r="BQ23" s="130">
        <f t="shared" si="109"/>
        <v>1607129.97</v>
      </c>
      <c r="BR23" s="131">
        <v>1607129.97</v>
      </c>
      <c r="BS23" s="131"/>
      <c r="BT23" s="9">
        <f t="shared" si="110"/>
        <v>0.94171236842105266</v>
      </c>
      <c r="BU23" s="9">
        <f t="shared" si="110"/>
        <v>0.94171236842105266</v>
      </c>
      <c r="BV23" s="42"/>
      <c r="BW23" s="9">
        <f t="shared" si="165"/>
        <v>1.1133222162486336</v>
      </c>
      <c r="BX23" s="9">
        <f t="shared" si="111"/>
        <v>1.1133222162486336</v>
      </c>
      <c r="BY23" s="42"/>
      <c r="BZ23" s="130">
        <f t="shared" si="112"/>
        <v>2000</v>
      </c>
      <c r="CA23" s="137">
        <v>2000</v>
      </c>
      <c r="CB23" s="137"/>
      <c r="CC23" s="130">
        <f t="shared" si="113"/>
        <v>-19.46</v>
      </c>
      <c r="CD23" s="131">
        <v>-19.46</v>
      </c>
      <c r="CE23" s="131"/>
      <c r="CF23" s="130">
        <f t="shared" si="114"/>
        <v>5903.45</v>
      </c>
      <c r="CG23" s="131">
        <v>5903.45</v>
      </c>
      <c r="CH23" s="131"/>
      <c r="CI23" s="9" t="str">
        <f t="shared" si="57"/>
        <v xml:space="preserve"> </v>
      </c>
      <c r="CJ23" s="9" t="str">
        <f t="shared" si="57"/>
        <v xml:space="preserve"> </v>
      </c>
      <c r="CK23" s="42"/>
      <c r="CL23" s="9" t="str">
        <f t="shared" si="163"/>
        <v xml:space="preserve"> </v>
      </c>
      <c r="CM23" s="9" t="str">
        <f t="shared" si="157"/>
        <v xml:space="preserve"> </v>
      </c>
      <c r="CN23" s="42"/>
      <c r="CO23" s="130">
        <f t="shared" si="115"/>
        <v>800000</v>
      </c>
      <c r="CP23" s="131">
        <v>800000</v>
      </c>
      <c r="CQ23" s="131"/>
      <c r="CR23" s="130">
        <f t="shared" si="116"/>
        <v>597646.5</v>
      </c>
      <c r="CS23" s="131">
        <v>597646.5</v>
      </c>
      <c r="CT23" s="131"/>
      <c r="CU23" s="130">
        <f t="shared" si="117"/>
        <v>648943.80000000005</v>
      </c>
      <c r="CV23" s="131">
        <v>648943.80000000005</v>
      </c>
      <c r="CW23" s="131"/>
      <c r="CX23" s="9">
        <f t="shared" si="118"/>
        <v>0.74705812500000002</v>
      </c>
      <c r="CY23" s="9">
        <f t="shared" si="118"/>
        <v>0.74705812500000002</v>
      </c>
      <c r="CZ23" s="9" t="str">
        <f t="shared" si="118"/>
        <v xml:space="preserve"> </v>
      </c>
      <c r="DA23" s="9">
        <f t="shared" si="119"/>
        <v>0.92095263102906588</v>
      </c>
      <c r="DB23" s="9">
        <f t="shared" si="119"/>
        <v>0.92095263102906588</v>
      </c>
      <c r="DC23" s="9" t="str">
        <f t="shared" si="119"/>
        <v xml:space="preserve"> </v>
      </c>
      <c r="DD23" s="130">
        <f t="shared" si="120"/>
        <v>1152000</v>
      </c>
      <c r="DE23" s="131">
        <v>700000</v>
      </c>
      <c r="DF23" s="131">
        <v>452000</v>
      </c>
      <c r="DG23" s="130">
        <f t="shared" si="121"/>
        <v>537515.43999999994</v>
      </c>
      <c r="DH23" s="131">
        <v>316323.53999999998</v>
      </c>
      <c r="DI23" s="131">
        <v>221191.90000000002</v>
      </c>
      <c r="DJ23" s="130">
        <f t="shared" si="122"/>
        <v>1030937.5700000001</v>
      </c>
      <c r="DK23" s="131">
        <v>596904.16</v>
      </c>
      <c r="DL23" s="131">
        <v>434033.41</v>
      </c>
      <c r="DM23" s="9">
        <f t="shared" si="123"/>
        <v>0.46659326388888883</v>
      </c>
      <c r="DN23" s="9">
        <f t="shared" si="123"/>
        <v>0.45189077142857142</v>
      </c>
      <c r="DO23" s="9">
        <f t="shared" si="123"/>
        <v>0.48936261061946906</v>
      </c>
      <c r="DP23" s="9">
        <f t="shared" si="124"/>
        <v>0.52138505341307906</v>
      </c>
      <c r="DQ23" s="9">
        <f t="shared" si="124"/>
        <v>0.52994025037453241</v>
      </c>
      <c r="DR23" s="9">
        <f t="shared" si="124"/>
        <v>0.50961952445089431</v>
      </c>
      <c r="DS23" s="130">
        <f t="shared" si="158"/>
        <v>874000</v>
      </c>
      <c r="DT23" s="131"/>
      <c r="DU23" s="131">
        <v>874000</v>
      </c>
      <c r="DV23" s="130">
        <f t="shared" si="125"/>
        <v>453753.26999999996</v>
      </c>
      <c r="DW23" s="131"/>
      <c r="DX23" s="131">
        <v>453753.26999999996</v>
      </c>
      <c r="DY23" s="130">
        <f t="shared" si="126"/>
        <v>314148.62</v>
      </c>
      <c r="DZ23" s="131"/>
      <c r="EA23" s="131">
        <v>314148.62</v>
      </c>
      <c r="EB23" s="9">
        <f t="shared" si="159"/>
        <v>0.51916850114416468</v>
      </c>
      <c r="EC23" s="9" t="str">
        <f t="shared" si="159"/>
        <v xml:space="preserve"> </v>
      </c>
      <c r="ED23" s="9">
        <f t="shared" si="159"/>
        <v>0.51916850114416468</v>
      </c>
      <c r="EE23" s="9">
        <f t="shared" si="164"/>
        <v>1.4443904607952758</v>
      </c>
      <c r="EF23" s="9" t="str">
        <f t="shared" si="164"/>
        <v xml:space="preserve"> </v>
      </c>
      <c r="EG23" s="9">
        <f t="shared" si="164"/>
        <v>1.4443904607952758</v>
      </c>
      <c r="EH23" s="130">
        <f t="shared" si="127"/>
        <v>3719000</v>
      </c>
      <c r="EI23" s="140"/>
      <c r="EJ23" s="140">
        <v>3719000</v>
      </c>
      <c r="EK23" s="130">
        <f t="shared" si="128"/>
        <v>1861233.6600000001</v>
      </c>
      <c r="EL23" s="131"/>
      <c r="EM23" s="131">
        <v>1861233.6600000001</v>
      </c>
      <c r="EN23" s="130">
        <f t="shared" si="129"/>
        <v>1754914.28</v>
      </c>
      <c r="EO23" s="131"/>
      <c r="EP23" s="131">
        <v>1754914.28</v>
      </c>
      <c r="EQ23" s="9">
        <f t="shared" si="130"/>
        <v>0.50046616294702884</v>
      </c>
      <c r="ER23" s="9" t="str">
        <f t="shared" si="130"/>
        <v xml:space="preserve"> </v>
      </c>
      <c r="ES23" s="9">
        <f t="shared" si="130"/>
        <v>0.50046616294702884</v>
      </c>
      <c r="ET23" s="9">
        <f t="shared" si="131"/>
        <v>1.0605838024179735</v>
      </c>
      <c r="EU23" s="9" t="str">
        <f t="shared" si="131"/>
        <v xml:space="preserve"> </v>
      </c>
      <c r="EV23" s="9">
        <f t="shared" si="131"/>
        <v>1.0605838024179735</v>
      </c>
      <c r="EW23" s="130">
        <f t="shared" si="132"/>
        <v>2000000</v>
      </c>
      <c r="EX23" s="131">
        <v>2000000</v>
      </c>
      <c r="EY23" s="130"/>
      <c r="EZ23" s="130">
        <f t="shared" si="133"/>
        <v>2083082</v>
      </c>
      <c r="FA23" s="131">
        <v>2083082</v>
      </c>
      <c r="FB23" s="130"/>
      <c r="FC23" s="130">
        <f t="shared" si="134"/>
        <v>1700715</v>
      </c>
      <c r="FD23" s="131">
        <v>1700715</v>
      </c>
      <c r="FE23" s="130"/>
      <c r="FF23" s="9">
        <f t="shared" si="160"/>
        <v>1.0415410000000001</v>
      </c>
      <c r="FG23" s="9">
        <f t="shared" si="160"/>
        <v>1.0415410000000001</v>
      </c>
      <c r="FH23" s="9" t="str">
        <f t="shared" si="135"/>
        <v xml:space="preserve"> </v>
      </c>
      <c r="FI23" s="9">
        <f t="shared" si="161"/>
        <v>1.2248272050284734</v>
      </c>
      <c r="FJ23" s="9">
        <f>IF(FD23&lt;=0," ",IF(FA23&lt;=0," ",IF(FA23/FD23*100&gt;200,"СВ.200",FA23/FD23)))</f>
        <v>1.2248272050284734</v>
      </c>
      <c r="FK23" s="9" t="str">
        <f t="shared" si="162"/>
        <v xml:space="preserve"> </v>
      </c>
      <c r="FL23" s="130">
        <f t="shared" si="136"/>
        <v>1407000</v>
      </c>
      <c r="FM23" s="131">
        <v>1400000</v>
      </c>
      <c r="FN23" s="130">
        <v>7000</v>
      </c>
      <c r="FO23" s="130">
        <f t="shared" si="137"/>
        <v>2226465.5</v>
      </c>
      <c r="FP23" s="131">
        <v>2223265.5</v>
      </c>
      <c r="FQ23" s="130">
        <v>3200</v>
      </c>
      <c r="FR23" s="130">
        <f t="shared" si="138"/>
        <v>574486.16</v>
      </c>
      <c r="FS23" s="131">
        <v>571636.16</v>
      </c>
      <c r="FT23" s="130">
        <v>2850</v>
      </c>
      <c r="FU23" s="9">
        <f t="shared" si="139"/>
        <v>1.5824203980099503</v>
      </c>
      <c r="FV23" s="9">
        <f t="shared" si="139"/>
        <v>1.5880467857142857</v>
      </c>
      <c r="FW23" s="9">
        <f t="shared" si="139"/>
        <v>0.45714285714285713</v>
      </c>
      <c r="FX23" s="9" t="str">
        <f t="shared" si="140"/>
        <v>СВ.200</v>
      </c>
      <c r="FY23" s="9" t="str">
        <f t="shared" si="140"/>
        <v>СВ.200</v>
      </c>
      <c r="FZ23" s="9">
        <f t="shared" si="141"/>
        <v>0.890625</v>
      </c>
      <c r="GA23" s="130">
        <f t="shared" si="142"/>
        <v>0</v>
      </c>
      <c r="GB23" s="131">
        <v>0</v>
      </c>
      <c r="GC23" s="130"/>
      <c r="GD23" s="130">
        <f t="shared" si="143"/>
        <v>0</v>
      </c>
      <c r="GE23" s="131">
        <v>0</v>
      </c>
      <c r="GF23" s="130"/>
      <c r="GG23" s="9" t="str">
        <f>IF(GA23&lt;=0," ",IF(GD23&lt;0," ",IF(GD23=0," ",IF(GA23/GD23*100&gt;200,"СВ.200",GA23/GD23))))</f>
        <v xml:space="preserve"> </v>
      </c>
      <c r="GH23" s="11" t="str">
        <f t="shared" si="166"/>
        <v xml:space="preserve"> </v>
      </c>
      <c r="GI23" s="9" t="str">
        <f t="shared" si="144"/>
        <v xml:space="preserve"> </v>
      </c>
      <c r="GJ23" s="37">
        <f t="shared" si="82"/>
        <v>0.94684145195888603</v>
      </c>
      <c r="GK23" s="9">
        <f t="shared" si="82"/>
        <v>0.9466339177539409</v>
      </c>
      <c r="GL23" s="9">
        <f t="shared" si="82"/>
        <v>0.94740551030637665</v>
      </c>
      <c r="GM23" s="37">
        <f t="shared" si="21"/>
        <v>0.89114432095432972</v>
      </c>
      <c r="GN23" s="9">
        <f t="shared" si="21"/>
        <v>0.89521158630266084</v>
      </c>
      <c r="GO23" s="9">
        <f t="shared" si="21"/>
        <v>0.88328035248176884</v>
      </c>
      <c r="GP23" s="37">
        <f t="shared" si="22"/>
        <v>0.81984426455424286</v>
      </c>
      <c r="GQ23" s="9">
        <f t="shared" si="22"/>
        <v>0.81525369272635928</v>
      </c>
      <c r="GR23" s="9">
        <f t="shared" si="22"/>
        <v>0.83231084336865013</v>
      </c>
      <c r="GS23" s="37">
        <f t="shared" si="23"/>
        <v>0.75393905559211505</v>
      </c>
      <c r="GT23" s="9">
        <f t="shared" si="23"/>
        <v>0.71036070168231458</v>
      </c>
      <c r="GU23" s="9">
        <f t="shared" si="23"/>
        <v>0.8393349915416084</v>
      </c>
      <c r="GV23" s="37">
        <f t="shared" si="145"/>
        <v>8.8358568199731188E-2</v>
      </c>
      <c r="GW23" s="9">
        <f t="shared" si="145"/>
        <v>0.10035898368727927</v>
      </c>
      <c r="GX23" s="9">
        <f t="shared" si="145"/>
        <v>5.5769136841215539E-2</v>
      </c>
      <c r="GY23" s="146">
        <f t="shared" si="26"/>
        <v>0.11596551203564492</v>
      </c>
      <c r="GZ23" s="145">
        <f t="shared" si="26"/>
        <v>0.14540667624077258</v>
      </c>
      <c r="HA23" s="9">
        <f t="shared" si="26"/>
        <v>5.8272746082542161E-2</v>
      </c>
      <c r="HB23" s="37">
        <f t="shared" si="146"/>
        <v>1.9317339758540625E-2</v>
      </c>
      <c r="HC23" s="9">
        <f t="shared" si="146"/>
        <v>2.6430569218312883E-2</v>
      </c>
      <c r="HD23" s="9" t="str">
        <f t="shared" si="146"/>
        <v xml:space="preserve"> </v>
      </c>
      <c r="HE23" s="37">
        <f t="shared" si="87"/>
        <v>2.4376940422801124E-2</v>
      </c>
      <c r="HF23" s="9">
        <f t="shared" si="87"/>
        <v>3.6816723711917361E-2</v>
      </c>
      <c r="HG23" s="9" t="str">
        <f t="shared" si="87"/>
        <v xml:space="preserve"> </v>
      </c>
      <c r="HH23" s="37">
        <f t="shared" si="88"/>
        <v>7.0958137503687182E-5</v>
      </c>
      <c r="HI23" s="9">
        <f t="shared" si="88"/>
        <v>9.7087072461133435E-5</v>
      </c>
      <c r="HJ23" s="9" t="str">
        <f t="shared" si="88"/>
        <v xml:space="preserve"> </v>
      </c>
      <c r="HK23" s="37" t="str">
        <f t="shared" si="147"/>
        <v xml:space="preserve"> </v>
      </c>
      <c r="HL23" s="9" t="str">
        <f t="shared" si="147"/>
        <v xml:space="preserve"> </v>
      </c>
      <c r="HM23" s="9" t="str">
        <f t="shared" si="147"/>
        <v xml:space="preserve"> </v>
      </c>
      <c r="HN23" s="37">
        <f t="shared" si="29"/>
        <v>2.1093673832661274E-2</v>
      </c>
      <c r="HO23" s="9" t="str">
        <f t="shared" si="29"/>
        <v xml:space="preserve"> </v>
      </c>
      <c r="HP23" s="9">
        <f t="shared" si="29"/>
        <v>7.8377593392090453E-2</v>
      </c>
      <c r="HQ23" s="37">
        <f t="shared" si="30"/>
        <v>2.5357604186736025E-2</v>
      </c>
      <c r="HR23" s="9" t="str">
        <f t="shared" si="30"/>
        <v xml:space="preserve"> </v>
      </c>
      <c r="HS23" s="9">
        <f t="shared" si="30"/>
        <v>7.5048245266139527E-2</v>
      </c>
      <c r="HT23" s="37">
        <f t="shared" si="31"/>
        <v>3.775995557606751E-3</v>
      </c>
      <c r="HU23" s="9" t="str">
        <f t="shared" si="31"/>
        <v xml:space="preserve"> </v>
      </c>
      <c r="HV23" s="9">
        <f t="shared" si="31"/>
        <v>1.4030436177798002E-2</v>
      </c>
      <c r="HW23" s="37">
        <f t="shared" si="32"/>
        <v>6.1819727777205364E-3</v>
      </c>
      <c r="HX23" s="9" t="str">
        <f t="shared" si="32"/>
        <v xml:space="preserve"> </v>
      </c>
      <c r="HY23" s="9">
        <f t="shared" si="32"/>
        <v>1.8296137357236935E-2</v>
      </c>
      <c r="HZ23" s="37">
        <f t="shared" si="33"/>
        <v>6.9051940704579935E-3</v>
      </c>
      <c r="IA23" s="9">
        <f t="shared" si="33"/>
        <v>9.401025042530058E-3</v>
      </c>
      <c r="IB23" s="19">
        <f t="shared" si="33"/>
        <v>1.2728606958936923E-4</v>
      </c>
      <c r="IC23" s="37">
        <f t="shared" si="34"/>
        <v>3.0333553544493342E-2</v>
      </c>
      <c r="ID23" s="9">
        <f t="shared" si="34"/>
        <v>4.5747207789023636E-2</v>
      </c>
      <c r="IE23" s="9">
        <f t="shared" si="34"/>
        <v>1.2902968069664422E-4</v>
      </c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</row>
    <row r="24" spans="1:256" s="15" customFormat="1" outlineLevel="1" x14ac:dyDescent="0.2">
      <c r="A24" s="32">
        <v>13</v>
      </c>
      <c r="B24" s="82" t="s">
        <v>17</v>
      </c>
      <c r="C24" s="130">
        <f t="shared" si="148"/>
        <v>349651422.61000001</v>
      </c>
      <c r="D24" s="144">
        <v>194448385.19</v>
      </c>
      <c r="E24" s="131">
        <v>155203037.42000002</v>
      </c>
      <c r="F24" s="130">
        <f t="shared" si="149"/>
        <v>241513673.97</v>
      </c>
      <c r="G24" s="144">
        <v>131263482.12</v>
      </c>
      <c r="H24" s="131">
        <v>110250191.84999999</v>
      </c>
      <c r="I24" s="130">
        <f t="shared" si="150"/>
        <v>242886967.16999999</v>
      </c>
      <c r="J24" s="130">
        <v>143928316.78999999</v>
      </c>
      <c r="K24" s="130">
        <v>98958650.379999995</v>
      </c>
      <c r="L24" s="9">
        <f t="shared" si="151"/>
        <v>0.69072698794474374</v>
      </c>
      <c r="M24" s="9">
        <f t="shared" si="151"/>
        <v>0.67505565547247637</v>
      </c>
      <c r="N24" s="9">
        <f t="shared" si="151"/>
        <v>0.7103610450074398</v>
      </c>
      <c r="O24" s="9">
        <f t="shared" si="95"/>
        <v>0.99434595764440992</v>
      </c>
      <c r="P24" s="9">
        <f t="shared" si="95"/>
        <v>0.91200595579479515</v>
      </c>
      <c r="Q24" s="9">
        <f t="shared" si="95"/>
        <v>1.1141036324428497</v>
      </c>
      <c r="R24" s="130">
        <f t="shared" si="96"/>
        <v>319443998.18000001</v>
      </c>
      <c r="S24" s="131">
        <v>186210528.11000001</v>
      </c>
      <c r="T24" s="131">
        <v>133233470.06999999</v>
      </c>
      <c r="U24" s="130">
        <f t="shared" si="37"/>
        <v>226073855.67000002</v>
      </c>
      <c r="V24" s="131">
        <v>125470379.33</v>
      </c>
      <c r="W24" s="131">
        <v>100603476.34</v>
      </c>
      <c r="X24" s="130">
        <f t="shared" si="152"/>
        <v>226556610.29999998</v>
      </c>
      <c r="Y24" s="131">
        <v>137482855.32999998</v>
      </c>
      <c r="Z24" s="131">
        <v>89073754.969999999</v>
      </c>
      <c r="AA24" s="9">
        <f t="shared" si="153"/>
        <v>0.70771044990055543</v>
      </c>
      <c r="AB24" s="9">
        <f t="shared" si="153"/>
        <v>0.67380926633686877</v>
      </c>
      <c r="AC24" s="9">
        <f t="shared" si="153"/>
        <v>0.75509161689734261</v>
      </c>
      <c r="AD24" s="9">
        <f t="shared" si="97"/>
        <v>0.99786916555045246</v>
      </c>
      <c r="AE24" s="9">
        <f t="shared" si="97"/>
        <v>0.91262564360358644</v>
      </c>
      <c r="AF24" s="9">
        <f t="shared" si="97"/>
        <v>1.1294401630860089</v>
      </c>
      <c r="AG24" s="130">
        <f t="shared" si="98"/>
        <v>255707352</v>
      </c>
      <c r="AH24" s="131">
        <v>142752408</v>
      </c>
      <c r="AI24" s="131">
        <v>112954944</v>
      </c>
      <c r="AJ24" s="130">
        <f t="shared" si="99"/>
        <v>183933574.06</v>
      </c>
      <c r="AK24" s="130">
        <v>97365556.810000002</v>
      </c>
      <c r="AL24" s="130">
        <v>86568017.25</v>
      </c>
      <c r="AM24" s="130">
        <f t="shared" si="100"/>
        <v>173989770.66999999</v>
      </c>
      <c r="AN24" s="130">
        <v>101781070.63</v>
      </c>
      <c r="AO24" s="130">
        <v>72208700.039999992</v>
      </c>
      <c r="AP24" s="9">
        <f t="shared" si="101"/>
        <v>0.71931281060702545</v>
      </c>
      <c r="AQ24" s="9">
        <f t="shared" si="101"/>
        <v>0.6820589450932415</v>
      </c>
      <c r="AR24" s="9">
        <f t="shared" si="101"/>
        <v>0.76639422927782608</v>
      </c>
      <c r="AS24" s="9">
        <f t="shared" si="102"/>
        <v>1.0571516552479403</v>
      </c>
      <c r="AT24" s="9">
        <f t="shared" si="102"/>
        <v>0.95661753415768724</v>
      </c>
      <c r="AU24" s="9">
        <f t="shared" si="102"/>
        <v>1.1988585475440725</v>
      </c>
      <c r="AV24" s="130">
        <f t="shared" si="103"/>
        <v>19028300</v>
      </c>
      <c r="AW24" s="131">
        <v>16336000</v>
      </c>
      <c r="AX24" s="131">
        <v>2692300</v>
      </c>
      <c r="AY24" s="130">
        <f t="shared" si="104"/>
        <v>14059035.82</v>
      </c>
      <c r="AZ24" s="131">
        <v>12069834.779999999</v>
      </c>
      <c r="BA24" s="131">
        <v>1989201.04</v>
      </c>
      <c r="BB24" s="130">
        <f t="shared" si="105"/>
        <v>12155418.25</v>
      </c>
      <c r="BC24" s="131">
        <v>10424640.91</v>
      </c>
      <c r="BD24" s="131">
        <v>1730777.34</v>
      </c>
      <c r="BE24" s="9">
        <f t="shared" si="154"/>
        <v>0.73884875790270288</v>
      </c>
      <c r="BF24" s="9">
        <f t="shared" si="154"/>
        <v>0.73884884794319294</v>
      </c>
      <c r="BG24" s="40">
        <f t="shared" si="155"/>
        <v>0.73884821156631875</v>
      </c>
      <c r="BH24" s="41">
        <f t="shared" si="106"/>
        <v>1.1566065050867336</v>
      </c>
      <c r="BI24" s="41">
        <f t="shared" si="106"/>
        <v>1.1578177976779824</v>
      </c>
      <c r="BJ24" s="41">
        <f t="shared" si="156"/>
        <v>1.1493107715403761</v>
      </c>
      <c r="BK24" s="130">
        <f t="shared" si="107"/>
        <v>6372815.1100000003</v>
      </c>
      <c r="BL24" s="131">
        <v>6372815.1100000003</v>
      </c>
      <c r="BM24" s="131"/>
      <c r="BN24" s="130">
        <f t="shared" si="108"/>
        <v>5308855.12</v>
      </c>
      <c r="BO24" s="131">
        <v>5308855.12</v>
      </c>
      <c r="BP24" s="131"/>
      <c r="BQ24" s="130">
        <f t="shared" si="109"/>
        <v>4768480.3499999996</v>
      </c>
      <c r="BR24" s="131">
        <v>4768480.3499999996</v>
      </c>
      <c r="BS24" s="131"/>
      <c r="BT24" s="9">
        <f t="shared" si="110"/>
        <v>0.83304709588538495</v>
      </c>
      <c r="BU24" s="9">
        <f t="shared" si="110"/>
        <v>0.83304709588538495</v>
      </c>
      <c r="BV24" s="42"/>
      <c r="BW24" s="9">
        <f t="shared" si="165"/>
        <v>1.1133222180521307</v>
      </c>
      <c r="BX24" s="9">
        <f t="shared" si="111"/>
        <v>1.1133222180521307</v>
      </c>
      <c r="BY24" s="42"/>
      <c r="BZ24" s="130">
        <f t="shared" si="112"/>
        <v>0</v>
      </c>
      <c r="CA24" s="137">
        <v>0</v>
      </c>
      <c r="CB24" s="137"/>
      <c r="CC24" s="130">
        <f t="shared" si="113"/>
        <v>87.13</v>
      </c>
      <c r="CD24" s="131">
        <v>87.13</v>
      </c>
      <c r="CE24" s="131"/>
      <c r="CF24" s="130">
        <f t="shared" si="114"/>
        <v>124.98</v>
      </c>
      <c r="CG24" s="131">
        <v>124.98</v>
      </c>
      <c r="CH24" s="131"/>
      <c r="CI24" s="9">
        <f t="shared" si="57"/>
        <v>0</v>
      </c>
      <c r="CJ24" s="9">
        <f t="shared" si="57"/>
        <v>0</v>
      </c>
      <c r="CK24" s="42"/>
      <c r="CL24" s="9">
        <f t="shared" si="163"/>
        <v>0.69715154424707948</v>
      </c>
      <c r="CM24" s="9">
        <f t="shared" si="157"/>
        <v>0.69715154424707948</v>
      </c>
      <c r="CN24" s="42"/>
      <c r="CO24" s="130">
        <f t="shared" si="115"/>
        <v>1420000</v>
      </c>
      <c r="CP24" s="131">
        <v>1420000</v>
      </c>
      <c r="CQ24" s="131"/>
      <c r="CR24" s="130">
        <f t="shared" si="116"/>
        <v>1777761.98</v>
      </c>
      <c r="CS24" s="131">
        <v>1777761.98</v>
      </c>
      <c r="CT24" s="131"/>
      <c r="CU24" s="130">
        <f t="shared" si="117"/>
        <v>1521677.97</v>
      </c>
      <c r="CV24" s="131">
        <v>1521677.97</v>
      </c>
      <c r="CW24" s="131"/>
      <c r="CX24" s="9">
        <f t="shared" si="118"/>
        <v>1.2519450563380281</v>
      </c>
      <c r="CY24" s="9">
        <f t="shared" si="118"/>
        <v>1.2519450563380281</v>
      </c>
      <c r="CZ24" s="9" t="str">
        <f t="shared" si="118"/>
        <v xml:space="preserve"> </v>
      </c>
      <c r="DA24" s="9">
        <f t="shared" si="119"/>
        <v>1.1682905417892067</v>
      </c>
      <c r="DB24" s="9">
        <f t="shared" si="119"/>
        <v>1.1682905417892067</v>
      </c>
      <c r="DC24" s="9" t="str">
        <f t="shared" si="119"/>
        <v xml:space="preserve"> </v>
      </c>
      <c r="DD24" s="130">
        <f t="shared" si="120"/>
        <v>21610031.07</v>
      </c>
      <c r="DE24" s="131">
        <v>18264305</v>
      </c>
      <c r="DF24" s="131">
        <v>3345726.07</v>
      </c>
      <c r="DG24" s="130">
        <f t="shared" si="121"/>
        <v>11253653.24</v>
      </c>
      <c r="DH24" s="131">
        <v>7877557.2699999996</v>
      </c>
      <c r="DI24" s="131">
        <v>3376095.97</v>
      </c>
      <c r="DJ24" s="130">
        <f t="shared" si="122"/>
        <v>25810618.760000002</v>
      </c>
      <c r="DK24" s="131">
        <v>18065583.73</v>
      </c>
      <c r="DL24" s="131">
        <v>7745035.0300000003</v>
      </c>
      <c r="DM24" s="9">
        <f t="shared" si="123"/>
        <v>0.52076062285828084</v>
      </c>
      <c r="DN24" s="9">
        <f t="shared" si="123"/>
        <v>0.43130889842235987</v>
      </c>
      <c r="DO24" s="9">
        <f t="shared" si="123"/>
        <v>1.009077222511525</v>
      </c>
      <c r="DP24" s="9">
        <f t="shared" si="124"/>
        <v>0.43600865770178071</v>
      </c>
      <c r="DQ24" s="9">
        <f t="shared" si="124"/>
        <v>0.43605329269922238</v>
      </c>
      <c r="DR24" s="9">
        <f t="shared" si="124"/>
        <v>0.43590454490171621</v>
      </c>
      <c r="DS24" s="130">
        <f t="shared" si="158"/>
        <v>2207000</v>
      </c>
      <c r="DT24" s="131"/>
      <c r="DU24" s="131">
        <v>2207000</v>
      </c>
      <c r="DV24" s="130">
        <f t="shared" si="125"/>
        <v>810816.16999999993</v>
      </c>
      <c r="DW24" s="131"/>
      <c r="DX24" s="131">
        <v>810816.16999999993</v>
      </c>
      <c r="DY24" s="130">
        <f t="shared" si="126"/>
        <v>629977.24</v>
      </c>
      <c r="DZ24" s="131"/>
      <c r="EA24" s="131">
        <v>629977.24</v>
      </c>
      <c r="EB24" s="9">
        <f t="shared" si="159"/>
        <v>0.36738385591300404</v>
      </c>
      <c r="EC24" s="9" t="str">
        <f t="shared" si="159"/>
        <v xml:space="preserve"> </v>
      </c>
      <c r="ED24" s="9">
        <f t="shared" si="159"/>
        <v>0.36738385591300404</v>
      </c>
      <c r="EE24" s="9">
        <f t="shared" si="164"/>
        <v>1.287056291112993</v>
      </c>
      <c r="EF24" s="9" t="str">
        <f t="shared" si="164"/>
        <v xml:space="preserve"> </v>
      </c>
      <c r="EG24" s="9">
        <f t="shared" si="164"/>
        <v>1.287056291112993</v>
      </c>
      <c r="EH24" s="130">
        <f t="shared" si="127"/>
        <v>12025000</v>
      </c>
      <c r="EI24" s="140"/>
      <c r="EJ24" s="140">
        <v>12025000</v>
      </c>
      <c r="EK24" s="130">
        <f t="shared" si="128"/>
        <v>7854845.9100000001</v>
      </c>
      <c r="EL24" s="131"/>
      <c r="EM24" s="131">
        <v>7854845.9100000001</v>
      </c>
      <c r="EN24" s="130">
        <f t="shared" si="129"/>
        <v>6756065.3200000003</v>
      </c>
      <c r="EO24" s="131"/>
      <c r="EP24" s="131">
        <v>6756065.3200000003</v>
      </c>
      <c r="EQ24" s="9">
        <f t="shared" si="130"/>
        <v>0.6532096390852391</v>
      </c>
      <c r="ER24" s="9" t="str">
        <f t="shared" si="130"/>
        <v xml:space="preserve"> </v>
      </c>
      <c r="ES24" s="9">
        <f t="shared" si="130"/>
        <v>0.6532096390852391</v>
      </c>
      <c r="ET24" s="9">
        <f t="shared" si="131"/>
        <v>1.1626361703086672</v>
      </c>
      <c r="EU24" s="9" t="str">
        <f t="shared" si="131"/>
        <v xml:space="preserve"> </v>
      </c>
      <c r="EV24" s="9">
        <f t="shared" si="131"/>
        <v>1.1626361703086672</v>
      </c>
      <c r="EW24" s="130">
        <f t="shared" si="132"/>
        <v>0</v>
      </c>
      <c r="EX24" s="131">
        <v>0</v>
      </c>
      <c r="EY24" s="130"/>
      <c r="EZ24" s="130">
        <f t="shared" si="133"/>
        <v>0</v>
      </c>
      <c r="FA24" s="131">
        <v>0</v>
      </c>
      <c r="FB24" s="130"/>
      <c r="FC24" s="130">
        <f t="shared" si="134"/>
        <v>0</v>
      </c>
      <c r="FD24" s="131">
        <v>0</v>
      </c>
      <c r="FE24" s="130"/>
      <c r="FF24" s="9" t="str">
        <f t="shared" si="160"/>
        <v xml:space="preserve"> </v>
      </c>
      <c r="FG24" s="9" t="str">
        <f t="shared" si="160"/>
        <v xml:space="preserve"> </v>
      </c>
      <c r="FH24" s="9" t="str">
        <f t="shared" si="135"/>
        <v xml:space="preserve"> </v>
      </c>
      <c r="FI24" s="9" t="str">
        <f t="shared" si="161"/>
        <v xml:space="preserve"> </v>
      </c>
      <c r="FJ24" s="9" t="str">
        <f t="shared" si="161"/>
        <v xml:space="preserve"> </v>
      </c>
      <c r="FK24" s="9" t="str">
        <f t="shared" si="162"/>
        <v xml:space="preserve"> </v>
      </c>
      <c r="FL24" s="130">
        <f t="shared" si="136"/>
        <v>1073500</v>
      </c>
      <c r="FM24" s="131">
        <v>1065000</v>
      </c>
      <c r="FN24" s="130">
        <v>8500</v>
      </c>
      <c r="FO24" s="130">
        <f t="shared" si="137"/>
        <v>1075226.24</v>
      </c>
      <c r="FP24" s="131">
        <v>1070726.24</v>
      </c>
      <c r="FQ24" s="130">
        <v>4500</v>
      </c>
      <c r="FR24" s="130">
        <f t="shared" si="138"/>
        <v>924476.76</v>
      </c>
      <c r="FS24" s="131">
        <v>921276.76</v>
      </c>
      <c r="FT24" s="130">
        <v>3200</v>
      </c>
      <c r="FU24" s="9">
        <f t="shared" si="139"/>
        <v>1.0016080484396832</v>
      </c>
      <c r="FV24" s="9">
        <f t="shared" si="139"/>
        <v>1.0053767511737088</v>
      </c>
      <c r="FW24" s="9">
        <f t="shared" si="139"/>
        <v>0.52941176470588236</v>
      </c>
      <c r="FX24" s="9">
        <f t="shared" si="140"/>
        <v>1.163064650754444</v>
      </c>
      <c r="FY24" s="9">
        <f t="shared" si="140"/>
        <v>1.1622199609159791</v>
      </c>
      <c r="FZ24" s="9">
        <f t="shared" si="141"/>
        <v>0.71111111111111114</v>
      </c>
      <c r="GA24" s="130">
        <f t="shared" si="142"/>
        <v>0</v>
      </c>
      <c r="GB24" s="131">
        <v>0</v>
      </c>
      <c r="GC24" s="130"/>
      <c r="GD24" s="130">
        <f t="shared" si="143"/>
        <v>0</v>
      </c>
      <c r="GE24" s="131">
        <v>0</v>
      </c>
      <c r="GF24" s="130"/>
      <c r="GG24" s="9" t="str">
        <f>IF(GA24&lt;0," ",IF(GD24&lt;0," ",IF(GD24=0," ",IF(GA24/GD24*100&gt;200,"СВ.200",GA24/GD24))))</f>
        <v xml:space="preserve"> </v>
      </c>
      <c r="GH24" s="11" t="str">
        <f t="shared" si="166"/>
        <v xml:space="preserve"> </v>
      </c>
      <c r="GI24" s="9" t="str">
        <f t="shared" si="144"/>
        <v xml:space="preserve"> </v>
      </c>
      <c r="GJ24" s="37">
        <f t="shared" si="82"/>
        <v>0.9327656108507042</v>
      </c>
      <c r="GK24" s="9">
        <f t="shared" si="82"/>
        <v>0.95521755826961885</v>
      </c>
      <c r="GL24" s="9">
        <f t="shared" si="82"/>
        <v>0.9001108506225366</v>
      </c>
      <c r="GM24" s="37">
        <f t="shared" si="21"/>
        <v>0.93607062471370517</v>
      </c>
      <c r="GN24" s="9">
        <f t="shared" si="21"/>
        <v>0.95586660740339036</v>
      </c>
      <c r="GO24" s="9">
        <f t="shared" si="21"/>
        <v>0.9125015988804378</v>
      </c>
      <c r="GP24" s="37">
        <f t="shared" si="22"/>
        <v>0.76797481406350299</v>
      </c>
      <c r="GQ24" s="9">
        <f t="shared" si="22"/>
        <v>0.74031827740044365</v>
      </c>
      <c r="GR24" s="9">
        <f t="shared" si="22"/>
        <v>0.8106619066897971</v>
      </c>
      <c r="GS24" s="37">
        <f t="shared" si="23"/>
        <v>0.8135994917010122</v>
      </c>
      <c r="GT24" s="9">
        <f t="shared" si="23"/>
        <v>0.7760043233305175</v>
      </c>
      <c r="GU24" s="9">
        <f t="shared" si="23"/>
        <v>0.86048733502443098</v>
      </c>
      <c r="GV24" s="37">
        <f t="shared" si="145"/>
        <v>5.3652895997623427E-2</v>
      </c>
      <c r="GW24" s="9">
        <f t="shared" si="145"/>
        <v>7.5825024763835056E-2</v>
      </c>
      <c r="GX24" s="9">
        <f t="shared" si="145"/>
        <v>1.9430833926142723E-2</v>
      </c>
      <c r="GY24" s="146">
        <f t="shared" si="26"/>
        <v>6.2187800435101942E-2</v>
      </c>
      <c r="GZ24" s="145">
        <f t="shared" si="26"/>
        <v>9.6196686775410892E-2</v>
      </c>
      <c r="HA24" s="9">
        <f t="shared" si="26"/>
        <v>1.977268691269958E-2</v>
      </c>
      <c r="HB24" s="37">
        <f t="shared" si="146"/>
        <v>2.1047632835279932E-2</v>
      </c>
      <c r="HC24" s="9">
        <f t="shared" si="146"/>
        <v>3.4684181809827998E-2</v>
      </c>
      <c r="HD24" s="9" t="str">
        <f t="shared" si="146"/>
        <v xml:space="preserve"> </v>
      </c>
      <c r="HE24" s="37">
        <f t="shared" si="87"/>
        <v>2.3482835307366702E-2</v>
      </c>
      <c r="HF24" s="9">
        <f t="shared" si="87"/>
        <v>4.2311620865010419E-2</v>
      </c>
      <c r="HG24" s="9" t="str">
        <f t="shared" si="87"/>
        <v xml:space="preserve"> </v>
      </c>
      <c r="HH24" s="37">
        <f t="shared" si="88"/>
        <v>5.516502027219817E-7</v>
      </c>
      <c r="HI24" s="9">
        <f t="shared" si="88"/>
        <v>9.0905880373236805E-7</v>
      </c>
      <c r="HJ24" s="9" t="str">
        <f t="shared" si="88"/>
        <v xml:space="preserve"> </v>
      </c>
      <c r="HK24" s="37">
        <f t="shared" si="147"/>
        <v>3.8540502501617723E-7</v>
      </c>
      <c r="HL24" s="9">
        <f t="shared" si="147"/>
        <v>6.9442684771709455E-7</v>
      </c>
      <c r="HM24" s="9" t="str">
        <f t="shared" si="147"/>
        <v xml:space="preserve"> </v>
      </c>
      <c r="HN24" s="37">
        <f t="shared" si="29"/>
        <v>2.9820649731004564E-2</v>
      </c>
      <c r="HO24" s="9" t="str">
        <f t="shared" si="29"/>
        <v xml:space="preserve"> </v>
      </c>
      <c r="HP24" s="9">
        <f t="shared" si="29"/>
        <v>7.58479904914241E-2</v>
      </c>
      <c r="HQ24" s="37">
        <f t="shared" si="30"/>
        <v>3.4744600992101082E-2</v>
      </c>
      <c r="HR24" s="9" t="str">
        <f t="shared" si="30"/>
        <v xml:space="preserve"> </v>
      </c>
      <c r="HS24" s="9">
        <f t="shared" si="30"/>
        <v>7.8077281181156449E-2</v>
      </c>
      <c r="HT24" s="37">
        <f t="shared" si="31"/>
        <v>2.7806614830871699E-3</v>
      </c>
      <c r="HU24" s="9" t="str">
        <f t="shared" si="31"/>
        <v xml:space="preserve"> </v>
      </c>
      <c r="HV24" s="9">
        <f t="shared" si="31"/>
        <v>7.0725348921483779E-3</v>
      </c>
      <c r="HW24" s="37">
        <f t="shared" si="32"/>
        <v>3.586510114568702E-3</v>
      </c>
      <c r="HX24" s="9" t="str">
        <f t="shared" si="32"/>
        <v xml:space="preserve"> </v>
      </c>
      <c r="HY24" s="9">
        <f t="shared" si="32"/>
        <v>8.0595243772666626E-3</v>
      </c>
      <c r="HZ24" s="37">
        <f t="shared" si="33"/>
        <v>4.0805552253621443E-3</v>
      </c>
      <c r="IA24" s="9">
        <f t="shared" si="33"/>
        <v>6.7010301596417982E-3</v>
      </c>
      <c r="IB24" s="19">
        <f t="shared" si="33"/>
        <v>3.5925284625956978E-5</v>
      </c>
      <c r="IC24" s="37">
        <f t="shared" si="34"/>
        <v>4.7560839656289478E-3</v>
      </c>
      <c r="ID24" s="9">
        <f t="shared" si="34"/>
        <v>8.5336973213724007E-3</v>
      </c>
      <c r="IE24" s="9">
        <f t="shared" si="34"/>
        <v>4.4730064643012711E-5</v>
      </c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</row>
    <row r="25" spans="1:256" s="15" customFormat="1" outlineLevel="1" x14ac:dyDescent="0.2">
      <c r="A25" s="32">
        <v>14</v>
      </c>
      <c r="B25" s="82" t="s">
        <v>18</v>
      </c>
      <c r="C25" s="130">
        <f t="shared" si="148"/>
        <v>192331991.75999999</v>
      </c>
      <c r="D25" s="144">
        <v>102472181.06</v>
      </c>
      <c r="E25" s="131">
        <v>89859810.700000003</v>
      </c>
      <c r="F25" s="130">
        <f t="shared" si="149"/>
        <v>144484060.63</v>
      </c>
      <c r="G25" s="144">
        <v>81237375.090000004</v>
      </c>
      <c r="H25" s="131">
        <v>63246685.539999999</v>
      </c>
      <c r="I25" s="130">
        <f t="shared" si="150"/>
        <v>131722166.22</v>
      </c>
      <c r="J25" s="130">
        <v>71158671.709999993</v>
      </c>
      <c r="K25" s="130">
        <v>60563494.510000005</v>
      </c>
      <c r="L25" s="9">
        <f t="shared" si="151"/>
        <v>0.75122219297917592</v>
      </c>
      <c r="M25" s="9">
        <f t="shared" si="151"/>
        <v>0.79277491949189127</v>
      </c>
      <c r="N25" s="9">
        <f t="shared" si="151"/>
        <v>0.70383728885375896</v>
      </c>
      <c r="O25" s="9">
        <f t="shared" si="95"/>
        <v>1.0968849418152242</v>
      </c>
      <c r="P25" s="9">
        <f t="shared" si="95"/>
        <v>1.141637036467948</v>
      </c>
      <c r="Q25" s="9">
        <f t="shared" si="95"/>
        <v>1.0443037683295662</v>
      </c>
      <c r="R25" s="130">
        <f t="shared" si="96"/>
        <v>172595225.83999997</v>
      </c>
      <c r="S25" s="131">
        <v>87729230.429999992</v>
      </c>
      <c r="T25" s="131">
        <v>84865995.409999996</v>
      </c>
      <c r="U25" s="130">
        <f t="shared" si="37"/>
        <v>129778466.78</v>
      </c>
      <c r="V25" s="131">
        <v>70159399.049999997</v>
      </c>
      <c r="W25" s="131">
        <v>59619067.729999997</v>
      </c>
      <c r="X25" s="130">
        <f t="shared" si="152"/>
        <v>120144293.59</v>
      </c>
      <c r="Y25" s="131">
        <v>63218950.579999998</v>
      </c>
      <c r="Z25" s="131">
        <v>56925343.009999998</v>
      </c>
      <c r="AA25" s="9">
        <f t="shared" si="153"/>
        <v>0.75192385043319698</v>
      </c>
      <c r="AB25" s="9">
        <f t="shared" si="153"/>
        <v>0.799726598604793</v>
      </c>
      <c r="AC25" s="9">
        <f t="shared" si="153"/>
        <v>0.70250831846102302</v>
      </c>
      <c r="AD25" s="9">
        <f t="shared" si="97"/>
        <v>1.0801883543705972</v>
      </c>
      <c r="AE25" s="9">
        <f t="shared" si="97"/>
        <v>1.1097843036988926</v>
      </c>
      <c r="AF25" s="9">
        <f t="shared" si="97"/>
        <v>1.0473203072228621</v>
      </c>
      <c r="AG25" s="130">
        <f t="shared" si="98"/>
        <v>141552578.16</v>
      </c>
      <c r="AH25" s="131">
        <v>66485705.979999997</v>
      </c>
      <c r="AI25" s="131">
        <v>75066872.179999992</v>
      </c>
      <c r="AJ25" s="130">
        <f t="shared" si="99"/>
        <v>104701141.25</v>
      </c>
      <c r="AK25" s="130">
        <v>50849140.780000001</v>
      </c>
      <c r="AL25" s="130">
        <v>53852000.469999999</v>
      </c>
      <c r="AM25" s="130">
        <f t="shared" si="100"/>
        <v>101179898</v>
      </c>
      <c r="AN25" s="130">
        <v>48830251.439999998</v>
      </c>
      <c r="AO25" s="130">
        <v>52349646.560000002</v>
      </c>
      <c r="AP25" s="9">
        <f t="shared" si="101"/>
        <v>0.73966255232493183</v>
      </c>
      <c r="AQ25" s="9">
        <f t="shared" si="101"/>
        <v>0.76481312833312276</v>
      </c>
      <c r="AR25" s="9">
        <f t="shared" si="101"/>
        <v>0.71738702980550917</v>
      </c>
      <c r="AS25" s="9">
        <f t="shared" si="102"/>
        <v>1.0348018066790303</v>
      </c>
      <c r="AT25" s="9">
        <f t="shared" si="102"/>
        <v>1.0413450531271728</v>
      </c>
      <c r="AU25" s="9">
        <f t="shared" si="102"/>
        <v>1.0286984537379462</v>
      </c>
      <c r="AV25" s="130">
        <f t="shared" si="103"/>
        <v>12397200</v>
      </c>
      <c r="AW25" s="131">
        <v>10872100</v>
      </c>
      <c r="AX25" s="131">
        <v>1525100</v>
      </c>
      <c r="AY25" s="130">
        <f t="shared" si="104"/>
        <v>9517392.9800000004</v>
      </c>
      <c r="AZ25" s="131">
        <v>8390911.6799999997</v>
      </c>
      <c r="BA25" s="131">
        <v>1126481.3</v>
      </c>
      <c r="BB25" s="130">
        <f t="shared" si="105"/>
        <v>8296443.2899999991</v>
      </c>
      <c r="BC25" s="131">
        <v>7275849.0599999996</v>
      </c>
      <c r="BD25" s="131">
        <v>1020594.23</v>
      </c>
      <c r="BE25" s="9">
        <f t="shared" si="154"/>
        <v>0.76770504468751011</v>
      </c>
      <c r="BF25" s="9">
        <f t="shared" si="154"/>
        <v>0.77178389455578955</v>
      </c>
      <c r="BG25" s="40">
        <f t="shared" si="155"/>
        <v>0.7386278276834306</v>
      </c>
      <c r="BH25" s="41">
        <f t="shared" si="106"/>
        <v>1.1471654355151992</v>
      </c>
      <c r="BI25" s="41">
        <f t="shared" si="106"/>
        <v>1.153255326052627</v>
      </c>
      <c r="BJ25" s="41">
        <f t="shared" si="156"/>
        <v>1.1037504101899538</v>
      </c>
      <c r="BK25" s="130">
        <f t="shared" si="107"/>
        <v>3289286.01</v>
      </c>
      <c r="BL25" s="131">
        <v>3289286.01</v>
      </c>
      <c r="BM25" s="131"/>
      <c r="BN25" s="130">
        <f t="shared" si="108"/>
        <v>3350248.5</v>
      </c>
      <c r="BO25" s="131">
        <v>3350248.5</v>
      </c>
      <c r="BP25" s="131"/>
      <c r="BQ25" s="130">
        <f t="shared" si="109"/>
        <v>3009235.31</v>
      </c>
      <c r="BR25" s="131">
        <v>3009235.31</v>
      </c>
      <c r="BS25" s="131"/>
      <c r="BT25" s="9">
        <f t="shared" si="110"/>
        <v>1.0185336543598409</v>
      </c>
      <c r="BU25" s="9">
        <f t="shared" si="110"/>
        <v>1.0185336543598409</v>
      </c>
      <c r="BV25" s="42"/>
      <c r="BW25" s="9">
        <f t="shared" si="165"/>
        <v>1.1133222080927929</v>
      </c>
      <c r="BX25" s="9">
        <f t="shared" si="111"/>
        <v>1.1133222080927929</v>
      </c>
      <c r="BY25" s="42"/>
      <c r="BZ25" s="130">
        <f t="shared" si="112"/>
        <v>500</v>
      </c>
      <c r="CA25" s="137">
        <v>500</v>
      </c>
      <c r="CB25" s="137"/>
      <c r="CC25" s="130">
        <f t="shared" si="113"/>
        <v>500</v>
      </c>
      <c r="CD25" s="131">
        <v>500</v>
      </c>
      <c r="CE25" s="131"/>
      <c r="CF25" s="130">
        <f t="shared" si="114"/>
        <v>5404.22</v>
      </c>
      <c r="CG25" s="131">
        <v>5404.22</v>
      </c>
      <c r="CH25" s="131"/>
      <c r="CI25" s="9">
        <f t="shared" si="57"/>
        <v>1</v>
      </c>
      <c r="CJ25" s="9">
        <f t="shared" si="57"/>
        <v>1</v>
      </c>
      <c r="CK25" s="42"/>
      <c r="CL25" s="9">
        <f t="shared" si="163"/>
        <v>9.2520289699531105E-2</v>
      </c>
      <c r="CM25" s="9">
        <f t="shared" si="157"/>
        <v>9.2520289699531105E-2</v>
      </c>
      <c r="CN25" s="42"/>
      <c r="CO25" s="130">
        <f t="shared" si="115"/>
        <v>1001741.39</v>
      </c>
      <c r="CP25" s="131">
        <v>1001741.39</v>
      </c>
      <c r="CQ25" s="131"/>
      <c r="CR25" s="130">
        <f t="shared" si="116"/>
        <v>1019294.16</v>
      </c>
      <c r="CS25" s="131">
        <v>1019294.16</v>
      </c>
      <c r="CT25" s="131"/>
      <c r="CU25" s="130">
        <f t="shared" si="117"/>
        <v>1049421.5900000001</v>
      </c>
      <c r="CV25" s="131">
        <v>1049421.5900000001</v>
      </c>
      <c r="CW25" s="131"/>
      <c r="CX25" s="9">
        <f t="shared" si="118"/>
        <v>1.0175222569170272</v>
      </c>
      <c r="CY25" s="9">
        <f t="shared" si="118"/>
        <v>1.0175222569170272</v>
      </c>
      <c r="CZ25" s="9" t="str">
        <f t="shared" si="118"/>
        <v xml:space="preserve"> </v>
      </c>
      <c r="DA25" s="9">
        <f t="shared" si="119"/>
        <v>0.97129139491021899</v>
      </c>
      <c r="DB25" s="9">
        <f t="shared" si="119"/>
        <v>0.97129139491021899</v>
      </c>
      <c r="DC25" s="9" t="str">
        <f t="shared" si="119"/>
        <v xml:space="preserve"> </v>
      </c>
      <c r="DD25" s="130">
        <f t="shared" si="120"/>
        <v>397854.68</v>
      </c>
      <c r="DE25" s="131">
        <v>247100</v>
      </c>
      <c r="DF25" s="131">
        <v>150754.68</v>
      </c>
      <c r="DG25" s="130">
        <f t="shared" si="121"/>
        <v>299942</v>
      </c>
      <c r="DH25" s="131">
        <v>209959.4</v>
      </c>
      <c r="DI25" s="131">
        <v>89982.6</v>
      </c>
      <c r="DJ25" s="130">
        <f t="shared" si="122"/>
        <v>346859</v>
      </c>
      <c r="DK25" s="131">
        <v>242801.3</v>
      </c>
      <c r="DL25" s="131">
        <v>104057.7</v>
      </c>
      <c r="DM25" s="9">
        <f t="shared" si="123"/>
        <v>0.75389838319860913</v>
      </c>
      <c r="DN25" s="9">
        <f t="shared" si="123"/>
        <v>0.84969405099150142</v>
      </c>
      <c r="DO25" s="9">
        <f t="shared" si="123"/>
        <v>0.59688097245140259</v>
      </c>
      <c r="DP25" s="9">
        <f t="shared" si="124"/>
        <v>0.86473754465070818</v>
      </c>
      <c r="DQ25" s="9">
        <f t="shared" si="124"/>
        <v>0.86473754465070818</v>
      </c>
      <c r="DR25" s="9">
        <f t="shared" si="124"/>
        <v>0.86473754465070829</v>
      </c>
      <c r="DS25" s="130">
        <f t="shared" si="158"/>
        <v>3431475.27</v>
      </c>
      <c r="DT25" s="131"/>
      <c r="DU25" s="131">
        <v>3431475.27</v>
      </c>
      <c r="DV25" s="130">
        <f t="shared" si="125"/>
        <v>1362320.0499999998</v>
      </c>
      <c r="DW25" s="131"/>
      <c r="DX25" s="131">
        <v>1362320.0499999998</v>
      </c>
      <c r="DY25" s="130">
        <f t="shared" si="126"/>
        <v>1195452.3699999999</v>
      </c>
      <c r="DZ25" s="131"/>
      <c r="EA25" s="131">
        <v>1195452.3699999999</v>
      </c>
      <c r="EB25" s="9">
        <f>IF(DV25&lt;0," ",IF(DS25&lt;0," ",IF(DS25=0," ",IF(DV25/DS25*100&gt;200,"СВ.200",DV25/DS25))))</f>
        <v>0.39700710126347488</v>
      </c>
      <c r="EC25" s="9" t="str">
        <f t="shared" si="159"/>
        <v xml:space="preserve"> </v>
      </c>
      <c r="ED25" s="9">
        <f t="shared" si="159"/>
        <v>0.39700710126347488</v>
      </c>
      <c r="EE25" s="9">
        <f t="shared" si="164"/>
        <v>1.1395853855724924</v>
      </c>
      <c r="EF25" s="9" t="str">
        <f t="shared" si="164"/>
        <v xml:space="preserve"> </v>
      </c>
      <c r="EG25" s="9">
        <f t="shared" si="164"/>
        <v>1.1395853855724924</v>
      </c>
      <c r="EH25" s="130">
        <f t="shared" si="127"/>
        <v>4637837.32</v>
      </c>
      <c r="EI25" s="140"/>
      <c r="EJ25" s="140">
        <v>4637837.32</v>
      </c>
      <c r="EK25" s="130">
        <f t="shared" si="128"/>
        <v>3182383.3099999996</v>
      </c>
      <c r="EL25" s="131"/>
      <c r="EM25" s="131">
        <v>3182383.3099999996</v>
      </c>
      <c r="EN25" s="130">
        <f t="shared" si="129"/>
        <v>2237532.15</v>
      </c>
      <c r="EO25" s="131"/>
      <c r="EP25" s="131">
        <v>2237532.15</v>
      </c>
      <c r="EQ25" s="9" t="s">
        <v>0</v>
      </c>
      <c r="ER25" s="9" t="str">
        <f t="shared" si="130"/>
        <v xml:space="preserve"> </v>
      </c>
      <c r="ES25" s="9">
        <f t="shared" si="130"/>
        <v>0.68617829613739001</v>
      </c>
      <c r="ET25" s="9">
        <f t="shared" si="131"/>
        <v>1.422273780513053</v>
      </c>
      <c r="EU25" s="9" t="str">
        <f t="shared" si="131"/>
        <v xml:space="preserve"> </v>
      </c>
      <c r="EV25" s="9">
        <f t="shared" si="131"/>
        <v>1.422273780513053</v>
      </c>
      <c r="EW25" s="130">
        <f t="shared" si="132"/>
        <v>1000000</v>
      </c>
      <c r="EX25" s="131">
        <v>1000000</v>
      </c>
      <c r="EY25" s="130"/>
      <c r="EZ25" s="130">
        <f t="shared" si="133"/>
        <v>724850</v>
      </c>
      <c r="FA25" s="131">
        <v>724850</v>
      </c>
      <c r="FB25" s="130"/>
      <c r="FC25" s="130">
        <f t="shared" si="134"/>
        <v>657453</v>
      </c>
      <c r="FD25" s="131">
        <v>657453</v>
      </c>
      <c r="FE25" s="130"/>
      <c r="FF25" s="9">
        <f t="shared" si="160"/>
        <v>0.72484999999999999</v>
      </c>
      <c r="FG25" s="9">
        <f t="shared" si="160"/>
        <v>0.72484999999999999</v>
      </c>
      <c r="FH25" s="9" t="str">
        <f t="shared" si="135"/>
        <v xml:space="preserve"> </v>
      </c>
      <c r="FI25" s="9">
        <f t="shared" si="161"/>
        <v>1.1025122708391322</v>
      </c>
      <c r="FJ25" s="9">
        <f t="shared" si="161"/>
        <v>1.1025122708391322</v>
      </c>
      <c r="FK25" s="9" t="str">
        <f t="shared" si="162"/>
        <v xml:space="preserve"> </v>
      </c>
      <c r="FL25" s="130">
        <f t="shared" si="136"/>
        <v>4886753.01</v>
      </c>
      <c r="FM25" s="131">
        <v>4832797.05</v>
      </c>
      <c r="FN25" s="130">
        <v>53955.96</v>
      </c>
      <c r="FO25" s="130">
        <f t="shared" si="137"/>
        <v>5620394.5300000003</v>
      </c>
      <c r="FP25" s="131">
        <v>5614494.5300000003</v>
      </c>
      <c r="FQ25" s="130">
        <v>5900</v>
      </c>
      <c r="FR25" s="130">
        <f t="shared" si="138"/>
        <v>2166437.29</v>
      </c>
      <c r="FS25" s="131">
        <v>2148377.29</v>
      </c>
      <c r="FT25" s="130">
        <v>18060</v>
      </c>
      <c r="FU25" s="9">
        <f t="shared" si="139"/>
        <v>1.1501286270246756</v>
      </c>
      <c r="FV25" s="9">
        <f t="shared" si="139"/>
        <v>1.1617484599317078</v>
      </c>
      <c r="FW25" s="9">
        <f t="shared" si="139"/>
        <v>0.10934843898616575</v>
      </c>
      <c r="FX25" s="9" t="str">
        <f t="shared" si="140"/>
        <v>СВ.200</v>
      </c>
      <c r="FY25" s="9" t="str">
        <f t="shared" si="140"/>
        <v>СВ.200</v>
      </c>
      <c r="FZ25" s="9" t="str">
        <f t="shared" si="141"/>
        <v>СВ.200</v>
      </c>
      <c r="GA25" s="130">
        <f t="shared" si="142"/>
        <v>0</v>
      </c>
      <c r="GB25" s="131">
        <v>0</v>
      </c>
      <c r="GC25" s="130"/>
      <c r="GD25" s="130">
        <f t="shared" si="143"/>
        <v>157.37</v>
      </c>
      <c r="GE25" s="131">
        <v>157.37</v>
      </c>
      <c r="GF25" s="130"/>
      <c r="GG25" s="9">
        <f>IF(GA25&lt;0," ",IF(GD25&lt;0," ",IF(GD25=0," ",IF(GA25/GD25*100&gt;200,"СВ.200",GA25/GD25))))</f>
        <v>0</v>
      </c>
      <c r="GH25" s="11" t="str">
        <f t="shared" si="166"/>
        <v xml:space="preserve"> </v>
      </c>
      <c r="GI25" s="9" t="str">
        <f t="shared" si="144"/>
        <v xml:space="preserve"> </v>
      </c>
      <c r="GJ25" s="37">
        <f t="shared" si="82"/>
        <v>0.91210383975417741</v>
      </c>
      <c r="GK25" s="9">
        <f t="shared" si="82"/>
        <v>0.88842229711148168</v>
      </c>
      <c r="GL25" s="9">
        <f t="shared" si="82"/>
        <v>0.93992830946372674</v>
      </c>
      <c r="GM25" s="37">
        <f t="shared" si="21"/>
        <v>0.89821995737191651</v>
      </c>
      <c r="GN25" s="9">
        <f t="shared" si="21"/>
        <v>0.86363449055650665</v>
      </c>
      <c r="GO25" s="9">
        <f t="shared" si="21"/>
        <v>0.94264335310178848</v>
      </c>
      <c r="GP25" s="37">
        <f t="shared" si="22"/>
        <v>0.84215317246179666</v>
      </c>
      <c r="GQ25" s="9">
        <f t="shared" si="22"/>
        <v>0.77239895619918719</v>
      </c>
      <c r="GR25" s="9">
        <f t="shared" si="22"/>
        <v>0.9196193433705584</v>
      </c>
      <c r="GS25" s="37">
        <f t="shared" si="23"/>
        <v>0.80676820930154003</v>
      </c>
      <c r="GT25" s="9">
        <f t="shared" si="23"/>
        <v>0.7247659111755177</v>
      </c>
      <c r="GU25" s="9">
        <f t="shared" si="23"/>
        <v>0.9032680737961617</v>
      </c>
      <c r="GV25" s="37">
        <f t="shared" si="145"/>
        <v>6.9053993677903144E-2</v>
      </c>
      <c r="GW25" s="9">
        <f t="shared" si="145"/>
        <v>0.11508968423626116</v>
      </c>
      <c r="GX25" s="9">
        <f t="shared" si="145"/>
        <v>1.7928644361804084E-2</v>
      </c>
      <c r="GY25" s="146">
        <f t="shared" si="26"/>
        <v>7.3335686698578831E-2</v>
      </c>
      <c r="GZ25" s="145">
        <f t="shared" si="26"/>
        <v>0.11959782714244899</v>
      </c>
      <c r="HA25" s="9">
        <f t="shared" si="26"/>
        <v>1.8894648019347687E-2</v>
      </c>
      <c r="HB25" s="37">
        <f t="shared" si="146"/>
        <v>2.504684342536655E-2</v>
      </c>
      <c r="HC25" s="9">
        <f t="shared" si="146"/>
        <v>4.7600209785070437E-2</v>
      </c>
      <c r="HD25" s="9" t="str">
        <f t="shared" si="146"/>
        <v xml:space="preserve"> </v>
      </c>
      <c r="HE25" s="37">
        <f t="shared" si="87"/>
        <v>2.5815133921094396E-2</v>
      </c>
      <c r="HF25" s="9">
        <f t="shared" si="87"/>
        <v>4.7751955480867254E-2</v>
      </c>
      <c r="HG25" s="9" t="str">
        <f t="shared" si="87"/>
        <v xml:space="preserve"> </v>
      </c>
      <c r="HH25" s="37">
        <f t="shared" si="88"/>
        <v>4.498107932152186E-5</v>
      </c>
      <c r="HI25" s="9">
        <f t="shared" si="88"/>
        <v>8.5484177614768633E-5</v>
      </c>
      <c r="HJ25" s="9" t="str">
        <f t="shared" si="88"/>
        <v xml:space="preserve"> </v>
      </c>
      <c r="HK25" s="37">
        <f t="shared" si="147"/>
        <v>3.8527192715845397E-6</v>
      </c>
      <c r="HL25" s="9">
        <f t="shared" si="147"/>
        <v>7.1266288875089787E-6</v>
      </c>
      <c r="HM25" s="9" t="str">
        <f t="shared" si="147"/>
        <v xml:space="preserve"> </v>
      </c>
      <c r="HN25" s="37">
        <f t="shared" si="29"/>
        <v>1.8623707236864032E-2</v>
      </c>
      <c r="HO25" s="9" t="str">
        <f t="shared" si="29"/>
        <v xml:space="preserve"> </v>
      </c>
      <c r="HP25" s="9">
        <f t="shared" si="29"/>
        <v>3.9306432454995231E-2</v>
      </c>
      <c r="HQ25" s="37">
        <f t="shared" si="30"/>
        <v>2.4521659016011992E-2</v>
      </c>
      <c r="HR25" s="9" t="str">
        <f t="shared" si="30"/>
        <v xml:space="preserve"> </v>
      </c>
      <c r="HS25" s="9">
        <f t="shared" si="30"/>
        <v>5.3378615788026509E-2</v>
      </c>
      <c r="HT25" s="37">
        <f t="shared" si="31"/>
        <v>9.9501385732022919E-3</v>
      </c>
      <c r="HU25" s="9" t="str">
        <f t="shared" si="31"/>
        <v xml:space="preserve"> </v>
      </c>
      <c r="HV25" s="9">
        <f t="shared" si="31"/>
        <v>2.1000354267342692E-2</v>
      </c>
      <c r="HW25" s="37">
        <f t="shared" si="32"/>
        <v>1.0497273421402026E-2</v>
      </c>
      <c r="HX25" s="9" t="str">
        <f t="shared" si="32"/>
        <v xml:space="preserve"> </v>
      </c>
      <c r="HY25" s="9">
        <f t="shared" si="32"/>
        <v>2.2850408466123795E-2</v>
      </c>
      <c r="HZ25" s="37">
        <f t="shared" si="33"/>
        <v>1.8031961612701344E-2</v>
      </c>
      <c r="IA25" s="9">
        <f t="shared" si="33"/>
        <v>3.3983121679334906E-2</v>
      </c>
      <c r="IB25" s="19">
        <f t="shared" si="33"/>
        <v>3.1725764035936372E-4</v>
      </c>
      <c r="IC25" s="37">
        <f t="shared" si="34"/>
        <v>4.3307604639278664E-2</v>
      </c>
      <c r="ID25" s="9">
        <f t="shared" si="34"/>
        <v>8.0024837812518304E-2</v>
      </c>
      <c r="IE25" s="9">
        <f t="shared" si="34"/>
        <v>9.8961627959693024E-5</v>
      </c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</row>
    <row r="26" spans="1:256" s="15" customFormat="1" outlineLevel="1" x14ac:dyDescent="0.2">
      <c r="A26" s="32">
        <v>15</v>
      </c>
      <c r="B26" s="82" t="s">
        <v>19</v>
      </c>
      <c r="C26" s="130">
        <f t="shared" si="148"/>
        <v>235681898.97</v>
      </c>
      <c r="D26" s="144">
        <v>169057389</v>
      </c>
      <c r="E26" s="131">
        <v>66624509.969999999</v>
      </c>
      <c r="F26" s="130">
        <f t="shared" si="149"/>
        <v>175471257.97999999</v>
      </c>
      <c r="G26" s="144">
        <v>124182774.52</v>
      </c>
      <c r="H26" s="131">
        <v>51288483.460000001</v>
      </c>
      <c r="I26" s="130">
        <f t="shared" si="150"/>
        <v>155227044.66</v>
      </c>
      <c r="J26" s="130">
        <v>113314867.59999999</v>
      </c>
      <c r="K26" s="130">
        <v>41912177.060000002</v>
      </c>
      <c r="L26" s="9">
        <f t="shared" si="151"/>
        <v>0.74452581529112583</v>
      </c>
      <c r="M26" s="9">
        <f t="shared" si="151"/>
        <v>0.73455987493099162</v>
      </c>
      <c r="N26" s="9">
        <f t="shared" si="151"/>
        <v>0.7698140441572392</v>
      </c>
      <c r="O26" s="9">
        <f t="shared" si="95"/>
        <v>1.1304167927975548</v>
      </c>
      <c r="P26" s="9">
        <f t="shared" si="95"/>
        <v>1.095908923075863</v>
      </c>
      <c r="Q26" s="9">
        <f t="shared" si="95"/>
        <v>1.2237131797419449</v>
      </c>
      <c r="R26" s="130">
        <f t="shared" si="96"/>
        <v>214954351.57999998</v>
      </c>
      <c r="S26" s="131">
        <v>150442618</v>
      </c>
      <c r="T26" s="131">
        <v>64511733.579999998</v>
      </c>
      <c r="U26" s="130">
        <f t="shared" si="37"/>
        <v>160737617.38</v>
      </c>
      <c r="V26" s="131">
        <v>110624099.64999999</v>
      </c>
      <c r="W26" s="131">
        <v>50113517.730000004</v>
      </c>
      <c r="X26" s="130">
        <f t="shared" si="152"/>
        <v>136159375.38999999</v>
      </c>
      <c r="Y26" s="131">
        <v>95462957.839999989</v>
      </c>
      <c r="Z26" s="131">
        <v>40696417.549999997</v>
      </c>
      <c r="AA26" s="9">
        <f t="shared" si="153"/>
        <v>0.74777559141517524</v>
      </c>
      <c r="AB26" s="9">
        <f t="shared" si="153"/>
        <v>0.73532421278390669</v>
      </c>
      <c r="AC26" s="9">
        <f t="shared" si="153"/>
        <v>0.77681244866648969</v>
      </c>
      <c r="AD26" s="9">
        <f t="shared" si="97"/>
        <v>1.1805108309258969</v>
      </c>
      <c r="AE26" s="9">
        <f t="shared" si="97"/>
        <v>1.1588170129340716</v>
      </c>
      <c r="AF26" s="9">
        <f t="shared" si="97"/>
        <v>1.2313987507236988</v>
      </c>
      <c r="AG26" s="130">
        <f t="shared" si="98"/>
        <v>175896433.57999998</v>
      </c>
      <c r="AH26" s="131">
        <v>127776000</v>
      </c>
      <c r="AI26" s="131">
        <v>48120433.579999998</v>
      </c>
      <c r="AJ26" s="130">
        <f t="shared" si="99"/>
        <v>130178188.81999999</v>
      </c>
      <c r="AK26" s="130">
        <v>89957542.670000002</v>
      </c>
      <c r="AL26" s="130">
        <v>40220646.149999999</v>
      </c>
      <c r="AM26" s="130">
        <f t="shared" si="100"/>
        <v>111454136.23</v>
      </c>
      <c r="AN26" s="130">
        <v>78795048.260000005</v>
      </c>
      <c r="AO26" s="130">
        <v>32659087.969999999</v>
      </c>
      <c r="AP26" s="9">
        <f t="shared" si="101"/>
        <v>0.74008429943972265</v>
      </c>
      <c r="AQ26" s="9">
        <f t="shared" si="101"/>
        <v>0.70402534646568993</v>
      </c>
      <c r="AR26" s="9">
        <f t="shared" si="101"/>
        <v>0.83583299562613789</v>
      </c>
      <c r="AS26" s="9">
        <f t="shared" si="102"/>
        <v>1.1679978260417405</v>
      </c>
      <c r="AT26" s="9">
        <f t="shared" si="102"/>
        <v>1.1416649225617213</v>
      </c>
      <c r="AU26" s="9">
        <f t="shared" si="102"/>
        <v>1.2315299859857047</v>
      </c>
      <c r="AV26" s="130">
        <f t="shared" si="103"/>
        <v>14413800</v>
      </c>
      <c r="AW26" s="131">
        <v>12357500</v>
      </c>
      <c r="AX26" s="131">
        <v>2056300</v>
      </c>
      <c r="AY26" s="130">
        <f t="shared" si="104"/>
        <v>11171397.25</v>
      </c>
      <c r="AZ26" s="131">
        <v>9652021.2699999996</v>
      </c>
      <c r="BA26" s="131">
        <v>1519375.98</v>
      </c>
      <c r="BB26" s="130">
        <f t="shared" si="105"/>
        <v>9646261.4800000004</v>
      </c>
      <c r="BC26" s="131">
        <v>8336420.4900000002</v>
      </c>
      <c r="BD26" s="131">
        <v>1309840.99</v>
      </c>
      <c r="BE26" s="9">
        <f t="shared" si="154"/>
        <v>0.77504872067046859</v>
      </c>
      <c r="BF26" s="9">
        <f t="shared" si="154"/>
        <v>0.78106585231640702</v>
      </c>
      <c r="BG26" s="40">
        <f t="shared" si="155"/>
        <v>0.73888828478334867</v>
      </c>
      <c r="BH26" s="41">
        <f t="shared" si="106"/>
        <v>1.1581064097383351</v>
      </c>
      <c r="BI26" s="41">
        <f t="shared" si="106"/>
        <v>1.1578136301519502</v>
      </c>
      <c r="BJ26" s="41">
        <f t="shared" si="156"/>
        <v>1.1599697914477389</v>
      </c>
      <c r="BK26" s="130">
        <f t="shared" si="107"/>
        <v>6001118</v>
      </c>
      <c r="BL26" s="131">
        <v>6001118</v>
      </c>
      <c r="BM26" s="131"/>
      <c r="BN26" s="130">
        <f t="shared" si="108"/>
        <v>4749253.32</v>
      </c>
      <c r="BO26" s="131">
        <v>4749253.32</v>
      </c>
      <c r="BP26" s="131"/>
      <c r="BQ26" s="130">
        <f t="shared" si="109"/>
        <v>4265838.76</v>
      </c>
      <c r="BR26" s="131">
        <v>4265838.76</v>
      </c>
      <c r="BS26" s="131"/>
      <c r="BT26" s="9">
        <f t="shared" si="110"/>
        <v>0.79139475677698723</v>
      </c>
      <c r="BU26" s="9">
        <f t="shared" si="110"/>
        <v>0.79139475677698723</v>
      </c>
      <c r="BV26" s="42"/>
      <c r="BW26" s="9">
        <f t="shared" si="165"/>
        <v>1.113322276625383</v>
      </c>
      <c r="BX26" s="9">
        <f t="shared" si="111"/>
        <v>1.113322276625383</v>
      </c>
      <c r="BY26" s="42"/>
      <c r="BZ26" s="130">
        <f t="shared" si="112"/>
        <v>0</v>
      </c>
      <c r="CA26" s="137">
        <v>0</v>
      </c>
      <c r="CB26" s="137"/>
      <c r="CC26" s="130">
        <f t="shared" si="113"/>
        <v>500</v>
      </c>
      <c r="CD26" s="131">
        <v>500</v>
      </c>
      <c r="CE26" s="131"/>
      <c r="CF26" s="130">
        <f t="shared" si="114"/>
        <v>4851</v>
      </c>
      <c r="CG26" s="131">
        <v>4851</v>
      </c>
      <c r="CH26" s="131"/>
      <c r="CI26" s="9">
        <f t="shared" si="57"/>
        <v>0</v>
      </c>
      <c r="CJ26" s="9">
        <f t="shared" si="57"/>
        <v>0</v>
      </c>
      <c r="CK26" s="42"/>
      <c r="CL26" s="9">
        <f t="shared" si="163"/>
        <v>0.10307153164296022</v>
      </c>
      <c r="CM26" s="9">
        <f t="shared" si="157"/>
        <v>0.10307153164296022</v>
      </c>
      <c r="CN26" s="42"/>
      <c r="CO26" s="130">
        <f t="shared" si="115"/>
        <v>2978000</v>
      </c>
      <c r="CP26" s="131">
        <v>2978000</v>
      </c>
      <c r="CQ26" s="131"/>
      <c r="CR26" s="130">
        <f t="shared" si="116"/>
        <v>2501278.66</v>
      </c>
      <c r="CS26" s="131">
        <v>2501278.66</v>
      </c>
      <c r="CT26" s="131"/>
      <c r="CU26" s="130">
        <f t="shared" si="117"/>
        <v>2703381.8</v>
      </c>
      <c r="CV26" s="131">
        <v>2703381.8</v>
      </c>
      <c r="CW26" s="131"/>
      <c r="CX26" s="9">
        <f t="shared" si="118"/>
        <v>0.83991895903290803</v>
      </c>
      <c r="CY26" s="9">
        <f t="shared" si="118"/>
        <v>0.83991895903290803</v>
      </c>
      <c r="CZ26" s="9" t="str">
        <f t="shared" si="118"/>
        <v xml:space="preserve"> </v>
      </c>
      <c r="DA26" s="9">
        <f t="shared" si="119"/>
        <v>0.92524062268969942</v>
      </c>
      <c r="DB26" s="9">
        <f t="shared" si="119"/>
        <v>0.92524062268969942</v>
      </c>
      <c r="DC26" s="9" t="str">
        <f t="shared" si="119"/>
        <v xml:space="preserve"> </v>
      </c>
      <c r="DD26" s="130">
        <f t="shared" si="120"/>
        <v>54000</v>
      </c>
      <c r="DE26" s="131">
        <v>28000</v>
      </c>
      <c r="DF26" s="131">
        <v>26000</v>
      </c>
      <c r="DG26" s="130">
        <f t="shared" si="121"/>
        <v>36667</v>
      </c>
      <c r="DH26" s="131">
        <v>25546.9</v>
      </c>
      <c r="DI26" s="131">
        <v>11120.1</v>
      </c>
      <c r="DJ26" s="130">
        <f t="shared" si="122"/>
        <v>38937</v>
      </c>
      <c r="DK26" s="131">
        <v>27255.9</v>
      </c>
      <c r="DL26" s="131">
        <v>11681.1</v>
      </c>
      <c r="DM26" s="9">
        <f t="shared" si="123"/>
        <v>0.67901851851851847</v>
      </c>
      <c r="DN26" s="9">
        <f t="shared" si="123"/>
        <v>0.91238928571428579</v>
      </c>
      <c r="DO26" s="9">
        <f t="shared" si="123"/>
        <v>0.42769615384615384</v>
      </c>
      <c r="DP26" s="9">
        <f t="shared" si="124"/>
        <v>0.94170069599609629</v>
      </c>
      <c r="DQ26" s="9">
        <f t="shared" si="124"/>
        <v>0.93729797952003058</v>
      </c>
      <c r="DR26" s="9">
        <f t="shared" si="124"/>
        <v>0.95197370110691626</v>
      </c>
      <c r="DS26" s="130">
        <f t="shared" si="158"/>
        <v>3450000</v>
      </c>
      <c r="DT26" s="131"/>
      <c r="DU26" s="131">
        <v>3450000</v>
      </c>
      <c r="DV26" s="130">
        <f t="shared" si="125"/>
        <v>1920925.69</v>
      </c>
      <c r="DW26" s="131"/>
      <c r="DX26" s="131">
        <v>1920925.69</v>
      </c>
      <c r="DY26" s="130">
        <f t="shared" si="126"/>
        <v>1528346.83</v>
      </c>
      <c r="DZ26" s="131"/>
      <c r="EA26" s="131">
        <v>1528346.83</v>
      </c>
      <c r="EB26" s="9">
        <f t="shared" si="159"/>
        <v>0.55679005507246371</v>
      </c>
      <c r="EC26" s="9" t="str">
        <f>IF(DW26&lt;0," ",IF(DT26&lt;0," ",IF(DT26=0," ",IF(DW26/DT26*100&gt;200,"СВ.200",DW26/DT26))))</f>
        <v xml:space="preserve"> </v>
      </c>
      <c r="ED26" s="9">
        <f t="shared" si="159"/>
        <v>0.55679005507246371</v>
      </c>
      <c r="EE26" s="9">
        <f t="shared" si="164"/>
        <v>1.2568650337044243</v>
      </c>
      <c r="EF26" s="9" t="str">
        <f t="shared" si="164"/>
        <v xml:space="preserve"> </v>
      </c>
      <c r="EG26" s="9">
        <f t="shared" si="164"/>
        <v>1.2568650337044243</v>
      </c>
      <c r="EH26" s="130">
        <f t="shared" si="127"/>
        <v>10856000</v>
      </c>
      <c r="EI26" s="140"/>
      <c r="EJ26" s="140">
        <v>10856000</v>
      </c>
      <c r="EK26" s="130">
        <f t="shared" si="128"/>
        <v>6441449.8099999996</v>
      </c>
      <c r="EL26" s="131"/>
      <c r="EM26" s="131">
        <v>6441449.8099999996</v>
      </c>
      <c r="EN26" s="130">
        <f t="shared" si="129"/>
        <v>5187460.66</v>
      </c>
      <c r="EO26" s="131"/>
      <c r="EP26" s="131">
        <v>5187460.66</v>
      </c>
      <c r="EQ26" s="9">
        <f t="shared" si="130"/>
        <v>0.59335388817243917</v>
      </c>
      <c r="ER26" s="9" t="str">
        <f t="shared" si="130"/>
        <v xml:space="preserve"> </v>
      </c>
      <c r="ES26" s="9">
        <f t="shared" si="130"/>
        <v>0.59335388817243917</v>
      </c>
      <c r="ET26" s="9">
        <f t="shared" si="131"/>
        <v>1.241734681415396</v>
      </c>
      <c r="EU26" s="9" t="str">
        <f t="shared" si="131"/>
        <v xml:space="preserve"> </v>
      </c>
      <c r="EV26" s="9">
        <f t="shared" si="131"/>
        <v>1.241734681415396</v>
      </c>
      <c r="EW26" s="130">
        <f t="shared" si="132"/>
        <v>0</v>
      </c>
      <c r="EX26" s="131">
        <v>0</v>
      </c>
      <c r="EY26" s="130"/>
      <c r="EZ26" s="130">
        <f t="shared" si="133"/>
        <v>0</v>
      </c>
      <c r="FA26" s="131">
        <v>0</v>
      </c>
      <c r="FB26" s="130"/>
      <c r="FC26" s="130">
        <f t="shared" si="134"/>
        <v>0</v>
      </c>
      <c r="FD26" s="131">
        <v>0</v>
      </c>
      <c r="FE26" s="130"/>
      <c r="FF26" s="9" t="str">
        <f t="shared" si="160"/>
        <v xml:space="preserve"> </v>
      </c>
      <c r="FG26" s="9" t="str">
        <f t="shared" si="160"/>
        <v xml:space="preserve"> </v>
      </c>
      <c r="FH26" s="9" t="str">
        <f t="shared" si="135"/>
        <v xml:space="preserve"> </v>
      </c>
      <c r="FI26" s="9" t="str">
        <f t="shared" si="161"/>
        <v xml:space="preserve"> </v>
      </c>
      <c r="FJ26" s="9" t="str">
        <f t="shared" si="161"/>
        <v xml:space="preserve"> </v>
      </c>
      <c r="FK26" s="9" t="str">
        <f t="shared" si="162"/>
        <v xml:space="preserve"> </v>
      </c>
      <c r="FL26" s="130">
        <f t="shared" si="136"/>
        <v>1305000</v>
      </c>
      <c r="FM26" s="131">
        <v>1302000</v>
      </c>
      <c r="FN26" s="130">
        <v>3000</v>
      </c>
      <c r="FO26" s="130">
        <f t="shared" si="137"/>
        <v>3737956.83</v>
      </c>
      <c r="FP26" s="131">
        <v>3737956.83</v>
      </c>
      <c r="FQ26" s="130">
        <v>0</v>
      </c>
      <c r="FR26" s="130">
        <f t="shared" si="138"/>
        <v>1330161.6299999999</v>
      </c>
      <c r="FS26" s="131">
        <v>1330161.6299999999</v>
      </c>
      <c r="FT26" s="130">
        <v>0</v>
      </c>
      <c r="FU26" s="9" t="str">
        <f t="shared" si="139"/>
        <v>СВ.200</v>
      </c>
      <c r="FV26" s="9" t="str">
        <f t="shared" si="139"/>
        <v>СВ.200</v>
      </c>
      <c r="FW26" s="9">
        <f t="shared" si="139"/>
        <v>0</v>
      </c>
      <c r="FX26" s="9" t="str">
        <f t="shared" si="140"/>
        <v>СВ.200</v>
      </c>
      <c r="FY26" s="9" t="str">
        <f t="shared" si="140"/>
        <v>СВ.200</v>
      </c>
      <c r="FZ26" s="9" t="str">
        <f t="shared" si="141"/>
        <v xml:space="preserve"> </v>
      </c>
      <c r="GA26" s="130">
        <f t="shared" si="142"/>
        <v>0</v>
      </c>
      <c r="GB26" s="131">
        <v>0</v>
      </c>
      <c r="GC26" s="130"/>
      <c r="GD26" s="130">
        <f t="shared" si="143"/>
        <v>0</v>
      </c>
      <c r="GE26" s="131">
        <v>0</v>
      </c>
      <c r="GF26" s="130"/>
      <c r="GG26" s="11" t="str">
        <f t="shared" ref="GG26:GG37" si="167">IF(GA26&lt;=0," ",IF(GD26&lt;0," ",IF(GD26=0," ",IF(GA26/GD26*100&gt;200,"СВ.200",GA26/GD26))))</f>
        <v xml:space="preserve"> </v>
      </c>
      <c r="GH26" s="11" t="str">
        <f t="shared" si="166"/>
        <v xml:space="preserve"> </v>
      </c>
      <c r="GI26" s="9" t="str">
        <f t="shared" si="144"/>
        <v xml:space="preserve"> </v>
      </c>
      <c r="GJ26" s="37">
        <f t="shared" si="82"/>
        <v>0.87716271148648939</v>
      </c>
      <c r="GK26" s="9">
        <f t="shared" si="82"/>
        <v>0.84245748031037715</v>
      </c>
      <c r="GL26" s="9">
        <f t="shared" si="82"/>
        <v>0.97099269006571609</v>
      </c>
      <c r="GM26" s="37">
        <f t="shared" si="21"/>
        <v>0.91603388059325752</v>
      </c>
      <c r="GN26" s="9">
        <f t="shared" si="21"/>
        <v>0.89081678258190033</v>
      </c>
      <c r="GO26" s="9">
        <f t="shared" si="21"/>
        <v>0.97709104167768279</v>
      </c>
      <c r="GP26" s="37">
        <f t="shared" si="22"/>
        <v>0.81855645937536803</v>
      </c>
      <c r="GQ26" s="9">
        <f t="shared" si="22"/>
        <v>0.82539919192598121</v>
      </c>
      <c r="GR26" s="9">
        <f t="shared" si="22"/>
        <v>0.80250523107776595</v>
      </c>
      <c r="GS26" s="37">
        <f t="shared" si="23"/>
        <v>0.80988004514366774</v>
      </c>
      <c r="GT26" s="9">
        <f t="shared" si="23"/>
        <v>0.81318214525237953</v>
      </c>
      <c r="GU26" s="9">
        <f t="shared" si="23"/>
        <v>0.80259075738206009</v>
      </c>
      <c r="GV26" s="37">
        <f t="shared" si="145"/>
        <v>7.0845371112861724E-2</v>
      </c>
      <c r="GW26" s="9">
        <f t="shared" si="145"/>
        <v>8.7326232903574996E-2</v>
      </c>
      <c r="GX26" s="9">
        <f t="shared" si="145"/>
        <v>3.2185658317239282E-2</v>
      </c>
      <c r="GY26" s="146">
        <f t="shared" si="26"/>
        <v>6.9500826453024286E-2</v>
      </c>
      <c r="GZ26" s="145">
        <f t="shared" si="26"/>
        <v>8.7250619896909604E-2</v>
      </c>
      <c r="HA26" s="9">
        <f t="shared" si="26"/>
        <v>3.0318685433061095E-2</v>
      </c>
      <c r="HB26" s="37">
        <f t="shared" si="146"/>
        <v>3.1329746833674871E-2</v>
      </c>
      <c r="HC26" s="9">
        <f t="shared" si="146"/>
        <v>4.46858012418778E-2</v>
      </c>
      <c r="HD26" s="9" t="str">
        <f t="shared" si="146"/>
        <v xml:space="preserve"> </v>
      </c>
      <c r="HE26" s="37">
        <f t="shared" si="87"/>
        <v>2.9546620121737182E-2</v>
      </c>
      <c r="HF26" s="9">
        <f t="shared" si="87"/>
        <v>4.2931452866292331E-2</v>
      </c>
      <c r="HG26" s="9" t="str">
        <f t="shared" si="87"/>
        <v xml:space="preserve"> </v>
      </c>
      <c r="HH26" s="37">
        <f t="shared" si="88"/>
        <v>3.5627366724511824E-5</v>
      </c>
      <c r="HI26" s="9">
        <f t="shared" si="88"/>
        <v>5.0815521640660707E-5</v>
      </c>
      <c r="HJ26" s="9" t="str">
        <f t="shared" si="88"/>
        <v xml:space="preserve"> </v>
      </c>
      <c r="HK26" s="37">
        <f t="shared" si="147"/>
        <v>3.1106595217095287E-6</v>
      </c>
      <c r="HL26" s="9">
        <f t="shared" si="147"/>
        <v>4.5198107969414789E-6</v>
      </c>
      <c r="HM26" s="9" t="str">
        <f t="shared" si="147"/>
        <v xml:space="preserve"> </v>
      </c>
      <c r="HN26" s="37">
        <f t="shared" si="29"/>
        <v>3.8098446362151754E-2</v>
      </c>
      <c r="HO26" s="9" t="str">
        <f t="shared" si="29"/>
        <v xml:space="preserve"> </v>
      </c>
      <c r="HP26" s="9">
        <f t="shared" si="29"/>
        <v>0.12746725565282591</v>
      </c>
      <c r="HQ26" s="37">
        <f t="shared" si="30"/>
        <v>4.0074314370181066E-2</v>
      </c>
      <c r="HR26" s="9" t="str">
        <f t="shared" si="30"/>
        <v xml:space="preserve"> </v>
      </c>
      <c r="HS26" s="9">
        <f t="shared" si="30"/>
        <v>0.12853717124199973</v>
      </c>
      <c r="HT26" s="37">
        <f t="shared" ref="HT26:HV42" si="168">IF(DY26&lt;=0," ",IF(X26&lt;=0," ",IF(DY26/X26*100&gt;200,"СВ.200",DY26/X26)))</f>
        <v>1.1224690372017138E-2</v>
      </c>
      <c r="HU26" s="9" t="str">
        <f t="shared" si="168"/>
        <v xml:space="preserve"> </v>
      </c>
      <c r="HV26" s="9">
        <f t="shared" si="168"/>
        <v>3.7554824773513761E-2</v>
      </c>
      <c r="HW26" s="37">
        <f t="shared" si="32"/>
        <v>1.1950691576189892E-2</v>
      </c>
      <c r="HX26" s="9" t="str">
        <f t="shared" si="32"/>
        <v xml:space="preserve"> </v>
      </c>
      <c r="HY26" s="9">
        <f t="shared" si="32"/>
        <v>3.8331487730506195E-2</v>
      </c>
      <c r="HZ26" s="37">
        <f t="shared" si="33"/>
        <v>9.7691519676117115E-3</v>
      </c>
      <c r="IA26" s="9">
        <f t="shared" si="33"/>
        <v>1.393379861777809E-2</v>
      </c>
      <c r="IB26" s="19" t="str">
        <f t="shared" si="33"/>
        <v xml:space="preserve"> </v>
      </c>
      <c r="IC26" s="37">
        <f t="shared" si="34"/>
        <v>2.325502200995733E-2</v>
      </c>
      <c r="ID26" s="9">
        <f t="shared" si="34"/>
        <v>3.3789715277470288E-2</v>
      </c>
      <c r="IE26" s="9" t="str">
        <f t="shared" si="34"/>
        <v xml:space="preserve"> </v>
      </c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</row>
    <row r="27" spans="1:256" s="15" customFormat="1" outlineLevel="1" x14ac:dyDescent="0.2">
      <c r="A27" s="32">
        <v>16</v>
      </c>
      <c r="B27" s="82" t="s">
        <v>20</v>
      </c>
      <c r="C27" s="130">
        <f t="shared" si="148"/>
        <v>43307152.75</v>
      </c>
      <c r="D27" s="144">
        <v>24644750</v>
      </c>
      <c r="E27" s="131">
        <v>18662402.75</v>
      </c>
      <c r="F27" s="130">
        <f t="shared" si="149"/>
        <v>41776546.350000001</v>
      </c>
      <c r="G27" s="144">
        <v>25712465.969999999</v>
      </c>
      <c r="H27" s="131">
        <v>16064080.380000001</v>
      </c>
      <c r="I27" s="130">
        <f t="shared" si="150"/>
        <v>33436374.199999999</v>
      </c>
      <c r="J27" s="130">
        <v>21547786.579999998</v>
      </c>
      <c r="K27" s="130">
        <v>11888587.620000001</v>
      </c>
      <c r="L27" s="9">
        <f t="shared" si="151"/>
        <v>0.9646569607372768</v>
      </c>
      <c r="M27" s="9">
        <f t="shared" si="151"/>
        <v>1.0433242767729434</v>
      </c>
      <c r="N27" s="9">
        <f t="shared" si="151"/>
        <v>0.86077235579968403</v>
      </c>
      <c r="O27" s="9">
        <f t="shared" si="95"/>
        <v>1.2494341073022206</v>
      </c>
      <c r="P27" s="9">
        <f t="shared" si="95"/>
        <v>1.1932764358203516</v>
      </c>
      <c r="Q27" s="9">
        <f t="shared" si="95"/>
        <v>1.3512185714117653</v>
      </c>
      <c r="R27" s="130">
        <f t="shared" si="96"/>
        <v>38353948</v>
      </c>
      <c r="S27" s="131">
        <v>22131500</v>
      </c>
      <c r="T27" s="131">
        <v>16222448</v>
      </c>
      <c r="U27" s="130">
        <f t="shared" si="37"/>
        <v>37273678</v>
      </c>
      <c r="V27" s="131">
        <v>23550563.32</v>
      </c>
      <c r="W27" s="131">
        <v>13723114.68</v>
      </c>
      <c r="X27" s="130">
        <f t="shared" si="152"/>
        <v>29902382.34</v>
      </c>
      <c r="Y27" s="131">
        <v>18476448.84</v>
      </c>
      <c r="Z27" s="131">
        <v>11425933.5</v>
      </c>
      <c r="AA27" s="9">
        <f t="shared" si="153"/>
        <v>0.97183419031594875</v>
      </c>
      <c r="AB27" s="9">
        <f t="shared" si="153"/>
        <v>1.0641196177394212</v>
      </c>
      <c r="AC27" s="9">
        <f t="shared" si="153"/>
        <v>0.84593365193711823</v>
      </c>
      <c r="AD27" s="9">
        <f t="shared" si="97"/>
        <v>1.2465119861081946</v>
      </c>
      <c r="AE27" s="9">
        <f t="shared" si="97"/>
        <v>1.2746260671593428</v>
      </c>
      <c r="AF27" s="9">
        <f t="shared" si="97"/>
        <v>1.2010497593041303</v>
      </c>
      <c r="AG27" s="130">
        <f t="shared" si="98"/>
        <v>26952800</v>
      </c>
      <c r="AH27" s="131">
        <v>12455000</v>
      </c>
      <c r="AI27" s="131">
        <v>14497800</v>
      </c>
      <c r="AJ27" s="130">
        <f t="shared" si="99"/>
        <v>25184933.98</v>
      </c>
      <c r="AK27" s="130">
        <v>12562878.32</v>
      </c>
      <c r="AL27" s="130">
        <v>12622055.66</v>
      </c>
      <c r="AM27" s="130">
        <f t="shared" si="100"/>
        <v>21094976.829999998</v>
      </c>
      <c r="AN27" s="130">
        <v>10392910.33</v>
      </c>
      <c r="AO27" s="130">
        <v>10702066.5</v>
      </c>
      <c r="AP27" s="9">
        <f t="shared" si="101"/>
        <v>0.93440881763675765</v>
      </c>
      <c r="AQ27" s="9">
        <f t="shared" si="101"/>
        <v>1.0086614468085107</v>
      </c>
      <c r="AR27" s="9">
        <f t="shared" si="101"/>
        <v>0.87061869111175494</v>
      </c>
      <c r="AS27" s="9">
        <f t="shared" si="102"/>
        <v>1.1938829884934272</v>
      </c>
      <c r="AT27" s="9">
        <f t="shared" si="102"/>
        <v>1.2087931023263241</v>
      </c>
      <c r="AU27" s="9">
        <f t="shared" si="102"/>
        <v>1.1794035908859284</v>
      </c>
      <c r="AV27" s="130">
        <f t="shared" si="103"/>
        <v>7769163</v>
      </c>
      <c r="AW27" s="131">
        <v>7266500</v>
      </c>
      <c r="AX27" s="131">
        <v>502663</v>
      </c>
      <c r="AY27" s="130">
        <f t="shared" si="104"/>
        <v>8047472.3500000006</v>
      </c>
      <c r="AZ27" s="131">
        <v>7583142.2400000002</v>
      </c>
      <c r="BA27" s="131">
        <v>464330.11</v>
      </c>
      <c r="BB27" s="130">
        <f t="shared" si="105"/>
        <v>6981899.1600000001</v>
      </c>
      <c r="BC27" s="131">
        <v>6582127.2000000002</v>
      </c>
      <c r="BD27" s="131">
        <v>399771.96</v>
      </c>
      <c r="BE27" s="9">
        <f t="shared" si="154"/>
        <v>1.0358223080143898</v>
      </c>
      <c r="BF27" s="9">
        <f t="shared" si="154"/>
        <v>1.0435756196243033</v>
      </c>
      <c r="BG27" s="40">
        <f t="shared" si="155"/>
        <v>0.92374037874281578</v>
      </c>
      <c r="BH27" s="41">
        <f t="shared" si="106"/>
        <v>1.1526193898795869</v>
      </c>
      <c r="BI27" s="41">
        <f t="shared" si="106"/>
        <v>1.1520807802073469</v>
      </c>
      <c r="BJ27" s="41">
        <f t="shared" si="156"/>
        <v>1.1614874389889676</v>
      </c>
      <c r="BK27" s="130">
        <f t="shared" si="107"/>
        <v>1300000</v>
      </c>
      <c r="BL27" s="131">
        <v>1300000</v>
      </c>
      <c r="BM27" s="131"/>
      <c r="BN27" s="130">
        <f t="shared" si="108"/>
        <v>1649352.68</v>
      </c>
      <c r="BO27" s="131">
        <v>1649352.68</v>
      </c>
      <c r="BP27" s="131"/>
      <c r="BQ27" s="130">
        <f t="shared" si="109"/>
        <v>1481468.95</v>
      </c>
      <c r="BR27" s="131">
        <v>1481468.95</v>
      </c>
      <c r="BS27" s="131"/>
      <c r="BT27" s="9">
        <f t="shared" si="110"/>
        <v>1.2687328307692307</v>
      </c>
      <c r="BU27" s="9">
        <f t="shared" si="110"/>
        <v>1.2687328307692307</v>
      </c>
      <c r="BV27" s="42"/>
      <c r="BW27" s="9">
        <f t="shared" si="165"/>
        <v>1.1133224763164966</v>
      </c>
      <c r="BX27" s="9">
        <f t="shared" si="111"/>
        <v>1.1133224763164966</v>
      </c>
      <c r="BY27" s="42"/>
      <c r="BZ27" s="130">
        <f t="shared" si="112"/>
        <v>0</v>
      </c>
      <c r="CA27" s="137">
        <v>0</v>
      </c>
      <c r="CB27" s="137"/>
      <c r="CC27" s="130">
        <f t="shared" si="113"/>
        <v>267</v>
      </c>
      <c r="CD27" s="131">
        <v>267</v>
      </c>
      <c r="CE27" s="131"/>
      <c r="CF27" s="130">
        <f t="shared" si="114"/>
        <v>0</v>
      </c>
      <c r="CG27" s="131">
        <v>0</v>
      </c>
      <c r="CH27" s="131"/>
      <c r="CI27" s="9">
        <f t="shared" ref="CI27:CJ42" si="169">IF(BZ27&lt;0," ",IF(CC27&lt;0," ",IF(CC27=0," ",IF(BZ27/CC27*100&gt;200,"СВ.200",BZ27/CC27))))</f>
        <v>0</v>
      </c>
      <c r="CJ27" s="9">
        <f t="shared" si="169"/>
        <v>0</v>
      </c>
      <c r="CK27" s="42"/>
      <c r="CL27" s="9" t="str">
        <f t="shared" si="163"/>
        <v xml:space="preserve"> </v>
      </c>
      <c r="CM27" s="9" t="str">
        <f t="shared" si="157"/>
        <v xml:space="preserve"> </v>
      </c>
      <c r="CN27" s="42"/>
      <c r="CO27" s="130">
        <f t="shared" si="115"/>
        <v>200000</v>
      </c>
      <c r="CP27" s="131">
        <v>200000</v>
      </c>
      <c r="CQ27" s="131"/>
      <c r="CR27" s="130">
        <f t="shared" si="116"/>
        <v>263257.63</v>
      </c>
      <c r="CS27" s="131">
        <v>263257.63</v>
      </c>
      <c r="CT27" s="131"/>
      <c r="CU27" s="130">
        <f t="shared" si="117"/>
        <v>265451</v>
      </c>
      <c r="CV27" s="131">
        <v>265451</v>
      </c>
      <c r="CW27" s="131"/>
      <c r="CX27" s="9">
        <f t="shared" si="118"/>
        <v>1.3162881500000001</v>
      </c>
      <c r="CY27" s="9">
        <f t="shared" si="118"/>
        <v>1.3162881500000001</v>
      </c>
      <c r="CZ27" s="9" t="str">
        <f t="shared" si="118"/>
        <v xml:space="preserve"> </v>
      </c>
      <c r="DA27" s="9">
        <f t="shared" si="119"/>
        <v>0.9917371944351312</v>
      </c>
      <c r="DB27" s="9">
        <f t="shared" si="119"/>
        <v>0.9917371944351312</v>
      </c>
      <c r="DC27" s="9" t="str">
        <f t="shared" si="119"/>
        <v xml:space="preserve"> </v>
      </c>
      <c r="DD27" s="130">
        <f t="shared" si="120"/>
        <v>588500</v>
      </c>
      <c r="DE27" s="131">
        <v>500000</v>
      </c>
      <c r="DF27" s="131">
        <v>88500</v>
      </c>
      <c r="DG27" s="130">
        <f t="shared" si="121"/>
        <v>432340.65</v>
      </c>
      <c r="DH27" s="131">
        <v>302638.46000000002</v>
      </c>
      <c r="DI27" s="131">
        <v>129702.19</v>
      </c>
      <c r="DJ27" s="130">
        <f t="shared" si="122"/>
        <v>-852949.98</v>
      </c>
      <c r="DK27" s="131">
        <v>-597362.59</v>
      </c>
      <c r="DL27" s="131">
        <v>-255587.39</v>
      </c>
      <c r="DM27" s="9">
        <f t="shared" si="123"/>
        <v>0.73464851316907398</v>
      </c>
      <c r="DN27" s="9">
        <f t="shared" si="123"/>
        <v>0.60527692</v>
      </c>
      <c r="DO27" s="9">
        <f t="shared" si="123"/>
        <v>1.4655614689265537</v>
      </c>
      <c r="DP27" s="9" t="str">
        <f t="shared" si="124"/>
        <v xml:space="preserve"> </v>
      </c>
      <c r="DQ27" s="9" t="str">
        <f t="shared" si="124"/>
        <v xml:space="preserve"> </v>
      </c>
      <c r="DR27" s="9" t="str">
        <f t="shared" si="124"/>
        <v xml:space="preserve"> </v>
      </c>
      <c r="DS27" s="130">
        <f t="shared" si="158"/>
        <v>145000</v>
      </c>
      <c r="DT27" s="131"/>
      <c r="DU27" s="131">
        <v>145000</v>
      </c>
      <c r="DV27" s="130">
        <f t="shared" si="125"/>
        <v>89871.21</v>
      </c>
      <c r="DW27" s="131"/>
      <c r="DX27" s="131">
        <v>89871.21</v>
      </c>
      <c r="DY27" s="130">
        <f t="shared" si="126"/>
        <v>200485.63</v>
      </c>
      <c r="DZ27" s="131"/>
      <c r="EA27" s="131">
        <v>200485.63</v>
      </c>
      <c r="EB27" s="9">
        <f t="shared" si="159"/>
        <v>0.61980144827586214</v>
      </c>
      <c r="EC27" s="9" t="str">
        <f>IF(DW27&lt;=0," ",IF(DT27&lt;0," ",IF(DT27=0," ",IF(DW27/DT27*100&gt;200,"СВ.200",DW27/DT27))))</f>
        <v xml:space="preserve"> </v>
      </c>
      <c r="ED27" s="9">
        <f>IF(DX27&lt;0," ",IF(DU27&lt;0," ",IF(DU27=0," ",IF(DX27/DU27*100&gt;200,"СВ.200",DX27/DU27))))</f>
        <v>0.61980144827586214</v>
      </c>
      <c r="EE27" s="9">
        <f t="shared" si="164"/>
        <v>0.44826758905363945</v>
      </c>
      <c r="EF27" s="9" t="str">
        <f>IF(DW27&lt;=0," ",IF(DZ27&lt;0," ",IF(DZ27=0," ",IF(DW27/DZ27*100&gt;200,"СВ.200",DW27/DZ27))))</f>
        <v xml:space="preserve"> </v>
      </c>
      <c r="EG27" s="9">
        <f t="shared" si="164"/>
        <v>0.44826758905363945</v>
      </c>
      <c r="EH27" s="130">
        <f t="shared" si="127"/>
        <v>988485</v>
      </c>
      <c r="EI27" s="140"/>
      <c r="EJ27" s="140">
        <v>988485</v>
      </c>
      <c r="EK27" s="130">
        <f t="shared" si="128"/>
        <v>417155.51</v>
      </c>
      <c r="EL27" s="131"/>
      <c r="EM27" s="131">
        <v>417155.51</v>
      </c>
      <c r="EN27" s="130">
        <f t="shared" si="129"/>
        <v>379196.8</v>
      </c>
      <c r="EO27" s="131"/>
      <c r="EP27" s="131">
        <v>379196.8</v>
      </c>
      <c r="EQ27" s="9">
        <f t="shared" si="130"/>
        <v>0.42201501287323534</v>
      </c>
      <c r="ER27" s="9" t="str">
        <f t="shared" si="130"/>
        <v xml:space="preserve"> </v>
      </c>
      <c r="ES27" s="9">
        <f t="shared" si="130"/>
        <v>0.42201501287323534</v>
      </c>
      <c r="ET27" s="9">
        <f t="shared" si="131"/>
        <v>1.1001029280837813</v>
      </c>
      <c r="EU27" s="9" t="str">
        <f t="shared" si="131"/>
        <v xml:space="preserve"> </v>
      </c>
      <c r="EV27" s="9">
        <f t="shared" si="131"/>
        <v>1.1001029280837813</v>
      </c>
      <c r="EW27" s="130">
        <f t="shared" si="132"/>
        <v>0</v>
      </c>
      <c r="EX27" s="131">
        <v>0</v>
      </c>
      <c r="EY27" s="130"/>
      <c r="EZ27" s="130">
        <f t="shared" si="133"/>
        <v>0</v>
      </c>
      <c r="FA27" s="131">
        <v>0</v>
      </c>
      <c r="FB27" s="130"/>
      <c r="FC27" s="130">
        <f t="shared" si="134"/>
        <v>0</v>
      </c>
      <c r="FD27" s="131">
        <v>0</v>
      </c>
      <c r="FE27" s="130"/>
      <c r="FF27" s="9" t="str">
        <f t="shared" si="160"/>
        <v xml:space="preserve"> </v>
      </c>
      <c r="FG27" s="9" t="str">
        <f t="shared" si="160"/>
        <v xml:space="preserve"> </v>
      </c>
      <c r="FH27" s="9" t="str">
        <f t="shared" si="135"/>
        <v xml:space="preserve"> </v>
      </c>
      <c r="FI27" s="9" t="str">
        <f t="shared" si="161"/>
        <v xml:space="preserve"> </v>
      </c>
      <c r="FJ27" s="9" t="str">
        <f t="shared" si="161"/>
        <v xml:space="preserve"> </v>
      </c>
      <c r="FK27" s="9" t="str">
        <f t="shared" si="162"/>
        <v xml:space="preserve"> </v>
      </c>
      <c r="FL27" s="130">
        <f t="shared" si="136"/>
        <v>410000</v>
      </c>
      <c r="FM27" s="131">
        <v>410000</v>
      </c>
      <c r="FN27" s="130">
        <v>0</v>
      </c>
      <c r="FO27" s="130">
        <f t="shared" si="137"/>
        <v>1189026.99</v>
      </c>
      <c r="FP27" s="131">
        <v>1189026.99</v>
      </c>
      <c r="FQ27" s="130">
        <v>0</v>
      </c>
      <c r="FR27" s="130">
        <f t="shared" si="138"/>
        <v>351853.95</v>
      </c>
      <c r="FS27" s="131">
        <v>351853.95</v>
      </c>
      <c r="FT27" s="130">
        <v>0</v>
      </c>
      <c r="FU27" s="9" t="str">
        <f t="shared" si="139"/>
        <v>СВ.200</v>
      </c>
      <c r="FV27" s="9" t="str">
        <f t="shared" si="139"/>
        <v>СВ.200</v>
      </c>
      <c r="FW27" s="9" t="str">
        <f t="shared" si="139"/>
        <v xml:space="preserve"> </v>
      </c>
      <c r="FX27" s="9" t="str">
        <f t="shared" si="140"/>
        <v>СВ.200</v>
      </c>
      <c r="FY27" s="9" t="str">
        <f t="shared" si="140"/>
        <v>СВ.200</v>
      </c>
      <c r="FZ27" s="9" t="str">
        <f t="shared" si="141"/>
        <v xml:space="preserve"> </v>
      </c>
      <c r="GA27" s="130">
        <f t="shared" si="142"/>
        <v>0</v>
      </c>
      <c r="GB27" s="131">
        <v>0</v>
      </c>
      <c r="GC27" s="130"/>
      <c r="GD27" s="130">
        <f t="shared" si="143"/>
        <v>0</v>
      </c>
      <c r="GE27" s="131">
        <v>0</v>
      </c>
      <c r="GF27" s="130"/>
      <c r="GG27" s="11" t="str">
        <f t="shared" si="167"/>
        <v xml:space="preserve"> </v>
      </c>
      <c r="GH27" s="11" t="str">
        <f t="shared" si="166"/>
        <v xml:space="preserve"> </v>
      </c>
      <c r="GI27" s="9" t="str">
        <f t="shared" si="144"/>
        <v xml:space="preserve"> </v>
      </c>
      <c r="GJ27" s="37">
        <f t="shared" si="82"/>
        <v>0.89430696525701647</v>
      </c>
      <c r="GK27" s="9">
        <f t="shared" si="82"/>
        <v>0.85746388713304222</v>
      </c>
      <c r="GL27" s="9">
        <f t="shared" si="82"/>
        <v>0.96108418133524254</v>
      </c>
      <c r="GM27" s="37">
        <f t="shared" si="21"/>
        <v>0.89221539970596442</v>
      </c>
      <c r="GN27" s="9">
        <f t="shared" si="21"/>
        <v>0.91592005790022646</v>
      </c>
      <c r="GO27" s="9">
        <f t="shared" si="21"/>
        <v>0.85427328271374092</v>
      </c>
      <c r="GP27" s="37">
        <f t="shared" si="22"/>
        <v>0.70546141073788426</v>
      </c>
      <c r="GQ27" s="9">
        <f t="shared" si="22"/>
        <v>0.5624950129756644</v>
      </c>
      <c r="GR27" s="9">
        <f t="shared" si="22"/>
        <v>0.93664701444306497</v>
      </c>
      <c r="GS27" s="37">
        <f t="shared" si="23"/>
        <v>0.67567611599799726</v>
      </c>
      <c r="GT27" s="9">
        <f t="shared" si="23"/>
        <v>0.53344279494712321</v>
      </c>
      <c r="GU27" s="9">
        <f t="shared" si="23"/>
        <v>0.91976609933860876</v>
      </c>
      <c r="GV27" s="37">
        <f t="shared" si="145"/>
        <v>0.23348972936716186</v>
      </c>
      <c r="GW27" s="9">
        <f t="shared" si="145"/>
        <v>0.35624417099839195</v>
      </c>
      <c r="GX27" s="9">
        <f t="shared" si="145"/>
        <v>3.4988122414680606E-2</v>
      </c>
      <c r="GY27" s="146">
        <f t="shared" si="26"/>
        <v>0.21590228766798922</v>
      </c>
      <c r="GZ27" s="145">
        <f t="shared" si="26"/>
        <v>0.32199409147721397</v>
      </c>
      <c r="HA27" s="9">
        <f t="shared" si="26"/>
        <v>3.38356212002449E-2</v>
      </c>
      <c r="HB27" s="37">
        <f t="shared" si="146"/>
        <v>4.9543509047379801E-2</v>
      </c>
      <c r="HC27" s="9">
        <f t="shared" si="146"/>
        <v>8.0181476582921116E-2</v>
      </c>
      <c r="HD27" s="9" t="str">
        <f t="shared" si="146"/>
        <v xml:space="preserve"> </v>
      </c>
      <c r="HE27" s="37">
        <f t="shared" si="87"/>
        <v>4.4249796867376491E-2</v>
      </c>
      <c r="HF27" s="9">
        <f t="shared" si="87"/>
        <v>7.0034531980783202E-2</v>
      </c>
      <c r="HG27" s="9" t="str">
        <f t="shared" si="87"/>
        <v xml:space="preserve"> </v>
      </c>
      <c r="HH27" s="37" t="str">
        <f t="shared" si="88"/>
        <v xml:space="preserve"> </v>
      </c>
      <c r="HI27" s="9" t="str">
        <f t="shared" si="88"/>
        <v xml:space="preserve"> </v>
      </c>
      <c r="HJ27" s="9" t="str">
        <f t="shared" si="88"/>
        <v xml:space="preserve"> </v>
      </c>
      <c r="HK27" s="37">
        <f t="shared" si="147"/>
        <v>7.163231919318507E-6</v>
      </c>
      <c r="HL27" s="9">
        <f t="shared" si="147"/>
        <v>1.1337308427491151E-5</v>
      </c>
      <c r="HM27" s="9" t="str">
        <f t="shared" si="147"/>
        <v xml:space="preserve"> </v>
      </c>
      <c r="HN27" s="37">
        <f t="shared" si="29"/>
        <v>1.2681156828523115E-2</v>
      </c>
      <c r="HO27" s="9" t="str">
        <f t="shared" si="29"/>
        <v xml:space="preserve"> </v>
      </c>
      <c r="HP27" s="9">
        <f t="shared" si="29"/>
        <v>3.3187380269629613E-2</v>
      </c>
      <c r="HQ27" s="37">
        <f t="shared" si="30"/>
        <v>1.1191691627534047E-2</v>
      </c>
      <c r="HR27" s="9" t="str">
        <f t="shared" si="30"/>
        <v xml:space="preserve"> </v>
      </c>
      <c r="HS27" s="9">
        <f t="shared" si="30"/>
        <v>3.0398019671726596E-2</v>
      </c>
      <c r="HT27" s="37">
        <f t="shared" si="168"/>
        <v>6.7046708091820888E-3</v>
      </c>
      <c r="HU27" s="9" t="str">
        <f t="shared" si="168"/>
        <v xml:space="preserve"> </v>
      </c>
      <c r="HV27" s="9">
        <f t="shared" si="168"/>
        <v>1.7546542696051926E-2</v>
      </c>
      <c r="HW27" s="37">
        <f t="shared" si="32"/>
        <v>2.4111173037444818E-3</v>
      </c>
      <c r="HX27" s="9" t="str">
        <f t="shared" si="32"/>
        <v xml:space="preserve"> </v>
      </c>
      <c r="HY27" s="9">
        <f t="shared" si="32"/>
        <v>6.5488930243349109E-3</v>
      </c>
      <c r="HZ27" s="37">
        <f t="shared" si="33"/>
        <v>1.1766753096770149E-2</v>
      </c>
      <c r="IA27" s="9">
        <f t="shared" si="33"/>
        <v>1.9043375328611035E-2</v>
      </c>
      <c r="IB27" s="19" t="str">
        <f t="shared" si="33"/>
        <v xml:space="preserve"> </v>
      </c>
      <c r="IC27" s="37">
        <f t="shared" si="34"/>
        <v>3.1899910440821001E-2</v>
      </c>
      <c r="ID27" s="9">
        <f t="shared" si="34"/>
        <v>5.0488261102027858E-2</v>
      </c>
      <c r="IE27" s="9" t="str">
        <f t="shared" si="34"/>
        <v xml:space="preserve"> </v>
      </c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</row>
    <row r="28" spans="1:256" s="15" customFormat="1" outlineLevel="1" x14ac:dyDescent="0.2">
      <c r="A28" s="32">
        <v>17</v>
      </c>
      <c r="B28" s="82" t="s">
        <v>21</v>
      </c>
      <c r="C28" s="130">
        <f t="shared" si="148"/>
        <v>153397420.87</v>
      </c>
      <c r="D28" s="144">
        <v>105815532.04000001</v>
      </c>
      <c r="E28" s="131">
        <v>47581888.829999998</v>
      </c>
      <c r="F28" s="130">
        <f t="shared" si="149"/>
        <v>121381598.05000001</v>
      </c>
      <c r="G28" s="144">
        <v>85161619.870000005</v>
      </c>
      <c r="H28" s="131">
        <v>36219978.18</v>
      </c>
      <c r="I28" s="130">
        <f t="shared" si="150"/>
        <v>105734894.74000001</v>
      </c>
      <c r="J28" s="130">
        <v>74032761.040000007</v>
      </c>
      <c r="K28" s="130">
        <v>31702133.699999999</v>
      </c>
      <c r="L28" s="9">
        <f t="shared" si="151"/>
        <v>0.7912883890848954</v>
      </c>
      <c r="M28" s="9">
        <f t="shared" si="151"/>
        <v>0.80481209353847516</v>
      </c>
      <c r="N28" s="9">
        <f t="shared" si="151"/>
        <v>0.76121354302277289</v>
      </c>
      <c r="O28" s="9">
        <f t="shared" si="95"/>
        <v>1.1479805067993394</v>
      </c>
      <c r="P28" s="9">
        <f t="shared" si="95"/>
        <v>1.1503234334862515</v>
      </c>
      <c r="Q28" s="9">
        <f t="shared" si="95"/>
        <v>1.1425091611420464</v>
      </c>
      <c r="R28" s="130">
        <f t="shared" si="96"/>
        <v>134088104.89</v>
      </c>
      <c r="S28" s="131">
        <v>89041125.799999997</v>
      </c>
      <c r="T28" s="131">
        <v>45046979.090000004</v>
      </c>
      <c r="U28" s="130">
        <f t="shared" si="37"/>
        <v>107066568.96000001</v>
      </c>
      <c r="V28" s="131">
        <v>72685627.370000005</v>
      </c>
      <c r="W28" s="131">
        <v>34380941.590000004</v>
      </c>
      <c r="X28" s="130">
        <f t="shared" si="152"/>
        <v>83605609.969999999</v>
      </c>
      <c r="Y28" s="131">
        <v>53803899.560000002</v>
      </c>
      <c r="Z28" s="131">
        <v>29801710.410000004</v>
      </c>
      <c r="AA28" s="9">
        <f t="shared" si="153"/>
        <v>0.79847924652102975</v>
      </c>
      <c r="AB28" s="9">
        <f t="shared" si="153"/>
        <v>0.81631523317958776</v>
      </c>
      <c r="AC28" s="9">
        <f t="shared" si="153"/>
        <v>0.76322413366076847</v>
      </c>
      <c r="AD28" s="9">
        <f t="shared" si="97"/>
        <v>1.2806146501223836</v>
      </c>
      <c r="AE28" s="9">
        <f t="shared" si="97"/>
        <v>1.3509360467254579</v>
      </c>
      <c r="AF28" s="9">
        <f t="shared" si="97"/>
        <v>1.1536566565140312</v>
      </c>
      <c r="AG28" s="130">
        <f t="shared" si="98"/>
        <v>108013951.22</v>
      </c>
      <c r="AH28" s="131">
        <v>69143932.799999997</v>
      </c>
      <c r="AI28" s="131">
        <v>38870018.419999994</v>
      </c>
      <c r="AJ28" s="130">
        <f t="shared" si="99"/>
        <v>87076619.520000011</v>
      </c>
      <c r="AK28" s="130">
        <v>56588976.840000004</v>
      </c>
      <c r="AL28" s="130">
        <v>30487642.68</v>
      </c>
      <c r="AM28" s="130">
        <f t="shared" si="100"/>
        <v>66939243.850000001</v>
      </c>
      <c r="AN28" s="130">
        <v>41071162.420000002</v>
      </c>
      <c r="AO28" s="130">
        <v>25868081.43</v>
      </c>
      <c r="AP28" s="9">
        <f t="shared" si="101"/>
        <v>0.80616085733818421</v>
      </c>
      <c r="AQ28" s="9">
        <f t="shared" si="101"/>
        <v>0.81842288322945966</v>
      </c>
      <c r="AR28" s="9">
        <f t="shared" si="101"/>
        <v>0.78434855241316359</v>
      </c>
      <c r="AS28" s="9">
        <f t="shared" si="102"/>
        <v>1.3008306415161277</v>
      </c>
      <c r="AT28" s="9">
        <f t="shared" si="102"/>
        <v>1.3778274951488456</v>
      </c>
      <c r="AU28" s="9">
        <f t="shared" si="102"/>
        <v>1.1785815180186712</v>
      </c>
      <c r="AV28" s="130">
        <f t="shared" si="103"/>
        <v>13558139.129999999</v>
      </c>
      <c r="AW28" s="131">
        <v>11855000</v>
      </c>
      <c r="AX28" s="131">
        <v>1703139.13</v>
      </c>
      <c r="AY28" s="130">
        <f t="shared" si="104"/>
        <v>10017440.690000001</v>
      </c>
      <c r="AZ28" s="131">
        <v>8759078.7200000007</v>
      </c>
      <c r="BA28" s="131">
        <v>1258361.97</v>
      </c>
      <c r="BB28" s="130">
        <f t="shared" si="105"/>
        <v>8651534.8200000003</v>
      </c>
      <c r="BC28" s="131">
        <v>7565095.79</v>
      </c>
      <c r="BD28" s="131">
        <v>1086439.03</v>
      </c>
      <c r="BE28" s="9">
        <f t="shared" si="154"/>
        <v>0.73885070760444405</v>
      </c>
      <c r="BF28" s="9">
        <f t="shared" si="154"/>
        <v>0.7388510097005484</v>
      </c>
      <c r="BG28" s="40">
        <f t="shared" si="155"/>
        <v>0.73884860481128167</v>
      </c>
      <c r="BH28" s="41">
        <f t="shared" si="106"/>
        <v>1.1578801794616138</v>
      </c>
      <c r="BI28" s="41">
        <f t="shared" si="106"/>
        <v>1.1578278667109911</v>
      </c>
      <c r="BJ28" s="41">
        <f t="shared" si="156"/>
        <v>1.1582444437770245</v>
      </c>
      <c r="BK28" s="130">
        <f t="shared" si="107"/>
        <v>3092000</v>
      </c>
      <c r="BL28" s="131">
        <v>3092000</v>
      </c>
      <c r="BM28" s="131"/>
      <c r="BN28" s="130">
        <f t="shared" si="108"/>
        <v>2577114.2000000002</v>
      </c>
      <c r="BO28" s="131">
        <v>2577114.2000000002</v>
      </c>
      <c r="BP28" s="131"/>
      <c r="BQ28" s="130">
        <f t="shared" si="109"/>
        <v>2314796.34</v>
      </c>
      <c r="BR28" s="131">
        <v>2314796.34</v>
      </c>
      <c r="BS28" s="131"/>
      <c r="BT28" s="9">
        <f t="shared" si="110"/>
        <v>0.83347807244501948</v>
      </c>
      <c r="BU28" s="9">
        <f t="shared" si="110"/>
        <v>0.83347807244501948</v>
      </c>
      <c r="BV28" s="42"/>
      <c r="BW28" s="9">
        <f t="shared" si="165"/>
        <v>1.1133222199582362</v>
      </c>
      <c r="BX28" s="9">
        <f t="shared" si="111"/>
        <v>1.1133222199582362</v>
      </c>
      <c r="BY28" s="42"/>
      <c r="BZ28" s="130">
        <f t="shared" si="112"/>
        <v>0</v>
      </c>
      <c r="CA28" s="137">
        <v>0</v>
      </c>
      <c r="CB28" s="137"/>
      <c r="CC28" s="130">
        <f t="shared" si="113"/>
        <v>1000</v>
      </c>
      <c r="CD28" s="131">
        <v>1000</v>
      </c>
      <c r="CE28" s="131"/>
      <c r="CF28" s="130">
        <f t="shared" si="114"/>
        <v>10922.96</v>
      </c>
      <c r="CG28" s="131">
        <v>10922.96</v>
      </c>
      <c r="CH28" s="131"/>
      <c r="CI28" s="9">
        <f t="shared" si="169"/>
        <v>0</v>
      </c>
      <c r="CJ28" s="9">
        <f t="shared" si="169"/>
        <v>0</v>
      </c>
      <c r="CK28" s="42"/>
      <c r="CL28" s="9">
        <f t="shared" si="163"/>
        <v>9.155027574943056E-2</v>
      </c>
      <c r="CM28" s="9">
        <f t="shared" si="157"/>
        <v>9.155027574943056E-2</v>
      </c>
      <c r="CN28" s="42"/>
      <c r="CO28" s="130">
        <f t="shared" si="115"/>
        <v>1168000</v>
      </c>
      <c r="CP28" s="131">
        <v>1168000</v>
      </c>
      <c r="CQ28" s="131"/>
      <c r="CR28" s="130">
        <f t="shared" si="116"/>
        <v>700156.47</v>
      </c>
      <c r="CS28" s="131">
        <v>700156.47</v>
      </c>
      <c r="CT28" s="131"/>
      <c r="CU28" s="130">
        <f t="shared" si="117"/>
        <v>992268.63</v>
      </c>
      <c r="CV28" s="131">
        <v>992268.63</v>
      </c>
      <c r="CW28" s="131"/>
      <c r="CX28" s="9">
        <f t="shared" si="118"/>
        <v>0.59944903253424653</v>
      </c>
      <c r="CY28" s="9">
        <f t="shared" si="118"/>
        <v>0.59944903253424653</v>
      </c>
      <c r="CZ28" s="9" t="str">
        <f t="shared" si="118"/>
        <v xml:space="preserve"> </v>
      </c>
      <c r="DA28" s="9">
        <f t="shared" si="119"/>
        <v>0.70561181602606948</v>
      </c>
      <c r="DB28" s="9">
        <f t="shared" si="119"/>
        <v>0.70561181602606948</v>
      </c>
      <c r="DC28" s="9" t="str">
        <f t="shared" si="119"/>
        <v xml:space="preserve"> </v>
      </c>
      <c r="DD28" s="130">
        <f t="shared" si="120"/>
        <v>406217.6</v>
      </c>
      <c r="DE28" s="131">
        <v>273604</v>
      </c>
      <c r="DF28" s="131">
        <v>132613.6</v>
      </c>
      <c r="DG28" s="130">
        <f t="shared" si="121"/>
        <v>420495</v>
      </c>
      <c r="DH28" s="131">
        <v>288223.7</v>
      </c>
      <c r="DI28" s="131">
        <v>132271.29999999999</v>
      </c>
      <c r="DJ28" s="130">
        <f t="shared" si="122"/>
        <v>114459</v>
      </c>
      <c r="DK28" s="131">
        <v>72847.100000000006</v>
      </c>
      <c r="DL28" s="131">
        <v>41611.9</v>
      </c>
      <c r="DM28" s="9">
        <f t="shared" si="123"/>
        <v>1.035147172352946</v>
      </c>
      <c r="DN28" s="9">
        <f t="shared" si="123"/>
        <v>1.0534337948275609</v>
      </c>
      <c r="DO28" s="9">
        <f t="shared" si="123"/>
        <v>0.9974188167729402</v>
      </c>
      <c r="DP28" s="9" t="str">
        <f t="shared" si="124"/>
        <v>СВ.200</v>
      </c>
      <c r="DQ28" s="9" t="str">
        <f t="shared" si="124"/>
        <v>СВ.200</v>
      </c>
      <c r="DR28" s="9" t="str">
        <f t="shared" si="124"/>
        <v>СВ.200</v>
      </c>
      <c r="DS28" s="130">
        <f t="shared" si="158"/>
        <v>1020590.52</v>
      </c>
      <c r="DT28" s="131"/>
      <c r="DU28" s="131">
        <v>1020590.52</v>
      </c>
      <c r="DV28" s="130">
        <f t="shared" si="125"/>
        <v>435364.44</v>
      </c>
      <c r="DW28" s="131"/>
      <c r="DX28" s="131">
        <v>435364.44</v>
      </c>
      <c r="DY28" s="130">
        <f t="shared" si="126"/>
        <v>397290.08</v>
      </c>
      <c r="DZ28" s="131"/>
      <c r="EA28" s="131">
        <v>397290.08</v>
      </c>
      <c r="EB28" s="9">
        <f t="shared" si="159"/>
        <v>0.42658091709493834</v>
      </c>
      <c r="EC28" s="9" t="str">
        <f t="shared" si="159"/>
        <v xml:space="preserve"> </v>
      </c>
      <c r="ED28" s="9">
        <f t="shared" si="159"/>
        <v>0.42658091709493834</v>
      </c>
      <c r="EE28" s="9">
        <f t="shared" si="164"/>
        <v>1.0958351640695383</v>
      </c>
      <c r="EF28" s="9" t="str">
        <f t="shared" si="164"/>
        <v xml:space="preserve"> </v>
      </c>
      <c r="EG28" s="9">
        <f t="shared" si="164"/>
        <v>1.0958351640695383</v>
      </c>
      <c r="EH28" s="130">
        <f t="shared" si="127"/>
        <v>3320617.42</v>
      </c>
      <c r="EI28" s="140"/>
      <c r="EJ28" s="140">
        <v>3320617.42</v>
      </c>
      <c r="EK28" s="130">
        <f t="shared" si="128"/>
        <v>2067301.2000000002</v>
      </c>
      <c r="EL28" s="131"/>
      <c r="EM28" s="131">
        <v>2067301.2000000002</v>
      </c>
      <c r="EN28" s="130">
        <f t="shared" si="129"/>
        <v>2408287.9699999997</v>
      </c>
      <c r="EO28" s="131"/>
      <c r="EP28" s="131">
        <v>2408287.9699999997</v>
      </c>
      <c r="EQ28" s="9">
        <f t="shared" si="130"/>
        <v>0.62256530594241122</v>
      </c>
      <c r="ER28" s="9" t="str">
        <f t="shared" si="130"/>
        <v xml:space="preserve"> </v>
      </c>
      <c r="ES28" s="9">
        <f t="shared" si="130"/>
        <v>0.62256530594241122</v>
      </c>
      <c r="ET28" s="9">
        <f>IF(EN28&lt;=0," ",IF(EK28/EN28*100&gt;200,"СВ.200",EK28/EN28))</f>
        <v>0.85841113095789801</v>
      </c>
      <c r="EU28" s="9" t="str">
        <f t="shared" si="131"/>
        <v xml:space="preserve"> </v>
      </c>
      <c r="EV28" s="9">
        <f>IF(EP28&lt;=0," ",IF(EM28/EP28*100&gt;200,"СВ.200",EM28/EP28))</f>
        <v>0.85841113095789801</v>
      </c>
      <c r="EW28" s="130">
        <f t="shared" si="132"/>
        <v>0</v>
      </c>
      <c r="EX28" s="131">
        <v>0</v>
      </c>
      <c r="EY28" s="130"/>
      <c r="EZ28" s="130">
        <f t="shared" si="133"/>
        <v>0</v>
      </c>
      <c r="FA28" s="131">
        <v>0</v>
      </c>
      <c r="FB28" s="130"/>
      <c r="FC28" s="130">
        <f t="shared" si="134"/>
        <v>0</v>
      </c>
      <c r="FD28" s="131">
        <v>0</v>
      </c>
      <c r="FE28" s="130"/>
      <c r="FF28" s="9" t="str">
        <f t="shared" si="160"/>
        <v xml:space="preserve"> </v>
      </c>
      <c r="FG28" s="9" t="str">
        <f t="shared" si="160"/>
        <v xml:space="preserve"> </v>
      </c>
      <c r="FH28" s="9" t="str">
        <f t="shared" si="135"/>
        <v xml:space="preserve"> </v>
      </c>
      <c r="FI28" s="9" t="str">
        <f t="shared" si="161"/>
        <v xml:space="preserve"> </v>
      </c>
      <c r="FJ28" s="9" t="str">
        <f t="shared" si="161"/>
        <v xml:space="preserve"> </v>
      </c>
      <c r="FK28" s="9" t="str">
        <f t="shared" si="162"/>
        <v xml:space="preserve"> </v>
      </c>
      <c r="FL28" s="130">
        <f t="shared" si="136"/>
        <v>3508589</v>
      </c>
      <c r="FM28" s="131">
        <v>3508589</v>
      </c>
      <c r="FN28" s="130">
        <v>0</v>
      </c>
      <c r="FO28" s="130">
        <f t="shared" si="137"/>
        <v>3771077.44</v>
      </c>
      <c r="FP28" s="131">
        <v>3771077.44</v>
      </c>
      <c r="FQ28" s="130">
        <v>0</v>
      </c>
      <c r="FR28" s="130">
        <f t="shared" si="138"/>
        <v>1776806.32</v>
      </c>
      <c r="FS28" s="131">
        <v>1776806.32</v>
      </c>
      <c r="FT28" s="130">
        <v>0</v>
      </c>
      <c r="FU28" s="9">
        <f t="shared" si="139"/>
        <v>1.07481310578127</v>
      </c>
      <c r="FV28" s="9">
        <f t="shared" si="139"/>
        <v>1.07481310578127</v>
      </c>
      <c r="FW28" s="9" t="str">
        <f t="shared" si="139"/>
        <v xml:space="preserve"> </v>
      </c>
      <c r="FX28" s="9" t="str">
        <f t="shared" si="140"/>
        <v>СВ.200</v>
      </c>
      <c r="FY28" s="9" t="str">
        <f t="shared" si="140"/>
        <v>СВ.200</v>
      </c>
      <c r="FZ28" s="9" t="str">
        <f t="shared" si="141"/>
        <v xml:space="preserve"> </v>
      </c>
      <c r="GA28" s="130">
        <f t="shared" si="142"/>
        <v>0</v>
      </c>
      <c r="GB28" s="131">
        <v>0</v>
      </c>
      <c r="GC28" s="130"/>
      <c r="GD28" s="130">
        <f t="shared" si="143"/>
        <v>0</v>
      </c>
      <c r="GE28" s="131">
        <v>0</v>
      </c>
      <c r="GF28" s="130"/>
      <c r="GG28" s="11" t="str">
        <f t="shared" si="167"/>
        <v xml:space="preserve"> </v>
      </c>
      <c r="GH28" s="11" t="str">
        <f t="shared" si="166"/>
        <v xml:space="preserve"> </v>
      </c>
      <c r="GI28" s="9" t="str">
        <f t="shared" si="144"/>
        <v xml:space="preserve"> </v>
      </c>
      <c r="GJ28" s="37">
        <f t="shared" si="82"/>
        <v>0.79070972904058323</v>
      </c>
      <c r="GK28" s="9">
        <f t="shared" si="82"/>
        <v>0.72675797584976842</v>
      </c>
      <c r="GL28" s="9">
        <f t="shared" si="82"/>
        <v>0.94005377341525764</v>
      </c>
      <c r="GM28" s="37">
        <f t="shared" si="21"/>
        <v>0.88206590356387216</v>
      </c>
      <c r="GN28" s="9">
        <f t="shared" si="21"/>
        <v>0.85350217012024054</v>
      </c>
      <c r="GO28" s="9">
        <f t="shared" si="21"/>
        <v>0.9492259056352641</v>
      </c>
      <c r="GP28" s="37">
        <f t="shared" si="22"/>
        <v>0.80065493062032145</v>
      </c>
      <c r="GQ28" s="9">
        <f t="shared" si="22"/>
        <v>0.7633491764699889</v>
      </c>
      <c r="GR28" s="9">
        <f t="shared" si="22"/>
        <v>0.86800660345051639</v>
      </c>
      <c r="GS28" s="37">
        <f t="shared" si="23"/>
        <v>0.81329419972850514</v>
      </c>
      <c r="GT28" s="9">
        <f t="shared" si="23"/>
        <v>0.77854424440665038</v>
      </c>
      <c r="GU28" s="9">
        <f t="shared" si="23"/>
        <v>0.88675996846077065</v>
      </c>
      <c r="GV28" s="37">
        <f t="shared" si="145"/>
        <v>0.10348031457583301</v>
      </c>
      <c r="GW28" s="9">
        <f t="shared" si="145"/>
        <v>0.14060497197909794</v>
      </c>
      <c r="GX28" s="9">
        <f t="shared" si="145"/>
        <v>3.6455593153990384E-2</v>
      </c>
      <c r="GY28" s="146">
        <f t="shared" si="26"/>
        <v>9.3562731927484391E-2</v>
      </c>
      <c r="GZ28" s="145">
        <f t="shared" si="26"/>
        <v>0.12050633718015055</v>
      </c>
      <c r="HA28" s="9">
        <f t="shared" si="26"/>
        <v>3.6600567401737637E-2</v>
      </c>
      <c r="HB28" s="37">
        <f t="shared" si="146"/>
        <v>2.7687093495647155E-2</v>
      </c>
      <c r="HC28" s="9">
        <f t="shared" si="146"/>
        <v>4.3022835871192378E-2</v>
      </c>
      <c r="HD28" s="9" t="str">
        <f t="shared" si="146"/>
        <v xml:space="preserve"> </v>
      </c>
      <c r="HE28" s="37">
        <f t="shared" si="87"/>
        <v>2.4070204406781804E-2</v>
      </c>
      <c r="HF28" s="9">
        <f t="shared" si="87"/>
        <v>3.5455622978686277E-2</v>
      </c>
      <c r="HG28" s="9" t="str">
        <f t="shared" si="87"/>
        <v xml:space="preserve"> </v>
      </c>
      <c r="HH28" s="37">
        <f t="shared" si="88"/>
        <v>1.306486491028468E-4</v>
      </c>
      <c r="HI28" s="9">
        <f t="shared" si="88"/>
        <v>2.030142812942237E-4</v>
      </c>
      <c r="HJ28" s="9" t="str">
        <f t="shared" si="88"/>
        <v xml:space="preserve"> </v>
      </c>
      <c r="HK28" s="37">
        <f t="shared" si="147"/>
        <v>9.3399836168617614E-6</v>
      </c>
      <c r="HL28" s="9">
        <f t="shared" si="147"/>
        <v>1.3757878086538142E-5</v>
      </c>
      <c r="HM28" s="9" t="str">
        <f t="shared" si="147"/>
        <v xml:space="preserve"> </v>
      </c>
      <c r="HN28" s="37">
        <f t="shared" si="29"/>
        <v>2.8805339388877853E-2</v>
      </c>
      <c r="HO28" s="9" t="str">
        <f t="shared" si="29"/>
        <v xml:space="preserve"> </v>
      </c>
      <c r="HP28" s="9">
        <f t="shared" si="29"/>
        <v>8.0810394331994301E-2</v>
      </c>
      <c r="HQ28" s="37">
        <f t="shared" si="30"/>
        <v>1.930855933911866E-2</v>
      </c>
      <c r="HR28" s="9" t="str">
        <f t="shared" si="30"/>
        <v xml:space="preserve"> </v>
      </c>
      <c r="HS28" s="9">
        <f t="shared" si="30"/>
        <v>6.0129278152210142E-2</v>
      </c>
      <c r="HT28" s="37">
        <f t="shared" si="168"/>
        <v>4.751954804738087E-3</v>
      </c>
      <c r="HU28" s="9" t="str">
        <f t="shared" si="168"/>
        <v xml:space="preserve"> </v>
      </c>
      <c r="HV28" s="9">
        <f t="shared" si="168"/>
        <v>1.3331116722303589E-2</v>
      </c>
      <c r="HW28" s="37">
        <f t="shared" si="32"/>
        <v>4.066296736964195E-3</v>
      </c>
      <c r="HX28" s="9" t="str">
        <f t="shared" si="32"/>
        <v xml:space="preserve"> </v>
      </c>
      <c r="HY28" s="9">
        <f t="shared" si="32"/>
        <v>1.2662958600488985E-2</v>
      </c>
      <c r="HZ28" s="37">
        <f t="shared" si="33"/>
        <v>2.1252237985436233E-2</v>
      </c>
      <c r="IA28" s="9">
        <f t="shared" si="33"/>
        <v>3.30237461323519E-2</v>
      </c>
      <c r="IB28" s="19" t="str">
        <f t="shared" si="33"/>
        <v xml:space="preserve"> </v>
      </c>
      <c r="IC28" s="37">
        <f t="shared" si="34"/>
        <v>3.5221801507516991E-2</v>
      </c>
      <c r="ID28" s="9">
        <f t="shared" si="34"/>
        <v>5.188202367441435E-2</v>
      </c>
      <c r="IE28" s="9" t="str">
        <f t="shared" si="34"/>
        <v xml:space="preserve"> </v>
      </c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</row>
    <row r="29" spans="1:256" s="15" customFormat="1" outlineLevel="1" x14ac:dyDescent="0.2">
      <c r="A29" s="32">
        <v>18</v>
      </c>
      <c r="B29" s="82" t="s">
        <v>22</v>
      </c>
      <c r="C29" s="130">
        <f t="shared" si="148"/>
        <v>57200022.339999996</v>
      </c>
      <c r="D29" s="144">
        <v>32548096.649999999</v>
      </c>
      <c r="E29" s="131">
        <v>24651925.689999998</v>
      </c>
      <c r="F29" s="130">
        <f t="shared" si="149"/>
        <v>36168592.5</v>
      </c>
      <c r="G29" s="144">
        <v>19621640.09</v>
      </c>
      <c r="H29" s="131">
        <v>16546952.41</v>
      </c>
      <c r="I29" s="130">
        <f t="shared" si="150"/>
        <v>32601091.879999999</v>
      </c>
      <c r="J29" s="130">
        <v>17314284.199999999</v>
      </c>
      <c r="K29" s="130">
        <v>15286807.68</v>
      </c>
      <c r="L29" s="9">
        <f t="shared" si="151"/>
        <v>0.63231780374161306</v>
      </c>
      <c r="M29" s="9">
        <f t="shared" si="151"/>
        <v>0.60285061522944694</v>
      </c>
      <c r="N29" s="9">
        <f t="shared" si="151"/>
        <v>0.67122352298474752</v>
      </c>
      <c r="O29" s="9">
        <f t="shared" si="95"/>
        <v>1.1094288692271861</v>
      </c>
      <c r="P29" s="9">
        <f t="shared" si="95"/>
        <v>1.1332631406154232</v>
      </c>
      <c r="Q29" s="9">
        <f t="shared" si="95"/>
        <v>1.0824334783545861</v>
      </c>
      <c r="R29" s="130">
        <f t="shared" si="96"/>
        <v>51470479.299999997</v>
      </c>
      <c r="S29" s="131">
        <v>28755288.879999999</v>
      </c>
      <c r="T29" s="131">
        <v>22715190.420000002</v>
      </c>
      <c r="U29" s="130">
        <f t="shared" si="37"/>
        <v>32620912.800000001</v>
      </c>
      <c r="V29" s="131">
        <v>17293342.190000001</v>
      </c>
      <c r="W29" s="131">
        <v>15327570.609999999</v>
      </c>
      <c r="X29" s="130">
        <f t="shared" si="152"/>
        <v>29326202.379999999</v>
      </c>
      <c r="Y29" s="131">
        <v>14973605.719999999</v>
      </c>
      <c r="Z29" s="131">
        <v>14352596.66</v>
      </c>
      <c r="AA29" s="9">
        <f t="shared" si="153"/>
        <v>0.63377907576625192</v>
      </c>
      <c r="AB29" s="9">
        <f t="shared" si="153"/>
        <v>0.60139692082968221</v>
      </c>
      <c r="AC29" s="9">
        <f t="shared" si="153"/>
        <v>0.67477183006595276</v>
      </c>
      <c r="AD29" s="9">
        <f t="shared" si="97"/>
        <v>1.1123469850377539</v>
      </c>
      <c r="AE29" s="9">
        <f t="shared" si="97"/>
        <v>1.1549217011171578</v>
      </c>
      <c r="AF29" s="9">
        <f t="shared" si="97"/>
        <v>1.0679301434504325</v>
      </c>
      <c r="AG29" s="130">
        <f t="shared" si="98"/>
        <v>37188749.68</v>
      </c>
      <c r="AH29" s="131">
        <v>18042678.02</v>
      </c>
      <c r="AI29" s="131">
        <v>19146071.66</v>
      </c>
      <c r="AJ29" s="130">
        <f t="shared" si="99"/>
        <v>23417701.910000004</v>
      </c>
      <c r="AK29" s="130">
        <v>9718237.8000000007</v>
      </c>
      <c r="AL29" s="130">
        <v>13699464.110000001</v>
      </c>
      <c r="AM29" s="130">
        <f t="shared" si="100"/>
        <v>20692943.310000002</v>
      </c>
      <c r="AN29" s="130">
        <v>8650046.5899999999</v>
      </c>
      <c r="AO29" s="130">
        <v>12042896.720000001</v>
      </c>
      <c r="AP29" s="9">
        <f t="shared" si="101"/>
        <v>0.62969855430751343</v>
      </c>
      <c r="AQ29" s="9">
        <f t="shared" si="101"/>
        <v>0.53862501948033992</v>
      </c>
      <c r="AR29" s="9">
        <f t="shared" si="101"/>
        <v>0.7155234950165229</v>
      </c>
      <c r="AS29" s="9">
        <f t="shared" si="102"/>
        <v>1.1316757388825998</v>
      </c>
      <c r="AT29" s="9">
        <f t="shared" si="102"/>
        <v>1.123489648163849</v>
      </c>
      <c r="AU29" s="9">
        <f t="shared" si="102"/>
        <v>1.1375555589751831</v>
      </c>
      <c r="AV29" s="130">
        <f t="shared" si="103"/>
        <v>7876088.8499999996</v>
      </c>
      <c r="AW29" s="131">
        <v>6555970.0899999999</v>
      </c>
      <c r="AX29" s="131">
        <v>1320118.76</v>
      </c>
      <c r="AY29" s="130">
        <f t="shared" si="104"/>
        <v>5819237.4799999995</v>
      </c>
      <c r="AZ29" s="131">
        <v>4843869.47</v>
      </c>
      <c r="BA29" s="131">
        <v>975368.01</v>
      </c>
      <c r="BB29" s="130">
        <f t="shared" si="105"/>
        <v>5013610.38</v>
      </c>
      <c r="BC29" s="131">
        <v>4183495.72</v>
      </c>
      <c r="BD29" s="131">
        <v>830114.66</v>
      </c>
      <c r="BE29" s="9">
        <f t="shared" si="154"/>
        <v>0.7388486329734586</v>
      </c>
      <c r="BF29" s="9">
        <f t="shared" si="154"/>
        <v>0.73884862247747074</v>
      </c>
      <c r="BG29" s="40">
        <f t="shared" si="155"/>
        <v>0.73884868509860435</v>
      </c>
      <c r="BH29" s="41">
        <f t="shared" si="106"/>
        <v>1.1606880150108512</v>
      </c>
      <c r="BI29" s="41">
        <f t="shared" si="106"/>
        <v>1.1578521395021291</v>
      </c>
      <c r="BJ29" s="41">
        <f t="shared" si="156"/>
        <v>1.1749798636251045</v>
      </c>
      <c r="BK29" s="130">
        <f t="shared" si="107"/>
        <v>2699041</v>
      </c>
      <c r="BL29" s="131">
        <v>2699041</v>
      </c>
      <c r="BM29" s="131"/>
      <c r="BN29" s="130">
        <f t="shared" si="108"/>
        <v>1413731.07</v>
      </c>
      <c r="BO29" s="131">
        <v>1413731.07</v>
      </c>
      <c r="BP29" s="131"/>
      <c r="BQ29" s="130">
        <f t="shared" si="109"/>
        <v>1269831.08</v>
      </c>
      <c r="BR29" s="131">
        <v>1269831.08</v>
      </c>
      <c r="BS29" s="131"/>
      <c r="BT29" s="9">
        <f t="shared" si="110"/>
        <v>0.52379014249876166</v>
      </c>
      <c r="BU29" s="9">
        <f t="shared" si="110"/>
        <v>0.52379014249876166</v>
      </c>
      <c r="BV29" s="42"/>
      <c r="BW29" s="9">
        <f t="shared" si="165"/>
        <v>1.1133221514786045</v>
      </c>
      <c r="BX29" s="9">
        <f t="shared" si="111"/>
        <v>1.1133221514786045</v>
      </c>
      <c r="BY29" s="42"/>
      <c r="BZ29" s="130">
        <f t="shared" si="112"/>
        <v>0</v>
      </c>
      <c r="CA29" s="137">
        <v>0</v>
      </c>
      <c r="CB29" s="137"/>
      <c r="CC29" s="130">
        <f t="shared" si="113"/>
        <v>0</v>
      </c>
      <c r="CD29" s="131">
        <v>0</v>
      </c>
      <c r="CE29" s="131"/>
      <c r="CF29" s="130">
        <f t="shared" si="114"/>
        <v>4224.09</v>
      </c>
      <c r="CG29" s="131">
        <v>4224.09</v>
      </c>
      <c r="CH29" s="131"/>
      <c r="CI29" s="9" t="str">
        <f t="shared" si="169"/>
        <v xml:space="preserve"> </v>
      </c>
      <c r="CJ29" s="9" t="str">
        <f t="shared" si="169"/>
        <v xml:space="preserve"> </v>
      </c>
      <c r="CK29" s="42"/>
      <c r="CL29" s="9">
        <f t="shared" si="163"/>
        <v>0</v>
      </c>
      <c r="CM29" s="9">
        <f t="shared" si="157"/>
        <v>0</v>
      </c>
      <c r="CN29" s="42"/>
      <c r="CO29" s="130">
        <f t="shared" si="115"/>
        <v>404000</v>
      </c>
      <c r="CP29" s="131">
        <v>404000</v>
      </c>
      <c r="CQ29" s="131"/>
      <c r="CR29" s="130">
        <f t="shared" si="116"/>
        <v>326891.40000000002</v>
      </c>
      <c r="CS29" s="131">
        <v>326891.40000000002</v>
      </c>
      <c r="CT29" s="131"/>
      <c r="CU29" s="130">
        <f t="shared" si="117"/>
        <v>347758</v>
      </c>
      <c r="CV29" s="131">
        <v>347758</v>
      </c>
      <c r="CW29" s="131"/>
      <c r="CX29" s="9">
        <f t="shared" si="118"/>
        <v>0.80913712871287136</v>
      </c>
      <c r="CY29" s="9">
        <f t="shared" si="118"/>
        <v>0.80913712871287136</v>
      </c>
      <c r="CZ29" s="9" t="str">
        <f t="shared" si="118"/>
        <v xml:space="preserve"> </v>
      </c>
      <c r="DA29" s="9">
        <f t="shared" si="119"/>
        <v>0.93999677936956161</v>
      </c>
      <c r="DB29" s="9">
        <f t="shared" si="119"/>
        <v>0.93999677936956161</v>
      </c>
      <c r="DC29" s="9" t="str">
        <f t="shared" si="119"/>
        <v xml:space="preserve"> </v>
      </c>
      <c r="DD29" s="130">
        <f t="shared" si="120"/>
        <v>15000</v>
      </c>
      <c r="DE29" s="131">
        <v>10000</v>
      </c>
      <c r="DF29" s="131">
        <v>5000</v>
      </c>
      <c r="DG29" s="130">
        <f t="shared" si="121"/>
        <v>12960</v>
      </c>
      <c r="DH29" s="131">
        <v>9072</v>
      </c>
      <c r="DI29" s="131">
        <v>3888</v>
      </c>
      <c r="DJ29" s="130">
        <f t="shared" si="122"/>
        <v>14040</v>
      </c>
      <c r="DK29" s="131">
        <v>9828</v>
      </c>
      <c r="DL29" s="131">
        <v>4212</v>
      </c>
      <c r="DM29" s="9">
        <f t="shared" si="123"/>
        <v>0.86399999999999999</v>
      </c>
      <c r="DN29" s="9">
        <f t="shared" si="123"/>
        <v>0.90720000000000001</v>
      </c>
      <c r="DO29" s="9">
        <f t="shared" si="123"/>
        <v>0.77759999999999996</v>
      </c>
      <c r="DP29" s="9">
        <f t="shared" si="124"/>
        <v>0.92307692307692313</v>
      </c>
      <c r="DQ29" s="9">
        <f t="shared" si="124"/>
        <v>0.92307692307692313</v>
      </c>
      <c r="DR29" s="9">
        <f t="shared" si="124"/>
        <v>0.92307692307692313</v>
      </c>
      <c r="DS29" s="130">
        <f t="shared" si="158"/>
        <v>640000</v>
      </c>
      <c r="DT29" s="131"/>
      <c r="DU29" s="131">
        <v>640000</v>
      </c>
      <c r="DV29" s="130">
        <f t="shared" si="125"/>
        <v>257434.03000000003</v>
      </c>
      <c r="DW29" s="131"/>
      <c r="DX29" s="131">
        <v>257434.03000000003</v>
      </c>
      <c r="DY29" s="130">
        <f t="shared" si="126"/>
        <v>609249.32999999996</v>
      </c>
      <c r="DZ29" s="131"/>
      <c r="EA29" s="131">
        <v>609249.32999999996</v>
      </c>
      <c r="EB29" s="9">
        <f t="shared" si="159"/>
        <v>0.40224067187500007</v>
      </c>
      <c r="EC29" s="9" t="str">
        <f t="shared" si="159"/>
        <v xml:space="preserve"> </v>
      </c>
      <c r="ED29" s="9">
        <f t="shared" si="159"/>
        <v>0.40224067187500007</v>
      </c>
      <c r="EE29" s="9">
        <f t="shared" si="164"/>
        <v>0.42254298416708974</v>
      </c>
      <c r="EF29" s="9" t="str">
        <f t="shared" si="164"/>
        <v xml:space="preserve"> </v>
      </c>
      <c r="EG29" s="9">
        <f t="shared" si="164"/>
        <v>0.42254298416708974</v>
      </c>
      <c r="EH29" s="130">
        <f t="shared" si="127"/>
        <v>1604000</v>
      </c>
      <c r="EI29" s="140"/>
      <c r="EJ29" s="140">
        <v>1604000</v>
      </c>
      <c r="EK29" s="130">
        <f t="shared" si="128"/>
        <v>391416.46</v>
      </c>
      <c r="EL29" s="131"/>
      <c r="EM29" s="131">
        <v>391416.46</v>
      </c>
      <c r="EN29" s="130">
        <f t="shared" si="129"/>
        <v>866123.95</v>
      </c>
      <c r="EO29" s="131"/>
      <c r="EP29" s="131">
        <v>866123.95</v>
      </c>
      <c r="EQ29" s="9">
        <f t="shared" si="130"/>
        <v>0.24402522443890276</v>
      </c>
      <c r="ER29" s="9" t="str">
        <f t="shared" si="130"/>
        <v xml:space="preserve"> </v>
      </c>
      <c r="ES29" s="9">
        <f t="shared" si="130"/>
        <v>0.24402522443890276</v>
      </c>
      <c r="ET29" s="9">
        <f t="shared" si="131"/>
        <v>0.45191737279635324</v>
      </c>
      <c r="EU29" s="9" t="str">
        <f t="shared" si="131"/>
        <v xml:space="preserve"> </v>
      </c>
      <c r="EV29" s="9">
        <f t="shared" si="131"/>
        <v>0.45191737279635324</v>
      </c>
      <c r="EW29" s="130">
        <f t="shared" si="132"/>
        <v>0</v>
      </c>
      <c r="EX29" s="131">
        <v>0</v>
      </c>
      <c r="EY29" s="130"/>
      <c r="EZ29" s="130">
        <f t="shared" si="133"/>
        <v>0</v>
      </c>
      <c r="FA29" s="131">
        <v>0</v>
      </c>
      <c r="FB29" s="130"/>
      <c r="FC29" s="130">
        <f t="shared" si="134"/>
        <v>0</v>
      </c>
      <c r="FD29" s="131">
        <v>0</v>
      </c>
      <c r="FE29" s="130"/>
      <c r="FF29" s="9" t="str">
        <f t="shared" si="160"/>
        <v xml:space="preserve"> </v>
      </c>
      <c r="FG29" s="9" t="str">
        <f t="shared" si="160"/>
        <v xml:space="preserve"> </v>
      </c>
      <c r="FH29" s="9" t="str">
        <f t="shared" si="135"/>
        <v xml:space="preserve"> </v>
      </c>
      <c r="FI29" s="9" t="str">
        <f t="shared" si="161"/>
        <v xml:space="preserve"> </v>
      </c>
      <c r="FJ29" s="9" t="str">
        <f t="shared" si="161"/>
        <v xml:space="preserve"> </v>
      </c>
      <c r="FK29" s="9" t="str">
        <f t="shared" si="162"/>
        <v xml:space="preserve"> </v>
      </c>
      <c r="FL29" s="130">
        <f t="shared" si="136"/>
        <v>1043599.77</v>
      </c>
      <c r="FM29" s="131">
        <v>1043599.77</v>
      </c>
      <c r="FN29" s="130">
        <v>0</v>
      </c>
      <c r="FO29" s="130">
        <f t="shared" si="137"/>
        <v>981540.45</v>
      </c>
      <c r="FP29" s="131">
        <v>981540.45</v>
      </c>
      <c r="FQ29" s="130">
        <v>0</v>
      </c>
      <c r="FR29" s="130">
        <f t="shared" si="138"/>
        <v>508399.12</v>
      </c>
      <c r="FS29" s="131">
        <v>508399.12</v>
      </c>
      <c r="FT29" s="130">
        <v>0</v>
      </c>
      <c r="FU29" s="9">
        <f t="shared" si="139"/>
        <v>0.94053340966144516</v>
      </c>
      <c r="FV29" s="9">
        <f t="shared" si="139"/>
        <v>0.94053340966144516</v>
      </c>
      <c r="FW29" s="9" t="str">
        <f>IF(FQ29=0," ",IF(FQ29/FN29*100&gt;200,"СВ.200",FQ29/FN29))</f>
        <v xml:space="preserve"> </v>
      </c>
      <c r="FX29" s="9">
        <f t="shared" si="140"/>
        <v>1.9306493882208136</v>
      </c>
      <c r="FY29" s="9">
        <f t="shared" si="140"/>
        <v>1.9306493882208136</v>
      </c>
      <c r="FZ29" s="9" t="str">
        <f t="shared" si="141"/>
        <v xml:space="preserve"> </v>
      </c>
      <c r="GA29" s="130">
        <f t="shared" si="142"/>
        <v>0</v>
      </c>
      <c r="GB29" s="131">
        <v>0</v>
      </c>
      <c r="GC29" s="130"/>
      <c r="GD29" s="130">
        <f t="shared" si="143"/>
        <v>23.12</v>
      </c>
      <c r="GE29" s="131">
        <v>23.12</v>
      </c>
      <c r="GF29" s="130"/>
      <c r="GG29" s="11" t="str">
        <f t="shared" si="167"/>
        <v xml:space="preserve"> </v>
      </c>
      <c r="GH29" s="11" t="str">
        <f t="shared" si="166"/>
        <v xml:space="preserve"> </v>
      </c>
      <c r="GI29" s="9" t="str">
        <f t="shared" si="144"/>
        <v xml:space="preserve"> </v>
      </c>
      <c r="GJ29" s="37">
        <f t="shared" si="82"/>
        <v>0.89954663138110824</v>
      </c>
      <c r="GK29" s="9">
        <f t="shared" si="82"/>
        <v>0.86481228718655312</v>
      </c>
      <c r="GL29" s="9">
        <f t="shared" si="82"/>
        <v>0.93888776260185147</v>
      </c>
      <c r="GM29" s="37">
        <f t="shared" si="21"/>
        <v>0.90191269676861219</v>
      </c>
      <c r="GN29" s="9">
        <f t="shared" si="21"/>
        <v>0.88134030135500263</v>
      </c>
      <c r="GO29" s="9">
        <f t="shared" si="21"/>
        <v>0.92630777137770226</v>
      </c>
      <c r="GP29" s="37">
        <f t="shared" si="22"/>
        <v>0.70561278415347295</v>
      </c>
      <c r="GQ29" s="9">
        <f t="shared" si="22"/>
        <v>0.57768628022883461</v>
      </c>
      <c r="GR29" s="9">
        <f t="shared" si="22"/>
        <v>0.8390744201405016</v>
      </c>
      <c r="GS29" s="37">
        <f t="shared" si="23"/>
        <v>0.71787390051206668</v>
      </c>
      <c r="GT29" s="9">
        <f t="shared" si="23"/>
        <v>0.56196411851606343</v>
      </c>
      <c r="GU29" s="9">
        <f t="shared" si="23"/>
        <v>0.89377922037183177</v>
      </c>
      <c r="GV29" s="37">
        <f t="shared" si="145"/>
        <v>0.17096009619776756</v>
      </c>
      <c r="GW29" s="9">
        <f t="shared" si="145"/>
        <v>0.27939133687834278</v>
      </c>
      <c r="GX29" s="9">
        <f t="shared" si="145"/>
        <v>5.7837245737803661E-2</v>
      </c>
      <c r="GY29" s="146">
        <f t="shared" si="26"/>
        <v>0.17838978068081526</v>
      </c>
      <c r="GZ29" s="145">
        <f t="shared" si="26"/>
        <v>0.28010024995636773</v>
      </c>
      <c r="HA29" s="9">
        <f t="shared" si="26"/>
        <v>6.3634873054419422E-2</v>
      </c>
      <c r="HB29" s="37">
        <f t="shared" si="146"/>
        <v>4.3300222222636117E-2</v>
      </c>
      <c r="HC29" s="9">
        <f t="shared" si="146"/>
        <v>8.4804629141790988E-2</v>
      </c>
      <c r="HD29" s="9" t="str">
        <f t="shared" si="146"/>
        <v xml:space="preserve"> </v>
      </c>
      <c r="HE29" s="37">
        <f t="shared" si="87"/>
        <v>4.3338182431240858E-2</v>
      </c>
      <c r="HF29" s="9">
        <f t="shared" si="87"/>
        <v>8.1750020005820517E-2</v>
      </c>
      <c r="HG29" s="9" t="str">
        <f t="shared" si="87"/>
        <v xml:space="preserve"> </v>
      </c>
      <c r="HH29" s="37">
        <f t="shared" si="88"/>
        <v>1.4403808393823137E-4</v>
      </c>
      <c r="HI29" s="9">
        <f t="shared" si="88"/>
        <v>2.8210239263599365E-4</v>
      </c>
      <c r="HJ29" s="9" t="str">
        <f t="shared" si="88"/>
        <v xml:space="preserve"> </v>
      </c>
      <c r="HK29" s="37" t="str">
        <f t="shared" si="147"/>
        <v xml:space="preserve"> </v>
      </c>
      <c r="HL29" s="9" t="str">
        <f t="shared" si="147"/>
        <v xml:space="preserve"> </v>
      </c>
      <c r="HM29" s="9" t="str">
        <f t="shared" si="147"/>
        <v xml:space="preserve"> </v>
      </c>
      <c r="HN29" s="37">
        <f t="shared" si="29"/>
        <v>2.9534132608683171E-2</v>
      </c>
      <c r="HO29" s="9" t="str">
        <f t="shared" si="29"/>
        <v xml:space="preserve"> </v>
      </c>
      <c r="HP29" s="9">
        <f t="shared" si="29"/>
        <v>6.0346149934934486E-2</v>
      </c>
      <c r="HQ29" s="37">
        <f t="shared" si="30"/>
        <v>1.199894259243414E-2</v>
      </c>
      <c r="HR29" s="9" t="str">
        <f t="shared" si="30"/>
        <v xml:space="preserve"> </v>
      </c>
      <c r="HS29" s="9">
        <f t="shared" si="30"/>
        <v>2.5536757908956063E-2</v>
      </c>
      <c r="HT29" s="37">
        <f t="shared" si="168"/>
        <v>2.0774913918465567E-2</v>
      </c>
      <c r="HU29" s="9">
        <f>IF(Y29&lt;=0," ",IF(Y29&lt;=0," ",IF(DZ29/Y29*100&gt;200,"СВ.200",DZ29/Y29)))</f>
        <v>0</v>
      </c>
      <c r="HV29" s="9">
        <f t="shared" si="168"/>
        <v>4.2448718126243221E-2</v>
      </c>
      <c r="HW29" s="37">
        <f t="shared" si="32"/>
        <v>7.8916868935684729E-3</v>
      </c>
      <c r="HX29" s="9" t="str">
        <f t="shared" si="32"/>
        <v xml:space="preserve"> </v>
      </c>
      <c r="HY29" s="9">
        <f t="shared" si="32"/>
        <v>1.6795488114211991E-2</v>
      </c>
      <c r="HZ29" s="37">
        <f t="shared" si="33"/>
        <v>1.7336002575864377E-2</v>
      </c>
      <c r="IA29" s="9">
        <f t="shared" si="33"/>
        <v>3.3953019032746376E-2</v>
      </c>
      <c r="IB29" s="19" t="str">
        <f t="shared" si="33"/>
        <v xml:space="preserve"> </v>
      </c>
      <c r="IC29" s="37">
        <f t="shared" si="34"/>
        <v>3.008930056672111E-2</v>
      </c>
      <c r="ID29" s="9">
        <f t="shared" si="34"/>
        <v>5.675828531095526E-2</v>
      </c>
      <c r="IE29" s="9" t="str">
        <f t="shared" si="34"/>
        <v xml:space="preserve"> </v>
      </c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</row>
    <row r="30" spans="1:256" s="15" customFormat="1" outlineLevel="1" x14ac:dyDescent="0.2">
      <c r="A30" s="32">
        <v>19</v>
      </c>
      <c r="B30" s="82" t="s">
        <v>23</v>
      </c>
      <c r="C30" s="130">
        <f t="shared" si="148"/>
        <v>422980376.26999998</v>
      </c>
      <c r="D30" s="144">
        <v>144549858.52000001</v>
      </c>
      <c r="E30" s="131">
        <v>278430517.75</v>
      </c>
      <c r="F30" s="130">
        <f t="shared" si="149"/>
        <v>295427412.28999996</v>
      </c>
      <c r="G30" s="144">
        <v>123225501.02</v>
      </c>
      <c r="H30" s="131">
        <v>172201911.26999998</v>
      </c>
      <c r="I30" s="130">
        <f t="shared" si="150"/>
        <v>245507803</v>
      </c>
      <c r="J30" s="130">
        <v>109016824.42</v>
      </c>
      <c r="K30" s="130">
        <v>136490978.58000001</v>
      </c>
      <c r="L30" s="9">
        <f t="shared" si="151"/>
        <v>0.69844236012835859</v>
      </c>
      <c r="M30" s="9">
        <f t="shared" si="151"/>
        <v>0.85247749310630028</v>
      </c>
      <c r="N30" s="9">
        <f t="shared" si="151"/>
        <v>0.61847355189928699</v>
      </c>
      <c r="O30" s="9">
        <f t="shared" si="95"/>
        <v>1.2033320679831914</v>
      </c>
      <c r="P30" s="9">
        <f t="shared" si="95"/>
        <v>1.1303347137067523</v>
      </c>
      <c r="Q30" s="9">
        <f t="shared" si="95"/>
        <v>1.2616358462773354</v>
      </c>
      <c r="R30" s="130">
        <f t="shared" si="96"/>
        <v>339663911.93000001</v>
      </c>
      <c r="S30" s="131">
        <v>120159606</v>
      </c>
      <c r="T30" s="131">
        <v>219504305.93000001</v>
      </c>
      <c r="U30" s="130">
        <f t="shared" si="37"/>
        <v>264050610.15000001</v>
      </c>
      <c r="V30" s="131">
        <v>104605554.56999999</v>
      </c>
      <c r="W30" s="131">
        <v>159445055.58000001</v>
      </c>
      <c r="X30" s="130">
        <f t="shared" si="152"/>
        <v>215776789.42000002</v>
      </c>
      <c r="Y30" s="131">
        <v>88310654.020000011</v>
      </c>
      <c r="Z30" s="131">
        <v>127466135.39999999</v>
      </c>
      <c r="AA30" s="9">
        <f t="shared" si="153"/>
        <v>0.77738788512927792</v>
      </c>
      <c r="AB30" s="9">
        <f t="shared" si="153"/>
        <v>0.8705550729751893</v>
      </c>
      <c r="AC30" s="9">
        <f t="shared" si="153"/>
        <v>0.7263869148464317</v>
      </c>
      <c r="AD30" s="9">
        <f t="shared" si="97"/>
        <v>1.2237211002154504</v>
      </c>
      <c r="AE30" s="9">
        <f t="shared" si="97"/>
        <v>1.1845179466829634</v>
      </c>
      <c r="AF30" s="9">
        <f t="shared" si="97"/>
        <v>1.2508816955942639</v>
      </c>
      <c r="AG30" s="130">
        <f t="shared" si="98"/>
        <v>273957436.98000002</v>
      </c>
      <c r="AH30" s="131">
        <v>98247750</v>
      </c>
      <c r="AI30" s="131">
        <v>175709686.97999999</v>
      </c>
      <c r="AJ30" s="130">
        <f t="shared" si="99"/>
        <v>206758790.21000001</v>
      </c>
      <c r="AK30" s="130">
        <v>77979281.359999999</v>
      </c>
      <c r="AL30" s="130">
        <v>128779508.85000001</v>
      </c>
      <c r="AM30" s="130">
        <f t="shared" si="100"/>
        <v>180477705.51000002</v>
      </c>
      <c r="AN30" s="130">
        <v>67518057.680000007</v>
      </c>
      <c r="AO30" s="130">
        <v>112959647.83000001</v>
      </c>
      <c r="AP30" s="9">
        <f t="shared" si="101"/>
        <v>0.75471136133126482</v>
      </c>
      <c r="AQ30" s="9">
        <f t="shared" si="101"/>
        <v>0.79370042937370067</v>
      </c>
      <c r="AR30" s="9">
        <f t="shared" si="101"/>
        <v>0.73291069526894226</v>
      </c>
      <c r="AS30" s="9">
        <f t="shared" si="102"/>
        <v>1.1456195635119253</v>
      </c>
      <c r="AT30" s="9">
        <f t="shared" si="102"/>
        <v>1.1549396419189171</v>
      </c>
      <c r="AU30" s="9">
        <f t="shared" si="102"/>
        <v>1.1400487813471964</v>
      </c>
      <c r="AV30" s="130">
        <f t="shared" si="103"/>
        <v>11529160</v>
      </c>
      <c r="AW30" s="131">
        <v>7032000</v>
      </c>
      <c r="AX30" s="131">
        <v>4497160</v>
      </c>
      <c r="AY30" s="130">
        <f t="shared" si="104"/>
        <v>9088780.75</v>
      </c>
      <c r="AZ30" s="131">
        <v>5195551.42</v>
      </c>
      <c r="BA30" s="131">
        <v>3893229.33</v>
      </c>
      <c r="BB30" s="130">
        <f t="shared" si="105"/>
        <v>7362858.3900000006</v>
      </c>
      <c r="BC30" s="131">
        <v>4484500.42</v>
      </c>
      <c r="BD30" s="131">
        <v>2878357.97</v>
      </c>
      <c r="BE30" s="9">
        <f t="shared" si="154"/>
        <v>0.78832983062079109</v>
      </c>
      <c r="BF30" s="9">
        <f t="shared" si="154"/>
        <v>0.73884405858930602</v>
      </c>
      <c r="BG30" s="40">
        <f t="shared" si="155"/>
        <v>0.865708431543463</v>
      </c>
      <c r="BH30" s="41">
        <f t="shared" si="106"/>
        <v>1.2344092835391336</v>
      </c>
      <c r="BI30" s="41">
        <f t="shared" si="106"/>
        <v>1.1585574608999591</v>
      </c>
      <c r="BJ30" s="41">
        <f t="shared" si="156"/>
        <v>1.3525869160742365</v>
      </c>
      <c r="BK30" s="130">
        <f t="shared" si="107"/>
        <v>8838856</v>
      </c>
      <c r="BL30" s="131">
        <v>8838856</v>
      </c>
      <c r="BM30" s="131"/>
      <c r="BN30" s="130">
        <f t="shared" si="108"/>
        <v>12392237.289999999</v>
      </c>
      <c r="BO30" s="131">
        <v>12392237.289999999</v>
      </c>
      <c r="BP30" s="131"/>
      <c r="BQ30" s="130">
        <f t="shared" si="109"/>
        <v>11130863.199999999</v>
      </c>
      <c r="BR30" s="131">
        <v>11130863.199999999</v>
      </c>
      <c r="BS30" s="131"/>
      <c r="BT30" s="9">
        <f t="shared" si="110"/>
        <v>1.4020182351652746</v>
      </c>
      <c r="BU30" s="9">
        <f t="shared" si="110"/>
        <v>1.4020182351652746</v>
      </c>
      <c r="BV30" s="42"/>
      <c r="BW30" s="9">
        <f t="shared" si="165"/>
        <v>1.1133222165554959</v>
      </c>
      <c r="BX30" s="9">
        <f t="shared" si="111"/>
        <v>1.1133222165554959</v>
      </c>
      <c r="BY30" s="42"/>
      <c r="BZ30" s="130">
        <f t="shared" si="112"/>
        <v>0</v>
      </c>
      <c r="CA30" s="137">
        <v>0</v>
      </c>
      <c r="CB30" s="137"/>
      <c r="CC30" s="130">
        <f t="shared" si="113"/>
        <v>3300.82</v>
      </c>
      <c r="CD30" s="131">
        <v>3300.82</v>
      </c>
      <c r="CE30" s="131"/>
      <c r="CF30" s="130">
        <f t="shared" si="114"/>
        <v>498.4</v>
      </c>
      <c r="CG30" s="131">
        <v>498.4</v>
      </c>
      <c r="CH30" s="131"/>
      <c r="CI30" s="9">
        <f t="shared" si="169"/>
        <v>0</v>
      </c>
      <c r="CJ30" s="9">
        <f t="shared" si="169"/>
        <v>0</v>
      </c>
      <c r="CK30" s="42"/>
      <c r="CL30" s="9" t="str">
        <f t="shared" si="163"/>
        <v>СВ.200</v>
      </c>
      <c r="CM30" s="9" t="str">
        <f t="shared" si="157"/>
        <v>СВ.200</v>
      </c>
      <c r="CN30" s="42"/>
      <c r="CO30" s="130">
        <f t="shared" si="115"/>
        <v>2337000</v>
      </c>
      <c r="CP30" s="131">
        <v>2337000</v>
      </c>
      <c r="CQ30" s="131"/>
      <c r="CR30" s="130">
        <f t="shared" si="116"/>
        <v>2184376.4300000002</v>
      </c>
      <c r="CS30" s="131">
        <v>2184376.4300000002</v>
      </c>
      <c r="CT30" s="131"/>
      <c r="CU30" s="130">
        <f t="shared" si="117"/>
        <v>2121646.27</v>
      </c>
      <c r="CV30" s="131">
        <v>2121646.27</v>
      </c>
      <c r="CW30" s="131"/>
      <c r="CX30" s="9">
        <f t="shared" si="118"/>
        <v>0.9346925246041935</v>
      </c>
      <c r="CY30" s="9">
        <f t="shared" si="118"/>
        <v>0.9346925246041935</v>
      </c>
      <c r="CZ30" s="9" t="str">
        <f t="shared" si="118"/>
        <v xml:space="preserve"> </v>
      </c>
      <c r="DA30" s="9">
        <f t="shared" si="119"/>
        <v>1.029566738285737</v>
      </c>
      <c r="DB30" s="9">
        <f t="shared" si="119"/>
        <v>1.029566738285737</v>
      </c>
      <c r="DC30" s="9" t="str">
        <f t="shared" si="119"/>
        <v xml:space="preserve"> </v>
      </c>
      <c r="DD30" s="130">
        <f t="shared" si="120"/>
        <v>100672.3</v>
      </c>
      <c r="DE30" s="131">
        <v>58000</v>
      </c>
      <c r="DF30" s="131">
        <v>42672.3</v>
      </c>
      <c r="DG30" s="130">
        <f t="shared" si="121"/>
        <v>115395</v>
      </c>
      <c r="DH30" s="131">
        <v>80143.5</v>
      </c>
      <c r="DI30" s="131">
        <v>35251.5</v>
      </c>
      <c r="DJ30" s="130">
        <f t="shared" si="122"/>
        <v>57352.430000000008</v>
      </c>
      <c r="DK30" s="131">
        <v>39680.410000000003</v>
      </c>
      <c r="DL30" s="131">
        <v>17672.02</v>
      </c>
      <c r="DM30" s="9">
        <f t="shared" si="123"/>
        <v>1.1462438029130158</v>
      </c>
      <c r="DN30" s="9">
        <f t="shared" si="123"/>
        <v>1.3817844827586208</v>
      </c>
      <c r="DO30" s="9">
        <f t="shared" si="123"/>
        <v>0.82609796050365225</v>
      </c>
      <c r="DP30" s="9" t="str">
        <f t="shared" si="124"/>
        <v>СВ.200</v>
      </c>
      <c r="DQ30" s="9" t="str">
        <f t="shared" si="124"/>
        <v>СВ.200</v>
      </c>
      <c r="DR30" s="9">
        <f t="shared" si="124"/>
        <v>1.9947634735587669</v>
      </c>
      <c r="DS30" s="130">
        <f t="shared" si="158"/>
        <v>5874000</v>
      </c>
      <c r="DT30" s="131"/>
      <c r="DU30" s="131">
        <v>5874000</v>
      </c>
      <c r="DV30" s="130">
        <f t="shared" si="125"/>
        <v>2439036.37</v>
      </c>
      <c r="DW30" s="131"/>
      <c r="DX30" s="131">
        <v>2439036.37</v>
      </c>
      <c r="DY30" s="130">
        <f t="shared" si="126"/>
        <v>1386601.2</v>
      </c>
      <c r="DZ30" s="131"/>
      <c r="EA30" s="131">
        <v>1386601.2</v>
      </c>
      <c r="EB30" s="9">
        <f t="shared" si="159"/>
        <v>0.41522580354102828</v>
      </c>
      <c r="EC30" s="9" t="str">
        <f t="shared" si="159"/>
        <v xml:space="preserve"> </v>
      </c>
      <c r="ED30" s="9">
        <f t="shared" si="159"/>
        <v>0.41522580354102828</v>
      </c>
      <c r="EE30" s="9">
        <f t="shared" si="164"/>
        <v>1.7590035043962173</v>
      </c>
      <c r="EF30" s="9" t="str">
        <f t="shared" si="164"/>
        <v xml:space="preserve"> </v>
      </c>
      <c r="EG30" s="9">
        <f t="shared" si="164"/>
        <v>1.7590035043962173</v>
      </c>
      <c r="EH30" s="130">
        <f t="shared" si="127"/>
        <v>27956288</v>
      </c>
      <c r="EI30" s="140"/>
      <c r="EJ30" s="140">
        <v>27956288</v>
      </c>
      <c r="EK30" s="130">
        <f t="shared" si="128"/>
        <v>23068464.270000003</v>
      </c>
      <c r="EL30" s="131"/>
      <c r="EM30" s="131">
        <v>23068464.270000003</v>
      </c>
      <c r="EN30" s="130">
        <f t="shared" si="129"/>
        <v>10221756.380000001</v>
      </c>
      <c r="EO30" s="131"/>
      <c r="EP30" s="131">
        <v>10221756.380000001</v>
      </c>
      <c r="EQ30" s="9">
        <f t="shared" si="130"/>
        <v>0.82516191956528717</v>
      </c>
      <c r="ER30" s="9" t="str">
        <f t="shared" si="130"/>
        <v xml:space="preserve"> </v>
      </c>
      <c r="ES30" s="9">
        <f t="shared" si="130"/>
        <v>0.82516191956528717</v>
      </c>
      <c r="ET30" s="9" t="str">
        <f t="shared" si="131"/>
        <v>СВ.200</v>
      </c>
      <c r="EU30" s="9" t="str">
        <f t="shared" si="131"/>
        <v xml:space="preserve"> </v>
      </c>
      <c r="EV30" s="9" t="str">
        <f t="shared" si="131"/>
        <v>СВ.200</v>
      </c>
      <c r="EW30" s="130">
        <f t="shared" si="132"/>
        <v>0</v>
      </c>
      <c r="EX30" s="131">
        <v>0</v>
      </c>
      <c r="EY30" s="130"/>
      <c r="EZ30" s="130">
        <f t="shared" si="133"/>
        <v>0</v>
      </c>
      <c r="FA30" s="131">
        <v>0</v>
      </c>
      <c r="FB30" s="130"/>
      <c r="FC30" s="130">
        <f t="shared" si="134"/>
        <v>0</v>
      </c>
      <c r="FD30" s="131">
        <v>0</v>
      </c>
      <c r="FE30" s="130"/>
      <c r="FF30" s="9" t="str">
        <f t="shared" si="160"/>
        <v xml:space="preserve"> </v>
      </c>
      <c r="FG30" s="9" t="str">
        <f t="shared" si="160"/>
        <v xml:space="preserve"> </v>
      </c>
      <c r="FH30" s="9" t="str">
        <f t="shared" si="135"/>
        <v xml:space="preserve"> </v>
      </c>
      <c r="FI30" s="9" t="str">
        <f>IF(FC30&lt;=0," ",IF(EZ30&lt;=0," ",IF(EZ30/FC30*100&gt;200,"СВ.200",EZ30/FC30)))</f>
        <v xml:space="preserve"> </v>
      </c>
      <c r="FJ30" s="9" t="str">
        <f>IF(FD30&lt;=0," ",IF(FA30&lt;=0," ",IF(FA30/FD30*100&gt;200,"СВ.200",FA30/FD30)))</f>
        <v xml:space="preserve"> </v>
      </c>
      <c r="FK30" s="9" t="str">
        <f t="shared" si="162"/>
        <v xml:space="preserve"> </v>
      </c>
      <c r="FL30" s="130">
        <f t="shared" si="136"/>
        <v>3656600</v>
      </c>
      <c r="FM30" s="131">
        <v>3646000</v>
      </c>
      <c r="FN30" s="130">
        <v>10600</v>
      </c>
      <c r="FO30" s="130">
        <f t="shared" si="137"/>
        <v>6773463.75</v>
      </c>
      <c r="FP30" s="131">
        <v>6770663.75</v>
      </c>
      <c r="FQ30" s="130">
        <v>2800</v>
      </c>
      <c r="FR30" s="130">
        <f t="shared" si="138"/>
        <v>3017507.64</v>
      </c>
      <c r="FS30" s="131">
        <v>3015407.64</v>
      </c>
      <c r="FT30" s="130">
        <v>2100</v>
      </c>
      <c r="FU30" s="9">
        <f t="shared" si="139"/>
        <v>1.8523939588688947</v>
      </c>
      <c r="FV30" s="9">
        <f t="shared" si="139"/>
        <v>1.8570114509051014</v>
      </c>
      <c r="FW30" s="9">
        <f t="shared" si="139"/>
        <v>0.26415094339622641</v>
      </c>
      <c r="FX30" s="9" t="str">
        <f t="shared" si="140"/>
        <v>СВ.200</v>
      </c>
      <c r="FY30" s="9" t="str">
        <f t="shared" si="140"/>
        <v>СВ.200</v>
      </c>
      <c r="FZ30" s="9">
        <f t="shared" si="141"/>
        <v>0.75</v>
      </c>
      <c r="GA30" s="130">
        <f t="shared" si="142"/>
        <v>0</v>
      </c>
      <c r="GB30" s="131">
        <v>0</v>
      </c>
      <c r="GC30" s="130"/>
      <c r="GD30" s="130">
        <f t="shared" si="143"/>
        <v>0</v>
      </c>
      <c r="GE30" s="131">
        <v>0</v>
      </c>
      <c r="GF30" s="130"/>
      <c r="GG30" s="11" t="str">
        <f t="shared" si="167"/>
        <v xml:space="preserve"> </v>
      </c>
      <c r="GH30" s="11" t="str">
        <f t="shared" si="166"/>
        <v xml:space="preserve"> </v>
      </c>
      <c r="GI30" s="9" t="str">
        <f t="shared" si="144"/>
        <v xml:space="preserve"> </v>
      </c>
      <c r="GJ30" s="37">
        <f t="shared" si="82"/>
        <v>0.8788999240891745</v>
      </c>
      <c r="GK30" s="9">
        <f t="shared" si="82"/>
        <v>0.81006445096742996</v>
      </c>
      <c r="GL30" s="9">
        <f t="shared" si="82"/>
        <v>0.933879562782163</v>
      </c>
      <c r="GM30" s="37">
        <f t="shared" si="21"/>
        <v>0.89379183909582638</v>
      </c>
      <c r="GN30" s="9">
        <f t="shared" si="21"/>
        <v>0.84889534799312427</v>
      </c>
      <c r="GO30" s="9">
        <f t="shared" si="21"/>
        <v>0.92591919801634404</v>
      </c>
      <c r="GP30" s="37">
        <f t="shared" si="22"/>
        <v>0.83640926345747091</v>
      </c>
      <c r="GQ30" s="9">
        <f t="shared" si="22"/>
        <v>0.7645516662656463</v>
      </c>
      <c r="GR30" s="9">
        <f t="shared" si="22"/>
        <v>0.88619339933326335</v>
      </c>
      <c r="GS30" s="37">
        <f t="shared" si="23"/>
        <v>0.78302712533989571</v>
      </c>
      <c r="GT30" s="9">
        <f t="shared" si="23"/>
        <v>0.74546023564951125</v>
      </c>
      <c r="GU30" s="9">
        <f t="shared" si="23"/>
        <v>0.80767326638978865</v>
      </c>
      <c r="GV30" s="37">
        <f t="shared" si="145"/>
        <v>3.4122569020472913E-2</v>
      </c>
      <c r="GW30" s="9">
        <f t="shared" si="145"/>
        <v>5.0780967141115047E-2</v>
      </c>
      <c r="GX30" s="9">
        <f t="shared" si="145"/>
        <v>2.2581354341429265E-2</v>
      </c>
      <c r="GY30" s="146">
        <f t="shared" si="26"/>
        <v>3.4420601205340559E-2</v>
      </c>
      <c r="GZ30" s="145">
        <f t="shared" si="26"/>
        <v>4.9668026151739757E-2</v>
      </c>
      <c r="HA30" s="9">
        <f t="shared" si="26"/>
        <v>2.4417372591692629E-2</v>
      </c>
      <c r="HB30" s="37">
        <f t="shared" si="146"/>
        <v>5.1585081184678597E-2</v>
      </c>
      <c r="HC30" s="9">
        <f t="shared" si="146"/>
        <v>0.12604213300786057</v>
      </c>
      <c r="HD30" s="9" t="str">
        <f t="shared" si="146"/>
        <v xml:space="preserve"> </v>
      </c>
      <c r="HE30" s="37">
        <f t="shared" si="87"/>
        <v>4.6931295795757881E-2</v>
      </c>
      <c r="HF30" s="9">
        <f t="shared" si="87"/>
        <v>0.11846634092176583</v>
      </c>
      <c r="HG30" s="9" t="str">
        <f t="shared" si="87"/>
        <v xml:space="preserve"> </v>
      </c>
      <c r="HH30" s="37">
        <f t="shared" si="88"/>
        <v>2.3097943079961502E-6</v>
      </c>
      <c r="HI30" s="9">
        <f t="shared" si="88"/>
        <v>5.643713157045872E-6</v>
      </c>
      <c r="HJ30" s="9" t="str">
        <f t="shared" si="88"/>
        <v xml:space="preserve"> </v>
      </c>
      <c r="HK30" s="37">
        <f t="shared" si="147"/>
        <v>1.2500709610649616E-5</v>
      </c>
      <c r="HL30" s="9">
        <f t="shared" si="147"/>
        <v>3.1554920898499286E-5</v>
      </c>
      <c r="HM30" s="9" t="str">
        <f t="shared" si="147"/>
        <v xml:space="preserve"> </v>
      </c>
      <c r="HN30" s="37">
        <f t="shared" si="29"/>
        <v>4.7371899486852602E-2</v>
      </c>
      <c r="HO30" s="9" t="str">
        <f t="shared" si="29"/>
        <v xml:space="preserve"> </v>
      </c>
      <c r="HP30" s="9">
        <f t="shared" si="29"/>
        <v>8.0191937630518309E-2</v>
      </c>
      <c r="HQ30" s="37">
        <f t="shared" si="30"/>
        <v>8.73637983903746E-2</v>
      </c>
      <c r="HR30" s="9" t="str">
        <f t="shared" si="30"/>
        <v xml:space="preserve"> </v>
      </c>
      <c r="HS30" s="9">
        <f t="shared" si="30"/>
        <v>0.14467970917057146</v>
      </c>
      <c r="HT30" s="37">
        <f t="shared" si="168"/>
        <v>6.4260906083881053E-3</v>
      </c>
      <c r="HU30" s="9" t="str">
        <f t="shared" si="168"/>
        <v xml:space="preserve"> </v>
      </c>
      <c r="HV30" s="9">
        <f t="shared" si="168"/>
        <v>1.0878192828618542E-2</v>
      </c>
      <c r="HW30" s="37">
        <f t="shared" si="32"/>
        <v>9.2370033480113894E-3</v>
      </c>
      <c r="HX30" s="9" t="str">
        <f t="shared" si="32"/>
        <v xml:space="preserve"> </v>
      </c>
      <c r="HY30" s="9">
        <f t="shared" si="32"/>
        <v>1.529703358393724E-2</v>
      </c>
      <c r="HZ30" s="37">
        <f t="shared" si="33"/>
        <v>1.3984394003224111E-2</v>
      </c>
      <c r="IA30" s="9">
        <f t="shared" si="33"/>
        <v>3.4145457005868067E-2</v>
      </c>
      <c r="IB30" s="19">
        <f t="shared" si="33"/>
        <v>1.6474964063278568E-5</v>
      </c>
      <c r="IC30" s="37">
        <f t="shared" si="34"/>
        <v>2.5652142012291428E-2</v>
      </c>
      <c r="ID30" s="9">
        <f t="shared" si="34"/>
        <v>6.4725661823906336E-2</v>
      </c>
      <c r="IE30" s="9">
        <f t="shared" si="34"/>
        <v>1.7560908300446651E-5</v>
      </c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</row>
    <row r="31" spans="1:256" s="15" customFormat="1" outlineLevel="1" x14ac:dyDescent="0.2">
      <c r="A31" s="32">
        <v>20</v>
      </c>
      <c r="B31" s="82" t="s">
        <v>24</v>
      </c>
      <c r="C31" s="130">
        <f t="shared" si="148"/>
        <v>147474161.53</v>
      </c>
      <c r="D31" s="144">
        <v>83874911.549999997</v>
      </c>
      <c r="E31" s="131">
        <v>63599249.979999997</v>
      </c>
      <c r="F31" s="130">
        <f t="shared" si="149"/>
        <v>119973644.97999999</v>
      </c>
      <c r="G31" s="144">
        <v>67712634.969999999</v>
      </c>
      <c r="H31" s="131">
        <v>52261010.009999998</v>
      </c>
      <c r="I31" s="130">
        <f t="shared" si="150"/>
        <v>98231023.879999995</v>
      </c>
      <c r="J31" s="130">
        <v>56339562.670000002</v>
      </c>
      <c r="K31" s="130">
        <v>41891461.210000001</v>
      </c>
      <c r="L31" s="9">
        <f t="shared" si="151"/>
        <v>0.81352315371933337</v>
      </c>
      <c r="M31" s="9">
        <f t="shared" si="151"/>
        <v>0.80730499405218148</v>
      </c>
      <c r="N31" s="9">
        <f t="shared" si="151"/>
        <v>0.82172368426411435</v>
      </c>
      <c r="O31" s="9">
        <f t="shared" si="95"/>
        <v>1.2213416926872411</v>
      </c>
      <c r="P31" s="9">
        <f t="shared" si="95"/>
        <v>1.2018665350069533</v>
      </c>
      <c r="Q31" s="9">
        <f t="shared" si="95"/>
        <v>1.2475337097461918</v>
      </c>
      <c r="R31" s="130">
        <f t="shared" si="96"/>
        <v>125431600</v>
      </c>
      <c r="S31" s="131">
        <v>64206500</v>
      </c>
      <c r="T31" s="131">
        <v>61225100</v>
      </c>
      <c r="U31" s="130">
        <f t="shared" si="37"/>
        <v>106822811.41</v>
      </c>
      <c r="V31" s="131">
        <v>57101778.690000005</v>
      </c>
      <c r="W31" s="131">
        <v>49721032.719999999</v>
      </c>
      <c r="X31" s="130">
        <f t="shared" si="152"/>
        <v>88176914.309999973</v>
      </c>
      <c r="Y31" s="131">
        <v>47000321.18999999</v>
      </c>
      <c r="Z31" s="131">
        <v>41176593.11999999</v>
      </c>
      <c r="AA31" s="9">
        <f t="shared" si="153"/>
        <v>0.85164194198272203</v>
      </c>
      <c r="AB31" s="9">
        <f t="shared" si="153"/>
        <v>0.88934576234493401</v>
      </c>
      <c r="AC31" s="9">
        <f t="shared" si="153"/>
        <v>0.81210210714233211</v>
      </c>
      <c r="AD31" s="9">
        <f t="shared" si="97"/>
        <v>1.2114600771177748</v>
      </c>
      <c r="AE31" s="9">
        <f t="shared" si="97"/>
        <v>1.2149231589112894</v>
      </c>
      <c r="AF31" s="9">
        <f t="shared" si="97"/>
        <v>1.207507201363142</v>
      </c>
      <c r="AG31" s="130">
        <f t="shared" si="98"/>
        <v>93633200</v>
      </c>
      <c r="AH31" s="131">
        <v>40575000</v>
      </c>
      <c r="AI31" s="131">
        <v>53058200</v>
      </c>
      <c r="AJ31" s="130">
        <f t="shared" si="99"/>
        <v>78619214.329999998</v>
      </c>
      <c r="AK31" s="130">
        <v>36658403.68</v>
      </c>
      <c r="AL31" s="130">
        <v>41960810.649999999</v>
      </c>
      <c r="AM31" s="130">
        <f t="shared" si="100"/>
        <v>66881661.109999999</v>
      </c>
      <c r="AN31" s="130">
        <v>30473893.559999999</v>
      </c>
      <c r="AO31" s="130">
        <v>36407767.549999997</v>
      </c>
      <c r="AP31" s="9">
        <f t="shared" si="101"/>
        <v>0.83965104610330521</v>
      </c>
      <c r="AQ31" s="9">
        <f t="shared" si="101"/>
        <v>0.9034726723351818</v>
      </c>
      <c r="AR31" s="9">
        <f t="shared" si="101"/>
        <v>0.79084497118258812</v>
      </c>
      <c r="AS31" s="9">
        <f t="shared" si="102"/>
        <v>1.1754973340254706</v>
      </c>
      <c r="AT31" s="9">
        <f t="shared" si="102"/>
        <v>1.2029445337473312</v>
      </c>
      <c r="AU31" s="9">
        <f t="shared" si="102"/>
        <v>1.1525235814685375</v>
      </c>
      <c r="AV31" s="130">
        <f t="shared" si="103"/>
        <v>19151000</v>
      </c>
      <c r="AW31" s="131">
        <v>16581500</v>
      </c>
      <c r="AX31" s="131">
        <v>2569500</v>
      </c>
      <c r="AY31" s="130">
        <f t="shared" si="104"/>
        <v>14149703.83</v>
      </c>
      <c r="AZ31" s="131">
        <v>12251170.800000001</v>
      </c>
      <c r="BA31" s="131">
        <v>1898533.03</v>
      </c>
      <c r="BB31" s="130">
        <f t="shared" si="105"/>
        <v>11812084.689999999</v>
      </c>
      <c r="BC31" s="131">
        <v>10173019.779999999</v>
      </c>
      <c r="BD31" s="131">
        <v>1639064.91</v>
      </c>
      <c r="BE31" s="9">
        <f t="shared" si="154"/>
        <v>0.73884934624823773</v>
      </c>
      <c r="BF31" s="9">
        <f t="shared" si="154"/>
        <v>0.73884574978138295</v>
      </c>
      <c r="BG31" s="40">
        <f t="shared" si="155"/>
        <v>0.73887255497178439</v>
      </c>
      <c r="BH31" s="41">
        <f t="shared" si="106"/>
        <v>1.1979006417029001</v>
      </c>
      <c r="BI31" s="41">
        <f>AZ31/BC31</f>
        <v>1.204280642812237</v>
      </c>
      <c r="BJ31" s="41">
        <f t="shared" si="156"/>
        <v>1.1583025287265776</v>
      </c>
      <c r="BK31" s="130">
        <f t="shared" si="107"/>
        <v>3300000</v>
      </c>
      <c r="BL31" s="131">
        <v>3300000</v>
      </c>
      <c r="BM31" s="131"/>
      <c r="BN31" s="130">
        <f t="shared" si="108"/>
        <v>3769950.08</v>
      </c>
      <c r="BO31" s="131">
        <v>3769950.08</v>
      </c>
      <c r="BP31" s="131"/>
      <c r="BQ31" s="130">
        <f t="shared" si="109"/>
        <v>3386216.39</v>
      </c>
      <c r="BR31" s="131">
        <v>3386216.39</v>
      </c>
      <c r="BS31" s="131"/>
      <c r="BT31" s="9">
        <f t="shared" si="110"/>
        <v>1.1424091151515152</v>
      </c>
      <c r="BU31" s="9">
        <f t="shared" si="110"/>
        <v>1.1424091151515152</v>
      </c>
      <c r="BV31" s="42"/>
      <c r="BW31" s="9">
        <f t="shared" si="165"/>
        <v>1.1133222587703557</v>
      </c>
      <c r="BX31" s="9">
        <f t="shared" si="111"/>
        <v>1.1133222587703557</v>
      </c>
      <c r="BY31" s="42"/>
      <c r="BZ31" s="130">
        <f t="shared" si="112"/>
        <v>0</v>
      </c>
      <c r="CA31" s="137">
        <v>0</v>
      </c>
      <c r="CB31" s="137"/>
      <c r="CC31" s="130">
        <f t="shared" si="113"/>
        <v>2734.07</v>
      </c>
      <c r="CD31" s="131">
        <v>2734.07</v>
      </c>
      <c r="CE31" s="131"/>
      <c r="CF31" s="130">
        <f t="shared" si="114"/>
        <v>8734.0400000000009</v>
      </c>
      <c r="CG31" s="131">
        <v>8734.0400000000009</v>
      </c>
      <c r="CH31" s="131"/>
      <c r="CI31" s="9">
        <f t="shared" si="169"/>
        <v>0</v>
      </c>
      <c r="CJ31" s="9">
        <f t="shared" si="169"/>
        <v>0</v>
      </c>
      <c r="CK31" s="42"/>
      <c r="CL31" s="9">
        <f t="shared" si="163"/>
        <v>0.3130361207413751</v>
      </c>
      <c r="CM31" s="9">
        <f t="shared" si="157"/>
        <v>0.3130361207413751</v>
      </c>
      <c r="CN31" s="42"/>
      <c r="CO31" s="130">
        <f t="shared" si="115"/>
        <v>1100000</v>
      </c>
      <c r="CP31" s="131">
        <v>1100000</v>
      </c>
      <c r="CQ31" s="131"/>
      <c r="CR31" s="130">
        <f t="shared" si="116"/>
        <v>618330</v>
      </c>
      <c r="CS31" s="131">
        <v>618330</v>
      </c>
      <c r="CT31" s="131"/>
      <c r="CU31" s="130">
        <f t="shared" si="117"/>
        <v>1117985.6200000001</v>
      </c>
      <c r="CV31" s="131">
        <v>1117985.6200000001</v>
      </c>
      <c r="CW31" s="131"/>
      <c r="CX31" s="9">
        <f t="shared" si="118"/>
        <v>0.56211818181818185</v>
      </c>
      <c r="CY31" s="9">
        <f t="shared" si="118"/>
        <v>0.56211818181818185</v>
      </c>
      <c r="CZ31" s="9" t="str">
        <f t="shared" si="118"/>
        <v xml:space="preserve"> </v>
      </c>
      <c r="DA31" s="9">
        <f>IF(CU31=0," ",IF(CR31/CU31*100&gt;200,"СВ.200",CR31/CU31))</f>
        <v>0.55307509232542718</v>
      </c>
      <c r="DB31" s="9">
        <f>IF(CV31=0," ",IF(CS31/CV31*100&gt;200,"СВ.200",CS31/CV31))</f>
        <v>0.55307509232542718</v>
      </c>
      <c r="DC31" s="9" t="str">
        <f t="shared" si="119"/>
        <v xml:space="preserve"> </v>
      </c>
      <c r="DD31" s="130">
        <f t="shared" si="120"/>
        <v>268400</v>
      </c>
      <c r="DE31" s="131">
        <v>220000</v>
      </c>
      <c r="DF31" s="131">
        <v>48400</v>
      </c>
      <c r="DG31" s="130">
        <f t="shared" si="121"/>
        <v>134596</v>
      </c>
      <c r="DH31" s="131">
        <v>92586.4</v>
      </c>
      <c r="DI31" s="131">
        <v>42009.599999999999</v>
      </c>
      <c r="DJ31" s="130">
        <f t="shared" si="122"/>
        <v>352486</v>
      </c>
      <c r="DK31" s="131">
        <v>246031</v>
      </c>
      <c r="DL31" s="131">
        <v>106455</v>
      </c>
      <c r="DM31" s="9">
        <f t="shared" si="123"/>
        <v>0.50147540983606553</v>
      </c>
      <c r="DN31" s="9">
        <f t="shared" si="123"/>
        <v>0.42084727272727268</v>
      </c>
      <c r="DO31" s="9">
        <f t="shared" si="123"/>
        <v>0.86796694214876025</v>
      </c>
      <c r="DP31" s="9">
        <f t="shared" si="124"/>
        <v>0.38184778969944905</v>
      </c>
      <c r="DQ31" s="9">
        <f t="shared" si="124"/>
        <v>0.3763200572285606</v>
      </c>
      <c r="DR31" s="9">
        <f t="shared" si="124"/>
        <v>0.3946230801747217</v>
      </c>
      <c r="DS31" s="130">
        <f t="shared" si="158"/>
        <v>1470000</v>
      </c>
      <c r="DT31" s="131"/>
      <c r="DU31" s="131">
        <v>1470000</v>
      </c>
      <c r="DV31" s="130">
        <f t="shared" si="125"/>
        <v>2597606.5299999998</v>
      </c>
      <c r="DW31" s="131"/>
      <c r="DX31" s="131">
        <v>2597606.5299999998</v>
      </c>
      <c r="DY31" s="130">
        <f t="shared" si="126"/>
        <v>535657.42999999993</v>
      </c>
      <c r="DZ31" s="131"/>
      <c r="EA31" s="131">
        <v>535657.42999999993</v>
      </c>
      <c r="EB31" s="9">
        <f t="shared" si="159"/>
        <v>1.7670792721088433</v>
      </c>
      <c r="EC31" s="9" t="str">
        <f t="shared" si="159"/>
        <v xml:space="preserve"> </v>
      </c>
      <c r="ED31" s="9">
        <f t="shared" si="159"/>
        <v>1.7670792721088433</v>
      </c>
      <c r="EE31" s="9" t="str">
        <f t="shared" si="164"/>
        <v>СВ.200</v>
      </c>
      <c r="EF31" s="9" t="str">
        <f t="shared" si="164"/>
        <v xml:space="preserve"> </v>
      </c>
      <c r="EG31" s="9" t="str">
        <f t="shared" si="164"/>
        <v>СВ.200</v>
      </c>
      <c r="EH31" s="130">
        <f t="shared" si="127"/>
        <v>4079000</v>
      </c>
      <c r="EI31" s="140"/>
      <c r="EJ31" s="140">
        <v>4079000</v>
      </c>
      <c r="EK31" s="130">
        <f t="shared" si="128"/>
        <v>3222072.91</v>
      </c>
      <c r="EL31" s="131"/>
      <c r="EM31" s="131">
        <v>3222072.91</v>
      </c>
      <c r="EN31" s="130">
        <f t="shared" si="129"/>
        <v>2487648.23</v>
      </c>
      <c r="EO31" s="131"/>
      <c r="EP31" s="131">
        <v>2487648.23</v>
      </c>
      <c r="EQ31" s="9">
        <f t="shared" si="130"/>
        <v>0.78991735964697229</v>
      </c>
      <c r="ER31" s="9" t="str">
        <f t="shared" si="130"/>
        <v xml:space="preserve"> </v>
      </c>
      <c r="ES31" s="9">
        <f t="shared" si="130"/>
        <v>0.78991735964697229</v>
      </c>
      <c r="ET31" s="9">
        <f t="shared" si="131"/>
        <v>1.2952285098604959</v>
      </c>
      <c r="EU31" s="9" t="str">
        <f t="shared" si="131"/>
        <v xml:space="preserve"> </v>
      </c>
      <c r="EV31" s="9">
        <f t="shared" si="131"/>
        <v>1.2952285098604959</v>
      </c>
      <c r="EW31" s="130">
        <f t="shared" si="132"/>
        <v>0</v>
      </c>
      <c r="EX31" s="131">
        <v>0</v>
      </c>
      <c r="EY31" s="130"/>
      <c r="EZ31" s="130">
        <f t="shared" si="133"/>
        <v>0</v>
      </c>
      <c r="FA31" s="131">
        <v>0</v>
      </c>
      <c r="FB31" s="130"/>
      <c r="FC31" s="130">
        <f t="shared" si="134"/>
        <v>0</v>
      </c>
      <c r="FD31" s="131">
        <v>0</v>
      </c>
      <c r="FE31" s="130"/>
      <c r="FF31" s="9" t="str">
        <f t="shared" si="160"/>
        <v xml:space="preserve"> </v>
      </c>
      <c r="FG31" s="9" t="str">
        <f t="shared" si="160"/>
        <v xml:space="preserve"> </v>
      </c>
      <c r="FH31" s="9" t="str">
        <f t="shared" si="135"/>
        <v xml:space="preserve"> </v>
      </c>
      <c r="FI31" s="9" t="str">
        <f t="shared" ref="FI31:FJ42" si="170">IF(FC31&lt;=0," ",IF(EZ31&lt;=0," ",IF(EZ31/FC31*100&gt;200,"СВ.200",EZ31/FC31)))</f>
        <v xml:space="preserve"> </v>
      </c>
      <c r="FJ31" s="9" t="str">
        <f t="shared" si="170"/>
        <v xml:space="preserve"> </v>
      </c>
      <c r="FK31" s="9" t="str">
        <f t="shared" si="162"/>
        <v xml:space="preserve"> </v>
      </c>
      <c r="FL31" s="130">
        <f t="shared" si="136"/>
        <v>2430000</v>
      </c>
      <c r="FM31" s="131">
        <v>2430000</v>
      </c>
      <c r="FN31" s="130">
        <v>0</v>
      </c>
      <c r="FO31" s="130">
        <f t="shared" si="137"/>
        <v>3708592.06</v>
      </c>
      <c r="FP31" s="131">
        <v>3708592.06</v>
      </c>
      <c r="FQ31" s="130">
        <v>0</v>
      </c>
      <c r="FR31" s="130">
        <f t="shared" si="138"/>
        <v>1594440.8</v>
      </c>
      <c r="FS31" s="131">
        <v>1594440.8</v>
      </c>
      <c r="FT31" s="130">
        <v>0</v>
      </c>
      <c r="FU31" s="9">
        <f t="shared" si="139"/>
        <v>1.526169572016461</v>
      </c>
      <c r="FV31" s="9">
        <f t="shared" si="139"/>
        <v>1.526169572016461</v>
      </c>
      <c r="FW31" s="9" t="str">
        <f t="shared" si="139"/>
        <v xml:space="preserve"> </v>
      </c>
      <c r="FX31" s="9" t="str">
        <f t="shared" si="140"/>
        <v>СВ.200</v>
      </c>
      <c r="FY31" s="9" t="str">
        <f t="shared" si="140"/>
        <v>СВ.200</v>
      </c>
      <c r="FZ31" s="9" t="str">
        <f t="shared" si="141"/>
        <v xml:space="preserve"> </v>
      </c>
      <c r="GA31" s="130">
        <f t="shared" si="142"/>
        <v>11.6</v>
      </c>
      <c r="GB31" s="131">
        <v>11.6</v>
      </c>
      <c r="GC31" s="130"/>
      <c r="GD31" s="130">
        <f t="shared" si="143"/>
        <v>0</v>
      </c>
      <c r="GE31" s="131">
        <v>0</v>
      </c>
      <c r="GF31" s="130"/>
      <c r="GG31" s="11" t="str">
        <f t="shared" si="167"/>
        <v xml:space="preserve"> </v>
      </c>
      <c r="GH31" s="11" t="str">
        <f t="shared" si="166"/>
        <v xml:space="preserve"> </v>
      </c>
      <c r="GI31" s="9" t="str">
        <f t="shared" si="144"/>
        <v xml:space="preserve"> </v>
      </c>
      <c r="GJ31" s="37">
        <f t="shared" si="82"/>
        <v>0.89764832765784641</v>
      </c>
      <c r="GK31" s="9">
        <f t="shared" si="82"/>
        <v>0.83423297879142</v>
      </c>
      <c r="GL31" s="9">
        <f t="shared" si="82"/>
        <v>0.98293523144450823</v>
      </c>
      <c r="GM31" s="37">
        <f t="shared" si="21"/>
        <v>0.89038564617927307</v>
      </c>
      <c r="GN31" s="9">
        <f t="shared" si="21"/>
        <v>0.84329577065342209</v>
      </c>
      <c r="GO31" s="9">
        <f t="shared" si="21"/>
        <v>0.95139823571121218</v>
      </c>
      <c r="GP31" s="37">
        <f t="shared" si="22"/>
        <v>0.75849400756831742</v>
      </c>
      <c r="GQ31" s="9">
        <f t="shared" si="22"/>
        <v>0.64837628314939622</v>
      </c>
      <c r="GR31" s="9">
        <f t="shared" si="22"/>
        <v>0.88418600936453595</v>
      </c>
      <c r="GS31" s="37">
        <f t="shared" si="23"/>
        <v>0.73597776815898541</v>
      </c>
      <c r="GT31" s="9">
        <f t="shared" si="23"/>
        <v>0.64198356900605325</v>
      </c>
      <c r="GU31" s="9">
        <f t="shared" si="23"/>
        <v>0.84392476090146662</v>
      </c>
      <c r="GV31" s="37">
        <f t="shared" si="145"/>
        <v>0.13395892544473417</v>
      </c>
      <c r="GW31" s="9">
        <f t="shared" si="145"/>
        <v>0.21644575020828707</v>
      </c>
      <c r="GX31" s="9">
        <f t="shared" si="145"/>
        <v>3.980574364720537E-2</v>
      </c>
      <c r="GY31" s="146">
        <f t="shared" si="26"/>
        <v>0.13245957153937446</v>
      </c>
      <c r="GZ31" s="145">
        <f t="shared" si="26"/>
        <v>0.21454972298692154</v>
      </c>
      <c r="HA31" s="9">
        <f t="shared" si="26"/>
        <v>3.8183700662281821E-2</v>
      </c>
      <c r="HB31" s="37">
        <f t="shared" si="146"/>
        <v>3.8402527651344408E-2</v>
      </c>
      <c r="HC31" s="9">
        <f t="shared" si="146"/>
        <v>7.2046664879398051E-2</v>
      </c>
      <c r="HD31" s="9" t="str">
        <f t="shared" si="146"/>
        <v xml:space="preserve"> </v>
      </c>
      <c r="HE31" s="37">
        <f t="shared" si="87"/>
        <v>3.5291620115954783E-2</v>
      </c>
      <c r="HF31" s="9">
        <f t="shared" si="87"/>
        <v>6.6021587531742087E-2</v>
      </c>
      <c r="HG31" s="9" t="str">
        <f t="shared" si="87"/>
        <v xml:space="preserve"> </v>
      </c>
      <c r="HH31" s="37">
        <f t="shared" si="88"/>
        <v>9.9051322767930992E-5</v>
      </c>
      <c r="HI31" s="9">
        <f t="shared" si="88"/>
        <v>1.8582936837159949E-4</v>
      </c>
      <c r="HJ31" s="9" t="str">
        <f t="shared" si="88"/>
        <v xml:space="preserve"> </v>
      </c>
      <c r="HK31" s="37">
        <f t="shared" si="147"/>
        <v>2.5594439651155406E-5</v>
      </c>
      <c r="HL31" s="9">
        <f t="shared" si="147"/>
        <v>4.7880645099393489E-5</v>
      </c>
      <c r="HM31" s="9" t="str">
        <f t="shared" si="147"/>
        <v xml:space="preserve"> </v>
      </c>
      <c r="HN31" s="37">
        <f t="shared" si="29"/>
        <v>2.8212012741274623E-2</v>
      </c>
      <c r="HO31" s="9" t="str">
        <f t="shared" si="29"/>
        <v xml:space="preserve"> </v>
      </c>
      <c r="HP31" s="9">
        <f t="shared" si="29"/>
        <v>6.0414134378487909E-2</v>
      </c>
      <c r="HQ31" s="37">
        <f t="shared" si="30"/>
        <v>3.0162779536229024E-2</v>
      </c>
      <c r="HR31" s="9" t="str">
        <f t="shared" si="30"/>
        <v xml:space="preserve"> </v>
      </c>
      <c r="HS31" s="9">
        <f t="shared" si="30"/>
        <v>6.4803016625677209E-2</v>
      </c>
      <c r="HT31" s="37">
        <f t="shared" si="168"/>
        <v>6.0748035264288226E-3</v>
      </c>
      <c r="HU31" s="9" t="str">
        <f t="shared" si="168"/>
        <v xml:space="preserve"> </v>
      </c>
      <c r="HV31" s="9">
        <f t="shared" si="168"/>
        <v>1.3008784588830502E-2</v>
      </c>
      <c r="HW31" s="37">
        <f t="shared" si="32"/>
        <v>2.4316964660572774E-2</v>
      </c>
      <c r="HX31" s="9" t="str">
        <f t="shared" si="32"/>
        <v xml:space="preserve"> </v>
      </c>
      <c r="HY31" s="9">
        <f t="shared" si="32"/>
        <v>5.2243615787874162E-2</v>
      </c>
      <c r="HZ31" s="37">
        <f t="shared" si="33"/>
        <v>1.8082292995584871E-2</v>
      </c>
      <c r="IA31" s="9">
        <f t="shared" si="33"/>
        <v>3.3924040509307002E-2</v>
      </c>
      <c r="IB31" s="19" t="str">
        <f t="shared" si="33"/>
        <v xml:space="preserve"> </v>
      </c>
      <c r="IC31" s="37">
        <f t="shared" si="34"/>
        <v>3.4717229504154651E-2</v>
      </c>
      <c r="ID31" s="9">
        <f t="shared" si="34"/>
        <v>6.4947049725606359E-2</v>
      </c>
      <c r="IE31" s="9" t="str">
        <f t="shared" si="34"/>
        <v xml:space="preserve"> </v>
      </c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</row>
    <row r="32" spans="1:256" s="15" customFormat="1" outlineLevel="1" x14ac:dyDescent="0.2">
      <c r="A32" s="32">
        <v>21</v>
      </c>
      <c r="B32" s="82" t="s">
        <v>25</v>
      </c>
      <c r="C32" s="130">
        <f t="shared" si="148"/>
        <v>529110922.62</v>
      </c>
      <c r="D32" s="144">
        <v>298531493.77999997</v>
      </c>
      <c r="E32" s="131">
        <v>230579428.84</v>
      </c>
      <c r="F32" s="130">
        <f t="shared" si="149"/>
        <v>422013409.83000004</v>
      </c>
      <c r="G32" s="144">
        <v>238191050.90000001</v>
      </c>
      <c r="H32" s="131">
        <v>183822358.93000001</v>
      </c>
      <c r="I32" s="130">
        <f t="shared" si="150"/>
        <v>336528708.07999998</v>
      </c>
      <c r="J32" s="130">
        <v>174726717.78999999</v>
      </c>
      <c r="K32" s="130">
        <v>161801990.28999999</v>
      </c>
      <c r="L32" s="9">
        <f t="shared" si="151"/>
        <v>0.79758967692504834</v>
      </c>
      <c r="M32" s="9">
        <f t="shared" si="151"/>
        <v>0.79787578819249372</v>
      </c>
      <c r="N32" s="9">
        <f t="shared" si="151"/>
        <v>0.79721924828582647</v>
      </c>
      <c r="O32" s="9">
        <f t="shared" si="95"/>
        <v>1.254019047105124</v>
      </c>
      <c r="P32" s="9">
        <f t="shared" si="95"/>
        <v>1.3632205418422403</v>
      </c>
      <c r="Q32" s="9">
        <f t="shared" si="95"/>
        <v>1.1360945474189321</v>
      </c>
      <c r="R32" s="130">
        <f t="shared" si="96"/>
        <v>411129796</v>
      </c>
      <c r="S32" s="131">
        <v>190906882.10000002</v>
      </c>
      <c r="T32" s="131">
        <v>220222913.90000001</v>
      </c>
      <c r="U32" s="130">
        <f t="shared" si="37"/>
        <v>346160843.88999999</v>
      </c>
      <c r="V32" s="131">
        <v>167955808.95999998</v>
      </c>
      <c r="W32" s="131">
        <v>178205034.93000001</v>
      </c>
      <c r="X32" s="130">
        <f t="shared" si="152"/>
        <v>291139947.08999997</v>
      </c>
      <c r="Y32" s="131">
        <v>136447339.84</v>
      </c>
      <c r="Z32" s="131">
        <v>154692607.24999997</v>
      </c>
      <c r="AA32" s="9">
        <f t="shared" si="153"/>
        <v>0.84197459599838875</v>
      </c>
      <c r="AB32" s="9">
        <f t="shared" si="153"/>
        <v>0.87977870212149867</v>
      </c>
      <c r="AC32" s="9">
        <f t="shared" si="153"/>
        <v>0.80920296518699364</v>
      </c>
      <c r="AD32" s="9">
        <f t="shared" si="97"/>
        <v>1.1889843607857475</v>
      </c>
      <c r="AE32" s="9">
        <f t="shared" si="97"/>
        <v>1.2309203620748286</v>
      </c>
      <c r="AF32" s="9">
        <f t="shared" si="97"/>
        <v>1.1519945141399124</v>
      </c>
      <c r="AG32" s="130">
        <f t="shared" si="98"/>
        <v>354658830</v>
      </c>
      <c r="AH32" s="131">
        <v>156836220</v>
      </c>
      <c r="AI32" s="131">
        <v>197822610</v>
      </c>
      <c r="AJ32" s="130">
        <f t="shared" si="99"/>
        <v>300398020.89999998</v>
      </c>
      <c r="AK32" s="130">
        <v>134295415.13</v>
      </c>
      <c r="AL32" s="130">
        <v>166102605.76999998</v>
      </c>
      <c r="AM32" s="130">
        <f t="shared" si="100"/>
        <v>255883089.25</v>
      </c>
      <c r="AN32" s="130">
        <v>111924493.95999999</v>
      </c>
      <c r="AO32" s="130">
        <v>143958595.28999999</v>
      </c>
      <c r="AP32" s="9">
        <f t="shared" si="101"/>
        <v>0.84700561635530114</v>
      </c>
      <c r="AQ32" s="9">
        <f t="shared" si="101"/>
        <v>0.85627806593400424</v>
      </c>
      <c r="AR32" s="9">
        <f t="shared" si="101"/>
        <v>0.83965430326695201</v>
      </c>
      <c r="AS32" s="9">
        <f t="shared" si="102"/>
        <v>1.1739658989598507</v>
      </c>
      <c r="AT32" s="9">
        <f t="shared" si="102"/>
        <v>1.1998751156113783</v>
      </c>
      <c r="AU32" s="9">
        <f t="shared" si="102"/>
        <v>1.1538220794346568</v>
      </c>
      <c r="AV32" s="130">
        <f t="shared" si="103"/>
        <v>15402628.140000001</v>
      </c>
      <c r="AW32" s="131">
        <v>9817224.2400000002</v>
      </c>
      <c r="AX32" s="131">
        <v>5585403.9000000004</v>
      </c>
      <c r="AY32" s="130">
        <f t="shared" si="104"/>
        <v>11380208.51</v>
      </c>
      <c r="AZ32" s="131">
        <v>7253440.4699999997</v>
      </c>
      <c r="BA32" s="131">
        <v>4126768.04</v>
      </c>
      <c r="BB32" s="130">
        <f t="shared" si="105"/>
        <v>9827334.7100000009</v>
      </c>
      <c r="BC32" s="131">
        <v>6264661.3200000003</v>
      </c>
      <c r="BD32" s="131">
        <v>3562673.39</v>
      </c>
      <c r="BE32" s="9">
        <f t="shared" si="154"/>
        <v>0.73884848783994594</v>
      </c>
      <c r="BF32" s="9">
        <f t="shared" si="154"/>
        <v>0.73884840487253656</v>
      </c>
      <c r="BG32" s="40">
        <f t="shared" si="155"/>
        <v>0.73884863366819353</v>
      </c>
      <c r="BH32" s="41">
        <f t="shared" si="106"/>
        <v>1.1580157637675494</v>
      </c>
      <c r="BI32" s="41">
        <f t="shared" si="106"/>
        <v>1.1578344142632757</v>
      </c>
      <c r="BJ32" s="41">
        <f t="shared" si="156"/>
        <v>1.158334651608353</v>
      </c>
      <c r="BK32" s="130">
        <f t="shared" si="107"/>
        <v>17278537.859999999</v>
      </c>
      <c r="BL32" s="131">
        <v>17278537.859999999</v>
      </c>
      <c r="BM32" s="131"/>
      <c r="BN32" s="130">
        <f t="shared" si="108"/>
        <v>13386266.99</v>
      </c>
      <c r="BO32" s="131">
        <v>13386266.99</v>
      </c>
      <c r="BP32" s="131"/>
      <c r="BQ32" s="130">
        <f t="shared" si="109"/>
        <v>12023713.17</v>
      </c>
      <c r="BR32" s="131">
        <v>12023713.17</v>
      </c>
      <c r="BS32" s="131"/>
      <c r="BT32" s="9">
        <f t="shared" si="110"/>
        <v>0.77473378236415202</v>
      </c>
      <c r="BU32" s="9">
        <f t="shared" si="110"/>
        <v>0.77473378236415202</v>
      </c>
      <c r="BV32" s="42"/>
      <c r="BW32" s="9">
        <f t="shared" si="165"/>
        <v>1.1133222159190945</v>
      </c>
      <c r="BX32" s="9">
        <f t="shared" si="111"/>
        <v>1.1133222159190945</v>
      </c>
      <c r="BY32" s="42"/>
      <c r="BZ32" s="130">
        <f t="shared" si="112"/>
        <v>0</v>
      </c>
      <c r="CA32" s="137">
        <v>0</v>
      </c>
      <c r="CB32" s="137"/>
      <c r="CC32" s="130">
        <f t="shared" si="113"/>
        <v>10342</v>
      </c>
      <c r="CD32" s="131">
        <v>10342</v>
      </c>
      <c r="CE32" s="131"/>
      <c r="CF32" s="130">
        <f t="shared" si="114"/>
        <v>7940.99</v>
      </c>
      <c r="CG32" s="131">
        <v>7940.99</v>
      </c>
      <c r="CH32" s="131"/>
      <c r="CI32" s="9">
        <f t="shared" si="169"/>
        <v>0</v>
      </c>
      <c r="CJ32" s="9">
        <f t="shared" si="169"/>
        <v>0</v>
      </c>
      <c r="CK32" s="42"/>
      <c r="CL32" s="9">
        <f t="shared" si="163"/>
        <v>1.3023565071861318</v>
      </c>
      <c r="CM32" s="9">
        <f t="shared" si="157"/>
        <v>1.3023565071861318</v>
      </c>
      <c r="CN32" s="42"/>
      <c r="CO32" s="130">
        <f t="shared" si="115"/>
        <v>2928000</v>
      </c>
      <c r="CP32" s="131">
        <v>2928000</v>
      </c>
      <c r="CQ32" s="131"/>
      <c r="CR32" s="130">
        <f t="shared" si="116"/>
        <v>3056291.16</v>
      </c>
      <c r="CS32" s="131">
        <v>3056291.16</v>
      </c>
      <c r="CT32" s="131"/>
      <c r="CU32" s="130">
        <f t="shared" si="117"/>
        <v>2680437</v>
      </c>
      <c r="CV32" s="131">
        <v>2680437</v>
      </c>
      <c r="CW32" s="131"/>
      <c r="CX32" s="9">
        <f t="shared" si="118"/>
        <v>1.0438152868852459</v>
      </c>
      <c r="CY32" s="9">
        <f t="shared" si="118"/>
        <v>1.0438152868852459</v>
      </c>
      <c r="CZ32" s="9" t="str">
        <f t="shared" si="118"/>
        <v xml:space="preserve"> </v>
      </c>
      <c r="DA32" s="9">
        <f t="shared" si="119"/>
        <v>1.1402212251211277</v>
      </c>
      <c r="DB32" s="9">
        <f t="shared" si="119"/>
        <v>1.1402212251211277</v>
      </c>
      <c r="DC32" s="9" t="str">
        <f t="shared" si="119"/>
        <v xml:space="preserve"> </v>
      </c>
      <c r="DD32" s="130">
        <f t="shared" si="120"/>
        <v>105000</v>
      </c>
      <c r="DE32" s="131">
        <v>52900</v>
      </c>
      <c r="DF32" s="131">
        <v>52100</v>
      </c>
      <c r="DG32" s="130">
        <f t="shared" si="121"/>
        <v>348553</v>
      </c>
      <c r="DH32" s="131">
        <v>243987.1</v>
      </c>
      <c r="DI32" s="131">
        <v>104565.9</v>
      </c>
      <c r="DJ32" s="130">
        <f t="shared" si="122"/>
        <v>105922</v>
      </c>
      <c r="DK32" s="131">
        <v>53310.2</v>
      </c>
      <c r="DL32" s="131">
        <v>52611.8</v>
      </c>
      <c r="DM32" s="9" t="str">
        <f t="shared" si="123"/>
        <v>СВ.200</v>
      </c>
      <c r="DN32" s="9" t="str">
        <f t="shared" si="123"/>
        <v>СВ.200</v>
      </c>
      <c r="DO32" s="9" t="str">
        <f t="shared" si="123"/>
        <v>СВ.200</v>
      </c>
      <c r="DP32" s="9" t="str">
        <f t="shared" si="124"/>
        <v>СВ.200</v>
      </c>
      <c r="DQ32" s="9" t="str">
        <f t="shared" si="124"/>
        <v>СВ.200</v>
      </c>
      <c r="DR32" s="9">
        <f t="shared" si="124"/>
        <v>1.9874990021249983</v>
      </c>
      <c r="DS32" s="130">
        <f t="shared" si="158"/>
        <v>8074000</v>
      </c>
      <c r="DT32" s="131"/>
      <c r="DU32" s="131">
        <v>8074000</v>
      </c>
      <c r="DV32" s="130">
        <f t="shared" si="125"/>
        <v>3030133.86</v>
      </c>
      <c r="DW32" s="131"/>
      <c r="DX32" s="131">
        <v>3030133.86</v>
      </c>
      <c r="DY32" s="130">
        <f t="shared" si="126"/>
        <v>2294606.7600000002</v>
      </c>
      <c r="DZ32" s="131"/>
      <c r="EA32" s="131">
        <v>2294606.7600000002</v>
      </c>
      <c r="EB32" s="9">
        <f t="shared" si="159"/>
        <v>0.37529525142432496</v>
      </c>
      <c r="EC32" s="9" t="str">
        <f t="shared" si="159"/>
        <v xml:space="preserve"> </v>
      </c>
      <c r="ED32" s="9">
        <f t="shared" si="159"/>
        <v>0.37529525142432496</v>
      </c>
      <c r="EE32" s="9">
        <f t="shared" si="164"/>
        <v>1.320546035522008</v>
      </c>
      <c r="EF32" s="9" t="str">
        <f t="shared" si="164"/>
        <v xml:space="preserve"> </v>
      </c>
      <c r="EG32" s="9">
        <f t="shared" si="164"/>
        <v>1.320546035522008</v>
      </c>
      <c r="EH32" s="130">
        <f t="shared" si="127"/>
        <v>8660000</v>
      </c>
      <c r="EI32" s="140"/>
      <c r="EJ32" s="140">
        <v>8660000</v>
      </c>
      <c r="EK32" s="130">
        <f t="shared" si="128"/>
        <v>4829631.3599999994</v>
      </c>
      <c r="EL32" s="131"/>
      <c r="EM32" s="131">
        <v>4829631.3599999994</v>
      </c>
      <c r="EN32" s="130">
        <f t="shared" si="129"/>
        <v>4812395.01</v>
      </c>
      <c r="EO32" s="131"/>
      <c r="EP32" s="131">
        <v>4812395.01</v>
      </c>
      <c r="EQ32" s="9">
        <f t="shared" si="130"/>
        <v>0.55769415242494225</v>
      </c>
      <c r="ER32" s="9" t="str">
        <f t="shared" si="130"/>
        <v xml:space="preserve"> </v>
      </c>
      <c r="ES32" s="9">
        <f t="shared" si="130"/>
        <v>0.55769415242494225</v>
      </c>
      <c r="ET32" s="9">
        <f t="shared" si="131"/>
        <v>1.0035816573585883</v>
      </c>
      <c r="EU32" s="9" t="str">
        <f t="shared" si="131"/>
        <v xml:space="preserve"> </v>
      </c>
      <c r="EV32" s="9">
        <f t="shared" si="131"/>
        <v>1.0035816573585883</v>
      </c>
      <c r="EW32" s="130">
        <f t="shared" si="132"/>
        <v>0</v>
      </c>
      <c r="EX32" s="131">
        <v>0</v>
      </c>
      <c r="EY32" s="130"/>
      <c r="EZ32" s="130">
        <f t="shared" si="133"/>
        <v>0</v>
      </c>
      <c r="FA32" s="131">
        <v>0</v>
      </c>
      <c r="FB32" s="130"/>
      <c r="FC32" s="130">
        <f t="shared" si="134"/>
        <v>0</v>
      </c>
      <c r="FD32" s="131">
        <v>0</v>
      </c>
      <c r="FE32" s="130"/>
      <c r="FF32" s="9" t="str">
        <f t="shared" si="160"/>
        <v xml:space="preserve"> </v>
      </c>
      <c r="FG32" s="9" t="str">
        <f t="shared" si="160"/>
        <v xml:space="preserve"> </v>
      </c>
      <c r="FH32" s="9" t="str">
        <f t="shared" si="135"/>
        <v xml:space="preserve"> </v>
      </c>
      <c r="FI32" s="9" t="str">
        <f t="shared" si="170"/>
        <v xml:space="preserve"> </v>
      </c>
      <c r="FJ32" s="9" t="str">
        <f t="shared" si="170"/>
        <v xml:space="preserve"> </v>
      </c>
      <c r="FK32" s="9" t="str">
        <f t="shared" si="162"/>
        <v xml:space="preserve"> </v>
      </c>
      <c r="FL32" s="130">
        <f t="shared" si="136"/>
        <v>4022800</v>
      </c>
      <c r="FM32" s="131">
        <v>3994000</v>
      </c>
      <c r="FN32" s="130">
        <v>28800</v>
      </c>
      <c r="FO32" s="130">
        <f t="shared" si="137"/>
        <v>9721396.1099999994</v>
      </c>
      <c r="FP32" s="131">
        <v>9710066.1099999994</v>
      </c>
      <c r="FQ32" s="130">
        <v>11330</v>
      </c>
      <c r="FR32" s="130">
        <f t="shared" si="138"/>
        <v>3504508.2</v>
      </c>
      <c r="FS32" s="131">
        <v>3492783.2</v>
      </c>
      <c r="FT32" s="130">
        <v>11725</v>
      </c>
      <c r="FU32" s="9" t="str">
        <f t="shared" si="139"/>
        <v>СВ.200</v>
      </c>
      <c r="FV32" s="9" t="str">
        <f t="shared" si="139"/>
        <v>СВ.200</v>
      </c>
      <c r="FW32" s="9">
        <f t="shared" si="139"/>
        <v>0.39340277777777777</v>
      </c>
      <c r="FX32" s="9" t="str">
        <f t="shared" si="140"/>
        <v>СВ.200</v>
      </c>
      <c r="FY32" s="9" t="str">
        <f t="shared" si="140"/>
        <v>СВ.200</v>
      </c>
      <c r="FZ32" s="9">
        <f t="shared" si="141"/>
        <v>1.0348631950573699</v>
      </c>
      <c r="GA32" s="130">
        <f t="shared" si="142"/>
        <v>0</v>
      </c>
      <c r="GB32" s="131">
        <v>0</v>
      </c>
      <c r="GC32" s="130"/>
      <c r="GD32" s="130">
        <f t="shared" si="143"/>
        <v>0</v>
      </c>
      <c r="GE32" s="131">
        <v>0</v>
      </c>
      <c r="GF32" s="130"/>
      <c r="GG32" s="11" t="str">
        <f t="shared" si="167"/>
        <v xml:space="preserve"> </v>
      </c>
      <c r="GH32" s="11" t="str">
        <f t="shared" si="166"/>
        <v xml:space="preserve"> </v>
      </c>
      <c r="GI32" s="9" t="str">
        <f t="shared" si="144"/>
        <v xml:space="preserve"> </v>
      </c>
      <c r="GJ32" s="37">
        <f t="shared" si="82"/>
        <v>0.86512662991232792</v>
      </c>
      <c r="GK32" s="9">
        <f t="shared" si="82"/>
        <v>0.78091857711190404</v>
      </c>
      <c r="GL32" s="9">
        <f t="shared" si="82"/>
        <v>0.95606121391178334</v>
      </c>
      <c r="GM32" s="37">
        <f t="shared" si="21"/>
        <v>0.82026029464192662</v>
      </c>
      <c r="GN32" s="9">
        <f t="shared" si="21"/>
        <v>0.70513064334441788</v>
      </c>
      <c r="GO32" s="9">
        <f t="shared" si="21"/>
        <v>0.96944156286157179</v>
      </c>
      <c r="GP32" s="37">
        <f t="shared" si="22"/>
        <v>0.87890065175734533</v>
      </c>
      <c r="GQ32" s="9">
        <f t="shared" si="22"/>
        <v>0.82027611598177119</v>
      </c>
      <c r="GR32" s="9">
        <f t="shared" si="22"/>
        <v>0.93061069852774114</v>
      </c>
      <c r="GS32" s="37">
        <f t="shared" si="23"/>
        <v>0.86779896167418025</v>
      </c>
      <c r="GT32" s="9">
        <f t="shared" si="23"/>
        <v>0.79958779610881769</v>
      </c>
      <c r="GU32" s="9">
        <f t="shared" si="23"/>
        <v>0.93208705262029246</v>
      </c>
      <c r="GV32" s="37">
        <f t="shared" si="145"/>
        <v>3.37546764304456E-2</v>
      </c>
      <c r="GW32" s="9">
        <f t="shared" si="145"/>
        <v>4.5912667314335527E-2</v>
      </c>
      <c r="GX32" s="9">
        <f t="shared" si="145"/>
        <v>2.3030663541938595E-2</v>
      </c>
      <c r="GY32" s="146">
        <f t="shared" si="26"/>
        <v>3.287549331725198E-2</v>
      </c>
      <c r="GZ32" s="145">
        <f t="shared" si="26"/>
        <v>4.3186600778586139E-2</v>
      </c>
      <c r="HA32" s="9">
        <f t="shared" si="26"/>
        <v>2.3157415510852535E-2</v>
      </c>
      <c r="HB32" s="37">
        <f t="shared" si="146"/>
        <v>4.1298740657815379E-2</v>
      </c>
      <c r="HC32" s="9">
        <f t="shared" si="146"/>
        <v>8.811980639636631E-2</v>
      </c>
      <c r="HD32" s="9" t="str">
        <f t="shared" si="146"/>
        <v xml:space="preserve"> </v>
      </c>
      <c r="HE32" s="37">
        <f t="shared" si="87"/>
        <v>3.8670656217413696E-2</v>
      </c>
      <c r="HF32" s="9">
        <f t="shared" si="87"/>
        <v>7.9701125390596331E-2</v>
      </c>
      <c r="HG32" s="9" t="str">
        <f t="shared" si="87"/>
        <v xml:space="preserve"> </v>
      </c>
      <c r="HH32" s="37">
        <f t="shared" si="88"/>
        <v>2.727550815122325E-5</v>
      </c>
      <c r="HI32" s="9">
        <f t="shared" si="88"/>
        <v>5.8198203125921784E-5</v>
      </c>
      <c r="HJ32" s="9" t="str">
        <f t="shared" si="88"/>
        <v xml:space="preserve"> </v>
      </c>
      <c r="HK32" s="37">
        <f t="shared" si="147"/>
        <v>2.987628491940698E-5</v>
      </c>
      <c r="HL32" s="9">
        <f t="shared" si="147"/>
        <v>6.1575720804411295E-5</v>
      </c>
      <c r="HM32" s="9" t="str">
        <f t="shared" si="147"/>
        <v xml:space="preserve"> </v>
      </c>
      <c r="HN32" s="37">
        <f t="shared" si="29"/>
        <v>1.6529490570087745E-2</v>
      </c>
      <c r="HO32" s="9" t="str">
        <f t="shared" si="29"/>
        <v xml:space="preserve"> </v>
      </c>
      <c r="HP32" s="9">
        <f t="shared" si="29"/>
        <v>3.1109405262157417E-2</v>
      </c>
      <c r="HQ32" s="37">
        <f t="shared" si="30"/>
        <v>1.395198632441143E-2</v>
      </c>
      <c r="HR32" s="9" t="str">
        <f t="shared" si="30"/>
        <v xml:space="preserve"> </v>
      </c>
      <c r="HS32" s="9">
        <f t="shared" si="30"/>
        <v>2.7101542680301415E-2</v>
      </c>
      <c r="HT32" s="37">
        <f t="shared" si="168"/>
        <v>7.8814562650541022E-3</v>
      </c>
      <c r="HU32" s="9" t="str">
        <f t="shared" si="168"/>
        <v xml:space="preserve"> </v>
      </c>
      <c r="HV32" s="9">
        <f t="shared" si="168"/>
        <v>1.4833331733116812E-2</v>
      </c>
      <c r="HW32" s="37">
        <f t="shared" si="32"/>
        <v>8.7535430811547521E-3</v>
      </c>
      <c r="HX32" s="9" t="str">
        <f t="shared" si="32"/>
        <v xml:space="preserve"> </v>
      </c>
      <c r="HY32" s="9">
        <f t="shared" si="32"/>
        <v>1.7003637754624917E-2</v>
      </c>
      <c r="HZ32" s="37">
        <f t="shared" si="33"/>
        <v>1.203719460358579E-2</v>
      </c>
      <c r="IA32" s="9">
        <f t="shared" si="33"/>
        <v>2.5598030742817596E-2</v>
      </c>
      <c r="IB32" s="19">
        <f t="shared" si="33"/>
        <v>7.5795477291627338E-5</v>
      </c>
      <c r="IC32" s="37">
        <f t="shared" si="34"/>
        <v>2.8083465480252819E-2</v>
      </c>
      <c r="ID32" s="9">
        <f t="shared" si="34"/>
        <v>5.7813219858995943E-2</v>
      </c>
      <c r="IE32" s="9">
        <f t="shared" si="34"/>
        <v>6.3578450544062866E-5</v>
      </c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</row>
    <row r="33" spans="1:256" s="15" customFormat="1" outlineLevel="1" x14ac:dyDescent="0.2">
      <c r="A33" s="32">
        <v>22</v>
      </c>
      <c r="B33" s="82" t="s">
        <v>26</v>
      </c>
      <c r="C33" s="130">
        <f t="shared" si="148"/>
        <v>115654998.34</v>
      </c>
      <c r="D33" s="144">
        <v>68920261.219999999</v>
      </c>
      <c r="E33" s="131">
        <v>46734737.119999997</v>
      </c>
      <c r="F33" s="130">
        <f t="shared" si="149"/>
        <v>89079720.120000005</v>
      </c>
      <c r="G33" s="144">
        <v>53618291.109999999</v>
      </c>
      <c r="H33" s="131">
        <v>35461429.009999998</v>
      </c>
      <c r="I33" s="130">
        <f t="shared" si="150"/>
        <v>76796483.849999994</v>
      </c>
      <c r="J33" s="130">
        <v>46779300.350000001</v>
      </c>
      <c r="K33" s="130">
        <v>30017183.5</v>
      </c>
      <c r="L33" s="9">
        <f t="shared" si="151"/>
        <v>0.77021937139392294</v>
      </c>
      <c r="M33" s="9">
        <f t="shared" si="151"/>
        <v>0.77797573835138756</v>
      </c>
      <c r="N33" s="9">
        <f t="shared" si="151"/>
        <v>0.75878096669178396</v>
      </c>
      <c r="O33" s="9">
        <f t="shared" si="95"/>
        <v>1.1599452950735585</v>
      </c>
      <c r="P33" s="9">
        <f t="shared" si="95"/>
        <v>1.1461969441362112</v>
      </c>
      <c r="Q33" s="9">
        <f t="shared" si="95"/>
        <v>1.1813709640679646</v>
      </c>
      <c r="R33" s="130">
        <f t="shared" si="96"/>
        <v>104506055.89</v>
      </c>
      <c r="S33" s="131">
        <v>60479677</v>
      </c>
      <c r="T33" s="131">
        <v>44026378.890000001</v>
      </c>
      <c r="U33" s="130">
        <f t="shared" si="37"/>
        <v>82144368.150000006</v>
      </c>
      <c r="V33" s="131">
        <v>48670906.789999999</v>
      </c>
      <c r="W33" s="131">
        <v>33473461.359999999</v>
      </c>
      <c r="X33" s="130">
        <f t="shared" si="152"/>
        <v>68335116.700000003</v>
      </c>
      <c r="Y33" s="131">
        <v>40117652.530000001</v>
      </c>
      <c r="Z33" s="131">
        <v>28217464.169999998</v>
      </c>
      <c r="AA33" s="9">
        <f t="shared" si="153"/>
        <v>0.78602495760114377</v>
      </c>
      <c r="AB33" s="9">
        <f t="shared" si="153"/>
        <v>0.80474812704439536</v>
      </c>
      <c r="AC33" s="9">
        <f t="shared" si="153"/>
        <v>0.76030466742753278</v>
      </c>
      <c r="AD33" s="9">
        <f t="shared" si="97"/>
        <v>1.2020813326568887</v>
      </c>
      <c r="AE33" s="9">
        <f t="shared" si="97"/>
        <v>1.2132042559968799</v>
      </c>
      <c r="AF33" s="9">
        <f t="shared" si="97"/>
        <v>1.1862675241947513</v>
      </c>
      <c r="AG33" s="130">
        <f t="shared" si="98"/>
        <v>79709323.890000001</v>
      </c>
      <c r="AH33" s="131">
        <v>41506628</v>
      </c>
      <c r="AI33" s="131">
        <v>38202695.890000001</v>
      </c>
      <c r="AJ33" s="130">
        <f t="shared" si="99"/>
        <v>62573907.93</v>
      </c>
      <c r="AK33" s="130">
        <v>32985377.73</v>
      </c>
      <c r="AL33" s="130">
        <v>29588530.199999999</v>
      </c>
      <c r="AM33" s="130">
        <f t="shared" si="100"/>
        <v>53081063.769999996</v>
      </c>
      <c r="AN33" s="130">
        <v>28291314.07</v>
      </c>
      <c r="AO33" s="130">
        <v>24789749.699999999</v>
      </c>
      <c r="AP33" s="9">
        <f t="shared" si="101"/>
        <v>0.78502620366411435</v>
      </c>
      <c r="AQ33" s="9">
        <f t="shared" si="101"/>
        <v>0.79470145659628144</v>
      </c>
      <c r="AR33" s="9">
        <f t="shared" si="101"/>
        <v>0.77451419358457219</v>
      </c>
      <c r="AS33" s="9">
        <f t="shared" si="102"/>
        <v>1.1788367354718521</v>
      </c>
      <c r="AT33" s="9">
        <f t="shared" si="102"/>
        <v>1.1659188982309439</v>
      </c>
      <c r="AU33" s="9">
        <f t="shared" si="102"/>
        <v>1.1935792235933709</v>
      </c>
      <c r="AV33" s="130">
        <f t="shared" si="103"/>
        <v>12870700</v>
      </c>
      <c r="AW33" s="131">
        <v>11163800</v>
      </c>
      <c r="AX33" s="131">
        <v>1706900</v>
      </c>
      <c r="AY33" s="130">
        <f t="shared" si="104"/>
        <v>9913035.25</v>
      </c>
      <c r="AZ33" s="131">
        <v>8651925.6699999999</v>
      </c>
      <c r="BA33" s="131">
        <v>1261109.58</v>
      </c>
      <c r="BB33" s="130">
        <f t="shared" si="105"/>
        <v>8562174.0099999998</v>
      </c>
      <c r="BC33" s="131">
        <v>7471031.8399999999</v>
      </c>
      <c r="BD33" s="131">
        <v>1091142.17</v>
      </c>
      <c r="BE33" s="9">
        <f t="shared" si="154"/>
        <v>0.77020171785528369</v>
      </c>
      <c r="BF33" s="9">
        <f t="shared" si="154"/>
        <v>0.77499826851072218</v>
      </c>
      <c r="BG33" s="40">
        <f t="shared" si="155"/>
        <v>0.73883038256488376</v>
      </c>
      <c r="BH33" s="41">
        <f t="shared" si="106"/>
        <v>1.1577708229734986</v>
      </c>
      <c r="BI33" s="41">
        <f t="shared" si="106"/>
        <v>1.1580630166341253</v>
      </c>
      <c r="BJ33" s="41">
        <f t="shared" si="156"/>
        <v>1.1557701779594864</v>
      </c>
      <c r="BK33" s="130">
        <f t="shared" si="107"/>
        <v>2961100</v>
      </c>
      <c r="BL33" s="131">
        <v>2961100</v>
      </c>
      <c r="BM33" s="131"/>
      <c r="BN33" s="130">
        <f t="shared" si="108"/>
        <v>2466666.21</v>
      </c>
      <c r="BO33" s="131">
        <v>2466666.21</v>
      </c>
      <c r="BP33" s="131"/>
      <c r="BQ33" s="130">
        <f t="shared" si="109"/>
        <v>2215590.56</v>
      </c>
      <c r="BR33" s="131">
        <v>2215590.56</v>
      </c>
      <c r="BS33" s="131"/>
      <c r="BT33" s="9">
        <f t="shared" si="110"/>
        <v>0.83302360946945386</v>
      </c>
      <c r="BU33" s="9">
        <f t="shared" si="110"/>
        <v>0.83302360946945386</v>
      </c>
      <c r="BV33" s="42"/>
      <c r="BW33" s="9">
        <f t="shared" si="165"/>
        <v>1.1133222241206877</v>
      </c>
      <c r="BX33" s="9">
        <f t="shared" si="111"/>
        <v>1.1133222241206877</v>
      </c>
      <c r="BY33" s="42"/>
      <c r="BZ33" s="130">
        <f t="shared" si="112"/>
        <v>0</v>
      </c>
      <c r="CA33" s="137">
        <v>0</v>
      </c>
      <c r="CB33" s="137"/>
      <c r="CC33" s="130">
        <f t="shared" si="113"/>
        <v>390</v>
      </c>
      <c r="CD33" s="131">
        <v>390</v>
      </c>
      <c r="CE33" s="131"/>
      <c r="CF33" s="130">
        <f t="shared" si="114"/>
        <v>33.69</v>
      </c>
      <c r="CG33" s="131">
        <v>33.69</v>
      </c>
      <c r="CH33" s="131"/>
      <c r="CI33" s="9">
        <f t="shared" si="169"/>
        <v>0</v>
      </c>
      <c r="CJ33" s="9">
        <f t="shared" si="169"/>
        <v>0</v>
      </c>
      <c r="CK33" s="42"/>
      <c r="CL33" s="9" t="str">
        <f t="shared" si="163"/>
        <v>СВ.200</v>
      </c>
      <c r="CM33" s="9" t="str">
        <f t="shared" si="157"/>
        <v>СВ.200</v>
      </c>
      <c r="CN33" s="42"/>
      <c r="CO33" s="130">
        <f t="shared" si="115"/>
        <v>943800</v>
      </c>
      <c r="CP33" s="131">
        <v>943800</v>
      </c>
      <c r="CQ33" s="131"/>
      <c r="CR33" s="130">
        <f t="shared" si="116"/>
        <v>785820.5</v>
      </c>
      <c r="CS33" s="131">
        <v>785820.5</v>
      </c>
      <c r="CT33" s="131"/>
      <c r="CU33" s="130">
        <f t="shared" si="117"/>
        <v>837371</v>
      </c>
      <c r="CV33" s="131">
        <v>837371</v>
      </c>
      <c r="CW33" s="131"/>
      <c r="CX33" s="9">
        <f t="shared" si="118"/>
        <v>0.83261337147700787</v>
      </c>
      <c r="CY33" s="9">
        <f t="shared" si="118"/>
        <v>0.83261337147700787</v>
      </c>
      <c r="CZ33" s="9" t="str">
        <f t="shared" si="118"/>
        <v xml:space="preserve"> </v>
      </c>
      <c r="DA33" s="9">
        <f t="shared" si="119"/>
        <v>0.938437681744412</v>
      </c>
      <c r="DB33" s="9">
        <f t="shared" si="119"/>
        <v>0.938437681744412</v>
      </c>
      <c r="DC33" s="9" t="str">
        <f t="shared" si="119"/>
        <v xml:space="preserve"> </v>
      </c>
      <c r="DD33" s="130">
        <f t="shared" si="120"/>
        <v>1443039</v>
      </c>
      <c r="DE33" s="131">
        <v>1267939</v>
      </c>
      <c r="DF33" s="131">
        <v>175100</v>
      </c>
      <c r="DG33" s="130">
        <f t="shared" si="121"/>
        <v>1811341</v>
      </c>
      <c r="DH33" s="131">
        <v>1267938.7</v>
      </c>
      <c r="DI33" s="131">
        <v>543402.30000000005</v>
      </c>
      <c r="DJ33" s="130">
        <f t="shared" si="122"/>
        <v>527363.65</v>
      </c>
      <c r="DK33" s="131">
        <v>369154.56</v>
      </c>
      <c r="DL33" s="131">
        <v>158209.09</v>
      </c>
      <c r="DM33" s="9">
        <f t="shared" si="123"/>
        <v>1.255226643216157</v>
      </c>
      <c r="DN33" s="9">
        <f t="shared" si="123"/>
        <v>0.99999976339555763</v>
      </c>
      <c r="DO33" s="9" t="str">
        <f t="shared" si="123"/>
        <v>СВ.200</v>
      </c>
      <c r="DP33" s="9" t="str">
        <f t="shared" si="124"/>
        <v>СВ.200</v>
      </c>
      <c r="DQ33" s="9" t="str">
        <f t="shared" si="124"/>
        <v>СВ.200</v>
      </c>
      <c r="DR33" s="9" t="str">
        <f t="shared" si="124"/>
        <v>СВ.200</v>
      </c>
      <c r="DS33" s="130">
        <f t="shared" si="158"/>
        <v>812000</v>
      </c>
      <c r="DT33" s="131"/>
      <c r="DU33" s="131">
        <v>812000</v>
      </c>
      <c r="DV33" s="130">
        <f t="shared" si="125"/>
        <v>357249.77</v>
      </c>
      <c r="DW33" s="131"/>
      <c r="DX33" s="131">
        <v>357249.77</v>
      </c>
      <c r="DY33" s="130">
        <f t="shared" si="126"/>
        <v>323365.33</v>
      </c>
      <c r="DZ33" s="131"/>
      <c r="EA33" s="131">
        <v>323365.33</v>
      </c>
      <c r="EB33" s="9">
        <f t="shared" si="159"/>
        <v>0.43996277093596059</v>
      </c>
      <c r="EC33" s="9" t="str">
        <f t="shared" si="159"/>
        <v xml:space="preserve"> </v>
      </c>
      <c r="ED33" s="9">
        <f t="shared" si="159"/>
        <v>0.43996277093596059</v>
      </c>
      <c r="EE33" s="9">
        <f t="shared" si="164"/>
        <v>1.1047868675346242</v>
      </c>
      <c r="EF33" s="9" t="str">
        <f t="shared" si="164"/>
        <v xml:space="preserve"> </v>
      </c>
      <c r="EG33" s="9">
        <f t="shared" si="164"/>
        <v>1.1047868675346242</v>
      </c>
      <c r="EH33" s="130">
        <f t="shared" si="127"/>
        <v>3129683</v>
      </c>
      <c r="EI33" s="140"/>
      <c r="EJ33" s="140">
        <v>3129683</v>
      </c>
      <c r="EK33" s="130">
        <f t="shared" si="128"/>
        <v>1723169.5099999998</v>
      </c>
      <c r="EL33" s="131"/>
      <c r="EM33" s="131">
        <v>1723169.5099999998</v>
      </c>
      <c r="EN33" s="130">
        <f t="shared" si="129"/>
        <v>1854997.8800000001</v>
      </c>
      <c r="EO33" s="131"/>
      <c r="EP33" s="131">
        <v>1854997.8800000001</v>
      </c>
      <c r="EQ33" s="9">
        <f t="shared" si="130"/>
        <v>0.55058915231989947</v>
      </c>
      <c r="ER33" s="9" t="str">
        <f t="shared" si="130"/>
        <v xml:space="preserve"> </v>
      </c>
      <c r="ES33" s="9">
        <f t="shared" si="130"/>
        <v>0.55058915231989947</v>
      </c>
      <c r="ET33" s="9">
        <f t="shared" si="131"/>
        <v>0.92893341204249769</v>
      </c>
      <c r="EU33" s="9" t="str">
        <f t="shared" si="131"/>
        <v xml:space="preserve"> </v>
      </c>
      <c r="EV33" s="9">
        <f t="shared" si="131"/>
        <v>0.92893341204249769</v>
      </c>
      <c r="EW33" s="130">
        <f t="shared" si="132"/>
        <v>51341</v>
      </c>
      <c r="EX33" s="131">
        <v>51341</v>
      </c>
      <c r="EY33" s="130"/>
      <c r="EZ33" s="130">
        <f t="shared" si="133"/>
        <v>51341</v>
      </c>
      <c r="FA33" s="131">
        <v>51341</v>
      </c>
      <c r="FB33" s="130"/>
      <c r="FC33" s="130">
        <f t="shared" si="134"/>
        <v>42804</v>
      </c>
      <c r="FD33" s="131">
        <v>42804</v>
      </c>
      <c r="FE33" s="130"/>
      <c r="FF33" s="9">
        <f t="shared" si="160"/>
        <v>1</v>
      </c>
      <c r="FG33" s="9">
        <f t="shared" si="160"/>
        <v>1</v>
      </c>
      <c r="FH33" s="9" t="str">
        <f t="shared" si="135"/>
        <v xml:space="preserve"> </v>
      </c>
      <c r="FI33" s="9">
        <f t="shared" si="170"/>
        <v>1.1994439771983927</v>
      </c>
      <c r="FJ33" s="9">
        <f t="shared" si="170"/>
        <v>1.1994439771983927</v>
      </c>
      <c r="FK33" s="9" t="str">
        <f t="shared" si="162"/>
        <v xml:space="preserve"> </v>
      </c>
      <c r="FL33" s="130">
        <f t="shared" si="136"/>
        <v>2585069</v>
      </c>
      <c r="FM33" s="131">
        <v>2585069</v>
      </c>
      <c r="FN33" s="130">
        <v>0</v>
      </c>
      <c r="FO33" s="130">
        <f t="shared" si="137"/>
        <v>2461446.98</v>
      </c>
      <c r="FP33" s="131">
        <v>2461446.98</v>
      </c>
      <c r="FQ33" s="130">
        <v>0</v>
      </c>
      <c r="FR33" s="130">
        <f t="shared" si="138"/>
        <v>890352.81</v>
      </c>
      <c r="FS33" s="131">
        <v>890352.81</v>
      </c>
      <c r="FT33" s="130">
        <v>0</v>
      </c>
      <c r="FU33" s="9">
        <f t="shared" si="139"/>
        <v>0.95217844475331215</v>
      </c>
      <c r="FV33" s="9">
        <f t="shared" si="139"/>
        <v>0.95217844475331215</v>
      </c>
      <c r="FW33" s="9" t="str">
        <f t="shared" si="139"/>
        <v xml:space="preserve"> </v>
      </c>
      <c r="FX33" s="9" t="str">
        <f t="shared" si="140"/>
        <v>СВ.200</v>
      </c>
      <c r="FY33" s="9" t="str">
        <f t="shared" si="140"/>
        <v>СВ.200</v>
      </c>
      <c r="FZ33" s="9" t="str">
        <f t="shared" si="141"/>
        <v xml:space="preserve"> </v>
      </c>
      <c r="GA33" s="130">
        <f t="shared" si="142"/>
        <v>0</v>
      </c>
      <c r="GB33" s="131">
        <v>0</v>
      </c>
      <c r="GC33" s="130"/>
      <c r="GD33" s="130">
        <f t="shared" si="143"/>
        <v>0</v>
      </c>
      <c r="GE33" s="131">
        <v>0</v>
      </c>
      <c r="GF33" s="130"/>
      <c r="GG33" s="11" t="str">
        <f t="shared" si="167"/>
        <v xml:space="preserve"> </v>
      </c>
      <c r="GH33" s="11" t="str">
        <f>IF(GB33&lt;=0," ",IF(GE33&lt;0," ",IF(GE33=0," ",IF(GB33/GE33*100&gt;200,"СВ.200",GB33/GE33))))</f>
        <v xml:space="preserve"> </v>
      </c>
      <c r="GI33" s="9" t="str">
        <f t="shared" si="144"/>
        <v xml:space="preserve"> </v>
      </c>
      <c r="GJ33" s="37">
        <f t="shared" si="82"/>
        <v>0.88982090421578597</v>
      </c>
      <c r="GK33" s="9">
        <f t="shared" si="82"/>
        <v>0.85759411170842792</v>
      </c>
      <c r="GL33" s="9">
        <f t="shared" si="82"/>
        <v>0.94004369763738815</v>
      </c>
      <c r="GM33" s="37">
        <f t="shared" si="21"/>
        <v>0.92214443466304863</v>
      </c>
      <c r="GN33" s="9">
        <f t="shared" si="21"/>
        <v>0.90772954121476479</v>
      </c>
      <c r="GO33" s="9">
        <f t="shared" si="21"/>
        <v>0.943940001700456</v>
      </c>
      <c r="GP33" s="37">
        <f t="shared" si="22"/>
        <v>0.77677578283845961</v>
      </c>
      <c r="GQ33" s="9">
        <f t="shared" si="22"/>
        <v>0.70520861231458498</v>
      </c>
      <c r="GR33" s="9">
        <f t="shared" si="22"/>
        <v>0.87852507052549933</v>
      </c>
      <c r="GS33" s="37">
        <f t="shared" si="23"/>
        <v>0.76175530154102222</v>
      </c>
      <c r="GT33" s="9">
        <f t="shared" si="23"/>
        <v>0.67772268703194216</v>
      </c>
      <c r="GU33" s="9">
        <f t="shared" si="23"/>
        <v>0.88393996311829282</v>
      </c>
      <c r="GV33" s="37">
        <f t="shared" si="145"/>
        <v>0.12529683746043854</v>
      </c>
      <c r="GW33" s="9">
        <f t="shared" si="145"/>
        <v>0.18622804099549839</v>
      </c>
      <c r="GX33" s="9">
        <f t="shared" si="145"/>
        <v>3.8669037140483767E-2</v>
      </c>
      <c r="GY33" s="146">
        <f t="shared" si="26"/>
        <v>0.12067820927051588</v>
      </c>
      <c r="GZ33" s="145">
        <f t="shared" si="26"/>
        <v>0.17776380677126891</v>
      </c>
      <c r="HA33" s="9">
        <f t="shared" si="26"/>
        <v>3.7674908084259141E-2</v>
      </c>
      <c r="HB33" s="37">
        <f t="shared" si="146"/>
        <v>3.2422430325636659E-2</v>
      </c>
      <c r="HC33" s="9">
        <f t="shared" si="146"/>
        <v>5.5227323142678406E-2</v>
      </c>
      <c r="HD33" s="9" t="str">
        <f t="shared" si="146"/>
        <v xml:space="preserve"> </v>
      </c>
      <c r="HE33" s="37">
        <f t="shared" si="87"/>
        <v>3.0028427578817525E-2</v>
      </c>
      <c r="HF33" s="9">
        <f t="shared" si="87"/>
        <v>5.0680506542499948E-2</v>
      </c>
      <c r="HG33" s="9" t="str">
        <f t="shared" si="87"/>
        <v xml:space="preserve"> </v>
      </c>
      <c r="HH33" s="37">
        <f t="shared" si="88"/>
        <v>4.9301152360511003E-7</v>
      </c>
      <c r="HI33" s="9">
        <f t="shared" si="88"/>
        <v>8.3977994412326593E-7</v>
      </c>
      <c r="HJ33" s="9" t="str">
        <f t="shared" si="88"/>
        <v xml:space="preserve"> </v>
      </c>
      <c r="HK33" s="37">
        <f t="shared" si="147"/>
        <v>4.7477387529214315E-6</v>
      </c>
      <c r="HL33" s="9">
        <f t="shared" si="147"/>
        <v>8.0130004908831903E-6</v>
      </c>
      <c r="HM33" s="9" t="str">
        <f t="shared" si="147"/>
        <v xml:space="preserve"> </v>
      </c>
      <c r="HN33" s="37">
        <f t="shared" si="29"/>
        <v>2.7145601991779435E-2</v>
      </c>
      <c r="HO33" s="9" t="str">
        <f t="shared" si="29"/>
        <v xml:space="preserve"> </v>
      </c>
      <c r="HP33" s="9">
        <f t="shared" si="29"/>
        <v>6.5739354494234847E-2</v>
      </c>
      <c r="HQ33" s="37">
        <f t="shared" si="30"/>
        <v>2.0977329898665728E-2</v>
      </c>
      <c r="HR33" s="9" t="str">
        <f t="shared" si="30"/>
        <v xml:space="preserve"> </v>
      </c>
      <c r="HS33" s="9">
        <f t="shared" si="30"/>
        <v>5.1478677136722613E-2</v>
      </c>
      <c r="HT33" s="37">
        <f t="shared" si="168"/>
        <v>4.7320520636500206E-3</v>
      </c>
      <c r="HU33" s="9" t="str">
        <f t="shared" si="168"/>
        <v xml:space="preserve"> </v>
      </c>
      <c r="HV33" s="9">
        <f t="shared" si="168"/>
        <v>1.1459758681780938E-2</v>
      </c>
      <c r="HW33" s="37">
        <f t="shared" si="32"/>
        <v>4.3490476346186371E-3</v>
      </c>
      <c r="HX33" s="9" t="str">
        <f t="shared" si="32"/>
        <v xml:space="preserve"> </v>
      </c>
      <c r="HY33" s="9">
        <f t="shared" si="32"/>
        <v>1.0672627074859522E-2</v>
      </c>
      <c r="HZ33" s="37">
        <f t="shared" si="33"/>
        <v>1.3029213280029418E-2</v>
      </c>
      <c r="IA33" s="9">
        <f t="shared" si="33"/>
        <v>2.2193542090584533E-2</v>
      </c>
      <c r="IB33" s="19" t="str">
        <f t="shared" si="33"/>
        <v xml:space="preserve"> </v>
      </c>
      <c r="IC33" s="37">
        <f t="shared" si="34"/>
        <v>2.996489029540365E-2</v>
      </c>
      <c r="ID33" s="9">
        <f t="shared" si="34"/>
        <v>5.0573271433392172E-2</v>
      </c>
      <c r="IE33" s="9" t="str">
        <f t="shared" si="34"/>
        <v xml:space="preserve"> </v>
      </c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</row>
    <row r="34" spans="1:256" s="15" customFormat="1" outlineLevel="1" x14ac:dyDescent="0.2">
      <c r="A34" s="32">
        <v>23</v>
      </c>
      <c r="B34" s="82" t="s">
        <v>27</v>
      </c>
      <c r="C34" s="130">
        <f t="shared" si="148"/>
        <v>132562409.3</v>
      </c>
      <c r="D34" s="144">
        <v>93052212.799999997</v>
      </c>
      <c r="E34" s="131">
        <v>39510196.5</v>
      </c>
      <c r="F34" s="130">
        <f t="shared" si="149"/>
        <v>98964894.520000011</v>
      </c>
      <c r="G34" s="144">
        <v>73732221.060000002</v>
      </c>
      <c r="H34" s="131">
        <v>25232673.460000001</v>
      </c>
      <c r="I34" s="130">
        <f t="shared" si="150"/>
        <v>100966949.47999999</v>
      </c>
      <c r="J34" s="130">
        <v>70181592.079999998</v>
      </c>
      <c r="K34" s="130">
        <v>30785357.399999999</v>
      </c>
      <c r="L34" s="9">
        <f t="shared" si="151"/>
        <v>0.74655322758983689</v>
      </c>
      <c r="M34" s="9">
        <f t="shared" si="151"/>
        <v>0.79237471997011988</v>
      </c>
      <c r="N34" s="9">
        <f t="shared" si="151"/>
        <v>0.63863700247605704</v>
      </c>
      <c r="O34" s="9">
        <f t="shared" si="95"/>
        <v>0.98017118502330747</v>
      </c>
      <c r="P34" s="9">
        <f t="shared" si="95"/>
        <v>1.0505920266948723</v>
      </c>
      <c r="Q34" s="9">
        <f t="shared" si="95"/>
        <v>0.81963230545441068</v>
      </c>
      <c r="R34" s="130">
        <f t="shared" si="96"/>
        <v>117622743.59999999</v>
      </c>
      <c r="S34" s="131">
        <v>80748279</v>
      </c>
      <c r="T34" s="131">
        <v>36874464.600000001</v>
      </c>
      <c r="U34" s="130">
        <f t="shared" si="37"/>
        <v>85294724.859999999</v>
      </c>
      <c r="V34" s="131">
        <v>62526930.960000001</v>
      </c>
      <c r="W34" s="131">
        <v>22767793.899999999</v>
      </c>
      <c r="X34" s="130">
        <f t="shared" si="152"/>
        <v>90548443.25</v>
      </c>
      <c r="Y34" s="131">
        <v>60955735.729999997</v>
      </c>
      <c r="Z34" s="131">
        <v>29592707.520000003</v>
      </c>
      <c r="AA34" s="9">
        <f t="shared" si="153"/>
        <v>0.72515503591773045</v>
      </c>
      <c r="AB34" s="9">
        <f t="shared" si="153"/>
        <v>0.77434382174262806</v>
      </c>
      <c r="AC34" s="9">
        <f t="shared" si="153"/>
        <v>0.61744066380288531</v>
      </c>
      <c r="AD34" s="9">
        <f t="shared" si="97"/>
        <v>0.94197892088001189</v>
      </c>
      <c r="AE34" s="9">
        <f t="shared" si="97"/>
        <v>1.0257760030484995</v>
      </c>
      <c r="AF34" s="9">
        <f t="shared" si="97"/>
        <v>0.76937177460401551</v>
      </c>
      <c r="AG34" s="130">
        <f t="shared" si="98"/>
        <v>89892300</v>
      </c>
      <c r="AH34" s="131">
        <v>61828500</v>
      </c>
      <c r="AI34" s="131">
        <v>28063800</v>
      </c>
      <c r="AJ34" s="130">
        <f t="shared" si="99"/>
        <v>64189636.709999993</v>
      </c>
      <c r="AK34" s="130">
        <v>48020835.479999997</v>
      </c>
      <c r="AL34" s="130">
        <v>16168801.23</v>
      </c>
      <c r="AM34" s="130">
        <f t="shared" si="100"/>
        <v>71156886.049999997</v>
      </c>
      <c r="AN34" s="130">
        <v>47250337.189999998</v>
      </c>
      <c r="AO34" s="130">
        <v>23906548.859999999</v>
      </c>
      <c r="AP34" s="9">
        <f t="shared" si="101"/>
        <v>0.71407269265554441</v>
      </c>
      <c r="AQ34" s="9">
        <f t="shared" si="101"/>
        <v>0.77667799606977361</v>
      </c>
      <c r="AR34" s="9">
        <f t="shared" si="101"/>
        <v>0.5761444006157399</v>
      </c>
      <c r="AS34" s="9">
        <f t="shared" si="102"/>
        <v>0.90208608433055504</v>
      </c>
      <c r="AT34" s="9">
        <f t="shared" si="102"/>
        <v>1.0163067257467755</v>
      </c>
      <c r="AU34" s="9">
        <f t="shared" si="102"/>
        <v>0.67633355716405152</v>
      </c>
      <c r="AV34" s="130">
        <f t="shared" si="103"/>
        <v>12141364.6</v>
      </c>
      <c r="AW34" s="131">
        <v>10014300</v>
      </c>
      <c r="AX34" s="131">
        <v>2127064.6</v>
      </c>
      <c r="AY34" s="130">
        <f t="shared" si="104"/>
        <v>8970637.5700000003</v>
      </c>
      <c r="AZ34" s="131">
        <v>7399058.7400000002</v>
      </c>
      <c r="BA34" s="131">
        <v>1571578.83</v>
      </c>
      <c r="BB34" s="130">
        <f t="shared" si="105"/>
        <v>7746169.0599999996</v>
      </c>
      <c r="BC34" s="131">
        <v>6389296.0599999996</v>
      </c>
      <c r="BD34" s="131">
        <v>1356873</v>
      </c>
      <c r="BE34" s="9">
        <f t="shared" si="154"/>
        <v>0.73884920398486353</v>
      </c>
      <c r="BF34" s="9">
        <f t="shared" si="154"/>
        <v>0.73884931947315347</v>
      </c>
      <c r="BG34" s="40">
        <f t="shared" si="155"/>
        <v>0.7388486602616583</v>
      </c>
      <c r="BH34" s="41">
        <f t="shared" si="106"/>
        <v>1.1580740751351482</v>
      </c>
      <c r="BI34" s="41">
        <f t="shared" si="106"/>
        <v>1.1580397387314059</v>
      </c>
      <c r="BJ34" s="41">
        <f t="shared" si="156"/>
        <v>1.1582357597210646</v>
      </c>
      <c r="BK34" s="130">
        <f t="shared" si="107"/>
        <v>2793079</v>
      </c>
      <c r="BL34" s="131">
        <v>2793079</v>
      </c>
      <c r="BM34" s="131"/>
      <c r="BN34" s="130">
        <f t="shared" si="108"/>
        <v>2326766.39</v>
      </c>
      <c r="BO34" s="131">
        <v>2326766.39</v>
      </c>
      <c r="BP34" s="131"/>
      <c r="BQ34" s="130">
        <f t="shared" si="109"/>
        <v>2089930.79</v>
      </c>
      <c r="BR34" s="131">
        <v>2089930.79</v>
      </c>
      <c r="BS34" s="131"/>
      <c r="BT34" s="9">
        <f t="shared" si="110"/>
        <v>0.8330471103753242</v>
      </c>
      <c r="BU34" s="9">
        <f t="shared" si="110"/>
        <v>0.8330471103753242</v>
      </c>
      <c r="BV34" s="42"/>
      <c r="BW34" s="9">
        <f t="shared" si="165"/>
        <v>1.1133222215459107</v>
      </c>
      <c r="BX34" s="9">
        <f t="shared" si="111"/>
        <v>1.1133222215459107</v>
      </c>
      <c r="BY34" s="42"/>
      <c r="BZ34" s="130">
        <f t="shared" si="112"/>
        <v>0</v>
      </c>
      <c r="CA34" s="137">
        <v>0</v>
      </c>
      <c r="CB34" s="137"/>
      <c r="CC34" s="130">
        <f t="shared" si="113"/>
        <v>0</v>
      </c>
      <c r="CD34" s="131">
        <v>0</v>
      </c>
      <c r="CE34" s="131"/>
      <c r="CF34" s="130">
        <f t="shared" si="114"/>
        <v>0</v>
      </c>
      <c r="CG34" s="131">
        <v>0</v>
      </c>
      <c r="CH34" s="131"/>
      <c r="CI34" s="9" t="str">
        <f t="shared" si="169"/>
        <v xml:space="preserve"> </v>
      </c>
      <c r="CJ34" s="9" t="str">
        <f t="shared" si="169"/>
        <v xml:space="preserve"> </v>
      </c>
      <c r="CK34" s="42"/>
      <c r="CL34" s="9" t="str">
        <f t="shared" si="163"/>
        <v xml:space="preserve"> </v>
      </c>
      <c r="CM34" s="9" t="str">
        <f t="shared" si="157"/>
        <v xml:space="preserve"> </v>
      </c>
      <c r="CN34" s="42"/>
      <c r="CO34" s="130">
        <f t="shared" si="115"/>
        <v>1994000</v>
      </c>
      <c r="CP34" s="131">
        <v>1994000</v>
      </c>
      <c r="CQ34" s="131"/>
      <c r="CR34" s="130">
        <f t="shared" si="116"/>
        <v>1179262.83</v>
      </c>
      <c r="CS34" s="131">
        <v>1179262.83</v>
      </c>
      <c r="CT34" s="131"/>
      <c r="CU34" s="130">
        <f t="shared" si="117"/>
        <v>1971004.92</v>
      </c>
      <c r="CV34" s="131">
        <v>1971004.92</v>
      </c>
      <c r="CW34" s="131"/>
      <c r="CX34" s="9">
        <f t="shared" ref="CX34:CZ42" si="171">IF(CO34=0," ",IF(CR34/CO34*100&gt;200,"СВ.200",CR34/CO34))</f>
        <v>0.59140563189568707</v>
      </c>
      <c r="CY34" s="9">
        <f t="shared" si="171"/>
        <v>0.59140563189568707</v>
      </c>
      <c r="CZ34" s="9" t="str">
        <f t="shared" si="171"/>
        <v xml:space="preserve"> </v>
      </c>
      <c r="DA34" s="9">
        <f t="shared" ref="DA34:DC42" si="172">IF(CU34=0," ",IF(CR34/CU34*100&gt;200,"СВ.200",CR34/CU34))</f>
        <v>0.59830537104899773</v>
      </c>
      <c r="DB34" s="9">
        <f t="shared" si="172"/>
        <v>0.59830537104899773</v>
      </c>
      <c r="DC34" s="9" t="str">
        <f t="shared" si="172"/>
        <v xml:space="preserve"> </v>
      </c>
      <c r="DD34" s="130">
        <f t="shared" si="120"/>
        <v>970000</v>
      </c>
      <c r="DE34" s="131">
        <v>594400</v>
      </c>
      <c r="DF34" s="131">
        <v>375600</v>
      </c>
      <c r="DG34" s="130">
        <f t="shared" si="121"/>
        <v>1835048.22</v>
      </c>
      <c r="DH34" s="131">
        <v>1260065.96</v>
      </c>
      <c r="DI34" s="131">
        <v>574982.26</v>
      </c>
      <c r="DJ34" s="130">
        <f t="shared" si="122"/>
        <v>963531</v>
      </c>
      <c r="DK34" s="131">
        <v>591354.1</v>
      </c>
      <c r="DL34" s="131">
        <v>372176.9</v>
      </c>
      <c r="DM34" s="9">
        <f t="shared" si="123"/>
        <v>1.8918022886597938</v>
      </c>
      <c r="DN34" s="9" t="str">
        <f t="shared" si="123"/>
        <v>СВ.200</v>
      </c>
      <c r="DO34" s="9">
        <f t="shared" si="123"/>
        <v>1.5308366879659212</v>
      </c>
      <c r="DP34" s="9">
        <f t="shared" si="124"/>
        <v>1.9045035603421165</v>
      </c>
      <c r="DQ34" s="9" t="str">
        <f t="shared" si="124"/>
        <v>СВ.200</v>
      </c>
      <c r="DR34" s="9">
        <f t="shared" si="124"/>
        <v>1.5449165705878036</v>
      </c>
      <c r="DS34" s="130">
        <f t="shared" si="158"/>
        <v>1093000</v>
      </c>
      <c r="DT34" s="131"/>
      <c r="DU34" s="131">
        <v>1093000</v>
      </c>
      <c r="DV34" s="130">
        <f t="shared" si="125"/>
        <v>1798004.13</v>
      </c>
      <c r="DW34" s="131"/>
      <c r="DX34" s="131">
        <v>1798004.13</v>
      </c>
      <c r="DY34" s="130">
        <f t="shared" si="126"/>
        <v>1107988.49</v>
      </c>
      <c r="DZ34" s="131"/>
      <c r="EA34" s="131">
        <v>1107988.49</v>
      </c>
      <c r="EB34" s="9">
        <f t="shared" si="159"/>
        <v>1.6450175022872826</v>
      </c>
      <c r="EC34" s="9" t="str">
        <f t="shared" si="159"/>
        <v xml:space="preserve"> </v>
      </c>
      <c r="ED34" s="9">
        <f t="shared" si="159"/>
        <v>1.6450175022872826</v>
      </c>
      <c r="EE34" s="9">
        <f t="shared" si="164"/>
        <v>1.6227642671631002</v>
      </c>
      <c r="EF34" s="9" t="str">
        <f t="shared" si="164"/>
        <v xml:space="preserve"> </v>
      </c>
      <c r="EG34" s="9">
        <f t="shared" si="164"/>
        <v>1.6227642671631002</v>
      </c>
      <c r="EH34" s="130">
        <f t="shared" si="127"/>
        <v>5215000</v>
      </c>
      <c r="EI34" s="140"/>
      <c r="EJ34" s="140">
        <v>5215000</v>
      </c>
      <c r="EK34" s="130">
        <f t="shared" si="128"/>
        <v>2654427.4500000002</v>
      </c>
      <c r="EL34" s="131"/>
      <c r="EM34" s="131">
        <v>2654427.4500000002</v>
      </c>
      <c r="EN34" s="130">
        <f t="shared" si="129"/>
        <v>2849120.2700000005</v>
      </c>
      <c r="EO34" s="131"/>
      <c r="EP34" s="131">
        <v>2849120.2700000005</v>
      </c>
      <c r="EQ34" s="9">
        <f t="shared" ref="EQ34:ES42" si="173">IF(EH34=0," ",IF(EK34/EH34*100&gt;200,"СВ.200",EK34/EH34))</f>
        <v>0.50899855225311608</v>
      </c>
      <c r="ER34" s="9" t="str">
        <f t="shared" si="173"/>
        <v xml:space="preserve"> </v>
      </c>
      <c r="ES34" s="9">
        <f t="shared" si="173"/>
        <v>0.50899855225311608</v>
      </c>
      <c r="ET34" s="9">
        <f t="shared" ref="ET34:EV42" si="174">IF(EN34=0," ",IF(EK34/EN34*100&gt;200,"СВ.200",EK34/EN34))</f>
        <v>0.93166563656507195</v>
      </c>
      <c r="EU34" s="9" t="str">
        <f t="shared" si="174"/>
        <v xml:space="preserve"> </v>
      </c>
      <c r="EV34" s="9">
        <f t="shared" si="174"/>
        <v>0.93166563656507195</v>
      </c>
      <c r="EW34" s="130">
        <f t="shared" si="132"/>
        <v>2916000</v>
      </c>
      <c r="EX34" s="131">
        <v>2916000</v>
      </c>
      <c r="EY34" s="130"/>
      <c r="EZ34" s="130">
        <f t="shared" si="133"/>
        <v>1525045</v>
      </c>
      <c r="FA34" s="131">
        <v>1525045</v>
      </c>
      <c r="FB34" s="130"/>
      <c r="FC34" s="130">
        <f t="shared" si="134"/>
        <v>2160627.91</v>
      </c>
      <c r="FD34" s="131">
        <v>2160627.91</v>
      </c>
      <c r="FE34" s="130"/>
      <c r="FF34" s="9">
        <f t="shared" si="160"/>
        <v>0.52299211248285327</v>
      </c>
      <c r="FG34" s="9">
        <f t="shared" si="160"/>
        <v>0.52299211248285327</v>
      </c>
      <c r="FH34" s="9" t="str">
        <f t="shared" si="135"/>
        <v xml:space="preserve"> </v>
      </c>
      <c r="FI34" s="9">
        <f t="shared" si="170"/>
        <v>0.70583416651319653</v>
      </c>
      <c r="FJ34" s="9">
        <f t="shared" si="170"/>
        <v>0.70583416651319653</v>
      </c>
      <c r="FK34" s="9" t="str">
        <f t="shared" si="162"/>
        <v xml:space="preserve"> </v>
      </c>
      <c r="FL34" s="130">
        <f t="shared" si="136"/>
        <v>608000</v>
      </c>
      <c r="FM34" s="131">
        <v>608000</v>
      </c>
      <c r="FN34" s="130">
        <v>0</v>
      </c>
      <c r="FO34" s="130">
        <f t="shared" si="137"/>
        <v>815896.56</v>
      </c>
      <c r="FP34" s="131">
        <v>815896.56</v>
      </c>
      <c r="FQ34" s="130">
        <v>0</v>
      </c>
      <c r="FR34" s="130">
        <f t="shared" si="138"/>
        <v>503184.76</v>
      </c>
      <c r="FS34" s="131">
        <v>503184.76</v>
      </c>
      <c r="FT34" s="130">
        <v>0</v>
      </c>
      <c r="FU34" s="9">
        <f>IF(FL34&lt;=0," ",IF(FO34&lt;=0," ",IF(FO34/FL34*100&gt;200,"СВ.200",FO34/FL34)))</f>
        <v>1.3419351315789474</v>
      </c>
      <c r="FV34" s="9">
        <f>IF(FM34&lt;=0," ",IF(FP34&lt;=0," ",IF(FP34/FM34*100&gt;200,"СВ.200",FP34/FM34)))</f>
        <v>1.3419351315789474</v>
      </c>
      <c r="FW34" s="9" t="str">
        <f t="shared" si="139"/>
        <v xml:space="preserve"> </v>
      </c>
      <c r="FX34" s="9">
        <f>IF(FR34=0," ",IF(FO34/FR34*100&gt;200,"СВ.200",FO34/FR34))</f>
        <v>1.6214651652009493</v>
      </c>
      <c r="FY34" s="9">
        <f>IF(FS34=0," ",IF(FP34/FS34*100&gt;200,"СВ.200",FP34/FS34))</f>
        <v>1.6214651652009493</v>
      </c>
      <c r="FZ34" s="9" t="str">
        <f t="shared" si="141"/>
        <v xml:space="preserve"> </v>
      </c>
      <c r="GA34" s="130">
        <f t="shared" si="142"/>
        <v>0</v>
      </c>
      <c r="GB34" s="131">
        <v>0</v>
      </c>
      <c r="GC34" s="130"/>
      <c r="GD34" s="130">
        <f t="shared" si="143"/>
        <v>0</v>
      </c>
      <c r="GE34" s="131">
        <v>0</v>
      </c>
      <c r="GF34" s="130"/>
      <c r="GG34" s="11" t="str">
        <f t="shared" si="167"/>
        <v xml:space="preserve"> </v>
      </c>
      <c r="GH34" s="11" t="str">
        <f t="shared" si="166"/>
        <v xml:space="preserve"> </v>
      </c>
      <c r="GI34" s="9" t="str">
        <f t="shared" ref="GI34:GI40" si="175">IF(GC34&lt;0," ",IF(GF34&lt;0," ",IF(GF34=0," ",IF(GC34/GF34*100&gt;200,"СВ.200",GC34/GF34))))</f>
        <v xml:space="preserve"> </v>
      </c>
      <c r="GJ34" s="37">
        <f t="shared" si="82"/>
        <v>0.89681270669602897</v>
      </c>
      <c r="GK34" s="9">
        <f t="shared" si="82"/>
        <v>0.86854307409436582</v>
      </c>
      <c r="GL34" s="9">
        <f t="shared" si="82"/>
        <v>0.96125918356237772</v>
      </c>
      <c r="GM34" s="37">
        <f t="shared" si="21"/>
        <v>0.86186849663910492</v>
      </c>
      <c r="GN34" s="9">
        <f t="shared" si="21"/>
        <v>0.84802722691777266</v>
      </c>
      <c r="GO34" s="9">
        <f t="shared" si="21"/>
        <v>0.90231397541336855</v>
      </c>
      <c r="GP34" s="37">
        <f t="shared" si="22"/>
        <v>0.78584328450064211</v>
      </c>
      <c r="GQ34" s="9">
        <f t="shared" si="22"/>
        <v>0.7751581803440567</v>
      </c>
      <c r="GR34" s="9">
        <f t="shared" si="22"/>
        <v>0.80785270640893347</v>
      </c>
      <c r="GS34" s="37">
        <f t="shared" si="23"/>
        <v>0.75256279700015194</v>
      </c>
      <c r="GT34" s="9">
        <f t="shared" si="23"/>
        <v>0.76800243899256937</v>
      </c>
      <c r="GU34" s="9">
        <f t="shared" si="23"/>
        <v>0.71016108547960821</v>
      </c>
      <c r="GV34" s="37">
        <f t="shared" si="145"/>
        <v>8.554723617515092E-2</v>
      </c>
      <c r="GW34" s="9">
        <f t="shared" si="145"/>
        <v>0.1048186193388105</v>
      </c>
      <c r="GX34" s="9">
        <f t="shared" si="145"/>
        <v>4.5851600401314002E-2</v>
      </c>
      <c r="GY34" s="146">
        <f t="shared" si="26"/>
        <v>0.10517224347372144</v>
      </c>
      <c r="GZ34" s="145">
        <f t="shared" si="26"/>
        <v>0.11833395028988962</v>
      </c>
      <c r="HA34" s="9">
        <f t="shared" si="26"/>
        <v>6.9026399171682601E-2</v>
      </c>
      <c r="HB34" s="37">
        <f t="shared" si="146"/>
        <v>2.3080803103702172E-2</v>
      </c>
      <c r="HC34" s="9">
        <f t="shared" si="146"/>
        <v>3.4286039943102829E-2</v>
      </c>
      <c r="HD34" s="9" t="str">
        <f t="shared" si="146"/>
        <v xml:space="preserve"> </v>
      </c>
      <c r="HE34" s="37">
        <f t="shared" si="87"/>
        <v>2.7279135888169864E-2</v>
      </c>
      <c r="HF34" s="9">
        <f t="shared" si="87"/>
        <v>3.7212227663764419E-2</v>
      </c>
      <c r="HG34" s="9" t="str">
        <f t="shared" si="87"/>
        <v xml:space="preserve"> </v>
      </c>
      <c r="HH34" s="37" t="str">
        <f t="shared" si="88"/>
        <v xml:space="preserve"> </v>
      </c>
      <c r="HI34" s="9" t="str">
        <f t="shared" si="88"/>
        <v xml:space="preserve"> </v>
      </c>
      <c r="HJ34" s="9" t="str">
        <f t="shared" si="88"/>
        <v xml:space="preserve"> </v>
      </c>
      <c r="HK34" s="37" t="str">
        <f t="shared" si="147"/>
        <v xml:space="preserve"> </v>
      </c>
      <c r="HL34" s="9" t="str">
        <f t="shared" si="147"/>
        <v xml:space="preserve"> </v>
      </c>
      <c r="HM34" s="9" t="str">
        <f t="shared" si="147"/>
        <v xml:space="preserve"> </v>
      </c>
      <c r="HN34" s="37">
        <f t="shared" si="29"/>
        <v>3.1465149126128134E-2</v>
      </c>
      <c r="HO34" s="9" t="str">
        <f t="shared" si="29"/>
        <v xml:space="preserve"> </v>
      </c>
      <c r="HP34" s="9">
        <f t="shared" si="29"/>
        <v>9.6277782898859271E-2</v>
      </c>
      <c r="HQ34" s="37">
        <f t="shared" si="30"/>
        <v>3.1120652002300159E-2</v>
      </c>
      <c r="HR34" s="9" t="str">
        <f t="shared" si="30"/>
        <v xml:space="preserve"> </v>
      </c>
      <c r="HS34" s="9">
        <f t="shared" si="30"/>
        <v>0.11658694125828328</v>
      </c>
      <c r="HT34" s="37">
        <f t="shared" si="168"/>
        <v>1.2236416775724082E-2</v>
      </c>
      <c r="HU34" s="9" t="str">
        <f t="shared" si="168"/>
        <v xml:space="preserve"> </v>
      </c>
      <c r="HV34" s="9">
        <f t="shared" si="168"/>
        <v>3.7441267895179056E-2</v>
      </c>
      <c r="HW34" s="37">
        <f t="shared" si="32"/>
        <v>2.1079898351875636E-2</v>
      </c>
      <c r="HX34" s="9" t="str">
        <f t="shared" si="32"/>
        <v xml:space="preserve"> </v>
      </c>
      <c r="HY34" s="9">
        <f t="shared" si="32"/>
        <v>7.8971381149053707E-2</v>
      </c>
      <c r="HZ34" s="37">
        <f t="shared" si="33"/>
        <v>5.5570779788088739E-3</v>
      </c>
      <c r="IA34" s="9">
        <f t="shared" si="33"/>
        <v>8.2549206235296487E-3</v>
      </c>
      <c r="IB34" s="19" t="str">
        <f t="shared" si="33"/>
        <v xml:space="preserve"> </v>
      </c>
      <c r="IC34" s="37">
        <f t="shared" si="34"/>
        <v>9.5656157088165328E-3</v>
      </c>
      <c r="ID34" s="9">
        <f t="shared" si="34"/>
        <v>1.3048722326095758E-2</v>
      </c>
      <c r="IE34" s="9" t="str">
        <f t="shared" si="34"/>
        <v xml:space="preserve"> </v>
      </c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</row>
    <row r="35" spans="1:256" s="15" customFormat="1" outlineLevel="1" x14ac:dyDescent="0.2">
      <c r="A35" s="32">
        <v>24</v>
      </c>
      <c r="B35" s="82" t="s">
        <v>28</v>
      </c>
      <c r="C35" s="130">
        <f t="shared" si="148"/>
        <v>664727345.76999998</v>
      </c>
      <c r="D35" s="144">
        <v>379410773.02999997</v>
      </c>
      <c r="E35" s="131">
        <v>285316572.74000001</v>
      </c>
      <c r="F35" s="130">
        <f>SUM(G35:H35)</f>
        <v>501530461.48000002</v>
      </c>
      <c r="G35" s="144">
        <v>285722076.83999997</v>
      </c>
      <c r="H35" s="131">
        <v>215808384.64000002</v>
      </c>
      <c r="I35" s="130">
        <f>SUM(J35:K35)</f>
        <v>426020807.42999995</v>
      </c>
      <c r="J35" s="130">
        <v>258342242.81999999</v>
      </c>
      <c r="K35" s="130">
        <v>167678564.60999998</v>
      </c>
      <c r="L35" s="9">
        <f t="shared" si="151"/>
        <v>0.75449049098325016</v>
      </c>
      <c r="M35" s="9">
        <f t="shared" si="151"/>
        <v>0.75306790726632311</v>
      </c>
      <c r="N35" s="9">
        <f t="shared" si="151"/>
        <v>0.75638222682795009</v>
      </c>
      <c r="O35" s="9">
        <f t="shared" si="95"/>
        <v>1.1772440517765255</v>
      </c>
      <c r="P35" s="9">
        <f t="shared" si="95"/>
        <v>1.1059827991006368</v>
      </c>
      <c r="Q35" s="9">
        <f t="shared" si="95"/>
        <v>1.287036212064101</v>
      </c>
      <c r="R35" s="130">
        <f t="shared" si="96"/>
        <v>591349190.65999997</v>
      </c>
      <c r="S35" s="131">
        <v>314787047.75999999</v>
      </c>
      <c r="T35" s="131">
        <v>276562142.89999998</v>
      </c>
      <c r="U35" s="130">
        <f t="shared" si="37"/>
        <v>451040364.52000004</v>
      </c>
      <c r="V35" s="131">
        <v>243343045.52000004</v>
      </c>
      <c r="W35" s="131">
        <v>207697319</v>
      </c>
      <c r="X35" s="130">
        <f t="shared" si="152"/>
        <v>348615657.63</v>
      </c>
      <c r="Y35" s="131">
        <v>191537792.60000002</v>
      </c>
      <c r="Z35" s="131">
        <v>157077865.02999997</v>
      </c>
      <c r="AA35" s="9">
        <f t="shared" si="153"/>
        <v>0.76273100841923469</v>
      </c>
      <c r="AB35" s="9">
        <f t="shared" si="153"/>
        <v>0.77304021004552159</v>
      </c>
      <c r="AC35" s="9">
        <f t="shared" si="153"/>
        <v>0.75099692540023355</v>
      </c>
      <c r="AD35" s="9">
        <f t="shared" si="97"/>
        <v>1.2938040924102943</v>
      </c>
      <c r="AE35" s="9">
        <f t="shared" si="97"/>
        <v>1.2704701365551814</v>
      </c>
      <c r="AF35" s="9">
        <f t="shared" si="97"/>
        <v>1.3222570790628732</v>
      </c>
      <c r="AG35" s="130">
        <f t="shared" si="98"/>
        <v>479629561.69</v>
      </c>
      <c r="AH35" s="131">
        <v>237544218.78999999</v>
      </c>
      <c r="AI35" s="131">
        <v>242085342.90000001</v>
      </c>
      <c r="AJ35" s="130">
        <f>SUM(AK35:AL35)</f>
        <v>364161629.13</v>
      </c>
      <c r="AK35" s="130">
        <v>177353782.80000001</v>
      </c>
      <c r="AL35" s="130">
        <v>186807846.32999998</v>
      </c>
      <c r="AM35" s="130">
        <f>SUM(AN35:AO35)</f>
        <v>278188985.52999997</v>
      </c>
      <c r="AN35" s="130">
        <v>138733282.08000001</v>
      </c>
      <c r="AO35" s="130">
        <v>139455703.44999999</v>
      </c>
      <c r="AP35" s="9">
        <f t="shared" si="101"/>
        <v>0.75925601384296937</v>
      </c>
      <c r="AQ35" s="9">
        <f t="shared" si="101"/>
        <v>0.74661376186464423</v>
      </c>
      <c r="AR35" s="9">
        <f t="shared" si="101"/>
        <v>0.77166111790240055</v>
      </c>
      <c r="AS35" s="9">
        <f t="shared" si="102"/>
        <v>1.3090440242851697</v>
      </c>
      <c r="AT35" s="9">
        <f t="shared" si="102"/>
        <v>1.2783794929448122</v>
      </c>
      <c r="AU35" s="9">
        <f t="shared" si="102"/>
        <v>1.3395497043760385</v>
      </c>
      <c r="AV35" s="130">
        <f t="shared" si="103"/>
        <v>13651200</v>
      </c>
      <c r="AW35" s="131">
        <v>8831800</v>
      </c>
      <c r="AX35" s="131">
        <v>4819400</v>
      </c>
      <c r="AY35" s="130">
        <f t="shared" si="104"/>
        <v>10086128.620000001</v>
      </c>
      <c r="AZ35" s="131">
        <v>6525348.9000000004</v>
      </c>
      <c r="BA35" s="131">
        <v>3560779.72</v>
      </c>
      <c r="BB35" s="130">
        <f t="shared" si="105"/>
        <v>8710324.870000001</v>
      </c>
      <c r="BC35" s="131">
        <v>5634432.6100000003</v>
      </c>
      <c r="BD35" s="131">
        <v>3075892.26</v>
      </c>
      <c r="BE35" s="9">
        <f t="shared" si="154"/>
        <v>0.73884556815518054</v>
      </c>
      <c r="BF35" s="9">
        <f t="shared" si="154"/>
        <v>0.73884699608233884</v>
      </c>
      <c r="BG35" s="40">
        <f t="shared" si="155"/>
        <v>0.73884295140473921</v>
      </c>
      <c r="BH35" s="41">
        <f t="shared" si="106"/>
        <v>1.1579509111925925</v>
      </c>
      <c r="BI35" s="41">
        <f t="shared" si="106"/>
        <v>1.1581199655168117</v>
      </c>
      <c r="BJ35" s="41">
        <f t="shared" si="156"/>
        <v>1.1576412367577531</v>
      </c>
      <c r="BK35" s="130">
        <f t="shared" si="107"/>
        <v>17942877.68</v>
      </c>
      <c r="BL35" s="131">
        <v>17942877.68</v>
      </c>
      <c r="BM35" s="131"/>
      <c r="BN35" s="130">
        <f t="shared" si="108"/>
        <v>14947262.310000001</v>
      </c>
      <c r="BO35" s="131">
        <v>14947262.310000001</v>
      </c>
      <c r="BP35" s="131"/>
      <c r="BQ35" s="130">
        <f t="shared" si="109"/>
        <v>13425818.66</v>
      </c>
      <c r="BR35" s="131">
        <v>13425818.66</v>
      </c>
      <c r="BS35" s="131"/>
      <c r="BT35" s="9">
        <f t="shared" si="110"/>
        <v>0.8330471051843007</v>
      </c>
      <c r="BU35" s="9">
        <f t="shared" si="110"/>
        <v>0.8330471051843007</v>
      </c>
      <c r="BV35" s="42"/>
      <c r="BW35" s="9">
        <f t="shared" si="165"/>
        <v>1.1133222255215534</v>
      </c>
      <c r="BX35" s="9">
        <f t="shared" si="111"/>
        <v>1.1133222255215534</v>
      </c>
      <c r="BY35" s="42"/>
      <c r="BZ35" s="130">
        <f t="shared" si="112"/>
        <v>0</v>
      </c>
      <c r="CA35" s="137">
        <v>0</v>
      </c>
      <c r="CB35" s="137"/>
      <c r="CC35" s="130">
        <f t="shared" si="113"/>
        <v>800.44</v>
      </c>
      <c r="CD35" s="131">
        <v>800.44</v>
      </c>
      <c r="CE35" s="131"/>
      <c r="CF35" s="130">
        <f t="shared" si="114"/>
        <v>25906.87</v>
      </c>
      <c r="CG35" s="131">
        <v>25906.87</v>
      </c>
      <c r="CH35" s="131"/>
      <c r="CI35" s="9">
        <f t="shared" si="169"/>
        <v>0</v>
      </c>
      <c r="CJ35" s="9">
        <f t="shared" si="169"/>
        <v>0</v>
      </c>
      <c r="CK35" s="42"/>
      <c r="CL35" s="9">
        <f t="shared" si="163"/>
        <v>3.0896823892658593E-2</v>
      </c>
      <c r="CM35" s="9">
        <f t="shared" si="157"/>
        <v>3.0896823892658593E-2</v>
      </c>
      <c r="CN35" s="42"/>
      <c r="CO35" s="130">
        <f t="shared" si="115"/>
        <v>4972147.95</v>
      </c>
      <c r="CP35" s="131">
        <v>4972147.95</v>
      </c>
      <c r="CQ35" s="131"/>
      <c r="CR35" s="130">
        <f t="shared" si="116"/>
        <v>4244038.74</v>
      </c>
      <c r="CS35" s="131">
        <v>4244038.74</v>
      </c>
      <c r="CT35" s="131"/>
      <c r="CU35" s="130">
        <f t="shared" si="117"/>
        <v>4406197.34</v>
      </c>
      <c r="CV35" s="131">
        <v>4406197.34</v>
      </c>
      <c r="CW35" s="131"/>
      <c r="CX35" s="9">
        <f t="shared" si="171"/>
        <v>0.8535624407556095</v>
      </c>
      <c r="CY35" s="9">
        <f t="shared" si="171"/>
        <v>0.8535624407556095</v>
      </c>
      <c r="CZ35" s="9" t="str">
        <f t="shared" si="171"/>
        <v xml:space="preserve"> </v>
      </c>
      <c r="DA35" s="9">
        <f t="shared" si="172"/>
        <v>0.96319760839399904</v>
      </c>
      <c r="DB35" s="9">
        <f t="shared" si="172"/>
        <v>0.96319760839399904</v>
      </c>
      <c r="DC35" s="9" t="str">
        <f t="shared" si="172"/>
        <v xml:space="preserve"> </v>
      </c>
      <c r="DD35" s="130">
        <f t="shared" si="120"/>
        <v>2800652</v>
      </c>
      <c r="DE35" s="131">
        <v>2261252</v>
      </c>
      <c r="DF35" s="131">
        <v>539400</v>
      </c>
      <c r="DG35" s="130">
        <f t="shared" si="121"/>
        <v>3230360</v>
      </c>
      <c r="DH35" s="131">
        <v>2261252</v>
      </c>
      <c r="DI35" s="131">
        <v>969108</v>
      </c>
      <c r="DJ35" s="130">
        <f t="shared" si="122"/>
        <v>1768616</v>
      </c>
      <c r="DK35" s="131">
        <v>1238031.2</v>
      </c>
      <c r="DL35" s="131">
        <v>530584.80000000005</v>
      </c>
      <c r="DM35" s="9">
        <f t="shared" si="123"/>
        <v>1.1534314152561618</v>
      </c>
      <c r="DN35" s="9">
        <f t="shared" si="123"/>
        <v>1</v>
      </c>
      <c r="DO35" s="9">
        <f t="shared" si="123"/>
        <v>1.7966407119021135</v>
      </c>
      <c r="DP35" s="9">
        <f t="shared" si="124"/>
        <v>1.8264903178530558</v>
      </c>
      <c r="DQ35" s="9">
        <f t="shared" si="124"/>
        <v>1.8264903178530558</v>
      </c>
      <c r="DR35" s="9">
        <f t="shared" si="124"/>
        <v>1.8264903178530556</v>
      </c>
      <c r="DS35" s="130">
        <f t="shared" si="158"/>
        <v>12898000</v>
      </c>
      <c r="DT35" s="131"/>
      <c r="DU35" s="131">
        <v>12898000</v>
      </c>
      <c r="DV35" s="130">
        <f t="shared" si="125"/>
        <v>4638588.3499999996</v>
      </c>
      <c r="DW35" s="131"/>
      <c r="DX35" s="131">
        <v>4638588.3499999996</v>
      </c>
      <c r="DY35" s="130">
        <f t="shared" si="126"/>
        <v>3584626.45</v>
      </c>
      <c r="DZ35" s="131"/>
      <c r="EA35" s="131">
        <v>3584626.45</v>
      </c>
      <c r="EB35" s="9">
        <f t="shared" ref="EB35:ED38" si="176">IF(DV35&lt;0," ",IF(DS35&lt;0," ",IF(DS35=0," ",IF(DV35/DS35*100&gt;200,"СВ.200",DV35/DS35))))</f>
        <v>0.35963624980617148</v>
      </c>
      <c r="EC35" s="9" t="str">
        <f t="shared" si="176"/>
        <v xml:space="preserve"> </v>
      </c>
      <c r="ED35" s="9">
        <f t="shared" si="176"/>
        <v>0.35963624980617148</v>
      </c>
      <c r="EE35" s="9">
        <f t="shared" si="164"/>
        <v>1.2940227983867048</v>
      </c>
      <c r="EF35" s="9" t="str">
        <f t="shared" si="164"/>
        <v xml:space="preserve"> </v>
      </c>
      <c r="EG35" s="9">
        <f t="shared" si="164"/>
        <v>1.2940227983867048</v>
      </c>
      <c r="EH35" s="130">
        <f t="shared" si="127"/>
        <v>16220000</v>
      </c>
      <c r="EI35" s="140"/>
      <c r="EJ35" s="140">
        <v>16220000</v>
      </c>
      <c r="EK35" s="130">
        <f t="shared" si="128"/>
        <v>11720996.6</v>
      </c>
      <c r="EL35" s="131"/>
      <c r="EM35" s="131">
        <v>11720996.6</v>
      </c>
      <c r="EN35" s="130">
        <f t="shared" si="129"/>
        <v>10431058.07</v>
      </c>
      <c r="EO35" s="131"/>
      <c r="EP35" s="131">
        <v>10431058.07</v>
      </c>
      <c r="EQ35" s="9">
        <f t="shared" si="173"/>
        <v>0.72262617755856962</v>
      </c>
      <c r="ER35" s="9" t="str">
        <f t="shared" si="173"/>
        <v xml:space="preserve"> </v>
      </c>
      <c r="ES35" s="9">
        <f t="shared" si="173"/>
        <v>0.72262617755856962</v>
      </c>
      <c r="ET35" s="9">
        <f t="shared" si="174"/>
        <v>1.1236632488615796</v>
      </c>
      <c r="EU35" s="9" t="str">
        <f t="shared" si="174"/>
        <v xml:space="preserve"> </v>
      </c>
      <c r="EV35" s="9">
        <f t="shared" si="174"/>
        <v>1.1236632488615796</v>
      </c>
      <c r="EW35" s="130">
        <f t="shared" si="132"/>
        <v>31151000</v>
      </c>
      <c r="EX35" s="131">
        <v>31151000</v>
      </c>
      <c r="EY35" s="130"/>
      <c r="EZ35" s="130">
        <f t="shared" si="133"/>
        <v>25340634.469999999</v>
      </c>
      <c r="FA35" s="131">
        <v>25340634.469999999</v>
      </c>
      <c r="FB35" s="130"/>
      <c r="FC35" s="130">
        <f t="shared" si="134"/>
        <v>23961999.620000001</v>
      </c>
      <c r="FD35" s="131">
        <v>23961999.620000001</v>
      </c>
      <c r="FE35" s="130"/>
      <c r="FF35" s="9">
        <f t="shared" ref="FF35:FG42" si="177">IF(EW35&lt;=0," ",IF(EZ35&lt;=0," ",IF(EZ35/EW35*100&gt;200,"СВ.200",EZ35/EW35)))</f>
        <v>0.81347739944143038</v>
      </c>
      <c r="FG35" s="9">
        <f t="shared" si="177"/>
        <v>0.81347739944143038</v>
      </c>
      <c r="FH35" s="9" t="str">
        <f t="shared" si="135"/>
        <v xml:space="preserve"> </v>
      </c>
      <c r="FI35" s="9">
        <f t="shared" si="170"/>
        <v>1.0575342155021701</v>
      </c>
      <c r="FJ35" s="9">
        <f t="shared" si="170"/>
        <v>1.0575342155021701</v>
      </c>
      <c r="FK35" s="9" t="str">
        <f t="shared" si="162"/>
        <v xml:space="preserve"> </v>
      </c>
      <c r="FL35" s="130">
        <f t="shared" si="136"/>
        <v>12083751.34</v>
      </c>
      <c r="FM35" s="131">
        <v>12083751.34</v>
      </c>
      <c r="FN35" s="130">
        <v>0</v>
      </c>
      <c r="FO35" s="130">
        <f t="shared" si="137"/>
        <v>12669925.859999999</v>
      </c>
      <c r="FP35" s="131">
        <v>12669925.859999999</v>
      </c>
      <c r="FQ35" s="130">
        <v>0</v>
      </c>
      <c r="FR35" s="130">
        <f t="shared" si="138"/>
        <v>4112124.22</v>
      </c>
      <c r="FS35" s="131">
        <v>4112124.22</v>
      </c>
      <c r="FT35" s="130">
        <v>0</v>
      </c>
      <c r="FU35" s="9">
        <f t="shared" si="139"/>
        <v>1.048509316644048</v>
      </c>
      <c r="FV35" s="9">
        <f t="shared" si="139"/>
        <v>1.048509316644048</v>
      </c>
      <c r="FW35" s="9" t="str">
        <f t="shared" si="139"/>
        <v xml:space="preserve"> </v>
      </c>
      <c r="FX35" s="9" t="str">
        <f>IF(FR35=0," ",IF(FO35/FR35*100&gt;200,"СВ.200",FO35/FR35))</f>
        <v>СВ.200</v>
      </c>
      <c r="FY35" s="9" t="str">
        <f>IF(FS35=0," ",IF(FP35/FS35*100&gt;200,"СВ.200",FP35/FS35))</f>
        <v>СВ.200</v>
      </c>
      <c r="FZ35" s="9" t="str">
        <f t="shared" si="141"/>
        <v xml:space="preserve"> </v>
      </c>
      <c r="GA35" s="130">
        <f t="shared" si="142"/>
        <v>0</v>
      </c>
      <c r="GB35" s="131">
        <v>0</v>
      </c>
      <c r="GC35" s="130"/>
      <c r="GD35" s="130">
        <f t="shared" si="143"/>
        <v>0</v>
      </c>
      <c r="GE35" s="131">
        <v>0</v>
      </c>
      <c r="GF35" s="130"/>
      <c r="GG35" s="11" t="str">
        <f t="shared" si="167"/>
        <v xml:space="preserve"> </v>
      </c>
      <c r="GH35" s="11" t="str">
        <f t="shared" si="166"/>
        <v xml:space="preserve"> </v>
      </c>
      <c r="GI35" s="9" t="str">
        <f t="shared" si="175"/>
        <v xml:space="preserve"> </v>
      </c>
      <c r="GJ35" s="37">
        <f t="shared" si="82"/>
        <v>0.81830664500414452</v>
      </c>
      <c r="GK35" s="9">
        <f t="shared" si="82"/>
        <v>0.74141104648322653</v>
      </c>
      <c r="GL35" s="9">
        <f t="shared" si="82"/>
        <v>0.93677963784663854</v>
      </c>
      <c r="GM35" s="37">
        <f t="shared" si="21"/>
        <v>0.89932795545258537</v>
      </c>
      <c r="GN35" s="9">
        <f t="shared" si="21"/>
        <v>0.8516774349791264</v>
      </c>
      <c r="GO35" s="9">
        <f t="shared" si="21"/>
        <v>0.96241542860565654</v>
      </c>
      <c r="GP35" s="37">
        <f t="shared" si="22"/>
        <v>0.79798190196394814</v>
      </c>
      <c r="GQ35" s="9">
        <f t="shared" si="22"/>
        <v>0.72431283767441723</v>
      </c>
      <c r="GR35" s="9">
        <f t="shared" si="22"/>
        <v>0.88781257259490787</v>
      </c>
      <c r="GS35" s="37">
        <f t="shared" si="23"/>
        <v>0.80738146244969244</v>
      </c>
      <c r="GT35" s="9">
        <f t="shared" si="23"/>
        <v>0.72882207264650811</v>
      </c>
      <c r="GU35" s="9">
        <f t="shared" si="23"/>
        <v>0.89942348427713692</v>
      </c>
      <c r="GV35" s="37">
        <f t="shared" si="145"/>
        <v>2.4985466600139412E-2</v>
      </c>
      <c r="GW35" s="9">
        <f t="shared" si="145"/>
        <v>2.9416819174515222E-2</v>
      </c>
      <c r="GX35" s="9">
        <f t="shared" si="145"/>
        <v>1.9581958663701864E-2</v>
      </c>
      <c r="GY35" s="146">
        <f t="shared" si="26"/>
        <v>2.2361920159260518E-2</v>
      </c>
      <c r="GZ35" s="145">
        <f t="shared" si="26"/>
        <v>2.6815432041856692E-2</v>
      </c>
      <c r="HA35" s="9">
        <f t="shared" si="26"/>
        <v>1.7144081286865336E-2</v>
      </c>
      <c r="HB35" s="37">
        <f t="shared" si="146"/>
        <v>3.8511806243222063E-2</v>
      </c>
      <c r="HC35" s="9">
        <f t="shared" si="146"/>
        <v>7.0094880377148075E-2</v>
      </c>
      <c r="HD35" s="9" t="str">
        <f t="shared" si="146"/>
        <v xml:space="preserve"> </v>
      </c>
      <c r="HE35" s="37">
        <f t="shared" si="87"/>
        <v>3.3139522503505797E-2</v>
      </c>
      <c r="HF35" s="9">
        <f t="shared" si="87"/>
        <v>6.1424653735467058E-2</v>
      </c>
      <c r="HG35" s="9" t="str">
        <f t="shared" si="87"/>
        <v xml:space="preserve"> </v>
      </c>
      <c r="HH35" s="37">
        <f t="shared" si="88"/>
        <v>7.4313558306942187E-5</v>
      </c>
      <c r="HI35" s="9">
        <f t="shared" si="88"/>
        <v>1.3525722338307867E-4</v>
      </c>
      <c r="HJ35" s="9" t="str">
        <f t="shared" si="88"/>
        <v xml:space="preserve"> </v>
      </c>
      <c r="HK35" s="37">
        <f t="shared" si="147"/>
        <v>1.7746526984382723E-6</v>
      </c>
      <c r="HL35" s="9">
        <f t="shared" si="147"/>
        <v>3.289348163986108E-6</v>
      </c>
      <c r="HM35" s="9" t="str">
        <f t="shared" si="147"/>
        <v xml:space="preserve"> </v>
      </c>
      <c r="HN35" s="37">
        <f t="shared" si="29"/>
        <v>2.9921369972059336E-2</v>
      </c>
      <c r="HO35" s="9" t="str">
        <f t="shared" si="29"/>
        <v xml:space="preserve"> </v>
      </c>
      <c r="HP35" s="9">
        <f t="shared" si="29"/>
        <v>6.6406925431586397E-2</v>
      </c>
      <c r="HQ35" s="37">
        <f t="shared" si="30"/>
        <v>2.5986580186617127E-2</v>
      </c>
      <c r="HR35" s="9" t="str">
        <f t="shared" si="30"/>
        <v xml:space="preserve"> </v>
      </c>
      <c r="HS35" s="9">
        <f t="shared" si="30"/>
        <v>5.6433066427785714E-2</v>
      </c>
      <c r="HT35" s="37">
        <f t="shared" si="168"/>
        <v>1.0282459698940174E-2</v>
      </c>
      <c r="HU35" s="9" t="str">
        <f t="shared" si="168"/>
        <v xml:space="preserve"> </v>
      </c>
      <c r="HV35" s="9">
        <f t="shared" si="168"/>
        <v>2.2820697552232327E-2</v>
      </c>
      <c r="HW35" s="37">
        <f t="shared" si="32"/>
        <v>1.0284197856518705E-2</v>
      </c>
      <c r="HX35" s="9" t="str">
        <f t="shared" si="32"/>
        <v xml:space="preserve"> </v>
      </c>
      <c r="HY35" s="9">
        <f t="shared" si="32"/>
        <v>2.2333405035430427E-2</v>
      </c>
      <c r="HZ35" s="37">
        <f t="shared" si="33"/>
        <v>1.1795580978650032E-2</v>
      </c>
      <c r="IA35" s="9">
        <f t="shared" si="33"/>
        <v>2.1468996609914987E-2</v>
      </c>
      <c r="IB35" s="19" t="str">
        <f t="shared" si="33"/>
        <v xml:space="preserve"> </v>
      </c>
      <c r="IC35" s="37">
        <f t="shared" si="34"/>
        <v>2.8090447899232728E-2</v>
      </c>
      <c r="ID35" s="9">
        <f t="shared" si="34"/>
        <v>5.2066110346098531E-2</v>
      </c>
      <c r="IE35" s="9" t="str">
        <f t="shared" si="34"/>
        <v xml:space="preserve"> </v>
      </c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</row>
    <row r="36" spans="1:256" s="80" customFormat="1" outlineLevel="1" x14ac:dyDescent="0.2">
      <c r="A36" s="32">
        <v>25</v>
      </c>
      <c r="B36" s="90" t="s">
        <v>29</v>
      </c>
      <c r="C36" s="130">
        <f t="shared" si="148"/>
        <v>148784299.71000001</v>
      </c>
      <c r="D36" s="144">
        <v>107720205.54000001</v>
      </c>
      <c r="E36" s="131">
        <v>41064094.170000002</v>
      </c>
      <c r="F36" s="130">
        <f t="shared" si="149"/>
        <v>142733299.90000001</v>
      </c>
      <c r="G36" s="144">
        <v>110419755.92</v>
      </c>
      <c r="H36" s="131">
        <v>32313543.98</v>
      </c>
      <c r="I36" s="130">
        <f t="shared" si="150"/>
        <v>106584513.09999999</v>
      </c>
      <c r="J36" s="130">
        <v>83721735.390000001</v>
      </c>
      <c r="K36" s="130">
        <v>22862777.710000001</v>
      </c>
      <c r="L36" s="9">
        <f t="shared" si="151"/>
        <v>0.95933038753555189</v>
      </c>
      <c r="M36" s="9">
        <f t="shared" si="151"/>
        <v>1.0250607615021452</v>
      </c>
      <c r="N36" s="9">
        <f t="shared" si="151"/>
        <v>0.78690507201318349</v>
      </c>
      <c r="O36" s="9">
        <f t="shared" si="95"/>
        <v>1.3391560907735667</v>
      </c>
      <c r="P36" s="9">
        <f t="shared" si="95"/>
        <v>1.3188899561820226</v>
      </c>
      <c r="Q36" s="9">
        <f t="shared" si="95"/>
        <v>1.4133691185680517</v>
      </c>
      <c r="R36" s="130">
        <f t="shared" si="96"/>
        <v>133099334.7</v>
      </c>
      <c r="S36" s="131">
        <v>100596764.5</v>
      </c>
      <c r="T36" s="131">
        <v>32502570.200000003</v>
      </c>
      <c r="U36" s="130">
        <f t="shared" si="37"/>
        <v>125101243.82999998</v>
      </c>
      <c r="V36" s="131">
        <v>98921536.389999986</v>
      </c>
      <c r="W36" s="131">
        <v>26179707.439999998</v>
      </c>
      <c r="X36" s="130">
        <f t="shared" si="152"/>
        <v>95156900.949999988</v>
      </c>
      <c r="Y36" s="131">
        <v>75015568.639999986</v>
      </c>
      <c r="Z36" s="131">
        <v>20141332.310000002</v>
      </c>
      <c r="AA36" s="9">
        <f t="shared" si="153"/>
        <v>0.93990885913872246</v>
      </c>
      <c r="AB36" s="9">
        <f t="shared" si="153"/>
        <v>0.98334709751027816</v>
      </c>
      <c r="AC36" s="9">
        <f t="shared" si="153"/>
        <v>0.80546576098157296</v>
      </c>
      <c r="AD36" s="9">
        <f t="shared" si="97"/>
        <v>1.3146838808436416</v>
      </c>
      <c r="AE36" s="9">
        <f t="shared" si="97"/>
        <v>1.318680084459865</v>
      </c>
      <c r="AF36" s="9">
        <f t="shared" si="97"/>
        <v>1.2998001838737347</v>
      </c>
      <c r="AG36" s="130">
        <f t="shared" si="98"/>
        <v>94630981.810000002</v>
      </c>
      <c r="AH36" s="131">
        <v>74754735.739999995</v>
      </c>
      <c r="AI36" s="131">
        <v>19876246.07</v>
      </c>
      <c r="AJ36" s="130">
        <f t="shared" si="99"/>
        <v>92912203.579999998</v>
      </c>
      <c r="AK36" s="130">
        <v>76151999.409999996</v>
      </c>
      <c r="AL36" s="130">
        <v>16760204.17</v>
      </c>
      <c r="AM36" s="130">
        <f>SUM(AN36:AO36)</f>
        <v>69237405.870000005</v>
      </c>
      <c r="AN36" s="130">
        <v>56695409.25</v>
      </c>
      <c r="AO36" s="130">
        <v>12541996.620000001</v>
      </c>
      <c r="AP36" s="9">
        <f t="shared" si="101"/>
        <v>0.98183704536162408</v>
      </c>
      <c r="AQ36" s="9">
        <f t="shared" si="101"/>
        <v>1.0186913063924103</v>
      </c>
      <c r="AR36" s="9">
        <f t="shared" si="101"/>
        <v>0.84322784649445626</v>
      </c>
      <c r="AS36" s="9">
        <f t="shared" si="102"/>
        <v>1.3419365213429824</v>
      </c>
      <c r="AT36" s="9">
        <f t="shared" si="102"/>
        <v>1.343177523848635</v>
      </c>
      <c r="AU36" s="9">
        <f t="shared" si="102"/>
        <v>1.3363266374409211</v>
      </c>
      <c r="AV36" s="130">
        <f t="shared" si="103"/>
        <v>15201800</v>
      </c>
      <c r="AW36" s="131">
        <v>12821900</v>
      </c>
      <c r="AX36" s="131">
        <v>2379900</v>
      </c>
      <c r="AY36" s="130">
        <f t="shared" si="104"/>
        <v>11231842.719999999</v>
      </c>
      <c r="AZ36" s="131">
        <v>9473432.8499999996</v>
      </c>
      <c r="BA36" s="131">
        <v>1758409.87</v>
      </c>
      <c r="BB36" s="130">
        <f t="shared" si="105"/>
        <v>9700348.25</v>
      </c>
      <c r="BC36" s="131">
        <v>8181214.9299999997</v>
      </c>
      <c r="BD36" s="131">
        <v>1519133.32</v>
      </c>
      <c r="BE36" s="9">
        <f t="shared" si="154"/>
        <v>0.73884952571406015</v>
      </c>
      <c r="BF36" s="9">
        <f t="shared" si="154"/>
        <v>0.73884781896598783</v>
      </c>
      <c r="BG36" s="40">
        <f t="shared" si="155"/>
        <v>0.73885872095466198</v>
      </c>
      <c r="BH36" s="41">
        <f t="shared" si="106"/>
        <v>1.157880359604615</v>
      </c>
      <c r="BI36" s="41">
        <f t="shared" si="106"/>
        <v>1.1579493915092633</v>
      </c>
      <c r="BJ36" s="41">
        <f t="shared" si="156"/>
        <v>1.1575085918068073</v>
      </c>
      <c r="BK36" s="130">
        <f t="shared" si="107"/>
        <v>3665735</v>
      </c>
      <c r="BL36" s="131">
        <v>3665735</v>
      </c>
      <c r="BM36" s="131"/>
      <c r="BN36" s="130">
        <f t="shared" si="108"/>
        <v>4138109.18</v>
      </c>
      <c r="BO36" s="131">
        <v>4138109.18</v>
      </c>
      <c r="BP36" s="131"/>
      <c r="BQ36" s="130">
        <f t="shared" si="109"/>
        <v>3716901.55</v>
      </c>
      <c r="BR36" s="131">
        <v>3716901.55</v>
      </c>
      <c r="BS36" s="131"/>
      <c r="BT36" s="9">
        <f t="shared" si="110"/>
        <v>1.1288620644972973</v>
      </c>
      <c r="BU36" s="9">
        <f t="shared" si="110"/>
        <v>1.1288620644972973</v>
      </c>
      <c r="BV36" s="42"/>
      <c r="BW36" s="9">
        <f t="shared" si="165"/>
        <v>1.1133222455138745</v>
      </c>
      <c r="BX36" s="9">
        <f t="shared" si="111"/>
        <v>1.1133222455138745</v>
      </c>
      <c r="BY36" s="42"/>
      <c r="BZ36" s="130">
        <f t="shared" si="112"/>
        <v>0</v>
      </c>
      <c r="CA36" s="137">
        <v>0</v>
      </c>
      <c r="CB36" s="137"/>
      <c r="CC36" s="130">
        <f t="shared" si="113"/>
        <v>0</v>
      </c>
      <c r="CD36" s="131">
        <v>0</v>
      </c>
      <c r="CE36" s="131"/>
      <c r="CF36" s="130">
        <f t="shared" si="114"/>
        <v>2260</v>
      </c>
      <c r="CG36" s="131">
        <v>2260</v>
      </c>
      <c r="CH36" s="131"/>
      <c r="CI36" s="9" t="str">
        <f t="shared" si="169"/>
        <v xml:space="preserve"> </v>
      </c>
      <c r="CJ36" s="9" t="str">
        <f t="shared" si="169"/>
        <v xml:space="preserve"> </v>
      </c>
      <c r="CK36" s="42"/>
      <c r="CL36" s="9">
        <f t="shared" si="163"/>
        <v>0</v>
      </c>
      <c r="CM36" s="9">
        <f t="shared" si="157"/>
        <v>0</v>
      </c>
      <c r="CN36" s="42"/>
      <c r="CO36" s="130">
        <f t="shared" si="115"/>
        <v>3252000</v>
      </c>
      <c r="CP36" s="131">
        <v>3252000</v>
      </c>
      <c r="CQ36" s="131"/>
      <c r="CR36" s="130">
        <f t="shared" si="116"/>
        <v>2600834.16</v>
      </c>
      <c r="CS36" s="131">
        <v>2600834.16</v>
      </c>
      <c r="CT36" s="131"/>
      <c r="CU36" s="130">
        <f t="shared" si="117"/>
        <v>2924184.14</v>
      </c>
      <c r="CV36" s="131">
        <v>2924184.14</v>
      </c>
      <c r="CW36" s="131"/>
      <c r="CX36" s="9">
        <f t="shared" si="171"/>
        <v>0.79976450184501846</v>
      </c>
      <c r="CY36" s="9">
        <f t="shared" si="171"/>
        <v>0.79976450184501846</v>
      </c>
      <c r="CZ36" s="9" t="str">
        <f t="shared" si="171"/>
        <v xml:space="preserve"> </v>
      </c>
      <c r="DA36" s="9">
        <f t="shared" si="172"/>
        <v>0.88942215519984325</v>
      </c>
      <c r="DB36" s="9">
        <f t="shared" si="172"/>
        <v>0.88942215519984325</v>
      </c>
      <c r="DC36" s="9" t="str">
        <f t="shared" si="172"/>
        <v xml:space="preserve"> </v>
      </c>
      <c r="DD36" s="130">
        <f t="shared" si="120"/>
        <v>8216517.8899999997</v>
      </c>
      <c r="DE36" s="131">
        <v>5898393.7599999998</v>
      </c>
      <c r="DF36" s="131">
        <v>2318124.13</v>
      </c>
      <c r="DG36" s="130">
        <f t="shared" si="121"/>
        <v>9100987.4000000004</v>
      </c>
      <c r="DH36" s="131">
        <v>6288958.79</v>
      </c>
      <c r="DI36" s="131">
        <v>2812028.61</v>
      </c>
      <c r="DJ36" s="130">
        <f t="shared" si="122"/>
        <v>4787847.43</v>
      </c>
      <c r="DK36" s="131">
        <v>3327161.2</v>
      </c>
      <c r="DL36" s="131">
        <v>1460686.23</v>
      </c>
      <c r="DM36" s="9">
        <f t="shared" si="123"/>
        <v>1.1076452971734478</v>
      </c>
      <c r="DN36" s="9">
        <f t="shared" si="123"/>
        <v>1.0662154894860734</v>
      </c>
      <c r="DO36" s="9">
        <f t="shared" si="123"/>
        <v>1.2130621365819612</v>
      </c>
      <c r="DP36" s="9">
        <f t="shared" si="124"/>
        <v>1.9008515900014802</v>
      </c>
      <c r="DQ36" s="9">
        <f t="shared" si="124"/>
        <v>1.8901875839379227</v>
      </c>
      <c r="DR36" s="9">
        <f t="shared" si="124"/>
        <v>1.925142136788679</v>
      </c>
      <c r="DS36" s="130">
        <f t="shared" si="158"/>
        <v>1906000</v>
      </c>
      <c r="DT36" s="131"/>
      <c r="DU36" s="131">
        <v>1906000</v>
      </c>
      <c r="DV36" s="130">
        <f t="shared" si="125"/>
        <v>1055632.46</v>
      </c>
      <c r="DW36" s="131"/>
      <c r="DX36" s="131">
        <v>1055632.46</v>
      </c>
      <c r="DY36" s="130">
        <f t="shared" si="126"/>
        <v>1268820.1400000001</v>
      </c>
      <c r="DZ36" s="131"/>
      <c r="EA36" s="131">
        <v>1268820.1400000001</v>
      </c>
      <c r="EB36" s="9">
        <f t="shared" si="176"/>
        <v>0.55384704092339976</v>
      </c>
      <c r="EC36" s="9" t="str">
        <f t="shared" si="176"/>
        <v xml:space="preserve"> </v>
      </c>
      <c r="ED36" s="9">
        <f t="shared" si="176"/>
        <v>0.55384704092339976</v>
      </c>
      <c r="EE36" s="9">
        <f t="shared" si="164"/>
        <v>0.83197959010959577</v>
      </c>
      <c r="EF36" s="9" t="str">
        <f t="shared" si="164"/>
        <v xml:space="preserve"> </v>
      </c>
      <c r="EG36" s="9">
        <f t="shared" si="164"/>
        <v>0.83197959010959577</v>
      </c>
      <c r="EH36" s="130">
        <f t="shared" si="127"/>
        <v>5997000</v>
      </c>
      <c r="EI36" s="140"/>
      <c r="EJ36" s="140">
        <v>5997000</v>
      </c>
      <c r="EK36" s="130">
        <f t="shared" si="128"/>
        <v>3779282.3299999996</v>
      </c>
      <c r="EL36" s="131"/>
      <c r="EM36" s="131">
        <v>3779282.3299999996</v>
      </c>
      <c r="EN36" s="130">
        <f t="shared" si="129"/>
        <v>3340536</v>
      </c>
      <c r="EO36" s="131"/>
      <c r="EP36" s="131">
        <v>3340536</v>
      </c>
      <c r="EQ36" s="9">
        <f t="shared" si="173"/>
        <v>0.63019548607637144</v>
      </c>
      <c r="ER36" s="9" t="str">
        <f t="shared" si="173"/>
        <v xml:space="preserve"> </v>
      </c>
      <c r="ES36" s="9">
        <f t="shared" si="173"/>
        <v>0.63019548607637144</v>
      </c>
      <c r="ET36" s="9">
        <f t="shared" si="174"/>
        <v>1.1313400993134035</v>
      </c>
      <c r="EU36" s="9"/>
      <c r="EV36" s="9">
        <f t="shared" si="174"/>
        <v>1.1313400993134035</v>
      </c>
      <c r="EW36" s="130">
        <f t="shared" si="132"/>
        <v>0</v>
      </c>
      <c r="EX36" s="131">
        <v>0</v>
      </c>
      <c r="EY36" s="130"/>
      <c r="EZ36" s="130">
        <f t="shared" si="133"/>
        <v>0</v>
      </c>
      <c r="FA36" s="131">
        <v>0</v>
      </c>
      <c r="FB36" s="130"/>
      <c r="FC36" s="130">
        <f t="shared" si="134"/>
        <v>0</v>
      </c>
      <c r="FD36" s="131">
        <v>0</v>
      </c>
      <c r="FE36" s="130"/>
      <c r="FF36" s="9" t="str">
        <f t="shared" si="177"/>
        <v xml:space="preserve"> </v>
      </c>
      <c r="FG36" s="9" t="str">
        <f t="shared" si="177"/>
        <v xml:space="preserve"> </v>
      </c>
      <c r="FH36" s="9" t="str">
        <f t="shared" si="135"/>
        <v xml:space="preserve"> </v>
      </c>
      <c r="FI36" s="9" t="str">
        <f t="shared" si="170"/>
        <v xml:space="preserve"> </v>
      </c>
      <c r="FJ36" s="9" t="str">
        <f t="shared" si="170"/>
        <v xml:space="preserve"> </v>
      </c>
      <c r="FK36" s="9" t="str">
        <f t="shared" si="162"/>
        <v xml:space="preserve"> </v>
      </c>
      <c r="FL36" s="130">
        <f t="shared" si="136"/>
        <v>229300</v>
      </c>
      <c r="FM36" s="131">
        <v>204000</v>
      </c>
      <c r="FN36" s="130">
        <v>25300</v>
      </c>
      <c r="FO36" s="130">
        <f t="shared" si="137"/>
        <v>282352</v>
      </c>
      <c r="FP36" s="131">
        <v>268202</v>
      </c>
      <c r="FQ36" s="130">
        <v>14150</v>
      </c>
      <c r="FR36" s="130">
        <f t="shared" si="138"/>
        <v>178597.57</v>
      </c>
      <c r="FS36" s="131">
        <v>168437.57</v>
      </c>
      <c r="FT36" s="130">
        <v>10160</v>
      </c>
      <c r="FU36" s="9">
        <f t="shared" si="139"/>
        <v>1.2313650239860445</v>
      </c>
      <c r="FV36" s="9">
        <f t="shared" si="139"/>
        <v>1.3147156862745097</v>
      </c>
      <c r="FW36" s="9">
        <f t="shared" si="139"/>
        <v>0.55928853754940711</v>
      </c>
      <c r="FX36" s="11">
        <f>IF(FR36&lt;=0," ",IF(FO36/FR36*100&gt;200,"СВ.200",FO36/FR36))</f>
        <v>1.5809397630662052</v>
      </c>
      <c r="FY36" s="11">
        <f>IF(FS36&lt;=0," ",IF(FP36/FS36*100&gt;200,"СВ.200",FP36/FS36))</f>
        <v>1.5922932158187748</v>
      </c>
      <c r="FZ36" s="9">
        <f t="shared" si="141"/>
        <v>0.71802120141342751</v>
      </c>
      <c r="GA36" s="130">
        <f t="shared" si="142"/>
        <v>0</v>
      </c>
      <c r="GB36" s="131">
        <v>0</v>
      </c>
      <c r="GC36" s="130"/>
      <c r="GD36" s="130">
        <f t="shared" si="143"/>
        <v>0</v>
      </c>
      <c r="GE36" s="131">
        <v>0</v>
      </c>
      <c r="GF36" s="130"/>
      <c r="GG36" s="11" t="str">
        <f t="shared" si="167"/>
        <v xml:space="preserve"> </v>
      </c>
      <c r="GH36" s="11" t="str">
        <f t="shared" si="166"/>
        <v xml:space="preserve"> </v>
      </c>
      <c r="GI36" s="9" t="str">
        <f t="shared" si="175"/>
        <v xml:space="preserve"> </v>
      </c>
      <c r="GJ36" s="37">
        <f t="shared" si="82"/>
        <v>0.89278355909663576</v>
      </c>
      <c r="GK36" s="9">
        <f t="shared" si="82"/>
        <v>0.89601067501235876</v>
      </c>
      <c r="GL36" s="9">
        <f t="shared" si="82"/>
        <v>0.88096610855776902</v>
      </c>
      <c r="GM36" s="37">
        <f t="shared" si="21"/>
        <v>0.87646851798176617</v>
      </c>
      <c r="GN36" s="9">
        <f t="shared" si="21"/>
        <v>0.89586809503246345</v>
      </c>
      <c r="GO36" s="9">
        <f t="shared" si="21"/>
        <v>0.81017753596459574</v>
      </c>
      <c r="GP36" s="37">
        <f t="shared" si="22"/>
        <v>0.72761308090918875</v>
      </c>
      <c r="GQ36" s="9">
        <f t="shared" si="22"/>
        <v>0.75578190338170326</v>
      </c>
      <c r="GR36" s="9">
        <f t="shared" si="22"/>
        <v>0.62269945339082688</v>
      </c>
      <c r="GS36" s="37">
        <f t="shared" si="23"/>
        <v>0.74269608147348509</v>
      </c>
      <c r="GT36" s="9">
        <f t="shared" si="23"/>
        <v>0.76982224689444101</v>
      </c>
      <c r="GU36" s="9">
        <f t="shared" si="23"/>
        <v>0.64019829894630786</v>
      </c>
      <c r="GV36" s="37">
        <f t="shared" si="145"/>
        <v>0.10194056503686505</v>
      </c>
      <c r="GW36" s="9">
        <f t="shared" si="145"/>
        <v>0.10906022680787349</v>
      </c>
      <c r="GX36" s="9">
        <f t="shared" si="145"/>
        <v>7.5423675882938648E-2</v>
      </c>
      <c r="GY36" s="146">
        <f t="shared" si="26"/>
        <v>8.9782022753210539E-2</v>
      </c>
      <c r="GZ36" s="145">
        <f t="shared" si="26"/>
        <v>9.5767142279824843E-2</v>
      </c>
      <c r="HA36" s="9">
        <f t="shared" si="26"/>
        <v>6.7166902992709693E-2</v>
      </c>
      <c r="HB36" s="37">
        <f t="shared" si="146"/>
        <v>3.9060767142396098E-2</v>
      </c>
      <c r="HC36" s="9">
        <f t="shared" si="146"/>
        <v>4.954840198355924E-2</v>
      </c>
      <c r="HD36" s="9" t="str">
        <f t="shared" si="146"/>
        <v xml:space="preserve"> </v>
      </c>
      <c r="HE36" s="37">
        <f t="shared" si="87"/>
        <v>3.3078081826454699E-2</v>
      </c>
      <c r="HF36" s="9">
        <f t="shared" si="87"/>
        <v>4.1832237256055428E-2</v>
      </c>
      <c r="HG36" s="9" t="str">
        <f t="shared" si="87"/>
        <v xml:space="preserve"> </v>
      </c>
      <c r="HH36" s="37">
        <f t="shared" si="88"/>
        <v>2.3750248037055269E-5</v>
      </c>
      <c r="HI36" s="9">
        <f t="shared" si="88"/>
        <v>3.0127079497933943E-5</v>
      </c>
      <c r="HJ36" s="9" t="str">
        <f t="shared" si="88"/>
        <v xml:space="preserve"> </v>
      </c>
      <c r="HK36" s="37" t="str">
        <f t="shared" si="147"/>
        <v xml:space="preserve"> </v>
      </c>
      <c r="HL36" s="9" t="str">
        <f t="shared" si="147"/>
        <v xml:space="preserve"> </v>
      </c>
      <c r="HM36" s="9" t="str">
        <f t="shared" si="147"/>
        <v xml:space="preserve"> </v>
      </c>
      <c r="HN36" s="37">
        <f t="shared" si="29"/>
        <v>3.5105556892350648E-2</v>
      </c>
      <c r="HO36" s="9" t="str">
        <f t="shared" si="29"/>
        <v xml:space="preserve"> </v>
      </c>
      <c r="HP36" s="9">
        <f t="shared" si="29"/>
        <v>0.16585476812482022</v>
      </c>
      <c r="HQ36" s="37">
        <f t="shared" si="30"/>
        <v>3.0209790201092362E-2</v>
      </c>
      <c r="HR36" s="9" t="str">
        <f t="shared" si="30"/>
        <v xml:space="preserve"> </v>
      </c>
      <c r="HS36" s="9">
        <f t="shared" si="30"/>
        <v>0.14435922703344006</v>
      </c>
      <c r="HT36" s="37">
        <f t="shared" si="168"/>
        <v>1.3333979220978405E-2</v>
      </c>
      <c r="HU36" s="9" t="str">
        <f t="shared" si="168"/>
        <v xml:space="preserve"> </v>
      </c>
      <c r="HV36" s="9">
        <f t="shared" si="168"/>
        <v>6.299583962328259E-2</v>
      </c>
      <c r="HW36" s="37">
        <f t="shared" si="32"/>
        <v>8.438225134152131E-3</v>
      </c>
      <c r="HX36" s="9" t="str">
        <f t="shared" si="32"/>
        <v xml:space="preserve"> </v>
      </c>
      <c r="HY36" s="9">
        <f t="shared" si="32"/>
        <v>4.0322546094884858E-2</v>
      </c>
      <c r="HZ36" s="37">
        <f t="shared" si="33"/>
        <v>1.8768745957147529E-3</v>
      </c>
      <c r="IA36" s="9">
        <f t="shared" si="33"/>
        <v>2.2453681689508023E-3</v>
      </c>
      <c r="IB36" s="19">
        <f t="shared" si="33"/>
        <v>5.0443534934159473E-4</v>
      </c>
      <c r="IC36" s="37">
        <f t="shared" si="34"/>
        <v>2.2569879511644825E-3</v>
      </c>
      <c r="ID36" s="9">
        <f t="shared" si="34"/>
        <v>2.7112599519543315E-3</v>
      </c>
      <c r="IE36" s="9">
        <f t="shared" si="34"/>
        <v>5.4049496284210583E-4</v>
      </c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</row>
    <row r="37" spans="1:256" s="15" customFormat="1" outlineLevel="1" x14ac:dyDescent="0.2">
      <c r="A37" s="32">
        <v>26</v>
      </c>
      <c r="B37" s="82" t="s">
        <v>30</v>
      </c>
      <c r="C37" s="130">
        <f t="shared" si="148"/>
        <v>186849756.66999999</v>
      </c>
      <c r="D37" s="144">
        <v>107962705.5</v>
      </c>
      <c r="E37" s="131">
        <v>78887051.169999987</v>
      </c>
      <c r="F37" s="130">
        <f t="shared" si="149"/>
        <v>153376814.24000001</v>
      </c>
      <c r="G37" s="144">
        <v>84443105.939999998</v>
      </c>
      <c r="H37" s="131">
        <v>68933708.299999997</v>
      </c>
      <c r="I37" s="130">
        <f t="shared" si="150"/>
        <v>139356054.72999999</v>
      </c>
      <c r="J37" s="130">
        <v>79243202.049999997</v>
      </c>
      <c r="K37" s="130">
        <v>60112852.68</v>
      </c>
      <c r="L37" s="9">
        <f t="shared" si="151"/>
        <v>0.82085637666032729</v>
      </c>
      <c r="M37" s="9">
        <f t="shared" si="151"/>
        <v>0.78215070240158069</v>
      </c>
      <c r="N37" s="9">
        <f t="shared" si="151"/>
        <v>0.87382792584614755</v>
      </c>
      <c r="O37" s="9">
        <f t="shared" si="95"/>
        <v>1.1006110537297069</v>
      </c>
      <c r="P37" s="9">
        <f t="shared" si="95"/>
        <v>1.0656195579618177</v>
      </c>
      <c r="Q37" s="9">
        <f t="shared" si="95"/>
        <v>1.1467382635616421</v>
      </c>
      <c r="R37" s="130">
        <f t="shared" si="96"/>
        <v>176510696.51000002</v>
      </c>
      <c r="S37" s="131">
        <v>100677640.11000001</v>
      </c>
      <c r="T37" s="131">
        <v>75833056.400000006</v>
      </c>
      <c r="U37" s="130">
        <f t="shared" si="37"/>
        <v>144759261.34999999</v>
      </c>
      <c r="V37" s="131">
        <v>78650567.399999991</v>
      </c>
      <c r="W37" s="131">
        <v>66108693.950000003</v>
      </c>
      <c r="X37" s="130">
        <f t="shared" si="152"/>
        <v>126315785.15000001</v>
      </c>
      <c r="Y37" s="131">
        <v>69029974.219999999</v>
      </c>
      <c r="Z37" s="131">
        <v>57285810.93</v>
      </c>
      <c r="AA37" s="9">
        <f t="shared" si="153"/>
        <v>0.82011608481641685</v>
      </c>
      <c r="AB37" s="9">
        <f t="shared" si="153"/>
        <v>0.78121186903136264</v>
      </c>
      <c r="AC37" s="9">
        <f t="shared" si="153"/>
        <v>0.87176618071799095</v>
      </c>
      <c r="AD37" s="9">
        <f t="shared" si="97"/>
        <v>1.1460108582478299</v>
      </c>
      <c r="AE37" s="9">
        <f t="shared" si="97"/>
        <v>1.139368343805822</v>
      </c>
      <c r="AF37" s="9">
        <f t="shared" si="97"/>
        <v>1.1540151544818151</v>
      </c>
      <c r="AG37" s="130">
        <f t="shared" si="98"/>
        <v>145384891.17000002</v>
      </c>
      <c r="AH37" s="131">
        <v>78892934.769999996</v>
      </c>
      <c r="AI37" s="131">
        <v>66491956.400000006</v>
      </c>
      <c r="AJ37" s="130">
        <f t="shared" si="99"/>
        <v>120906722.47</v>
      </c>
      <c r="AK37" s="130">
        <v>59867614.740000002</v>
      </c>
      <c r="AL37" s="130">
        <v>61039107.730000004</v>
      </c>
      <c r="AM37" s="130">
        <f>SUM(AN37:AO37)</f>
        <v>107445097.34999999</v>
      </c>
      <c r="AN37" s="130">
        <v>55015826.890000001</v>
      </c>
      <c r="AO37" s="130">
        <v>52429270.460000001</v>
      </c>
      <c r="AP37" s="9">
        <f t="shared" si="101"/>
        <v>0.83163196324590949</v>
      </c>
      <c r="AQ37" s="9">
        <f t="shared" si="101"/>
        <v>0.75884633921319655</v>
      </c>
      <c r="AR37" s="9">
        <f t="shared" si="101"/>
        <v>0.91799235629048204</v>
      </c>
      <c r="AS37" s="9">
        <f t="shared" si="102"/>
        <v>1.1252884073076788</v>
      </c>
      <c r="AT37" s="9">
        <f t="shared" si="102"/>
        <v>1.0881889471497135</v>
      </c>
      <c r="AU37" s="9">
        <f t="shared" si="102"/>
        <v>1.1642181398760589</v>
      </c>
      <c r="AV37" s="130">
        <f t="shared" si="103"/>
        <v>10776696.539999999</v>
      </c>
      <c r="AW37" s="131">
        <v>7571296.54</v>
      </c>
      <c r="AX37" s="131">
        <v>3205400</v>
      </c>
      <c r="AY37" s="130">
        <f t="shared" si="104"/>
        <v>8041977.4199999999</v>
      </c>
      <c r="AZ37" s="131">
        <v>5593941.2199999997</v>
      </c>
      <c r="BA37" s="131">
        <v>2448036.2000000002</v>
      </c>
      <c r="BB37" s="130">
        <f t="shared" si="105"/>
        <v>7026579.5700000003</v>
      </c>
      <c r="BC37" s="131">
        <v>4832537.08</v>
      </c>
      <c r="BD37" s="131">
        <v>2194042.4900000002</v>
      </c>
      <c r="BE37" s="9">
        <f t="shared" si="154"/>
        <v>0.74623771673912243</v>
      </c>
      <c r="BF37" s="9">
        <f t="shared" si="154"/>
        <v>0.73883530917678197</v>
      </c>
      <c r="BG37" s="40">
        <f t="shared" si="155"/>
        <v>0.76372253072939422</v>
      </c>
      <c r="BH37" s="41">
        <f t="shared" si="106"/>
        <v>1.144508126590531</v>
      </c>
      <c r="BI37" s="41">
        <f t="shared" si="106"/>
        <v>1.1575578474402517</v>
      </c>
      <c r="BJ37" s="41">
        <f t="shared" si="156"/>
        <v>1.1157651737182173</v>
      </c>
      <c r="BK37" s="130">
        <f t="shared" si="107"/>
        <v>7877742.8499999996</v>
      </c>
      <c r="BL37" s="131">
        <v>7877742.8499999996</v>
      </c>
      <c r="BM37" s="131"/>
      <c r="BN37" s="130">
        <f t="shared" si="108"/>
        <v>6707859.7199999997</v>
      </c>
      <c r="BO37" s="131">
        <v>6707859.7199999997</v>
      </c>
      <c r="BP37" s="131"/>
      <c r="BQ37" s="130">
        <f t="shared" si="109"/>
        <v>6025083.8600000003</v>
      </c>
      <c r="BR37" s="131">
        <v>6025083.8600000003</v>
      </c>
      <c r="BS37" s="131"/>
      <c r="BT37" s="9">
        <f t="shared" si="110"/>
        <v>0.85149513607187621</v>
      </c>
      <c r="BU37" s="9">
        <f t="shared" si="110"/>
        <v>0.85149513607187621</v>
      </c>
      <c r="BV37" s="42"/>
      <c r="BW37" s="9">
        <f t="shared" si="165"/>
        <v>1.1133222168960815</v>
      </c>
      <c r="BX37" s="9">
        <f t="shared" si="111"/>
        <v>1.1133222168960815</v>
      </c>
      <c r="BY37" s="42"/>
      <c r="BZ37" s="130">
        <f t="shared" si="112"/>
        <v>4321.58</v>
      </c>
      <c r="CA37" s="137">
        <v>4321.58</v>
      </c>
      <c r="CB37" s="137"/>
      <c r="CC37" s="130">
        <f t="shared" si="113"/>
        <v>1831.86</v>
      </c>
      <c r="CD37" s="131">
        <v>1831.86</v>
      </c>
      <c r="CE37" s="131"/>
      <c r="CF37" s="130">
        <f t="shared" si="114"/>
        <v>10278.98</v>
      </c>
      <c r="CG37" s="131">
        <v>10278.98</v>
      </c>
      <c r="CH37" s="131"/>
      <c r="CI37" s="9" t="str">
        <f t="shared" si="169"/>
        <v>СВ.200</v>
      </c>
      <c r="CJ37" s="9" t="str">
        <f t="shared" si="169"/>
        <v>СВ.200</v>
      </c>
      <c r="CK37" s="42"/>
      <c r="CL37" s="9">
        <f t="shared" si="163"/>
        <v>0.17821418078447473</v>
      </c>
      <c r="CM37" s="9">
        <f t="shared" si="157"/>
        <v>0.17821418078447473</v>
      </c>
      <c r="CN37" s="42"/>
      <c r="CO37" s="130">
        <f t="shared" si="115"/>
        <v>1751904.19</v>
      </c>
      <c r="CP37" s="131">
        <v>1751904.19</v>
      </c>
      <c r="CQ37" s="131"/>
      <c r="CR37" s="130">
        <f t="shared" si="116"/>
        <v>1519743.59</v>
      </c>
      <c r="CS37" s="131">
        <v>1519743.59</v>
      </c>
      <c r="CT37" s="131"/>
      <c r="CU37" s="130">
        <f t="shared" si="117"/>
        <v>1803741.4</v>
      </c>
      <c r="CV37" s="131">
        <v>1803741.4</v>
      </c>
      <c r="CW37" s="131"/>
      <c r="CX37" s="9">
        <f t="shared" si="171"/>
        <v>0.86748099506514686</v>
      </c>
      <c r="CY37" s="9">
        <f t="shared" si="171"/>
        <v>0.86748099506514686</v>
      </c>
      <c r="CZ37" s="9" t="str">
        <f t="shared" si="171"/>
        <v xml:space="preserve"> </v>
      </c>
      <c r="DA37" s="9">
        <f>IF(CU37=0," ",IF(CR37/CU37*100&gt;200,"СВ.200",CR37/CU37))</f>
        <v>0.84255070599366411</v>
      </c>
      <c r="DB37" s="9">
        <f>IF(CV37=0," ",IF(CS37/CV37*100&gt;200,"СВ.200",CS37/CV37))</f>
        <v>0.84255070599366411</v>
      </c>
      <c r="DC37" s="9" t="str">
        <f t="shared" si="172"/>
        <v xml:space="preserve"> </v>
      </c>
      <c r="DD37" s="130">
        <f t="shared" si="120"/>
        <v>700</v>
      </c>
      <c r="DE37" s="131">
        <v>0</v>
      </c>
      <c r="DF37" s="131">
        <v>700</v>
      </c>
      <c r="DG37" s="130">
        <f t="shared" si="121"/>
        <v>0</v>
      </c>
      <c r="DH37" s="131">
        <v>0</v>
      </c>
      <c r="DI37" s="131">
        <v>0</v>
      </c>
      <c r="DJ37" s="130">
        <f t="shared" si="122"/>
        <v>0</v>
      </c>
      <c r="DK37" s="131">
        <v>0</v>
      </c>
      <c r="DL37" s="131">
        <v>0</v>
      </c>
      <c r="DM37" s="9" t="str">
        <f t="shared" si="123"/>
        <v xml:space="preserve"> </v>
      </c>
      <c r="DN37" s="9" t="str">
        <f t="shared" si="123"/>
        <v xml:space="preserve"> </v>
      </c>
      <c r="DO37" s="9" t="str">
        <f t="shared" si="123"/>
        <v xml:space="preserve"> </v>
      </c>
      <c r="DP37" s="9" t="str">
        <f t="shared" si="124"/>
        <v xml:space="preserve"> </v>
      </c>
      <c r="DQ37" s="9" t="str">
        <f t="shared" si="124"/>
        <v xml:space="preserve"> </v>
      </c>
      <c r="DR37" s="9" t="str">
        <f t="shared" si="124"/>
        <v xml:space="preserve"> </v>
      </c>
      <c r="DS37" s="130">
        <f t="shared" si="158"/>
        <v>2123000</v>
      </c>
      <c r="DT37" s="131"/>
      <c r="DU37" s="131">
        <v>2123000</v>
      </c>
      <c r="DV37" s="130">
        <f t="shared" si="125"/>
        <v>880473.79</v>
      </c>
      <c r="DW37" s="131"/>
      <c r="DX37" s="131">
        <v>880473.79</v>
      </c>
      <c r="DY37" s="130">
        <f t="shared" si="126"/>
        <v>926921.48</v>
      </c>
      <c r="DZ37" s="131"/>
      <c r="EA37" s="131">
        <v>926921.48</v>
      </c>
      <c r="EB37" s="9">
        <f t="shared" si="176"/>
        <v>0.41473094206311822</v>
      </c>
      <c r="EC37" s="9" t="str">
        <f t="shared" si="176"/>
        <v xml:space="preserve"> </v>
      </c>
      <c r="ED37" s="9">
        <f t="shared" si="176"/>
        <v>0.41473094206311822</v>
      </c>
      <c r="EE37" s="9">
        <f t="shared" si="164"/>
        <v>0.94989037259121456</v>
      </c>
      <c r="EF37" s="9" t="str">
        <f t="shared" si="164"/>
        <v xml:space="preserve"> </v>
      </c>
      <c r="EG37" s="9">
        <f t="shared" si="164"/>
        <v>0.94989037259121456</v>
      </c>
      <c r="EH37" s="130">
        <f t="shared" si="127"/>
        <v>4012000</v>
      </c>
      <c r="EI37" s="140"/>
      <c r="EJ37" s="140">
        <v>4012000</v>
      </c>
      <c r="EK37" s="130">
        <f t="shared" si="128"/>
        <v>1741076.23</v>
      </c>
      <c r="EL37" s="131"/>
      <c r="EM37" s="131">
        <v>1741076.23</v>
      </c>
      <c r="EN37" s="130">
        <f t="shared" si="129"/>
        <v>1735576.5</v>
      </c>
      <c r="EO37" s="131"/>
      <c r="EP37" s="131">
        <v>1735576.5</v>
      </c>
      <c r="EQ37" s="9">
        <f t="shared" si="173"/>
        <v>0.43396715603190428</v>
      </c>
      <c r="ER37" s="9" t="str">
        <f t="shared" si="173"/>
        <v xml:space="preserve"> </v>
      </c>
      <c r="ES37" s="9">
        <f t="shared" si="173"/>
        <v>0.43396715603190428</v>
      </c>
      <c r="ET37" s="9">
        <f t="shared" si="174"/>
        <v>1.0031688202738398</v>
      </c>
      <c r="EU37" s="9"/>
      <c r="EV37" s="9">
        <f t="shared" si="174"/>
        <v>1.0031688202738398</v>
      </c>
      <c r="EW37" s="130">
        <f t="shared" si="132"/>
        <v>365360</v>
      </c>
      <c r="EX37" s="131">
        <v>365360</v>
      </c>
      <c r="EY37" s="130"/>
      <c r="EZ37" s="130">
        <f t="shared" si="133"/>
        <v>569333</v>
      </c>
      <c r="FA37" s="131">
        <v>569333</v>
      </c>
      <c r="FB37" s="130"/>
      <c r="FC37" s="130">
        <f t="shared" si="134"/>
        <v>0</v>
      </c>
      <c r="FD37" s="131">
        <v>0</v>
      </c>
      <c r="FE37" s="130"/>
      <c r="FF37" s="9">
        <f t="shared" si="177"/>
        <v>1.5582795051456098</v>
      </c>
      <c r="FG37" s="9">
        <f t="shared" si="177"/>
        <v>1.5582795051456098</v>
      </c>
      <c r="FH37" s="9" t="str">
        <f t="shared" si="135"/>
        <v xml:space="preserve"> </v>
      </c>
      <c r="FI37" s="9" t="str">
        <f t="shared" si="170"/>
        <v xml:space="preserve"> </v>
      </c>
      <c r="FJ37" s="9" t="str">
        <f t="shared" si="170"/>
        <v xml:space="preserve"> </v>
      </c>
      <c r="FK37" s="9" t="str">
        <f t="shared" si="162"/>
        <v xml:space="preserve"> </v>
      </c>
      <c r="FL37" s="130">
        <f t="shared" si="136"/>
        <v>4214080.18</v>
      </c>
      <c r="FM37" s="131">
        <v>4214080.18</v>
      </c>
      <c r="FN37" s="130">
        <v>0</v>
      </c>
      <c r="FO37" s="130">
        <f t="shared" si="137"/>
        <v>4390243.2699999996</v>
      </c>
      <c r="FP37" s="131">
        <v>4390243.2699999996</v>
      </c>
      <c r="FQ37" s="130">
        <v>0</v>
      </c>
      <c r="FR37" s="130">
        <f t="shared" si="138"/>
        <v>1342506.01</v>
      </c>
      <c r="FS37" s="131">
        <v>1342506.01</v>
      </c>
      <c r="FT37" s="130">
        <v>0</v>
      </c>
      <c r="FU37" s="9">
        <f t="shared" si="139"/>
        <v>1.0418034499761226</v>
      </c>
      <c r="FV37" s="9">
        <f t="shared" si="139"/>
        <v>1.0418034499761226</v>
      </c>
      <c r="FW37" s="9" t="str">
        <f>IF(FQ37=0," ",IF(FQ37/FN37*100&gt;200,"СВ.200",FQ37/FN37))</f>
        <v xml:space="preserve"> </v>
      </c>
      <c r="FX37" s="9" t="str">
        <f t="shared" si="140"/>
        <v>СВ.200</v>
      </c>
      <c r="FY37" s="9" t="str">
        <f t="shared" si="140"/>
        <v>СВ.200</v>
      </c>
      <c r="FZ37" s="9" t="str">
        <f t="shared" si="141"/>
        <v xml:space="preserve"> </v>
      </c>
      <c r="GA37" s="130">
        <f t="shared" si="142"/>
        <v>0</v>
      </c>
      <c r="GB37" s="131">
        <v>0</v>
      </c>
      <c r="GC37" s="130"/>
      <c r="GD37" s="130">
        <f t="shared" si="143"/>
        <v>0</v>
      </c>
      <c r="GE37" s="131">
        <v>0</v>
      </c>
      <c r="GF37" s="130"/>
      <c r="GG37" s="11" t="str">
        <f t="shared" si="167"/>
        <v xml:space="preserve"> </v>
      </c>
      <c r="GH37" s="11" t="str">
        <f t="shared" si="166"/>
        <v xml:space="preserve"> </v>
      </c>
      <c r="GI37" s="9" t="str">
        <f t="shared" si="175"/>
        <v xml:space="preserve"> </v>
      </c>
      <c r="GJ37" s="37">
        <f t="shared" si="82"/>
        <v>0.90642480798365532</v>
      </c>
      <c r="GK37" s="9">
        <f t="shared" si="82"/>
        <v>0.87111540717958658</v>
      </c>
      <c r="GL37" s="9">
        <f t="shared" si="82"/>
        <v>0.95297109313628403</v>
      </c>
      <c r="GM37" s="37">
        <f t="shared" si="21"/>
        <v>0.94381450069424777</v>
      </c>
      <c r="GN37" s="9">
        <f t="shared" si="21"/>
        <v>0.93140306155820674</v>
      </c>
      <c r="GO37" s="9">
        <f t="shared" si="21"/>
        <v>0.95901838999135935</v>
      </c>
      <c r="GP37" s="37">
        <f t="shared" si="22"/>
        <v>0.85060704980307034</v>
      </c>
      <c r="GQ37" s="9">
        <f t="shared" si="22"/>
        <v>0.79698460721806719</v>
      </c>
      <c r="GR37" s="9">
        <f t="shared" si="22"/>
        <v>0.91522262858538539</v>
      </c>
      <c r="GS37" s="37">
        <f t="shared" si="23"/>
        <v>0.83522616337251709</v>
      </c>
      <c r="GT37" s="9">
        <f t="shared" si="23"/>
        <v>0.76118477868730561</v>
      </c>
      <c r="GU37" s="9">
        <f t="shared" si="23"/>
        <v>0.92331437943949879</v>
      </c>
      <c r="GV37" s="37">
        <f t="shared" si="145"/>
        <v>5.5627090166568943E-2</v>
      </c>
      <c r="GW37" s="9">
        <f t="shared" si="145"/>
        <v>7.0006357884454681E-2</v>
      </c>
      <c r="GX37" s="9">
        <f t="shared" si="145"/>
        <v>3.8299928976845511E-2</v>
      </c>
      <c r="GY37" s="146">
        <f t="shared" si="26"/>
        <v>5.5554147935005335E-2</v>
      </c>
      <c r="GZ37" s="145">
        <f t="shared" si="26"/>
        <v>7.1123977930768245E-2</v>
      </c>
      <c r="HA37" s="9">
        <f t="shared" si="26"/>
        <v>3.7030472903481104E-2</v>
      </c>
      <c r="HB37" s="37">
        <f t="shared" si="146"/>
        <v>4.7698582191016053E-2</v>
      </c>
      <c r="HC37" s="9">
        <f t="shared" si="146"/>
        <v>8.7282139796227218E-2</v>
      </c>
      <c r="HD37" s="9" t="str">
        <f t="shared" si="146"/>
        <v xml:space="preserve"> </v>
      </c>
      <c r="HE37" s="37">
        <f t="shared" si="87"/>
        <v>4.6338035006835851E-2</v>
      </c>
      <c r="HF37" s="9">
        <f t="shared" si="87"/>
        <v>8.5286857320243575E-2</v>
      </c>
      <c r="HG37" s="9" t="str">
        <f t="shared" si="87"/>
        <v xml:space="preserve"> </v>
      </c>
      <c r="HH37" s="37">
        <f t="shared" si="88"/>
        <v>8.1375261118740697E-5</v>
      </c>
      <c r="HI37" s="9">
        <f t="shared" si="88"/>
        <v>1.4890603851655328E-4</v>
      </c>
      <c r="HJ37" s="9" t="str">
        <f t="shared" si="88"/>
        <v xml:space="preserve"> </v>
      </c>
      <c r="HK37" s="37">
        <f t="shared" si="147"/>
        <v>1.2654527129500305E-5</v>
      </c>
      <c r="HL37" s="9">
        <f t="shared" si="147"/>
        <v>2.3291122499899474E-5</v>
      </c>
      <c r="HM37" s="9" t="str">
        <f t="shared" si="147"/>
        <v xml:space="preserve"> </v>
      </c>
      <c r="HN37" s="37">
        <f t="shared" si="29"/>
        <v>1.3739981095308102E-2</v>
      </c>
      <c r="HO37" s="9" t="str">
        <f t="shared" si="29"/>
        <v xml:space="preserve"> </v>
      </c>
      <c r="HP37" s="9">
        <f t="shared" si="29"/>
        <v>3.0296795520984694E-2</v>
      </c>
      <c r="HQ37" s="37">
        <f t="shared" si="30"/>
        <v>1.2027390950762129E-2</v>
      </c>
      <c r="HR37" s="9" t="str">
        <f t="shared" si="30"/>
        <v xml:space="preserve"> </v>
      </c>
      <c r="HS37" s="9">
        <f t="shared" si="30"/>
        <v>2.6336569760655511E-2</v>
      </c>
      <c r="HT37" s="37">
        <f t="shared" si="168"/>
        <v>7.3381286345113612E-3</v>
      </c>
      <c r="HU37" s="9" t="str">
        <f t="shared" si="168"/>
        <v xml:space="preserve"> </v>
      </c>
      <c r="HV37" s="9">
        <f t="shared" si="168"/>
        <v>1.6180646916784426E-2</v>
      </c>
      <c r="HW37" s="37">
        <f t="shared" si="32"/>
        <v>6.0823313257393884E-3</v>
      </c>
      <c r="HX37" s="9" t="str">
        <f t="shared" si="32"/>
        <v xml:space="preserve"> </v>
      </c>
      <c r="HY37" s="9">
        <f t="shared" si="32"/>
        <v>1.3318577896364567E-2</v>
      </c>
      <c r="HZ37" s="37">
        <f t="shared" si="33"/>
        <v>1.062817294296017E-2</v>
      </c>
      <c r="IA37" s="9">
        <f t="shared" si="33"/>
        <v>1.9448160384956899E-2</v>
      </c>
      <c r="IB37" s="19" t="str">
        <f t="shared" si="33"/>
        <v xml:space="preserve"> </v>
      </c>
      <c r="IC37" s="37">
        <f t="shared" si="34"/>
        <v>3.0327892178070994E-2</v>
      </c>
      <c r="ID37" s="9">
        <f t="shared" si="34"/>
        <v>5.5819600736917253E-2</v>
      </c>
      <c r="IE37" s="9" t="str">
        <f t="shared" si="34"/>
        <v xml:space="preserve"> </v>
      </c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</row>
    <row r="38" spans="1:256" s="15" customFormat="1" outlineLevel="1" x14ac:dyDescent="0.2">
      <c r="A38" s="32">
        <v>27</v>
      </c>
      <c r="B38" s="82" t="s">
        <v>31</v>
      </c>
      <c r="C38" s="130">
        <f t="shared" si="148"/>
        <v>117187951.03999999</v>
      </c>
      <c r="D38" s="144">
        <v>72425207.099999994</v>
      </c>
      <c r="E38" s="131">
        <v>44762743.939999998</v>
      </c>
      <c r="F38" s="130">
        <f t="shared" si="149"/>
        <v>80914354.629999995</v>
      </c>
      <c r="G38" s="144">
        <v>49185070</v>
      </c>
      <c r="H38" s="131">
        <v>31729284.629999999</v>
      </c>
      <c r="I38" s="130">
        <f t="shared" si="150"/>
        <v>71620271.519999996</v>
      </c>
      <c r="J38" s="130">
        <v>43273158.100000001</v>
      </c>
      <c r="K38" s="130">
        <v>28347113.419999998</v>
      </c>
      <c r="L38" s="9">
        <f t="shared" si="151"/>
        <v>0.69046650199030568</v>
      </c>
      <c r="M38" s="9">
        <f t="shared" si="151"/>
        <v>0.67911535181512794</v>
      </c>
      <c r="N38" s="9">
        <f t="shared" si="151"/>
        <v>0.70883243155356934</v>
      </c>
      <c r="O38" s="9">
        <f t="shared" si="95"/>
        <v>1.1297688896279123</v>
      </c>
      <c r="P38" s="9">
        <f t="shared" si="95"/>
        <v>1.1366184526291829</v>
      </c>
      <c r="Q38" s="9">
        <f t="shared" si="95"/>
        <v>1.1193127201309234</v>
      </c>
      <c r="R38" s="130">
        <f t="shared" si="96"/>
        <v>97105732.409999996</v>
      </c>
      <c r="S38" s="131">
        <v>54921117.25</v>
      </c>
      <c r="T38" s="131">
        <v>42184615.160000004</v>
      </c>
      <c r="U38" s="130">
        <f t="shared" si="37"/>
        <v>69042890.780000001</v>
      </c>
      <c r="V38" s="131">
        <v>39166048.719999999</v>
      </c>
      <c r="W38" s="131">
        <v>29876842.059999999</v>
      </c>
      <c r="X38" s="130">
        <f t="shared" si="152"/>
        <v>61645272.119999997</v>
      </c>
      <c r="Y38" s="131">
        <v>34908529.259999998</v>
      </c>
      <c r="Z38" s="131">
        <v>26736742.859999999</v>
      </c>
      <c r="AA38" s="9">
        <f t="shared" si="153"/>
        <v>0.71100736348382587</v>
      </c>
      <c r="AB38" s="9">
        <f t="shared" si="153"/>
        <v>0.71313277444296708</v>
      </c>
      <c r="AC38" s="9">
        <f t="shared" si="153"/>
        <v>0.70824024224664739</v>
      </c>
      <c r="AD38" s="9">
        <f t="shared" si="97"/>
        <v>1.1200030173538635</v>
      </c>
      <c r="AE38" s="9">
        <f t="shared" si="97"/>
        <v>1.1219621551022629</v>
      </c>
      <c r="AF38" s="9">
        <f t="shared" si="97"/>
        <v>1.1174450910659655</v>
      </c>
      <c r="AG38" s="130">
        <f t="shared" si="98"/>
        <v>64939450.140000001</v>
      </c>
      <c r="AH38" s="131">
        <v>33966200</v>
      </c>
      <c r="AI38" s="131">
        <v>30973250.140000001</v>
      </c>
      <c r="AJ38" s="130">
        <f t="shared" si="99"/>
        <v>44572293.730000004</v>
      </c>
      <c r="AK38" s="130">
        <v>21524451.010000002</v>
      </c>
      <c r="AL38" s="130">
        <v>23047842.719999999</v>
      </c>
      <c r="AM38" s="130">
        <f>SUM(AN38:AO38)</f>
        <v>41991245.530000001</v>
      </c>
      <c r="AN38" s="130">
        <v>20736397.789999999</v>
      </c>
      <c r="AO38" s="130">
        <v>21254847.740000002</v>
      </c>
      <c r="AP38" s="9">
        <f t="shared" si="101"/>
        <v>0.68636697160060067</v>
      </c>
      <c r="AQ38" s="9">
        <f t="shared" si="101"/>
        <v>0.63370206293315123</v>
      </c>
      <c r="AR38" s="9">
        <f t="shared" si="101"/>
        <v>0.74412089838241302</v>
      </c>
      <c r="AS38" s="9">
        <f t="shared" si="102"/>
        <v>1.0614663406008287</v>
      </c>
      <c r="AT38" s="9">
        <f t="shared" si="102"/>
        <v>1.0380033807212183</v>
      </c>
      <c r="AU38" s="9">
        <f t="shared" si="102"/>
        <v>1.0843569900821128</v>
      </c>
      <c r="AV38" s="130">
        <f t="shared" si="103"/>
        <v>15276300</v>
      </c>
      <c r="AW38" s="131">
        <v>11100300</v>
      </c>
      <c r="AX38" s="131">
        <v>4176000</v>
      </c>
      <c r="AY38" s="130">
        <f t="shared" si="104"/>
        <v>11286792.890000001</v>
      </c>
      <c r="AZ38" s="131">
        <v>8201333.2199999997</v>
      </c>
      <c r="BA38" s="131">
        <v>3085459.67</v>
      </c>
      <c r="BB38" s="130">
        <f t="shared" si="105"/>
        <v>9749731.8699999992</v>
      </c>
      <c r="BC38" s="131">
        <v>7083017.9699999997</v>
      </c>
      <c r="BD38" s="131">
        <v>2666713.9</v>
      </c>
      <c r="BE38" s="9">
        <f t="shared" si="154"/>
        <v>0.7388433645581719</v>
      </c>
      <c r="BF38" s="9">
        <f t="shared" si="154"/>
        <v>0.73883888003026943</v>
      </c>
      <c r="BG38" s="40">
        <f t="shared" si="155"/>
        <v>0.73885528496168584</v>
      </c>
      <c r="BH38" s="41">
        <f t="shared" si="106"/>
        <v>1.1576516196029503</v>
      </c>
      <c r="BI38" s="41">
        <f t="shared" si="106"/>
        <v>1.1578868294188445</v>
      </c>
      <c r="BJ38" s="41">
        <f t="shared" si="156"/>
        <v>1.1570268824113452</v>
      </c>
      <c r="BK38" s="130">
        <f t="shared" si="107"/>
        <v>5930800</v>
      </c>
      <c r="BL38" s="131">
        <v>5930800</v>
      </c>
      <c r="BM38" s="131"/>
      <c r="BN38" s="130">
        <f t="shared" si="108"/>
        <v>4940695.54</v>
      </c>
      <c r="BO38" s="131">
        <v>4940695.54</v>
      </c>
      <c r="BP38" s="131"/>
      <c r="BQ38" s="130">
        <f t="shared" si="109"/>
        <v>4437794.62</v>
      </c>
      <c r="BR38" s="131">
        <v>4437794.62</v>
      </c>
      <c r="BS38" s="131"/>
      <c r="BT38" s="9">
        <f t="shared" si="110"/>
        <v>0.83305718284211239</v>
      </c>
      <c r="BU38" s="9">
        <f t="shared" si="110"/>
        <v>0.83305718284211239</v>
      </c>
      <c r="BV38" s="42"/>
      <c r="BW38" s="9">
        <f t="shared" si="165"/>
        <v>1.1133222609567273</v>
      </c>
      <c r="BX38" s="9">
        <f t="shared" si="111"/>
        <v>1.1133222609567273</v>
      </c>
      <c r="BY38" s="42"/>
      <c r="BZ38" s="130">
        <f t="shared" si="112"/>
        <v>0</v>
      </c>
      <c r="CA38" s="137">
        <v>0</v>
      </c>
      <c r="CB38" s="137"/>
      <c r="CC38" s="130">
        <f t="shared" si="113"/>
        <v>3656</v>
      </c>
      <c r="CD38" s="131">
        <v>3656</v>
      </c>
      <c r="CE38" s="131"/>
      <c r="CF38" s="130">
        <f t="shared" si="114"/>
        <v>5063.17</v>
      </c>
      <c r="CG38" s="131">
        <v>5063.17</v>
      </c>
      <c r="CH38" s="131"/>
      <c r="CI38" s="9">
        <f t="shared" si="169"/>
        <v>0</v>
      </c>
      <c r="CJ38" s="9">
        <f t="shared" si="169"/>
        <v>0</v>
      </c>
      <c r="CK38" s="42"/>
      <c r="CL38" s="9">
        <f t="shared" si="163"/>
        <v>0.72207727569882107</v>
      </c>
      <c r="CM38" s="9">
        <f t="shared" si="157"/>
        <v>0.72207727569882107</v>
      </c>
      <c r="CN38" s="42"/>
      <c r="CO38" s="130">
        <f t="shared" si="115"/>
        <v>1419000</v>
      </c>
      <c r="CP38" s="131">
        <v>1419000</v>
      </c>
      <c r="CQ38" s="131"/>
      <c r="CR38" s="130">
        <f t="shared" si="116"/>
        <v>1139864</v>
      </c>
      <c r="CS38" s="131">
        <v>1139864</v>
      </c>
      <c r="CT38" s="131"/>
      <c r="CU38" s="130">
        <f t="shared" si="117"/>
        <v>1196484.28</v>
      </c>
      <c r="CV38" s="131">
        <v>1196484.28</v>
      </c>
      <c r="CW38" s="131"/>
      <c r="CX38" s="9">
        <f t="shared" si="171"/>
        <v>0.80328682170542631</v>
      </c>
      <c r="CY38" s="9">
        <f t="shared" si="171"/>
        <v>0.80328682170542631</v>
      </c>
      <c r="CZ38" s="9" t="str">
        <f t="shared" si="171"/>
        <v xml:space="preserve"> </v>
      </c>
      <c r="DA38" s="9">
        <f t="shared" si="172"/>
        <v>0.95267779030076349</v>
      </c>
      <c r="DB38" s="9">
        <f t="shared" si="172"/>
        <v>0.95267779030076349</v>
      </c>
      <c r="DC38" s="9" t="str">
        <f t="shared" si="172"/>
        <v xml:space="preserve"> </v>
      </c>
      <c r="DD38" s="130">
        <f t="shared" si="120"/>
        <v>470365.02</v>
      </c>
      <c r="DE38" s="131">
        <v>266000</v>
      </c>
      <c r="DF38" s="131">
        <v>204365.02</v>
      </c>
      <c r="DG38" s="130">
        <f t="shared" si="121"/>
        <v>497752</v>
      </c>
      <c r="DH38" s="131">
        <v>348426.4</v>
      </c>
      <c r="DI38" s="131">
        <v>149325.6</v>
      </c>
      <c r="DJ38" s="130">
        <f t="shared" si="122"/>
        <v>376491</v>
      </c>
      <c r="DK38" s="131">
        <v>263543.7</v>
      </c>
      <c r="DL38" s="131">
        <v>112947.3</v>
      </c>
      <c r="DM38" s="9">
        <f t="shared" si="123"/>
        <v>1.0582249504863266</v>
      </c>
      <c r="DN38" s="9">
        <f t="shared" si="123"/>
        <v>1.3098736842105263</v>
      </c>
      <c r="DO38" s="9">
        <f t="shared" si="123"/>
        <v>0.7306808180773795</v>
      </c>
      <c r="DP38" s="9">
        <f t="shared" si="124"/>
        <v>1.322082068362856</v>
      </c>
      <c r="DQ38" s="9">
        <f t="shared" si="124"/>
        <v>1.322082068362856</v>
      </c>
      <c r="DR38" s="9">
        <f t="shared" si="124"/>
        <v>1.322082068362856</v>
      </c>
      <c r="DS38" s="130">
        <f t="shared" si="158"/>
        <v>2740000</v>
      </c>
      <c r="DT38" s="131"/>
      <c r="DU38" s="131">
        <v>2740000</v>
      </c>
      <c r="DV38" s="130">
        <f t="shared" si="125"/>
        <v>1083949.3599999999</v>
      </c>
      <c r="DW38" s="131"/>
      <c r="DX38" s="131">
        <v>1083949.3599999999</v>
      </c>
      <c r="DY38" s="130">
        <f t="shared" si="126"/>
        <v>1008824.6</v>
      </c>
      <c r="DZ38" s="131"/>
      <c r="EA38" s="131">
        <v>1008824.6</v>
      </c>
      <c r="EB38" s="9">
        <f t="shared" si="176"/>
        <v>0.39560195620437949</v>
      </c>
      <c r="EC38" s="9" t="str">
        <f t="shared" si="176"/>
        <v xml:space="preserve"> </v>
      </c>
      <c r="ED38" s="9">
        <f t="shared" si="176"/>
        <v>0.39560195620437949</v>
      </c>
      <c r="EE38" s="9">
        <f t="shared" si="164"/>
        <v>1.074467613101425</v>
      </c>
      <c r="EF38" s="9" t="str">
        <f t="shared" si="164"/>
        <v xml:space="preserve"> </v>
      </c>
      <c r="EG38" s="9">
        <f t="shared" si="164"/>
        <v>1.074467613101425</v>
      </c>
      <c r="EH38" s="130">
        <f t="shared" si="127"/>
        <v>4091000</v>
      </c>
      <c r="EI38" s="140"/>
      <c r="EJ38" s="140">
        <v>4091000</v>
      </c>
      <c r="EK38" s="130">
        <f t="shared" si="128"/>
        <v>2510264.71</v>
      </c>
      <c r="EL38" s="131"/>
      <c r="EM38" s="131">
        <v>2510264.71</v>
      </c>
      <c r="EN38" s="130">
        <f t="shared" si="129"/>
        <v>1693409.3199999998</v>
      </c>
      <c r="EO38" s="131"/>
      <c r="EP38" s="131">
        <v>1693409.3199999998</v>
      </c>
      <c r="EQ38" s="9">
        <f t="shared" si="173"/>
        <v>0.61360662674162791</v>
      </c>
      <c r="ER38" s="9" t="str">
        <f t="shared" si="173"/>
        <v xml:space="preserve"> </v>
      </c>
      <c r="ES38" s="9">
        <f t="shared" si="173"/>
        <v>0.61360662674162791</v>
      </c>
      <c r="ET38" s="9">
        <f t="shared" si="174"/>
        <v>1.4823732693286467</v>
      </c>
      <c r="EU38" s="9" t="str">
        <f t="shared" si="174"/>
        <v xml:space="preserve"> </v>
      </c>
      <c r="EV38" s="9">
        <f t="shared" si="174"/>
        <v>1.4823732693286467</v>
      </c>
      <c r="EW38" s="130">
        <f t="shared" si="132"/>
        <v>0</v>
      </c>
      <c r="EX38" s="131">
        <v>0</v>
      </c>
      <c r="EY38" s="130"/>
      <c r="EZ38" s="130">
        <f t="shared" si="133"/>
        <v>0</v>
      </c>
      <c r="FA38" s="131">
        <v>0</v>
      </c>
      <c r="FB38" s="130"/>
      <c r="FC38" s="130">
        <f t="shared" si="134"/>
        <v>0</v>
      </c>
      <c r="FD38" s="131">
        <v>0</v>
      </c>
      <c r="FE38" s="130"/>
      <c r="FF38" s="9" t="str">
        <f t="shared" si="177"/>
        <v xml:space="preserve"> </v>
      </c>
      <c r="FG38" s="9" t="str">
        <f t="shared" si="177"/>
        <v xml:space="preserve"> </v>
      </c>
      <c r="FH38" s="9" t="str">
        <f t="shared" si="135"/>
        <v xml:space="preserve"> </v>
      </c>
      <c r="FI38" s="9" t="str">
        <f t="shared" si="170"/>
        <v xml:space="preserve"> </v>
      </c>
      <c r="FJ38" s="9" t="str">
        <f t="shared" si="170"/>
        <v xml:space="preserve"> </v>
      </c>
      <c r="FK38" s="9" t="str">
        <f t="shared" si="162"/>
        <v xml:space="preserve"> </v>
      </c>
      <c r="FL38" s="130">
        <f t="shared" si="136"/>
        <v>2238817.25</v>
      </c>
      <c r="FM38" s="131">
        <v>2238817.25</v>
      </c>
      <c r="FN38" s="130">
        <v>0</v>
      </c>
      <c r="FO38" s="130">
        <f t="shared" si="137"/>
        <v>3007622.55</v>
      </c>
      <c r="FP38" s="131">
        <v>3007622.55</v>
      </c>
      <c r="FQ38" s="130">
        <v>0</v>
      </c>
      <c r="FR38" s="130">
        <f t="shared" si="138"/>
        <v>1186227.73</v>
      </c>
      <c r="FS38" s="131">
        <v>1186227.73</v>
      </c>
      <c r="FT38" s="130">
        <v>0</v>
      </c>
      <c r="FU38" s="9">
        <f t="shared" si="139"/>
        <v>1.3433979705132251</v>
      </c>
      <c r="FV38" s="9">
        <f t="shared" si="139"/>
        <v>1.3433979705132251</v>
      </c>
      <c r="FW38" s="9" t="str">
        <f t="shared" si="139"/>
        <v xml:space="preserve"> </v>
      </c>
      <c r="FX38" s="9" t="str">
        <f t="shared" si="140"/>
        <v>СВ.200</v>
      </c>
      <c r="FY38" s="9" t="str">
        <f t="shared" si="140"/>
        <v>СВ.200</v>
      </c>
      <c r="FZ38" s="9" t="str">
        <f t="shared" si="141"/>
        <v xml:space="preserve"> </v>
      </c>
      <c r="GA38" s="130">
        <f t="shared" si="142"/>
        <v>0</v>
      </c>
      <c r="GB38" s="131">
        <v>0</v>
      </c>
      <c r="GC38" s="130"/>
      <c r="GD38" s="130">
        <f t="shared" si="143"/>
        <v>0</v>
      </c>
      <c r="GE38" s="131">
        <v>0</v>
      </c>
      <c r="GF38" s="130"/>
      <c r="GG38" s="9" t="str">
        <f t="shared" ref="GG38:GH40" si="178">IF(GA38&lt;0," ",IF(GD38&lt;0," ",IF(GD38=0," ",IF(GA38/GD38*100&gt;200,"СВ.200",GA38/GD38))))</f>
        <v xml:space="preserve"> </v>
      </c>
      <c r="GH38" s="9" t="str">
        <f t="shared" si="178"/>
        <v xml:space="preserve"> </v>
      </c>
      <c r="GI38" s="9" t="str">
        <f t="shared" si="175"/>
        <v xml:space="preserve"> </v>
      </c>
      <c r="GJ38" s="37">
        <f t="shared" si="82"/>
        <v>0.86072379804906951</v>
      </c>
      <c r="GK38" s="9">
        <f t="shared" si="82"/>
        <v>0.80670167819343874</v>
      </c>
      <c r="GL38" s="9">
        <f t="shared" si="82"/>
        <v>0.94319102138760202</v>
      </c>
      <c r="GM38" s="37">
        <f t="shared" si="21"/>
        <v>0.85328358726600406</v>
      </c>
      <c r="GN38" s="9">
        <f t="shared" si="21"/>
        <v>0.79629954211715059</v>
      </c>
      <c r="GO38" s="9">
        <f t="shared" si="21"/>
        <v>0.9416172601556696</v>
      </c>
      <c r="GP38" s="37">
        <f t="shared" si="22"/>
        <v>0.68117544275348396</v>
      </c>
      <c r="GQ38" s="9">
        <f t="shared" si="22"/>
        <v>0.59402095217345174</v>
      </c>
      <c r="GR38" s="9">
        <f t="shared" si="22"/>
        <v>0.79496772854103748</v>
      </c>
      <c r="GS38" s="37">
        <f t="shared" si="23"/>
        <v>0.64557397910852654</v>
      </c>
      <c r="GT38" s="9">
        <f t="shared" si="23"/>
        <v>0.54956912206996822</v>
      </c>
      <c r="GU38" s="9">
        <f t="shared" si="23"/>
        <v>0.77142834151327977</v>
      </c>
      <c r="GV38" s="37">
        <f t="shared" si="145"/>
        <v>0.15815863138735059</v>
      </c>
      <c r="GW38" s="9">
        <f t="shared" si="145"/>
        <v>0.20290221674036807</v>
      </c>
      <c r="GX38" s="9">
        <f t="shared" si="145"/>
        <v>9.9739669636034339E-2</v>
      </c>
      <c r="GY38" s="146">
        <f t="shared" si="26"/>
        <v>0.16347509153352979</v>
      </c>
      <c r="GZ38" s="145">
        <f t="shared" si="26"/>
        <v>0.20939904555171579</v>
      </c>
      <c r="HA38" s="9">
        <f t="shared" si="26"/>
        <v>0.10327261709265133</v>
      </c>
      <c r="HB38" s="37">
        <f t="shared" si="146"/>
        <v>7.1989212917436637E-2</v>
      </c>
      <c r="HC38" s="9">
        <f t="shared" si="146"/>
        <v>0.12712637037633823</v>
      </c>
      <c r="HD38" s="9" t="str">
        <f t="shared" si="146"/>
        <v xml:space="preserve"> </v>
      </c>
      <c r="HE38" s="37">
        <f t="shared" si="87"/>
        <v>7.1559801221868821E-2</v>
      </c>
      <c r="HF38" s="9">
        <f t="shared" si="87"/>
        <v>0.12614740831584198</v>
      </c>
      <c r="HG38" s="9" t="str">
        <f t="shared" si="87"/>
        <v xml:space="preserve"> </v>
      </c>
      <c r="HH38" s="37">
        <f t="shared" si="88"/>
        <v>8.2133954898340393E-5</v>
      </c>
      <c r="HI38" s="9">
        <f t="shared" si="88"/>
        <v>1.4504105751031004E-4</v>
      </c>
      <c r="HJ38" s="9" t="str">
        <f t="shared" si="88"/>
        <v xml:space="preserve"> </v>
      </c>
      <c r="HK38" s="37">
        <f t="shared" si="147"/>
        <v>5.2952591623800491E-5</v>
      </c>
      <c r="HL38" s="9">
        <f t="shared" si="147"/>
        <v>9.3346153607092795E-5</v>
      </c>
      <c r="HM38" s="9" t="str">
        <f t="shared" si="147"/>
        <v xml:space="preserve"> </v>
      </c>
      <c r="HN38" s="37">
        <f t="shared" si="29"/>
        <v>2.747022215594366E-2</v>
      </c>
      <c r="HO38" s="9" t="str">
        <f t="shared" si="29"/>
        <v xml:space="preserve"> </v>
      </c>
      <c r="HP38" s="9">
        <f t="shared" si="29"/>
        <v>6.3336410454597911E-2</v>
      </c>
      <c r="HQ38" s="37">
        <f t="shared" si="30"/>
        <v>3.6358047608388393E-2</v>
      </c>
      <c r="HR38" s="9" t="str">
        <f t="shared" si="30"/>
        <v xml:space="preserve"> </v>
      </c>
      <c r="HS38" s="9">
        <f t="shared" si="30"/>
        <v>8.4020416379976676E-2</v>
      </c>
      <c r="HT38" s="37">
        <f t="shared" si="168"/>
        <v>1.6364995486372429E-2</v>
      </c>
      <c r="HU38" s="9" t="str">
        <f t="shared" si="168"/>
        <v xml:space="preserve"> </v>
      </c>
      <c r="HV38" s="9">
        <f t="shared" si="168"/>
        <v>3.7731768797809352E-2</v>
      </c>
      <c r="HW38" s="37">
        <f t="shared" si="32"/>
        <v>1.5699652024332576E-2</v>
      </c>
      <c r="HX38" s="9" t="str">
        <f t="shared" si="32"/>
        <v xml:space="preserve"> </v>
      </c>
      <c r="HY38" s="9">
        <f t="shared" si="32"/>
        <v>3.6280586744180152E-2</v>
      </c>
      <c r="HZ38" s="37">
        <f t="shared" si="33"/>
        <v>1.9242801421832705E-2</v>
      </c>
      <c r="IA38" s="9">
        <f t="shared" si="33"/>
        <v>3.398102856654122E-2</v>
      </c>
      <c r="IB38" s="19" t="str">
        <f t="shared" si="33"/>
        <v xml:space="preserve"> </v>
      </c>
      <c r="IC38" s="37">
        <f t="shared" si="34"/>
        <v>4.3561654444388254E-2</v>
      </c>
      <c r="ID38" s="9">
        <f t="shared" si="34"/>
        <v>7.6791574547170713E-2</v>
      </c>
      <c r="IE38" s="9" t="str">
        <f t="shared" si="34"/>
        <v xml:space="preserve"> </v>
      </c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</row>
    <row r="39" spans="1:256" s="88" customFormat="1" ht="44.25" customHeight="1" x14ac:dyDescent="0.2">
      <c r="A39" s="43"/>
      <c r="B39" s="85" t="s">
        <v>32</v>
      </c>
      <c r="C39" s="136">
        <f>D39+E39</f>
        <v>5076169896.3100004</v>
      </c>
      <c r="D39" s="136">
        <f>SUM(D18:D38)</f>
        <v>3145582001.6900001</v>
      </c>
      <c r="E39" s="136">
        <f>SUM(E18:E38)</f>
        <v>1930587894.6200001</v>
      </c>
      <c r="F39" s="136">
        <f>G39+H39</f>
        <v>3931465999.2399998</v>
      </c>
      <c r="G39" s="136">
        <f>SUM(G18:G38)</f>
        <v>2493561389.1399999</v>
      </c>
      <c r="H39" s="136">
        <f>SUM(H18:H38)</f>
        <v>1437904610.1000001</v>
      </c>
      <c r="I39" s="136">
        <f>J39+K39</f>
        <v>3476019060.3600001</v>
      </c>
      <c r="J39" s="136">
        <f>SUM(J18:J38)</f>
        <v>2243193821.8099999</v>
      </c>
      <c r="K39" s="136">
        <f>SUM(K18:K38)</f>
        <v>1232825238.5500002</v>
      </c>
      <c r="L39" s="16">
        <f>F39/C39</f>
        <v>0.77449456569566055</v>
      </c>
      <c r="M39" s="16">
        <f t="shared" si="151"/>
        <v>0.792718609084203</v>
      </c>
      <c r="N39" s="16">
        <f t="shared" si="151"/>
        <v>0.74480142246153713</v>
      </c>
      <c r="O39" s="16">
        <f>IF(I39=0," ",IF(F39/I39*100&gt;200,"СВ.200",F39/I39))</f>
        <v>1.1310254434660179</v>
      </c>
      <c r="P39" s="16">
        <f t="shared" ref="P39:Q42" si="179">G39/J39</f>
        <v>1.1116120974013659</v>
      </c>
      <c r="Q39" s="16">
        <f t="shared" si="179"/>
        <v>1.1663491021575825</v>
      </c>
      <c r="R39" s="138">
        <f t="shared" si="96"/>
        <v>4395641073.670001</v>
      </c>
      <c r="S39" s="136">
        <f>SUM(S18:S38)</f>
        <v>2638742541.2100005</v>
      </c>
      <c r="T39" s="136">
        <f>SUM(T18:T38)</f>
        <v>1756898532.4600005</v>
      </c>
      <c r="U39" s="138">
        <f t="shared" si="37"/>
        <v>3474637531.4800005</v>
      </c>
      <c r="V39" s="136">
        <f>SUM(V18:V38)</f>
        <v>2143841860.49</v>
      </c>
      <c r="W39" s="136">
        <f>SUM(W18:W38)</f>
        <v>1330795670.9900002</v>
      </c>
      <c r="X39" s="138">
        <f t="shared" si="152"/>
        <v>3039095116.4000001</v>
      </c>
      <c r="Y39" s="136">
        <f>SUM(Y18:Y38)</f>
        <v>1891004359.9400001</v>
      </c>
      <c r="Z39" s="136">
        <f>SUM(Z18:Z38)</f>
        <v>1148090756.46</v>
      </c>
      <c r="AA39" s="16">
        <f t="shared" si="153"/>
        <v>0.79047344249583196</v>
      </c>
      <c r="AB39" s="16">
        <f t="shared" si="153"/>
        <v>0.81244828815581882</v>
      </c>
      <c r="AC39" s="16">
        <f t="shared" si="153"/>
        <v>0.757468713418883</v>
      </c>
      <c r="AD39" s="16">
        <f>IF(X39=0," ",IF(U39/X39*100&gt;200,"СВ.200",U39/X39))</f>
        <v>1.1433131897483775</v>
      </c>
      <c r="AE39" s="16">
        <f t="shared" ref="AE39:AF42" si="180">V39/Y39</f>
        <v>1.1337054032799916</v>
      </c>
      <c r="AF39" s="16">
        <f t="shared" si="180"/>
        <v>1.1591380415720347</v>
      </c>
      <c r="AG39" s="138">
        <f t="shared" si="98"/>
        <v>3516576532.1799998</v>
      </c>
      <c r="AH39" s="136">
        <f>SUM(AH18:AH38)</f>
        <v>2095547141.1999998</v>
      </c>
      <c r="AI39" s="136">
        <f>SUM(AI18:AI38)</f>
        <v>1421029390.98</v>
      </c>
      <c r="AJ39" s="138">
        <f t="shared" si="99"/>
        <v>2777397987.5699997</v>
      </c>
      <c r="AK39" s="136">
        <f>SUM(AK18:AK38)</f>
        <v>1668083778.8800001</v>
      </c>
      <c r="AL39" s="136">
        <f>SUM(AL18:AL38)</f>
        <v>1109314208.6899998</v>
      </c>
      <c r="AM39" s="138">
        <f>SUM(AN39:AO39)</f>
        <v>2459927070.9200001</v>
      </c>
      <c r="AN39" s="136">
        <f>SUM(AN18:AN38)</f>
        <v>1495853326.1199999</v>
      </c>
      <c r="AO39" s="136">
        <f>SUM(AO18:AO38)</f>
        <v>964073744.80000007</v>
      </c>
      <c r="AP39" s="16">
        <f t="shared" si="101"/>
        <v>0.78980166140397701</v>
      </c>
      <c r="AQ39" s="16">
        <f t="shared" si="101"/>
        <v>0.79601348310627085</v>
      </c>
      <c r="AR39" s="16">
        <f t="shared" si="101"/>
        <v>0.78064128422070944</v>
      </c>
      <c r="AS39" s="16">
        <f>AJ39/AM39</f>
        <v>1.1290570441713408</v>
      </c>
      <c r="AT39" s="16">
        <f>AK39/AN39</f>
        <v>1.1151385966475322</v>
      </c>
      <c r="AU39" s="16">
        <f>IF(AO39=0," ",IF(AL39/AO39*100&gt;200,"СВ.200",AL39/AO39))</f>
        <v>1.1506528568726144</v>
      </c>
      <c r="AV39" s="138">
        <f t="shared" si="103"/>
        <v>290742433.00999999</v>
      </c>
      <c r="AW39" s="136">
        <f>SUM(AW18:AW38)</f>
        <v>236683715.84</v>
      </c>
      <c r="AX39" s="136">
        <f>SUM(AX18:AX38)</f>
        <v>54058717.170000002</v>
      </c>
      <c r="AY39" s="138">
        <f t="shared" si="104"/>
        <v>219674839.11999995</v>
      </c>
      <c r="AZ39" s="136">
        <f>SUM(AZ18:AZ38)</f>
        <v>178926439.28999996</v>
      </c>
      <c r="BA39" s="136">
        <f>SUM(BA18:BA38)</f>
        <v>40748399.829999998</v>
      </c>
      <c r="BB39" s="138">
        <f t="shared" si="105"/>
        <v>187582396.08000004</v>
      </c>
      <c r="BC39" s="136">
        <f>SUM(BC18:BC38)</f>
        <v>152783424.72000003</v>
      </c>
      <c r="BD39" s="136">
        <f>SUM(BD18:BD38)</f>
        <v>34798971.359999999</v>
      </c>
      <c r="BE39" s="16">
        <f t="shared" si="154"/>
        <v>0.75556511254910041</v>
      </c>
      <c r="BF39" s="16">
        <f t="shared" si="154"/>
        <v>0.75597274892775301</v>
      </c>
      <c r="BG39" s="46">
        <f>BA39/AX39</f>
        <v>0.75378036999763298</v>
      </c>
      <c r="BH39" s="47">
        <f t="shared" si="106"/>
        <v>1.1710845138491202</v>
      </c>
      <c r="BI39" s="47">
        <f t="shared" si="106"/>
        <v>1.1711115889561394</v>
      </c>
      <c r="BJ39" s="47">
        <f t="shared" si="156"/>
        <v>1.1709656417269456</v>
      </c>
      <c r="BK39" s="138">
        <f t="shared" si="107"/>
        <v>129334095.70999998</v>
      </c>
      <c r="BL39" s="136">
        <f>SUM(BL18:BL38)</f>
        <v>129334095.70999998</v>
      </c>
      <c r="BM39" s="136">
        <f>SUM(BM18:BM38)</f>
        <v>0</v>
      </c>
      <c r="BN39" s="138">
        <f t="shared" si="108"/>
        <v>115071827.60000001</v>
      </c>
      <c r="BO39" s="136">
        <f>SUM(BO18:BO38)</f>
        <v>115071827.60000001</v>
      </c>
      <c r="BP39" s="136">
        <f>SUM(BP18:BP38)</f>
        <v>0</v>
      </c>
      <c r="BQ39" s="138">
        <f t="shared" si="109"/>
        <v>103358960.04000001</v>
      </c>
      <c r="BR39" s="136">
        <f>SUM(BR18:BR38)</f>
        <v>103358960.04000001</v>
      </c>
      <c r="BS39" s="136">
        <f>SUM(BS18:BS38)</f>
        <v>0</v>
      </c>
      <c r="BT39" s="16">
        <f t="shared" si="110"/>
        <v>0.88972538114017818</v>
      </c>
      <c r="BU39" s="16">
        <f t="shared" si="110"/>
        <v>0.88972538114017818</v>
      </c>
      <c r="BV39" s="44"/>
      <c r="BW39" s="16">
        <f t="shared" si="165"/>
        <v>1.1133222272695769</v>
      </c>
      <c r="BX39" s="16">
        <f t="shared" si="111"/>
        <v>1.1133222272695769</v>
      </c>
      <c r="BY39" s="44"/>
      <c r="BZ39" s="138">
        <f t="shared" si="112"/>
        <v>6821.58</v>
      </c>
      <c r="CA39" s="136">
        <f>SUM(CA18:CA38)</f>
        <v>6821.58</v>
      </c>
      <c r="CB39" s="136">
        <f>SUM(CB18:CB38)</f>
        <v>0</v>
      </c>
      <c r="CC39" s="138">
        <f t="shared" si="113"/>
        <v>76818.09</v>
      </c>
      <c r="CD39" s="136">
        <f>SUM(CD18:CD38)</f>
        <v>76818.09</v>
      </c>
      <c r="CE39" s="136">
        <f>SUM(CE18:CE38)</f>
        <v>0</v>
      </c>
      <c r="CF39" s="138">
        <f t="shared" si="114"/>
        <v>110259.1</v>
      </c>
      <c r="CG39" s="136">
        <f>SUM(CG18:CG38)</f>
        <v>110259.1</v>
      </c>
      <c r="CH39" s="136">
        <f>SUM(CH18:CH38)</f>
        <v>0</v>
      </c>
      <c r="CI39" s="16">
        <f t="shared" si="169"/>
        <v>8.880173927781855E-2</v>
      </c>
      <c r="CJ39" s="16">
        <f t="shared" si="169"/>
        <v>8.880173927781855E-2</v>
      </c>
      <c r="CK39" s="44"/>
      <c r="CL39" s="17">
        <f>IF(CC39&lt;0," ",IF(CF39&lt;0," ",IF(CF39=0," ",IF(CC39/CF39*100&gt;200,"СВ.200",CC39/CF39))))</f>
        <v>0.69670521526114393</v>
      </c>
      <c r="CM39" s="17">
        <f t="shared" si="157"/>
        <v>0.69670521526114393</v>
      </c>
      <c r="CN39" s="44"/>
      <c r="CO39" s="138">
        <f t="shared" si="115"/>
        <v>52142593.530000001</v>
      </c>
      <c r="CP39" s="136">
        <f>SUM(CP18:CP38)</f>
        <v>52142593.530000001</v>
      </c>
      <c r="CQ39" s="136">
        <f>SUM(CQ18:CQ38)</f>
        <v>0</v>
      </c>
      <c r="CR39" s="138">
        <f t="shared" si="116"/>
        <v>49875824.200000003</v>
      </c>
      <c r="CS39" s="136">
        <f>SUM(CS18:CS38)</f>
        <v>49875824.200000003</v>
      </c>
      <c r="CT39" s="136">
        <f>SUM(CT18:CT38)</f>
        <v>0</v>
      </c>
      <c r="CU39" s="138">
        <f t="shared" si="117"/>
        <v>51563278.949999996</v>
      </c>
      <c r="CV39" s="136">
        <f>SUM(CV18:CV38)</f>
        <v>51563278.949999996</v>
      </c>
      <c r="CW39" s="136">
        <f>SUM(CW18:CW38)</f>
        <v>0</v>
      </c>
      <c r="CX39" s="16">
        <f t="shared" si="171"/>
        <v>0.95652749170031559</v>
      </c>
      <c r="CY39" s="16">
        <f t="shared" si="171"/>
        <v>0.95652749170031559</v>
      </c>
      <c r="CZ39" s="16" t="str">
        <f t="shared" si="171"/>
        <v xml:space="preserve"> </v>
      </c>
      <c r="DA39" s="16">
        <f t="shared" si="172"/>
        <v>0.96727409923569274</v>
      </c>
      <c r="DB39" s="16">
        <f t="shared" si="172"/>
        <v>0.96727409923569274</v>
      </c>
      <c r="DC39" s="16" t="str">
        <f t="shared" si="172"/>
        <v xml:space="preserve"> </v>
      </c>
      <c r="DD39" s="138">
        <f t="shared" si="120"/>
        <v>40566125.559999995</v>
      </c>
      <c r="DE39" s="136">
        <f>SUM(DE18:DE38)</f>
        <v>31748993.759999998</v>
      </c>
      <c r="DF39" s="136">
        <f>SUM(DF18:DF38)</f>
        <v>8817131.7999999989</v>
      </c>
      <c r="DG39" s="138">
        <f>SUM(DH39:DI39)</f>
        <v>31597506.419999994</v>
      </c>
      <c r="DH39" s="136">
        <f>SUM(DH18:DH38)</f>
        <v>21841135.349999998</v>
      </c>
      <c r="DI39" s="136">
        <f>SUM(DI18:DI38)</f>
        <v>9756371.0699999984</v>
      </c>
      <c r="DJ39" s="138">
        <f>SUM(DK39:DL39)</f>
        <v>38253539.340000004</v>
      </c>
      <c r="DK39" s="136">
        <f>SUM(DK18:DK38)</f>
        <v>26250824.41</v>
      </c>
      <c r="DL39" s="136">
        <f>SUM(DL18:DL38)</f>
        <v>12002714.930000002</v>
      </c>
      <c r="DM39" s="16">
        <f t="shared" ref="DM39:DO42" si="181">IF(DD39=0," ",IF(DG39/DD39*100&gt;200,"СВ.200",DG39/DD39))</f>
        <v>0.77891358821697632</v>
      </c>
      <c r="DN39" s="16">
        <f t="shared" si="181"/>
        <v>0.68793157714236797</v>
      </c>
      <c r="DO39" s="16">
        <f t="shared" si="181"/>
        <v>1.1065243540989145</v>
      </c>
      <c r="DP39" s="16">
        <f t="shared" si="124"/>
        <v>0.82600216777745072</v>
      </c>
      <c r="DQ39" s="16">
        <f t="shared" si="124"/>
        <v>0.83201712101962888</v>
      </c>
      <c r="DR39" s="16">
        <f t="shared" si="124"/>
        <v>0.81284702060319591</v>
      </c>
      <c r="DS39" s="138">
        <f>SUM(DT39:DU39)</f>
        <v>65967065.789999999</v>
      </c>
      <c r="DT39" s="136">
        <f>SUM(DT18:DT38)</f>
        <v>0</v>
      </c>
      <c r="DU39" s="136">
        <f>SUM(DU18:DU38)</f>
        <v>65967065.789999999</v>
      </c>
      <c r="DV39" s="138">
        <f>SUM(DW39:DX39)</f>
        <v>32804463.109999999</v>
      </c>
      <c r="DW39" s="136">
        <f>SUM(DW18:DW38)</f>
        <v>0</v>
      </c>
      <c r="DX39" s="136">
        <f>SUM(DX18:DX38)</f>
        <v>32804463.109999999</v>
      </c>
      <c r="DY39" s="138">
        <f>SUM(DZ39:EA39)</f>
        <v>23499289.660000004</v>
      </c>
      <c r="DZ39" s="136">
        <f>SUM(DZ18:DZ38)</f>
        <v>0</v>
      </c>
      <c r="EA39" s="136">
        <f>SUM(EA18:EA38)</f>
        <v>23499289.660000004</v>
      </c>
      <c r="EB39" s="16">
        <f t="shared" ref="EB39:ED42" si="182">IF(DS39=0," ",IF(DV39/DS39*100&gt;200,"СВ.200",DV39/DS39))</f>
        <v>0.49728546687872927</v>
      </c>
      <c r="EC39" s="16" t="str">
        <f>IF(DW39&lt;=0," ",IF(DW39/DT39*100&gt;200,"СВ.200",DW39/DT39))</f>
        <v xml:space="preserve"> </v>
      </c>
      <c r="ED39" s="16">
        <f t="shared" si="182"/>
        <v>0.49728546687872927</v>
      </c>
      <c r="EE39" s="16">
        <f t="shared" ref="EE39:EG42" si="183">IF(DY39=0," ",IF(DV39/DY39*100&gt;200,"СВ.200",DV39/DY39))</f>
        <v>1.3959767969428909</v>
      </c>
      <c r="EF39" s="16" t="str">
        <f>IF(DW39&lt;=0," ",IF(DZ39/DW39*100&gt;200,"СВ.200",DZ39/DW39))</f>
        <v xml:space="preserve"> </v>
      </c>
      <c r="EG39" s="16">
        <f t="shared" si="183"/>
        <v>1.3959767969428909</v>
      </c>
      <c r="EH39" s="138">
        <f t="shared" si="127"/>
        <v>201456604.11000001</v>
      </c>
      <c r="EI39" s="136">
        <f>SUM(EI18:EI38)</f>
        <v>0</v>
      </c>
      <c r="EJ39" s="136">
        <f>SUM(EJ18:EJ38)</f>
        <v>201456604.11000001</v>
      </c>
      <c r="EK39" s="138">
        <f t="shared" si="128"/>
        <v>136890283.03</v>
      </c>
      <c r="EL39" s="136">
        <f>SUM(EL18:EL38)</f>
        <v>0</v>
      </c>
      <c r="EM39" s="136">
        <f>SUM(EM18:EM38)</f>
        <v>136890283.03</v>
      </c>
      <c r="EN39" s="138">
        <f t="shared" si="129"/>
        <v>113657300.70999998</v>
      </c>
      <c r="EO39" s="136">
        <f>SUM(EO18:EO38)</f>
        <v>0</v>
      </c>
      <c r="EP39" s="136">
        <f>SUM(EP18:EP38)</f>
        <v>113657300.70999998</v>
      </c>
      <c r="EQ39" s="16">
        <f t="shared" si="173"/>
        <v>0.67950258386791185</v>
      </c>
      <c r="ER39" s="16" t="str">
        <f t="shared" si="173"/>
        <v xml:space="preserve"> </v>
      </c>
      <c r="ES39" s="16">
        <f t="shared" si="173"/>
        <v>0.67950258386791185</v>
      </c>
      <c r="ET39" s="16">
        <f t="shared" si="174"/>
        <v>1.2044125821646925</v>
      </c>
      <c r="EU39" s="16" t="str">
        <f t="shared" si="174"/>
        <v xml:space="preserve"> </v>
      </c>
      <c r="EV39" s="16">
        <f t="shared" si="174"/>
        <v>1.2044125821646925</v>
      </c>
      <c r="EW39" s="138">
        <f t="shared" si="132"/>
        <v>40506701</v>
      </c>
      <c r="EX39" s="136">
        <f>SUM(EX18:EX38)</f>
        <v>40506701</v>
      </c>
      <c r="EY39" s="138">
        <f>SUM(EY18:EY38)</f>
        <v>0</v>
      </c>
      <c r="EZ39" s="138">
        <f t="shared" si="133"/>
        <v>31750047.469999999</v>
      </c>
      <c r="FA39" s="136">
        <f>SUM(FA18:FA38)</f>
        <v>31750047.469999999</v>
      </c>
      <c r="FB39" s="138">
        <f>SUM(FB18:FB38)</f>
        <v>0</v>
      </c>
      <c r="FC39" s="138">
        <f t="shared" si="134"/>
        <v>30933742.990000002</v>
      </c>
      <c r="FD39" s="136">
        <f>SUM(FD18:FD38)</f>
        <v>30933742.990000002</v>
      </c>
      <c r="FE39" s="138">
        <f>SUM(FE18:FE38)</f>
        <v>0</v>
      </c>
      <c r="FF39" s="16">
        <f t="shared" si="177"/>
        <v>0.78382210069390734</v>
      </c>
      <c r="FG39" s="16">
        <f t="shared" si="177"/>
        <v>0.78382210069390734</v>
      </c>
      <c r="FH39" s="16" t="str">
        <f t="shared" si="135"/>
        <v xml:space="preserve"> </v>
      </c>
      <c r="FI39" s="16">
        <f t="shared" si="170"/>
        <v>1.0263888039757711</v>
      </c>
      <c r="FJ39" s="16">
        <f t="shared" si="170"/>
        <v>1.0263888039757711</v>
      </c>
      <c r="FK39" s="16" t="str">
        <f>IF(FE39=0," ",IF(FB39/FE39*100&gt;200,"СВ.200",FB39/FE39))</f>
        <v xml:space="preserve"> </v>
      </c>
      <c r="FL39" s="138">
        <f t="shared" si="136"/>
        <v>52928202.549999997</v>
      </c>
      <c r="FM39" s="136">
        <f>SUM(FM18:FM38)</f>
        <v>52772478.589999996</v>
      </c>
      <c r="FN39" s="138">
        <f>SUM(FN18:FN38)</f>
        <v>155723.96</v>
      </c>
      <c r="FO39" s="138">
        <f t="shared" si="137"/>
        <v>78271158.00999999</v>
      </c>
      <c r="FP39" s="136">
        <f>SUM(FP18:FP38)</f>
        <v>78215978.00999999</v>
      </c>
      <c r="FQ39" s="138">
        <f>SUM(FQ18:FQ38)</f>
        <v>55180</v>
      </c>
      <c r="FR39" s="138">
        <f t="shared" si="138"/>
        <v>30209503.5</v>
      </c>
      <c r="FS39" s="136">
        <f>SUM(FS18:FS38)</f>
        <v>30150768.5</v>
      </c>
      <c r="FT39" s="138">
        <f>SUM(FT18:FT38)</f>
        <v>58735</v>
      </c>
      <c r="FU39" s="16">
        <f t="shared" si="139"/>
        <v>1.4788176102534205</v>
      </c>
      <c r="FV39" s="16">
        <f t="shared" si="139"/>
        <v>1.4821357665929558</v>
      </c>
      <c r="FW39" s="16">
        <f t="shared" si="139"/>
        <v>0.35434495757749807</v>
      </c>
      <c r="FX39" s="16" t="str">
        <f t="shared" si="140"/>
        <v>СВ.200</v>
      </c>
      <c r="FY39" s="16" t="str">
        <f t="shared" si="140"/>
        <v>СВ.200</v>
      </c>
      <c r="FZ39" s="16">
        <f t="shared" si="141"/>
        <v>1.0644255164914824</v>
      </c>
      <c r="GA39" s="138">
        <f t="shared" si="142"/>
        <v>11.6</v>
      </c>
      <c r="GB39" s="136">
        <f>SUM(GB18:GB38)</f>
        <v>11.6</v>
      </c>
      <c r="GC39" s="138">
        <f>SUM(GC18:GC38)</f>
        <v>0</v>
      </c>
      <c r="GD39" s="138">
        <f t="shared" si="143"/>
        <v>-224.89</v>
      </c>
      <c r="GE39" s="136">
        <f>SUM(GE18:GE38)</f>
        <v>-224.89</v>
      </c>
      <c r="GF39" s="138">
        <f>SUM(GF18:GF38)</f>
        <v>0</v>
      </c>
      <c r="GG39" s="16" t="str">
        <f t="shared" si="178"/>
        <v xml:space="preserve"> </v>
      </c>
      <c r="GH39" s="17" t="str">
        <f t="shared" si="178"/>
        <v xml:space="preserve"> </v>
      </c>
      <c r="GI39" s="16" t="str">
        <f t="shared" si="175"/>
        <v xml:space="preserve"> </v>
      </c>
      <c r="GJ39" s="17">
        <f t="shared" si="82"/>
        <v>0.87430335208957422</v>
      </c>
      <c r="GK39" s="17">
        <f t="shared" si="82"/>
        <v>0.84299641945972226</v>
      </c>
      <c r="GL39" s="17">
        <f t="shared" si="82"/>
        <v>0.93126805045809946</v>
      </c>
      <c r="GM39" s="17">
        <f t="shared" si="21"/>
        <v>0.88380200468519632</v>
      </c>
      <c r="GN39" s="17">
        <f t="shared" si="21"/>
        <v>0.85975098500758629</v>
      </c>
      <c r="GO39" s="17">
        <f t="shared" si="21"/>
        <v>0.92551040009354246</v>
      </c>
      <c r="GP39" s="17">
        <f t="shared" si="22"/>
        <v>0.80942746992201375</v>
      </c>
      <c r="GQ39" s="17">
        <f t="shared" si="22"/>
        <v>0.79103642371689831</v>
      </c>
      <c r="GR39" s="17">
        <f t="shared" si="22"/>
        <v>0.83971910702652608</v>
      </c>
      <c r="GS39" s="17">
        <f t="shared" si="23"/>
        <v>0.79933459602820334</v>
      </c>
      <c r="GT39" s="17">
        <f t="shared" si="23"/>
        <v>0.77808154119107464</v>
      </c>
      <c r="GU39" s="17">
        <f t="shared" si="23"/>
        <v>0.83357215000914697</v>
      </c>
      <c r="GV39" s="17">
        <f t="shared" si="145"/>
        <v>6.172310799610748E-2</v>
      </c>
      <c r="GW39" s="17">
        <f t="shared" si="145"/>
        <v>8.0794855874815497E-2</v>
      </c>
      <c r="GX39" s="17">
        <f t="shared" si="145"/>
        <v>3.0310296606949828E-2</v>
      </c>
      <c r="GY39" s="69">
        <f t="shared" si="26"/>
        <v>6.3222375608897194E-2</v>
      </c>
      <c r="GZ39" s="69">
        <f t="shared" si="26"/>
        <v>8.3460651920055445E-2</v>
      </c>
      <c r="HA39" s="17">
        <f t="shared" si="26"/>
        <v>3.0619576482155679E-2</v>
      </c>
      <c r="HB39" s="17">
        <f t="shared" si="146"/>
        <v>3.4009781228050283E-2</v>
      </c>
      <c r="HC39" s="17">
        <f t="shared" si="146"/>
        <v>5.4658234655407929E-2</v>
      </c>
      <c r="HD39" s="17" t="str">
        <f t="shared" si="146"/>
        <v xml:space="preserve"> </v>
      </c>
      <c r="HE39" s="17">
        <f t="shared" si="87"/>
        <v>3.3117649411616719E-2</v>
      </c>
      <c r="HF39" s="17">
        <f t="shared" si="87"/>
        <v>5.3675520438666594E-2</v>
      </c>
      <c r="HG39" s="17" t="str">
        <f t="shared" si="87"/>
        <v xml:space="preserve"> </v>
      </c>
      <c r="HH39" s="17">
        <f t="shared" si="88"/>
        <v>3.6280239932275916E-5</v>
      </c>
      <c r="HI39" s="17">
        <f t="shared" si="88"/>
        <v>5.8307163291521143E-5</v>
      </c>
      <c r="HJ39" s="17" t="str">
        <f t="shared" si="88"/>
        <v xml:space="preserve"> </v>
      </c>
      <c r="HK39" s="17">
        <f t="shared" si="147"/>
        <v>2.2108231233915153E-5</v>
      </c>
      <c r="HL39" s="17">
        <f t="shared" si="147"/>
        <v>3.5831975956679157E-5</v>
      </c>
      <c r="HM39" s="17" t="str">
        <f t="shared" si="147"/>
        <v xml:space="preserve"> </v>
      </c>
      <c r="HN39" s="17">
        <f t="shared" si="29"/>
        <v>3.7398401944271562E-2</v>
      </c>
      <c r="HO39" s="17" t="str">
        <f t="shared" si="29"/>
        <v xml:space="preserve"> </v>
      </c>
      <c r="HP39" s="17">
        <f t="shared" si="29"/>
        <v>9.8996791038060972E-2</v>
      </c>
      <c r="HQ39" s="17">
        <f t="shared" si="30"/>
        <v>3.9396996604619199E-2</v>
      </c>
      <c r="HR39" s="17" t="str">
        <f t="shared" si="30"/>
        <v xml:space="preserve"> </v>
      </c>
      <c r="HS39" s="17">
        <f t="shared" si="30"/>
        <v>0.10286348687035111</v>
      </c>
      <c r="HT39" s="17">
        <f t="shared" si="168"/>
        <v>7.7323310919720058E-3</v>
      </c>
      <c r="HU39" s="17" t="str">
        <f t="shared" si="168"/>
        <v xml:space="preserve"> </v>
      </c>
      <c r="HV39" s="17">
        <f t="shared" si="168"/>
        <v>2.0468146379348302E-2</v>
      </c>
      <c r="HW39" s="17">
        <f t="shared" si="32"/>
        <v>9.4411180483701101E-3</v>
      </c>
      <c r="HX39" s="17" t="str">
        <f t="shared" si="32"/>
        <v xml:space="preserve"> </v>
      </c>
      <c r="HY39" s="17">
        <f t="shared" si="32"/>
        <v>2.4650262865370032E-2</v>
      </c>
      <c r="HZ39" s="17">
        <f t="shared" si="33"/>
        <v>9.9402954968336316E-3</v>
      </c>
      <c r="IA39" s="17">
        <f t="shared" si="33"/>
        <v>1.5944314639738142E-2</v>
      </c>
      <c r="IB39" s="86">
        <f t="shared" si="33"/>
        <v>5.1158847564544739E-5</v>
      </c>
      <c r="IC39" s="17">
        <f t="shared" si="34"/>
        <v>2.2526423922169768E-2</v>
      </c>
      <c r="ID39" s="17">
        <f t="shared" si="34"/>
        <v>3.6484024055824162E-2</v>
      </c>
      <c r="IE39" s="17">
        <f t="shared" si="34"/>
        <v>4.1463916063801678E-5</v>
      </c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</row>
    <row r="40" spans="1:256" s="88" customFormat="1" ht="31.5" x14ac:dyDescent="0.2">
      <c r="A40" s="43"/>
      <c r="B40" s="85" t="s">
        <v>33</v>
      </c>
      <c r="C40" s="136">
        <f>C16+C39</f>
        <v>11866730329.800001</v>
      </c>
      <c r="D40" s="136">
        <f>D39+D16</f>
        <v>9936142435.1800003</v>
      </c>
      <c r="E40" s="136">
        <f>E39</f>
        <v>1930587894.6200001</v>
      </c>
      <c r="F40" s="136">
        <f>F16+F39</f>
        <v>9329766494.3100014</v>
      </c>
      <c r="G40" s="136">
        <f>G39+G16</f>
        <v>7891861884.210001</v>
      </c>
      <c r="H40" s="136">
        <f>H39</f>
        <v>1437904610.1000001</v>
      </c>
      <c r="I40" s="136">
        <f>I16+I39</f>
        <v>8028731875.1499996</v>
      </c>
      <c r="J40" s="136">
        <f>J39+J16</f>
        <v>6795906636.6000004</v>
      </c>
      <c r="K40" s="136">
        <f>K39</f>
        <v>1232825238.5500002</v>
      </c>
      <c r="L40" s="16">
        <f t="shared" si="151"/>
        <v>0.78621205968428232</v>
      </c>
      <c r="M40" s="16">
        <f t="shared" si="151"/>
        <v>0.79425812740646706</v>
      </c>
      <c r="N40" s="16">
        <f t="shared" si="151"/>
        <v>0.74480142246153713</v>
      </c>
      <c r="O40" s="16">
        <f>IF(I40=0," ",IF(F40/I40*100&gt;200,"СВ.200",F40/I40))</f>
        <v>1.162047336913427</v>
      </c>
      <c r="P40" s="16">
        <f t="shared" si="179"/>
        <v>1.1612669664570772</v>
      </c>
      <c r="Q40" s="16">
        <f t="shared" si="179"/>
        <v>1.1663491021575825</v>
      </c>
      <c r="R40" s="138">
        <f>S40+T40</f>
        <v>10493933657.300001</v>
      </c>
      <c r="S40" s="136">
        <f>S39+S16</f>
        <v>8737035124.8400002</v>
      </c>
      <c r="T40" s="136">
        <f>T39</f>
        <v>1756898532.4600005</v>
      </c>
      <c r="U40" s="138">
        <f>V40+W40</f>
        <v>8205357608.7399998</v>
      </c>
      <c r="V40" s="136">
        <f>V39+V16</f>
        <v>6874561937.75</v>
      </c>
      <c r="W40" s="136">
        <f>W39</f>
        <v>1330795670.9900002</v>
      </c>
      <c r="X40" s="138">
        <f>Y40+Z40</f>
        <v>7010547298.7799997</v>
      </c>
      <c r="Y40" s="136">
        <f>Y39+Y16</f>
        <v>5862456542.3199997</v>
      </c>
      <c r="Z40" s="136">
        <f>Z39</f>
        <v>1148090756.46</v>
      </c>
      <c r="AA40" s="16">
        <f t="shared" si="153"/>
        <v>0.78191437803039887</v>
      </c>
      <c r="AB40" s="16">
        <f t="shared" si="153"/>
        <v>0.78683006758266782</v>
      </c>
      <c r="AC40" s="16">
        <f t="shared" si="153"/>
        <v>0.757468713418883</v>
      </c>
      <c r="AD40" s="16">
        <f>IF(X40=0," ",IF(U40/X40*100&gt;200,"СВ.200",U40/X40))</f>
        <v>1.1704303899594153</v>
      </c>
      <c r="AE40" s="16">
        <f t="shared" si="180"/>
        <v>1.17264185894152</v>
      </c>
      <c r="AF40" s="16">
        <f t="shared" si="180"/>
        <v>1.1591380415720347</v>
      </c>
      <c r="AG40" s="138">
        <f>AH40+AI40</f>
        <v>7792569523.8500004</v>
      </c>
      <c r="AH40" s="136">
        <f>AH39+AH16</f>
        <v>6371540132.8699999</v>
      </c>
      <c r="AI40" s="136">
        <f>AI39</f>
        <v>1421029390.98</v>
      </c>
      <c r="AJ40" s="138">
        <f>AK40+AL40</f>
        <v>6179273227.0299997</v>
      </c>
      <c r="AK40" s="136">
        <f>AK39+AK16</f>
        <v>5069959018.3400002</v>
      </c>
      <c r="AL40" s="136">
        <f>AL39</f>
        <v>1109314208.6899998</v>
      </c>
      <c r="AM40" s="138">
        <f>AN40+AO40</f>
        <v>5287647579.3699999</v>
      </c>
      <c r="AN40" s="136">
        <f>AN39+AN16</f>
        <v>4323573834.5699997</v>
      </c>
      <c r="AO40" s="136">
        <f>AO39</f>
        <v>964073744.80000007</v>
      </c>
      <c r="AP40" s="16">
        <f t="shared" si="101"/>
        <v>0.79296991937225159</v>
      </c>
      <c r="AQ40" s="16">
        <f t="shared" si="101"/>
        <v>0.79571954544941159</v>
      </c>
      <c r="AR40" s="16">
        <f t="shared" si="101"/>
        <v>0.78064128422070944</v>
      </c>
      <c r="AS40" s="16">
        <f>AJ40/AM40</f>
        <v>1.1686242576261547</v>
      </c>
      <c r="AT40" s="16">
        <f>AK40/AN40</f>
        <v>1.1726315340800078</v>
      </c>
      <c r="AU40" s="16">
        <f>IF(AO40=0," ",IF(AL40/AO40*100&gt;200,"СВ.200",AL40/AO40))</f>
        <v>1.1506528568726144</v>
      </c>
      <c r="AV40" s="138">
        <f>AW40+AX40</f>
        <v>365426479.96000004</v>
      </c>
      <c r="AW40" s="136">
        <f>AW39+AW16</f>
        <v>311367762.79000002</v>
      </c>
      <c r="AX40" s="136">
        <f>AX39</f>
        <v>54058717.170000002</v>
      </c>
      <c r="AY40" s="138">
        <f>AZ40+BA40</f>
        <v>274751530.53999996</v>
      </c>
      <c r="AZ40" s="136">
        <f>AZ39+AZ16</f>
        <v>234003130.70999998</v>
      </c>
      <c r="BA40" s="136">
        <f>BA39</f>
        <v>40748399.829999998</v>
      </c>
      <c r="BB40" s="138">
        <f>BC40+BD40</f>
        <v>235159958.68000001</v>
      </c>
      <c r="BC40" s="136">
        <f>BC39+BC16</f>
        <v>200360987.32000002</v>
      </c>
      <c r="BD40" s="136">
        <f>BD39</f>
        <v>34798971.359999999</v>
      </c>
      <c r="BE40" s="16">
        <f t="shared" si="154"/>
        <v>0.75186541098519888</v>
      </c>
      <c r="BF40" s="16">
        <f t="shared" si="154"/>
        <v>0.75153294166750939</v>
      </c>
      <c r="BG40" s="46">
        <f t="shared" si="155"/>
        <v>0.75378036999763298</v>
      </c>
      <c r="BH40" s="47">
        <f t="shared" si="106"/>
        <v>1.1683601752706345</v>
      </c>
      <c r="BI40" s="47">
        <f t="shared" si="106"/>
        <v>1.1679076542793707</v>
      </c>
      <c r="BJ40" s="47">
        <f t="shared" si="156"/>
        <v>1.1709656417269456</v>
      </c>
      <c r="BK40" s="138">
        <f>BL40+BM40</f>
        <v>593848820.71000004</v>
      </c>
      <c r="BL40" s="136">
        <f>BL39+BL16</f>
        <v>593848820.71000004</v>
      </c>
      <c r="BM40" s="136">
        <f>BM39</f>
        <v>0</v>
      </c>
      <c r="BN40" s="138">
        <f>BO40+BP40</f>
        <v>515422827.70999998</v>
      </c>
      <c r="BO40" s="136">
        <f>BO39+BO16</f>
        <v>515422827.70999998</v>
      </c>
      <c r="BP40" s="136">
        <f>BP39</f>
        <v>0</v>
      </c>
      <c r="BQ40" s="138">
        <f>BR40+BS40</f>
        <v>462959253.91000003</v>
      </c>
      <c r="BR40" s="136">
        <f>BR39+BR16</f>
        <v>462959253.91000003</v>
      </c>
      <c r="BS40" s="136">
        <f>BS39</f>
        <v>0</v>
      </c>
      <c r="BT40" s="16">
        <f t="shared" si="110"/>
        <v>0.86793609709246422</v>
      </c>
      <c r="BU40" s="16">
        <f t="shared" si="110"/>
        <v>0.86793609709246422</v>
      </c>
      <c r="BV40" s="44"/>
      <c r="BW40" s="16">
        <f t="shared" si="165"/>
        <v>1.1133222272951886</v>
      </c>
      <c r="BX40" s="16">
        <f t="shared" si="111"/>
        <v>1.1133222272951886</v>
      </c>
      <c r="BY40" s="44"/>
      <c r="BZ40" s="138">
        <f>CA40+CB40</f>
        <v>7324.58</v>
      </c>
      <c r="CA40" s="136">
        <f>CA39+CA16</f>
        <v>7324.58</v>
      </c>
      <c r="CB40" s="136">
        <f>CB39</f>
        <v>0</v>
      </c>
      <c r="CC40" s="138">
        <f>CD40+CE40</f>
        <v>291085.07999999996</v>
      </c>
      <c r="CD40" s="136">
        <f>CD39+CD16</f>
        <v>291085.07999999996</v>
      </c>
      <c r="CE40" s="136">
        <f>CE39</f>
        <v>0</v>
      </c>
      <c r="CF40" s="138">
        <f>CG40+CH40</f>
        <v>864368.77999999991</v>
      </c>
      <c r="CG40" s="136">
        <f>CG39+CG16</f>
        <v>864368.77999999991</v>
      </c>
      <c r="CH40" s="136">
        <f>CH39</f>
        <v>0</v>
      </c>
      <c r="CI40" s="16">
        <f t="shared" si="169"/>
        <v>2.5163021065868443E-2</v>
      </c>
      <c r="CJ40" s="16">
        <f t="shared" si="169"/>
        <v>2.5163021065868443E-2</v>
      </c>
      <c r="CK40" s="44"/>
      <c r="CL40" s="17">
        <f>IF(CC40&lt;0," ",IF(CF40&lt;0," ",IF(CF40=0," ",IF(CC40/CF40*100&gt;200,"СВ.200",CC40/CF40))))</f>
        <v>0.33676028882024173</v>
      </c>
      <c r="CM40" s="17">
        <f t="shared" si="157"/>
        <v>0.33676028882024173</v>
      </c>
      <c r="CN40" s="44"/>
      <c r="CO40" s="138">
        <f>CP40+CQ40</f>
        <v>253421576.22</v>
      </c>
      <c r="CP40" s="136">
        <f>CP39+CP16</f>
        <v>253421576.22</v>
      </c>
      <c r="CQ40" s="136">
        <f>CQ39</f>
        <v>0</v>
      </c>
      <c r="CR40" s="138">
        <f>CS40+CT40</f>
        <v>190705545.88</v>
      </c>
      <c r="CS40" s="136">
        <f>CS39+CS16</f>
        <v>190705545.88</v>
      </c>
      <c r="CT40" s="136">
        <f>CT39</f>
        <v>0</v>
      </c>
      <c r="CU40" s="138">
        <f>CV40+CW40</f>
        <v>189953992.23999998</v>
      </c>
      <c r="CV40" s="136">
        <f>CV39+CV16</f>
        <v>189953992.23999998</v>
      </c>
      <c r="CW40" s="136">
        <f>CW39</f>
        <v>0</v>
      </c>
      <c r="CX40" s="16">
        <f t="shared" si="171"/>
        <v>0.75252292533468013</v>
      </c>
      <c r="CY40" s="16">
        <f t="shared" si="171"/>
        <v>0.75252292533468013</v>
      </c>
      <c r="CZ40" s="16" t="str">
        <f t="shared" si="171"/>
        <v xml:space="preserve"> </v>
      </c>
      <c r="DA40" s="16">
        <f t="shared" si="172"/>
        <v>1.0039565035256035</v>
      </c>
      <c r="DB40" s="16">
        <f t="shared" si="172"/>
        <v>1.0039565035256035</v>
      </c>
      <c r="DC40" s="16" t="str">
        <f t="shared" si="172"/>
        <v xml:space="preserve"> </v>
      </c>
      <c r="DD40" s="138">
        <f>DE40+DF40</f>
        <v>43785125.559999995</v>
      </c>
      <c r="DE40" s="136">
        <f>DE39+DE16</f>
        <v>34967993.759999998</v>
      </c>
      <c r="DF40" s="136">
        <f>DF39</f>
        <v>8817131.7999999989</v>
      </c>
      <c r="DG40" s="138">
        <f>DH40+DI40</f>
        <v>32714392.419999994</v>
      </c>
      <c r="DH40" s="136">
        <f>DH39+DH16</f>
        <v>22958021.349999998</v>
      </c>
      <c r="DI40" s="136">
        <f>DI39</f>
        <v>9756371.0699999984</v>
      </c>
      <c r="DJ40" s="138">
        <f>DK40+DL40</f>
        <v>41347389.340000004</v>
      </c>
      <c r="DK40" s="136">
        <f>DK39+DK16</f>
        <v>29344674.41</v>
      </c>
      <c r="DL40" s="136">
        <f>DL39</f>
        <v>12002714.930000002</v>
      </c>
      <c r="DM40" s="16">
        <f t="shared" si="181"/>
        <v>0.74715767059227767</v>
      </c>
      <c r="DN40" s="16">
        <f t="shared" si="181"/>
        <v>0.65654385286071959</v>
      </c>
      <c r="DO40" s="16">
        <f t="shared" si="181"/>
        <v>1.1065243540989145</v>
      </c>
      <c r="DP40" s="16">
        <f t="shared" si="124"/>
        <v>0.79120817401527366</v>
      </c>
      <c r="DQ40" s="16">
        <f t="shared" si="124"/>
        <v>0.78235733779947558</v>
      </c>
      <c r="DR40" s="16">
        <f t="shared" si="124"/>
        <v>0.81284702060319591</v>
      </c>
      <c r="DS40" s="138">
        <f>DT40+DU40</f>
        <v>409587165.79000002</v>
      </c>
      <c r="DT40" s="136">
        <f>DT39+DT16</f>
        <v>343620100</v>
      </c>
      <c r="DU40" s="136">
        <f>DU39</f>
        <v>65967065.789999999</v>
      </c>
      <c r="DV40" s="138">
        <f>DW40+DX40</f>
        <v>138676338.56999999</v>
      </c>
      <c r="DW40" s="136">
        <f>DW39+DW16</f>
        <v>105871875.45999999</v>
      </c>
      <c r="DX40" s="136">
        <f>DX39</f>
        <v>32804463.109999999</v>
      </c>
      <c r="DY40" s="138">
        <f>DZ40+EA40</f>
        <v>117117955.41999999</v>
      </c>
      <c r="DZ40" s="136">
        <f>DZ39+DZ16</f>
        <v>93618665.75999999</v>
      </c>
      <c r="EA40" s="136">
        <f>EA39</f>
        <v>23499289.660000004</v>
      </c>
      <c r="EB40" s="16">
        <f t="shared" si="182"/>
        <v>0.33857588848645936</v>
      </c>
      <c r="EC40" s="16">
        <f t="shared" si="182"/>
        <v>0.30810734139242724</v>
      </c>
      <c r="ED40" s="16">
        <f t="shared" si="182"/>
        <v>0.49728546687872927</v>
      </c>
      <c r="EE40" s="16">
        <f t="shared" si="183"/>
        <v>1.1840741077889285</v>
      </c>
      <c r="EF40" s="16">
        <f t="shared" si="183"/>
        <v>1.1308842590366779</v>
      </c>
      <c r="EG40" s="16">
        <f t="shared" si="183"/>
        <v>1.3959767969428909</v>
      </c>
      <c r="EH40" s="138">
        <f>EI40+EJ40</f>
        <v>773700072.42999995</v>
      </c>
      <c r="EI40" s="136">
        <f>EI39+EI16</f>
        <v>572243468.31999993</v>
      </c>
      <c r="EJ40" s="136">
        <f>EJ39</f>
        <v>201456604.11000001</v>
      </c>
      <c r="EK40" s="138">
        <f>EL40+EM40</f>
        <v>527131133.38</v>
      </c>
      <c r="EL40" s="136">
        <f>EL39+EL16</f>
        <v>390240850.35000002</v>
      </c>
      <c r="EM40" s="136">
        <f>EM39</f>
        <v>136890283.03</v>
      </c>
      <c r="EN40" s="138">
        <f>EO40+EP40</f>
        <v>520873314.81999999</v>
      </c>
      <c r="EO40" s="136">
        <f>EO39+EO16</f>
        <v>407216014.11000001</v>
      </c>
      <c r="EP40" s="136">
        <f>EP39</f>
        <v>113657300.70999998</v>
      </c>
      <c r="EQ40" s="16">
        <f t="shared" si="173"/>
        <v>0.68131198660019754</v>
      </c>
      <c r="ER40" s="16">
        <f t="shared" si="173"/>
        <v>0.68194898142861182</v>
      </c>
      <c r="ES40" s="16">
        <f t="shared" si="173"/>
        <v>0.67950258386791185</v>
      </c>
      <c r="ET40" s="16">
        <f t="shared" si="174"/>
        <v>1.0120140893801837</v>
      </c>
      <c r="EU40" s="16">
        <f t="shared" si="174"/>
        <v>0.95831410560534946</v>
      </c>
      <c r="EV40" s="16">
        <f t="shared" si="174"/>
        <v>1.2044125821646925</v>
      </c>
      <c r="EW40" s="138">
        <f>EX40+EY40</f>
        <v>40506701</v>
      </c>
      <c r="EX40" s="136">
        <f>EX39+EX16</f>
        <v>40506701</v>
      </c>
      <c r="EY40" s="138">
        <f>EY39+EY16</f>
        <v>0</v>
      </c>
      <c r="EZ40" s="138">
        <f>FA40+FB40</f>
        <v>31750047.469999999</v>
      </c>
      <c r="FA40" s="136">
        <f>FA39+FA16</f>
        <v>31750047.469999999</v>
      </c>
      <c r="FB40" s="138">
        <f>FB39+FB16</f>
        <v>0</v>
      </c>
      <c r="FC40" s="138">
        <f>FD40+FE40</f>
        <v>30933742.990000002</v>
      </c>
      <c r="FD40" s="136">
        <f>FD39+FD16</f>
        <v>30933742.990000002</v>
      </c>
      <c r="FE40" s="138">
        <f>FE39+FE16</f>
        <v>0</v>
      </c>
      <c r="FF40" s="16">
        <f t="shared" si="177"/>
        <v>0.78382210069390734</v>
      </c>
      <c r="FG40" s="16">
        <f t="shared" si="177"/>
        <v>0.78382210069390734</v>
      </c>
      <c r="FH40" s="16" t="str">
        <f t="shared" si="135"/>
        <v xml:space="preserve"> </v>
      </c>
      <c r="FI40" s="16">
        <f t="shared" si="170"/>
        <v>1.0263888039757711</v>
      </c>
      <c r="FJ40" s="16">
        <f t="shared" si="170"/>
        <v>1.0263888039757711</v>
      </c>
      <c r="FK40" s="16" t="str">
        <f>IF(FE40=0," ",IF(FB40/FE40*100&gt;200,"СВ.200",FB40/FE40))</f>
        <v xml:space="preserve"> </v>
      </c>
      <c r="FL40" s="138">
        <f>FM40+FN40</f>
        <v>215666968.55000001</v>
      </c>
      <c r="FM40" s="136">
        <f>FM39+FM16</f>
        <v>215511244.59</v>
      </c>
      <c r="FN40" s="138">
        <f>FN39+FN16</f>
        <v>155723.96</v>
      </c>
      <c r="FO40" s="138">
        <f>FP40+FQ40</f>
        <v>313414703.79999995</v>
      </c>
      <c r="FP40" s="136">
        <f>FP39+FP16</f>
        <v>313359523.79999995</v>
      </c>
      <c r="FQ40" s="138">
        <f>FQ39+FQ16</f>
        <v>55180</v>
      </c>
      <c r="FR40" s="138">
        <f>FS40+FT40</f>
        <v>123690000.11</v>
      </c>
      <c r="FS40" s="136">
        <f>FS39+FS16</f>
        <v>123631265.11</v>
      </c>
      <c r="FT40" s="138">
        <f>FT39+FT16</f>
        <v>58735</v>
      </c>
      <c r="FU40" s="16">
        <f t="shared" si="139"/>
        <v>1.4532346140310226</v>
      </c>
      <c r="FV40" s="16">
        <f t="shared" si="139"/>
        <v>1.4540286489280487</v>
      </c>
      <c r="FW40" s="16">
        <f t="shared" si="139"/>
        <v>0.35434495757749807</v>
      </c>
      <c r="FX40" s="16" t="str">
        <f t="shared" si="140"/>
        <v>СВ.200</v>
      </c>
      <c r="FY40" s="16" t="str">
        <f t="shared" si="140"/>
        <v>СВ.200</v>
      </c>
      <c r="FZ40" s="16">
        <f t="shared" si="141"/>
        <v>1.0644255164914824</v>
      </c>
      <c r="GA40" s="138">
        <f>GB40+GC40</f>
        <v>11.6</v>
      </c>
      <c r="GB40" s="136">
        <f>GB39+GB16</f>
        <v>11.6</v>
      </c>
      <c r="GC40" s="138">
        <f>GC39+GC16</f>
        <v>0</v>
      </c>
      <c r="GD40" s="138">
        <f>GE40+GF40</f>
        <v>-256.88</v>
      </c>
      <c r="GE40" s="136">
        <f>GE39+GE16</f>
        <v>-256.88</v>
      </c>
      <c r="GF40" s="138">
        <f>GF39+GF16</f>
        <v>0</v>
      </c>
      <c r="GG40" s="16" t="str">
        <f t="shared" si="178"/>
        <v xml:space="preserve"> </v>
      </c>
      <c r="GH40" s="16" t="str">
        <f t="shared" si="178"/>
        <v xml:space="preserve"> </v>
      </c>
      <c r="GI40" s="16" t="str">
        <f t="shared" si="175"/>
        <v xml:space="preserve"> </v>
      </c>
      <c r="GJ40" s="17">
        <f t="shared" si="82"/>
        <v>0.87318239141583276</v>
      </c>
      <c r="GK40" s="17">
        <f t="shared" si="82"/>
        <v>0.86264524452810809</v>
      </c>
      <c r="GL40" s="17">
        <f t="shared" si="82"/>
        <v>0.93126805045809946</v>
      </c>
      <c r="GM40" s="17">
        <f t="shared" si="21"/>
        <v>0.87948156191735871</v>
      </c>
      <c r="GN40" s="17">
        <f t="shared" si="21"/>
        <v>0.871095064588572</v>
      </c>
      <c r="GO40" s="17">
        <f t="shared" si="21"/>
        <v>0.92551040009354246</v>
      </c>
      <c r="GP40" s="17">
        <f t="shared" si="22"/>
        <v>0.75424176658649389</v>
      </c>
      <c r="GQ40" s="17">
        <f t="shared" si="22"/>
        <v>0.7375020698846827</v>
      </c>
      <c r="GR40" s="17">
        <f t="shared" si="22"/>
        <v>0.83971910702652608</v>
      </c>
      <c r="GS40" s="17">
        <f t="shared" si="23"/>
        <v>0.75307786956757372</v>
      </c>
      <c r="GT40" s="17">
        <f t="shared" si="23"/>
        <v>0.73749557633622331</v>
      </c>
      <c r="GU40" s="17">
        <f t="shared" si="23"/>
        <v>0.83357215000914697</v>
      </c>
      <c r="GV40" s="17">
        <f t="shared" si="145"/>
        <v>3.3543737551121493E-2</v>
      </c>
      <c r="GW40" s="17">
        <f t="shared" si="145"/>
        <v>3.4176967602852278E-2</v>
      </c>
      <c r="GX40" s="17">
        <f t="shared" si="145"/>
        <v>3.0310296606949828E-2</v>
      </c>
      <c r="GY40" s="69">
        <f t="shared" si="26"/>
        <v>3.3484406608597563E-2</v>
      </c>
      <c r="GZ40" s="69">
        <f t="shared" si="26"/>
        <v>3.4038987913546634E-2</v>
      </c>
      <c r="HA40" s="17">
        <f t="shared" si="26"/>
        <v>3.0619576482155679E-2</v>
      </c>
      <c r="HB40" s="17">
        <f t="shared" si="146"/>
        <v>6.603753375867899E-2</v>
      </c>
      <c r="HC40" s="17">
        <f t="shared" si="146"/>
        <v>7.8970180941723325E-2</v>
      </c>
      <c r="HD40" s="17" t="str">
        <f t="shared" si="146"/>
        <v xml:space="preserve"> </v>
      </c>
      <c r="HE40" s="17">
        <f t="shared" si="87"/>
        <v>6.2815400898675447E-2</v>
      </c>
      <c r="HF40" s="17">
        <f t="shared" si="87"/>
        <v>7.4975370413012027E-2</v>
      </c>
      <c r="HG40" s="17" t="str">
        <f t="shared" si="87"/>
        <v xml:space="preserve"> </v>
      </c>
      <c r="HH40" s="17">
        <f t="shared" si="88"/>
        <v>1.2329547796509702E-4</v>
      </c>
      <c r="HI40" s="17">
        <f t="shared" si="88"/>
        <v>1.4744139658183904E-4</v>
      </c>
      <c r="HJ40" s="17" t="str">
        <f t="shared" si="88"/>
        <v xml:space="preserve"> </v>
      </c>
      <c r="HK40" s="17">
        <f t="shared" si="147"/>
        <v>3.5475002294835812E-5</v>
      </c>
      <c r="HL40" s="17">
        <f t="shared" si="147"/>
        <v>4.2342345975759762E-5</v>
      </c>
      <c r="HM40" s="17" t="str">
        <f t="shared" si="147"/>
        <v xml:space="preserve"> </v>
      </c>
      <c r="HN40" s="17">
        <f t="shared" si="29"/>
        <v>7.429852372733356E-2</v>
      </c>
      <c r="HO40" s="17">
        <f t="shared" si="29"/>
        <v>6.9461668699867057E-2</v>
      </c>
      <c r="HP40" s="17">
        <f t="shared" si="29"/>
        <v>9.8996791038060972E-2</v>
      </c>
      <c r="HQ40" s="17">
        <f t="shared" si="30"/>
        <v>6.4242310757854387E-2</v>
      </c>
      <c r="HR40" s="17">
        <f t="shared" si="30"/>
        <v>5.6765922524762841E-2</v>
      </c>
      <c r="HS40" s="17">
        <f t="shared" si="30"/>
        <v>0.10286348687035111</v>
      </c>
      <c r="HT40" s="17">
        <f t="shared" si="168"/>
        <v>1.670596465990341E-2</v>
      </c>
      <c r="HU40" s="17">
        <f t="shared" si="168"/>
        <v>1.5969187163125901E-2</v>
      </c>
      <c r="HV40" s="17">
        <f t="shared" si="168"/>
        <v>2.0468146379348302E-2</v>
      </c>
      <c r="HW40" s="17">
        <f t="shared" si="32"/>
        <v>1.690070624372152E-2</v>
      </c>
      <c r="HX40" s="17">
        <f t="shared" si="32"/>
        <v>1.5400526814462185E-2</v>
      </c>
      <c r="HY40" s="17">
        <f t="shared" si="32"/>
        <v>2.4650262865370032E-2</v>
      </c>
      <c r="HZ40" s="17">
        <f t="shared" si="33"/>
        <v>1.7643415676194776E-2</v>
      </c>
      <c r="IA40" s="17">
        <f t="shared" si="33"/>
        <v>2.1088645044535264E-2</v>
      </c>
      <c r="IB40" s="86">
        <f t="shared" si="33"/>
        <v>5.1158847564544739E-5</v>
      </c>
      <c r="IC40" s="17">
        <f t="shared" si="34"/>
        <v>3.8196349110508468E-2</v>
      </c>
      <c r="ID40" s="17">
        <f t="shared" si="34"/>
        <v>4.5582471528732856E-2</v>
      </c>
      <c r="IE40" s="17">
        <f t="shared" si="34"/>
        <v>4.1463916063801678E-5</v>
      </c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</row>
    <row r="41" spans="1:256" s="88" customFormat="1" ht="18" customHeight="1" x14ac:dyDescent="0.2">
      <c r="A41" s="43"/>
      <c r="B41" s="85" t="s">
        <v>34</v>
      </c>
      <c r="C41" s="138">
        <v>50612743583.160004</v>
      </c>
      <c r="D41" s="136"/>
      <c r="E41" s="136"/>
      <c r="F41" s="138">
        <v>41313453068.129997</v>
      </c>
      <c r="G41" s="136"/>
      <c r="H41" s="136"/>
      <c r="I41" s="138">
        <v>34921806088.239998</v>
      </c>
      <c r="J41" s="136"/>
      <c r="K41" s="136"/>
      <c r="L41" s="16">
        <f t="shared" si="151"/>
        <v>0.81626582839259298</v>
      </c>
      <c r="M41" s="16"/>
      <c r="N41" s="16"/>
      <c r="O41" s="16">
        <f>IF(I41=0," ",IF(F41/I41*100&gt;200,"СВ.200",F41/I41))</f>
        <v>1.1830273887822313</v>
      </c>
      <c r="P41" s="16"/>
      <c r="Q41" s="16"/>
      <c r="R41" s="138">
        <v>45500608800</v>
      </c>
      <c r="S41" s="136"/>
      <c r="T41" s="136"/>
      <c r="U41" s="138">
        <v>35293388743.969994</v>
      </c>
      <c r="V41" s="136"/>
      <c r="W41" s="136"/>
      <c r="X41" s="138">
        <v>31934714426.829998</v>
      </c>
      <c r="Y41" s="136"/>
      <c r="Z41" s="136"/>
      <c r="AA41" s="16">
        <f t="shared" si="153"/>
        <v>0.77566849487890799</v>
      </c>
      <c r="AB41" s="16"/>
      <c r="AC41" s="16"/>
      <c r="AD41" s="16">
        <f>IF(X41=0," ",IF(U41/X41*100&gt;200,"СВ.200",U41/X41))</f>
        <v>1.1051731439413843</v>
      </c>
      <c r="AE41" s="16"/>
      <c r="AF41" s="16"/>
      <c r="AG41" s="138">
        <v>14266373000</v>
      </c>
      <c r="AH41" s="136"/>
      <c r="AI41" s="136"/>
      <c r="AJ41" s="138">
        <v>11034026925.68</v>
      </c>
      <c r="AK41" s="136"/>
      <c r="AL41" s="136"/>
      <c r="AM41" s="138">
        <v>9284538166.4899998</v>
      </c>
      <c r="AN41" s="136"/>
      <c r="AO41" s="136"/>
      <c r="AP41" s="16">
        <f>AJ41/AG41</f>
        <v>0.77342902261703095</v>
      </c>
      <c r="AQ41" s="16"/>
      <c r="AR41" s="16"/>
      <c r="AS41" s="16">
        <f>AJ41/AM41</f>
        <v>1.1884303481571439</v>
      </c>
      <c r="AT41" s="16"/>
      <c r="AU41" s="16" t="str">
        <f>IF(AO41=0," ",IF(AL41/AO41*100&gt;200,"СВ.200",AL41/AO41))</f>
        <v xml:space="preserve"> </v>
      </c>
      <c r="AV41" s="138">
        <v>4616380700</v>
      </c>
      <c r="AW41" s="136"/>
      <c r="AX41" s="136"/>
      <c r="AY41" s="138">
        <v>3410806516.5299997</v>
      </c>
      <c r="AZ41" s="136"/>
      <c r="BA41" s="136"/>
      <c r="BB41" s="138">
        <v>3573108765.1600003</v>
      </c>
      <c r="BC41" s="136"/>
      <c r="BD41" s="136"/>
      <c r="BE41" s="16">
        <f t="shared" si="154"/>
        <v>0.73884862150342145</v>
      </c>
      <c r="BF41" s="16"/>
      <c r="BG41" s="44"/>
      <c r="BH41" s="47">
        <f t="shared" si="106"/>
        <v>0.95457673994910341</v>
      </c>
      <c r="BI41" s="47"/>
      <c r="BJ41" s="47"/>
      <c r="BK41" s="138">
        <v>8220136000</v>
      </c>
      <c r="BL41" s="136"/>
      <c r="BM41" s="136"/>
      <c r="BN41" s="138">
        <v>6847782459.7200003</v>
      </c>
      <c r="BO41" s="136"/>
      <c r="BP41" s="136"/>
      <c r="BQ41" s="138">
        <v>6150744815.2299995</v>
      </c>
      <c r="BR41" s="136"/>
      <c r="BS41" s="136"/>
      <c r="BT41" s="16">
        <f>BN41/BK41</f>
        <v>0.83304977675795144</v>
      </c>
      <c r="BU41" s="16"/>
      <c r="BV41" s="44"/>
      <c r="BW41" s="16">
        <f>BN41/BQ41</f>
        <v>1.1133257297171637</v>
      </c>
      <c r="BX41" s="16"/>
      <c r="BY41" s="44"/>
      <c r="BZ41" s="138"/>
      <c r="CA41" s="136"/>
      <c r="CB41" s="136"/>
      <c r="CC41" s="138"/>
      <c r="CD41" s="136"/>
      <c r="CE41" s="136"/>
      <c r="CF41" s="138">
        <v>0</v>
      </c>
      <c r="CG41" s="136"/>
      <c r="CH41" s="136"/>
      <c r="CI41" s="16" t="str">
        <f t="shared" si="169"/>
        <v xml:space="preserve"> </v>
      </c>
      <c r="CJ41" s="16" t="str">
        <f t="shared" si="169"/>
        <v xml:space="preserve"> </v>
      </c>
      <c r="CK41" s="44"/>
      <c r="CL41" s="17" t="str">
        <f t="shared" si="163"/>
        <v xml:space="preserve"> </v>
      </c>
      <c r="CM41" s="17" t="str">
        <f t="shared" si="157"/>
        <v xml:space="preserve"> </v>
      </c>
      <c r="CN41" s="44"/>
      <c r="CO41" s="138">
        <v>0</v>
      </c>
      <c r="CP41" s="136"/>
      <c r="CQ41" s="136"/>
      <c r="CR41" s="138">
        <v>0</v>
      </c>
      <c r="CS41" s="136"/>
      <c r="CT41" s="136"/>
      <c r="CU41" s="138">
        <v>0</v>
      </c>
      <c r="CV41" s="136"/>
      <c r="CW41" s="136"/>
      <c r="CX41" s="16" t="str">
        <f t="shared" si="171"/>
        <v xml:space="preserve"> </v>
      </c>
      <c r="CY41" s="16" t="str">
        <f t="shared" si="171"/>
        <v xml:space="preserve"> </v>
      </c>
      <c r="CZ41" s="16" t="str">
        <f t="shared" si="171"/>
        <v xml:space="preserve"> </v>
      </c>
      <c r="DA41" s="16" t="str">
        <f t="shared" si="172"/>
        <v xml:space="preserve"> </v>
      </c>
      <c r="DB41" s="16" t="str">
        <f t="shared" si="172"/>
        <v xml:space="preserve"> </v>
      </c>
      <c r="DC41" s="16" t="str">
        <f t="shared" si="172"/>
        <v xml:space="preserve"> </v>
      </c>
      <c r="DD41" s="138">
        <v>0</v>
      </c>
      <c r="DE41" s="136"/>
      <c r="DF41" s="136"/>
      <c r="DG41" s="138">
        <v>0</v>
      </c>
      <c r="DH41" s="136"/>
      <c r="DI41" s="136"/>
      <c r="DJ41" s="138"/>
      <c r="DK41" s="136"/>
      <c r="DL41" s="136"/>
      <c r="DM41" s="16" t="str">
        <f t="shared" si="181"/>
        <v xml:space="preserve"> </v>
      </c>
      <c r="DN41" s="16" t="str">
        <f t="shared" si="181"/>
        <v xml:space="preserve"> </v>
      </c>
      <c r="DO41" s="16" t="str">
        <f t="shared" si="181"/>
        <v xml:space="preserve"> </v>
      </c>
      <c r="DP41" s="17"/>
      <c r="DQ41" s="17"/>
      <c r="DR41" s="17"/>
      <c r="DS41" s="138">
        <v>0</v>
      </c>
      <c r="DT41" s="136"/>
      <c r="DU41" s="136"/>
      <c r="DV41" s="138">
        <v>0</v>
      </c>
      <c r="DW41" s="136"/>
      <c r="DX41" s="136"/>
      <c r="DY41" s="138">
        <v>0</v>
      </c>
      <c r="DZ41" s="136"/>
      <c r="EA41" s="136"/>
      <c r="EB41" s="16" t="str">
        <f t="shared" si="182"/>
        <v xml:space="preserve"> </v>
      </c>
      <c r="EC41" s="16" t="str">
        <f t="shared" si="182"/>
        <v xml:space="preserve"> </v>
      </c>
      <c r="ED41" s="16" t="str">
        <f t="shared" si="182"/>
        <v xml:space="preserve"> </v>
      </c>
      <c r="EE41" s="16" t="str">
        <f t="shared" si="183"/>
        <v xml:space="preserve"> </v>
      </c>
      <c r="EF41" s="16" t="str">
        <f t="shared" si="183"/>
        <v xml:space="preserve"> </v>
      </c>
      <c r="EG41" s="16" t="str">
        <f t="shared" si="183"/>
        <v xml:space="preserve"> </v>
      </c>
      <c r="EH41" s="138">
        <v>0</v>
      </c>
      <c r="EI41" s="136"/>
      <c r="EJ41" s="136"/>
      <c r="EK41" s="138">
        <v>0</v>
      </c>
      <c r="EL41" s="136"/>
      <c r="EM41" s="136"/>
      <c r="EN41" s="138">
        <v>0</v>
      </c>
      <c r="EO41" s="136"/>
      <c r="EP41" s="136"/>
      <c r="EQ41" s="16" t="str">
        <f>IF(EH41=0," ",IF(EK41/EH41*100&gt;200,"СВ.200",EK41/EH41))</f>
        <v xml:space="preserve"> </v>
      </c>
      <c r="ER41" s="16" t="str">
        <f t="shared" si="173"/>
        <v xml:space="preserve"> </v>
      </c>
      <c r="ES41" s="16" t="str">
        <f t="shared" si="173"/>
        <v xml:space="preserve"> </v>
      </c>
      <c r="ET41" s="16" t="str">
        <f t="shared" si="174"/>
        <v xml:space="preserve"> </v>
      </c>
      <c r="EU41" s="16" t="str">
        <f t="shared" si="174"/>
        <v xml:space="preserve"> </v>
      </c>
      <c r="EV41" s="16" t="str">
        <f t="shared" si="174"/>
        <v xml:space="preserve"> </v>
      </c>
      <c r="EW41" s="138">
        <v>16000</v>
      </c>
      <c r="EX41" s="136"/>
      <c r="EY41" s="138"/>
      <c r="EZ41" s="138">
        <v>13168.8</v>
      </c>
      <c r="FA41" s="136"/>
      <c r="FB41" s="138"/>
      <c r="FC41" s="138">
        <v>12037.2</v>
      </c>
      <c r="FD41" s="136"/>
      <c r="FE41" s="138"/>
      <c r="FF41" s="16">
        <f t="shared" si="177"/>
        <v>0.82304999999999995</v>
      </c>
      <c r="FG41" s="16" t="str">
        <f t="shared" si="177"/>
        <v xml:space="preserve"> </v>
      </c>
      <c r="FH41" s="16" t="str">
        <f t="shared" si="135"/>
        <v xml:space="preserve"> </v>
      </c>
      <c r="FI41" s="16">
        <f t="shared" si="170"/>
        <v>1.0940085734223906</v>
      </c>
      <c r="FJ41" s="16" t="str">
        <f t="shared" si="170"/>
        <v xml:space="preserve"> </v>
      </c>
      <c r="FK41" s="16" t="str">
        <f>IF(FE41=0," ",IF(FB41/FE41*100&gt;200,"СВ.200",FB41/FE41))</f>
        <v xml:space="preserve"> </v>
      </c>
      <c r="FL41" s="138">
        <v>109017000</v>
      </c>
      <c r="FM41" s="136"/>
      <c r="FN41" s="138"/>
      <c r="FO41" s="138">
        <v>91957439.420000002</v>
      </c>
      <c r="FP41" s="136"/>
      <c r="FQ41" s="138"/>
      <c r="FR41" s="138">
        <v>77620030.530000001</v>
      </c>
      <c r="FS41" s="136"/>
      <c r="FT41" s="138"/>
      <c r="FU41" s="16">
        <f t="shared" si="139"/>
        <v>0.84351467587623952</v>
      </c>
      <c r="FV41" s="16" t="str">
        <f t="shared" si="139"/>
        <v xml:space="preserve"> </v>
      </c>
      <c r="FW41" s="16" t="str">
        <f t="shared" si="139"/>
        <v xml:space="preserve"> </v>
      </c>
      <c r="FX41" s="16">
        <f t="shared" si="140"/>
        <v>1.1847127447915473</v>
      </c>
      <c r="FY41" s="16" t="str">
        <f t="shared" si="140"/>
        <v xml:space="preserve"> </v>
      </c>
      <c r="FZ41" s="16" t="str">
        <f t="shared" si="141"/>
        <v xml:space="preserve"> </v>
      </c>
      <c r="GA41" s="138">
        <v>0</v>
      </c>
      <c r="GB41" s="136"/>
      <c r="GC41" s="138"/>
      <c r="GD41" s="138">
        <v>30.75</v>
      </c>
      <c r="GE41" s="136"/>
      <c r="GF41" s="138"/>
      <c r="GG41" s="16">
        <f>IF(GD41&lt;=0," ",IF(GA41/GD41*100&gt;200,"СВ.200",GA41/GD41))</f>
        <v>0</v>
      </c>
      <c r="GH41" s="16" t="str">
        <f>IF(GE41=0," ",IF(GB41/GE41*100&gt;200,"СВ.200",GB41/GE41))</f>
        <v xml:space="preserve"> </v>
      </c>
      <c r="GI41" s="16"/>
      <c r="GJ41" s="17">
        <f t="shared" si="82"/>
        <v>0.9144634256927533</v>
      </c>
      <c r="GK41" s="17" t="str">
        <f t="shared" si="82"/>
        <v xml:space="preserve"> </v>
      </c>
      <c r="GL41" s="17" t="str">
        <f t="shared" si="82"/>
        <v xml:space="preserve"> </v>
      </c>
      <c r="GM41" s="17">
        <f t="shared" si="21"/>
        <v>0.85428319646309114</v>
      </c>
      <c r="GN41" s="17" t="str">
        <f t="shared" si="21"/>
        <v xml:space="preserve"> </v>
      </c>
      <c r="GO41" s="17" t="str">
        <f t="shared" si="21"/>
        <v xml:space="preserve"> </v>
      </c>
      <c r="GP41" s="17">
        <f t="shared" si="22"/>
        <v>0.29073496767171908</v>
      </c>
      <c r="GQ41" s="17" t="str">
        <f t="shared" si="22"/>
        <v xml:space="preserve"> </v>
      </c>
      <c r="GR41" s="17" t="str">
        <f t="shared" si="22"/>
        <v xml:space="preserve"> </v>
      </c>
      <c r="GS41" s="17">
        <f t="shared" si="23"/>
        <v>0.31263721955759222</v>
      </c>
      <c r="GT41" s="17" t="str">
        <f t="shared" si="23"/>
        <v xml:space="preserve"> </v>
      </c>
      <c r="GU41" s="17" t="str">
        <f t="shared" si="23"/>
        <v xml:space="preserve"> </v>
      </c>
      <c r="GV41" s="17">
        <f t="shared" si="145"/>
        <v>0.11188791975412336</v>
      </c>
      <c r="GW41" s="17" t="str">
        <f t="shared" si="145"/>
        <v xml:space="preserve"> </v>
      </c>
      <c r="GX41" s="17" t="str">
        <f t="shared" si="145"/>
        <v xml:space="preserve"> </v>
      </c>
      <c r="GY41" s="69">
        <f t="shared" si="26"/>
        <v>9.6641513833458356E-2</v>
      </c>
      <c r="GZ41" s="69" t="str">
        <f t="shared" si="26"/>
        <v xml:space="preserve"> </v>
      </c>
      <c r="HA41" s="17" t="str">
        <f t="shared" si="26"/>
        <v xml:space="preserve"> </v>
      </c>
      <c r="HB41" s="17">
        <f>IF(BQ41&lt;=0," ",IF(X41&lt;=0," ",IF(BQ41/X41*100&gt;200,"СВ.200",BQ41/X41)))</f>
        <v>0.19260372061014713</v>
      </c>
      <c r="HC41" s="17" t="str">
        <f>IF(BR41&lt;=0," ",IF(Y41&lt;=0," ",IF(DR41/Y41*100&gt;200,"СВ.200",BR41/Y41)))</f>
        <v xml:space="preserve"> </v>
      </c>
      <c r="HD41" s="17" t="str">
        <f>IF(CB41&lt;=0," ",IF(T41&lt;=0," ",IF(CB41/T41*100&gt;200,"СВ.200",CB41/T41)))</f>
        <v xml:space="preserve"> </v>
      </c>
      <c r="HE41" s="17">
        <f t="shared" si="87"/>
        <v>0.19402451006889979</v>
      </c>
      <c r="HF41" s="17" t="str">
        <f t="shared" si="87"/>
        <v xml:space="preserve"> </v>
      </c>
      <c r="HG41" s="17" t="str">
        <f>IF(BY41&lt;=0," ",IF(Q41&lt;=0," ",IF(BY41/Q41*100&gt;200,"СВ.200",BY41/Q41)))</f>
        <v xml:space="preserve"> </v>
      </c>
      <c r="HH41" s="17" t="str">
        <f t="shared" si="88"/>
        <v xml:space="preserve"> </v>
      </c>
      <c r="HI41" s="17" t="str">
        <f t="shared" si="88"/>
        <v xml:space="preserve"> </v>
      </c>
      <c r="HJ41" s="17" t="str">
        <f t="shared" si="88"/>
        <v xml:space="preserve"> </v>
      </c>
      <c r="HK41" s="17" t="str">
        <f t="shared" si="147"/>
        <v xml:space="preserve"> </v>
      </c>
      <c r="HL41" s="17"/>
      <c r="HM41" s="17" t="str">
        <f t="shared" si="147"/>
        <v xml:space="preserve"> </v>
      </c>
      <c r="HN41" s="17" t="str">
        <f t="shared" si="29"/>
        <v xml:space="preserve"> </v>
      </c>
      <c r="HO41" s="17" t="str">
        <f t="shared" si="29"/>
        <v xml:space="preserve"> </v>
      </c>
      <c r="HP41" s="17" t="str">
        <f t="shared" si="29"/>
        <v xml:space="preserve"> </v>
      </c>
      <c r="HQ41" s="17" t="str">
        <f t="shared" si="30"/>
        <v xml:space="preserve"> </v>
      </c>
      <c r="HR41" s="17" t="str">
        <f t="shared" si="30"/>
        <v xml:space="preserve"> </v>
      </c>
      <c r="HS41" s="17" t="str">
        <f t="shared" si="30"/>
        <v xml:space="preserve"> </v>
      </c>
      <c r="HT41" s="17" t="str">
        <f t="shared" si="168"/>
        <v xml:space="preserve"> </v>
      </c>
      <c r="HU41" s="17" t="str">
        <f t="shared" si="168"/>
        <v xml:space="preserve"> </v>
      </c>
      <c r="HV41" s="17" t="str">
        <f t="shared" si="168"/>
        <v xml:space="preserve"> </v>
      </c>
      <c r="HW41" s="17" t="str">
        <f t="shared" si="32"/>
        <v xml:space="preserve"> </v>
      </c>
      <c r="HX41" s="17" t="str">
        <f t="shared" si="32"/>
        <v xml:space="preserve"> </v>
      </c>
      <c r="HY41" s="17" t="str">
        <f t="shared" si="32"/>
        <v xml:space="preserve"> </v>
      </c>
      <c r="HZ41" s="17">
        <f t="shared" si="33"/>
        <v>2.4305847703083709E-3</v>
      </c>
      <c r="IA41" s="17" t="str">
        <f t="shared" si="33"/>
        <v xml:space="preserve"> </v>
      </c>
      <c r="IB41" s="86" t="str">
        <f t="shared" si="33"/>
        <v xml:space="preserve"> </v>
      </c>
      <c r="IC41" s="17">
        <f t="shared" si="34"/>
        <v>2.6055145933163268E-3</v>
      </c>
      <c r="ID41" s="17" t="str">
        <f t="shared" si="34"/>
        <v xml:space="preserve"> </v>
      </c>
      <c r="IE41" s="17" t="str">
        <f t="shared" si="34"/>
        <v xml:space="preserve"> </v>
      </c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</row>
    <row r="42" spans="1:256" s="88" customFormat="1" x14ac:dyDescent="0.2">
      <c r="A42" s="43"/>
      <c r="B42" s="91" t="s">
        <v>42</v>
      </c>
      <c r="C42" s="139">
        <v>62465932985.870003</v>
      </c>
      <c r="D42" s="138">
        <f>D16+D39</f>
        <v>9936142435.1800003</v>
      </c>
      <c r="E42" s="138">
        <f>E40</f>
        <v>1930587894.6200001</v>
      </c>
      <c r="F42" s="139">
        <v>50631021950.059998</v>
      </c>
      <c r="G42" s="138">
        <f>G16+G39</f>
        <v>7891861884.210001</v>
      </c>
      <c r="H42" s="138">
        <f>H40</f>
        <v>1437904610.1000001</v>
      </c>
      <c r="I42" s="139">
        <v>42941364046.949997</v>
      </c>
      <c r="J42" s="138">
        <f>J16+J39</f>
        <v>6795906636.6000004</v>
      </c>
      <c r="K42" s="138">
        <f>K40</f>
        <v>1232825238.5500002</v>
      </c>
      <c r="L42" s="16">
        <f t="shared" si="151"/>
        <v>0.81053815303635823</v>
      </c>
      <c r="M42" s="16">
        <f t="shared" si="151"/>
        <v>0.79425812740646706</v>
      </c>
      <c r="N42" s="16">
        <f t="shared" si="151"/>
        <v>0.74480142246153713</v>
      </c>
      <c r="O42" s="16">
        <f>IF(I42=0," ",IF(F42/I42*100&gt;200,"СВ.200",F42/I42))</f>
        <v>1.1790734429093241</v>
      </c>
      <c r="P42" s="16">
        <f t="shared" si="179"/>
        <v>1.1612669664570772</v>
      </c>
      <c r="Q42" s="16">
        <f t="shared" si="179"/>
        <v>1.1663491021575825</v>
      </c>
      <c r="R42" s="138">
        <f>R41+R40</f>
        <v>55994542457.300003</v>
      </c>
      <c r="S42" s="138">
        <f>S16+S39</f>
        <v>8737035124.8400002</v>
      </c>
      <c r="T42" s="138">
        <f>T40</f>
        <v>1756898532.4600005</v>
      </c>
      <c r="U42" s="138">
        <f>U41+U40</f>
        <v>43498746352.709991</v>
      </c>
      <c r="V42" s="138">
        <f>V16+V39</f>
        <v>6874561937.75</v>
      </c>
      <c r="W42" s="138">
        <f>W40</f>
        <v>1330795670.9900002</v>
      </c>
      <c r="X42" s="138">
        <f>X41+X40</f>
        <v>38945261725.610001</v>
      </c>
      <c r="Y42" s="138">
        <f>Y16+Y39</f>
        <v>5862456542.3199997</v>
      </c>
      <c r="Z42" s="138">
        <f>Z40</f>
        <v>1148090756.46</v>
      </c>
      <c r="AA42" s="16">
        <f t="shared" si="153"/>
        <v>0.7768390354449457</v>
      </c>
      <c r="AB42" s="16">
        <f t="shared" si="153"/>
        <v>0.78683006758266782</v>
      </c>
      <c r="AC42" s="16">
        <f t="shared" si="153"/>
        <v>0.757468713418883</v>
      </c>
      <c r="AD42" s="16">
        <f>IF(X42=0," ",IF(U42/X42*100&gt;200,"СВ.200",U42/X42))</f>
        <v>1.1169201187857383</v>
      </c>
      <c r="AE42" s="16">
        <f t="shared" si="180"/>
        <v>1.17264185894152</v>
      </c>
      <c r="AF42" s="16">
        <f t="shared" si="180"/>
        <v>1.1591380415720347</v>
      </c>
      <c r="AG42" s="138">
        <f>AG40+AG41</f>
        <v>22058942523.849998</v>
      </c>
      <c r="AH42" s="138">
        <f>AH16+AH39</f>
        <v>6371540132.8699999</v>
      </c>
      <c r="AI42" s="138">
        <f>AI40</f>
        <v>1421029390.98</v>
      </c>
      <c r="AJ42" s="138">
        <f>AJ40+AJ41</f>
        <v>17213300152.709999</v>
      </c>
      <c r="AK42" s="138">
        <f>AK16+AK39</f>
        <v>5069959018.3400002</v>
      </c>
      <c r="AL42" s="138">
        <f>AL40</f>
        <v>1109314208.6899998</v>
      </c>
      <c r="AM42" s="138">
        <f>AM40+AM41</f>
        <v>14572185745.860001</v>
      </c>
      <c r="AN42" s="138">
        <f>AN16+AN39</f>
        <v>4323573834.5699997</v>
      </c>
      <c r="AO42" s="138">
        <f>AO40</f>
        <v>964073744.80000007</v>
      </c>
      <c r="AP42" s="16">
        <f>AJ42/AG42</f>
        <v>0.78033206415489231</v>
      </c>
      <c r="AQ42" s="16">
        <f>AK42/AH42</f>
        <v>0.79571954544941159</v>
      </c>
      <c r="AR42" s="16">
        <f>AL42/AI42</f>
        <v>0.78064128422070944</v>
      </c>
      <c r="AS42" s="16">
        <f>AJ42/AM42</f>
        <v>1.1812435315409253</v>
      </c>
      <c r="AT42" s="16">
        <f>AK42/AN42</f>
        <v>1.1726315340800078</v>
      </c>
      <c r="AU42" s="16">
        <f>IF(AO42=0," ",IF(AL42/AO42*100&gt;200,"СВ.200",AL42/AO42))</f>
        <v>1.1506528568726144</v>
      </c>
      <c r="AV42" s="138">
        <f>AV40+AV41</f>
        <v>4981807179.96</v>
      </c>
      <c r="AW42" s="138">
        <f>AW16+AW39</f>
        <v>311367762.79000002</v>
      </c>
      <c r="AX42" s="138">
        <f>AX40</f>
        <v>54058717.170000002</v>
      </c>
      <c r="AY42" s="138">
        <f>AY40+AY41</f>
        <v>3685558047.0699997</v>
      </c>
      <c r="AZ42" s="138">
        <f>AZ16+AZ39</f>
        <v>234003130.70999998</v>
      </c>
      <c r="BA42" s="138">
        <f>BA40</f>
        <v>40748399.829999998</v>
      </c>
      <c r="BB42" s="138">
        <f>BB40+BB41</f>
        <v>3808268723.8400002</v>
      </c>
      <c r="BC42" s="138">
        <f>BC16+BC39</f>
        <v>200360987.32000002</v>
      </c>
      <c r="BD42" s="138">
        <f>BD40</f>
        <v>34798971.359999999</v>
      </c>
      <c r="BE42" s="16">
        <f t="shared" si="154"/>
        <v>0.73980343155304373</v>
      </c>
      <c r="BF42" s="16">
        <f>BC42/AW42</f>
        <v>0.643486613786451</v>
      </c>
      <c r="BG42" s="44"/>
      <c r="BH42" s="47">
        <f t="shared" si="106"/>
        <v>0.96777783143247642</v>
      </c>
      <c r="BI42" s="47">
        <f t="shared" si="106"/>
        <v>1.1679076542793707</v>
      </c>
      <c r="BJ42" s="47"/>
      <c r="BK42" s="138">
        <f>BK40+BK41</f>
        <v>8813984820.7099991</v>
      </c>
      <c r="BL42" s="138">
        <f>BL16+BL39</f>
        <v>593848820.71000004</v>
      </c>
      <c r="BM42" s="138">
        <f>BM40</f>
        <v>0</v>
      </c>
      <c r="BN42" s="138">
        <f>BN40+BN41</f>
        <v>7363205287.4300003</v>
      </c>
      <c r="BO42" s="138">
        <f>BO16+BO39</f>
        <v>515422827.70999998</v>
      </c>
      <c r="BP42" s="138">
        <f>BP40</f>
        <v>0</v>
      </c>
      <c r="BQ42" s="138">
        <f>BQ40+BQ41</f>
        <v>6613704069.1399994</v>
      </c>
      <c r="BR42" s="138">
        <f>BR16+BR39</f>
        <v>462959253.91000003</v>
      </c>
      <c r="BS42" s="138">
        <f>BS40</f>
        <v>0</v>
      </c>
      <c r="BT42" s="16">
        <f>BN42/BK42</f>
        <v>0.83540026868764983</v>
      </c>
      <c r="BU42" s="16">
        <f>BO42/BL42</f>
        <v>0.86793609709246422</v>
      </c>
      <c r="BV42" s="44"/>
      <c r="BW42" s="16">
        <f>BN42/BQ42</f>
        <v>1.1133254845476419</v>
      </c>
      <c r="BX42" s="16">
        <f>BO42/BR42</f>
        <v>1.1133222272951886</v>
      </c>
      <c r="BY42" s="44"/>
      <c r="BZ42" s="138">
        <f>BZ40+BZ41</f>
        <v>7324.58</v>
      </c>
      <c r="CA42" s="138">
        <f>CA16+CA39</f>
        <v>7324.58</v>
      </c>
      <c r="CB42" s="138">
        <f>CB40</f>
        <v>0</v>
      </c>
      <c r="CC42" s="138">
        <f>CC40+CC41</f>
        <v>291085.07999999996</v>
      </c>
      <c r="CD42" s="138">
        <f>CD16+CD39</f>
        <v>291085.07999999996</v>
      </c>
      <c r="CE42" s="138">
        <f>CE40</f>
        <v>0</v>
      </c>
      <c r="CF42" s="138">
        <f>CF40+CF41</f>
        <v>864368.77999999991</v>
      </c>
      <c r="CG42" s="138">
        <f>CG16+CG39</f>
        <v>864368.77999999991</v>
      </c>
      <c r="CH42" s="138">
        <f>CH40</f>
        <v>0</v>
      </c>
      <c r="CI42" s="16">
        <f t="shared" si="169"/>
        <v>2.5163021065868443E-2</v>
      </c>
      <c r="CJ42" s="16">
        <f t="shared" si="169"/>
        <v>2.5163021065868443E-2</v>
      </c>
      <c r="CK42" s="44"/>
      <c r="CL42" s="17">
        <f t="shared" si="163"/>
        <v>0.33676028882024173</v>
      </c>
      <c r="CM42" s="17">
        <f t="shared" si="157"/>
        <v>0.33676028882024173</v>
      </c>
      <c r="CN42" s="44"/>
      <c r="CO42" s="138">
        <f>CO40+CO41</f>
        <v>253421576.22</v>
      </c>
      <c r="CP42" s="138">
        <f>CP16+CP39</f>
        <v>253421576.22</v>
      </c>
      <c r="CQ42" s="138">
        <f>CQ40</f>
        <v>0</v>
      </c>
      <c r="CR42" s="138">
        <f>CR40+CR41</f>
        <v>190705545.88</v>
      </c>
      <c r="CS42" s="138">
        <f>CS16+CS39</f>
        <v>190705545.88</v>
      </c>
      <c r="CT42" s="138">
        <f>CT40</f>
        <v>0</v>
      </c>
      <c r="CU42" s="138">
        <f>CU40+CU41</f>
        <v>189953992.23999998</v>
      </c>
      <c r="CV42" s="138">
        <f>CV16+CV39</f>
        <v>189953992.23999998</v>
      </c>
      <c r="CW42" s="138">
        <f>CW40</f>
        <v>0</v>
      </c>
      <c r="CX42" s="16">
        <f t="shared" si="171"/>
        <v>0.75252292533468013</v>
      </c>
      <c r="CY42" s="16">
        <f t="shared" si="171"/>
        <v>0.75252292533468013</v>
      </c>
      <c r="CZ42" s="16" t="str">
        <f t="shared" si="171"/>
        <v xml:space="preserve"> </v>
      </c>
      <c r="DA42" s="16">
        <f t="shared" si="172"/>
        <v>1.0039565035256035</v>
      </c>
      <c r="DB42" s="16">
        <f t="shared" si="172"/>
        <v>1.0039565035256035</v>
      </c>
      <c r="DC42" s="16" t="str">
        <f t="shared" si="172"/>
        <v xml:space="preserve"> </v>
      </c>
      <c r="DD42" s="138">
        <f>DD40+DD41</f>
        <v>43785125.559999995</v>
      </c>
      <c r="DE42" s="138">
        <f>DE16+DE39</f>
        <v>34967993.759999998</v>
      </c>
      <c r="DF42" s="138">
        <f>DF40</f>
        <v>8817131.7999999989</v>
      </c>
      <c r="DG42" s="138">
        <f>DG40+DG41</f>
        <v>32714392.419999994</v>
      </c>
      <c r="DH42" s="138">
        <f>DH16+DH39</f>
        <v>22958021.349999998</v>
      </c>
      <c r="DI42" s="138">
        <f>DI40</f>
        <v>9756371.0699999984</v>
      </c>
      <c r="DJ42" s="138">
        <f>DJ40+DJ41</f>
        <v>41347389.340000004</v>
      </c>
      <c r="DK42" s="138">
        <f>DK16+DK39</f>
        <v>29344674.41</v>
      </c>
      <c r="DL42" s="138">
        <f>DL40</f>
        <v>12002714.930000002</v>
      </c>
      <c r="DM42" s="16">
        <f t="shared" si="181"/>
        <v>0.74715767059227767</v>
      </c>
      <c r="DN42" s="16">
        <f t="shared" si="181"/>
        <v>0.65654385286071959</v>
      </c>
      <c r="DO42" s="16">
        <f t="shared" si="181"/>
        <v>1.1065243540989145</v>
      </c>
      <c r="DP42" s="16">
        <f>IF(DJ42&lt;=0," ",IF(DG42&lt;=0," ",IF(DG42/DJ42*100&gt;200,"СВ.200",DG42/DJ42)))</f>
        <v>0.79120817401527366</v>
      </c>
      <c r="DQ42" s="16">
        <f>IF(DK42&lt;=0," ",IF(DH42&lt;=0," ",IF(DH42/DK42*100&gt;200,"СВ.200",DH42/DK42)))</f>
        <v>0.78235733779947558</v>
      </c>
      <c r="DR42" s="16">
        <f>IF(DL42&lt;=0," ",IF(DI42&lt;=0," ",IF(DI42/DL42*100&gt;200,"СВ.200",DI42/DL42)))</f>
        <v>0.81284702060319591</v>
      </c>
      <c r="DS42" s="138">
        <f>DS40+DS41</f>
        <v>409587165.79000002</v>
      </c>
      <c r="DT42" s="138">
        <f>DT16+DT39</f>
        <v>343620100</v>
      </c>
      <c r="DU42" s="138">
        <f>DU40</f>
        <v>65967065.789999999</v>
      </c>
      <c r="DV42" s="138">
        <f>DV40+DV41</f>
        <v>138676338.56999999</v>
      </c>
      <c r="DW42" s="138">
        <f>DW16+DW39</f>
        <v>105871875.45999999</v>
      </c>
      <c r="DX42" s="138">
        <f>DX40</f>
        <v>32804463.109999999</v>
      </c>
      <c r="DY42" s="138">
        <f>DY40+DY41</f>
        <v>117117955.41999999</v>
      </c>
      <c r="DZ42" s="138">
        <f>DZ16+DZ39</f>
        <v>93618665.75999999</v>
      </c>
      <c r="EA42" s="138">
        <f>EA40</f>
        <v>23499289.660000004</v>
      </c>
      <c r="EB42" s="16">
        <f t="shared" si="182"/>
        <v>0.33857588848645936</v>
      </c>
      <c r="EC42" s="16">
        <f t="shared" si="182"/>
        <v>0.30810734139242724</v>
      </c>
      <c r="ED42" s="16">
        <f t="shared" si="182"/>
        <v>0.49728546687872927</v>
      </c>
      <c r="EE42" s="16">
        <f t="shared" si="183"/>
        <v>1.1840741077889285</v>
      </c>
      <c r="EF42" s="16">
        <f t="shared" si="183"/>
        <v>1.1308842590366779</v>
      </c>
      <c r="EG42" s="16">
        <f t="shared" si="183"/>
        <v>1.3959767969428909</v>
      </c>
      <c r="EH42" s="138">
        <f>EH40+EH41</f>
        <v>773700072.42999995</v>
      </c>
      <c r="EI42" s="138">
        <f>EI16+EI39</f>
        <v>572243468.31999993</v>
      </c>
      <c r="EJ42" s="138">
        <f>EJ40</f>
        <v>201456604.11000001</v>
      </c>
      <c r="EK42" s="138">
        <f>EK40+EK41</f>
        <v>527131133.38</v>
      </c>
      <c r="EL42" s="138">
        <f>EL16+EL39</f>
        <v>390240850.35000002</v>
      </c>
      <c r="EM42" s="138">
        <f>EM40</f>
        <v>136890283.03</v>
      </c>
      <c r="EN42" s="138">
        <f>EN40+EN41</f>
        <v>520873314.81999999</v>
      </c>
      <c r="EO42" s="138">
        <f>EO16+EO39</f>
        <v>407216014.11000001</v>
      </c>
      <c r="EP42" s="138">
        <f>EP40</f>
        <v>113657300.70999998</v>
      </c>
      <c r="EQ42" s="16">
        <f t="shared" si="173"/>
        <v>0.68131198660019754</v>
      </c>
      <c r="ER42" s="16">
        <f t="shared" si="173"/>
        <v>0.68194898142861182</v>
      </c>
      <c r="ES42" s="16">
        <f t="shared" si="173"/>
        <v>0.67950258386791185</v>
      </c>
      <c r="ET42" s="16">
        <f t="shared" si="174"/>
        <v>1.0120140893801837</v>
      </c>
      <c r="EU42" s="16">
        <f t="shared" si="174"/>
        <v>0.95831410560534946</v>
      </c>
      <c r="EV42" s="16">
        <f t="shared" si="174"/>
        <v>1.2044125821646925</v>
      </c>
      <c r="EW42" s="138">
        <f>EW40+EW41</f>
        <v>40522701</v>
      </c>
      <c r="EX42" s="138">
        <f>EX16+EX39</f>
        <v>40506701</v>
      </c>
      <c r="EY42" s="138">
        <f>EY40</f>
        <v>0</v>
      </c>
      <c r="EZ42" s="138">
        <f>EZ40+EZ41</f>
        <v>31763216.27</v>
      </c>
      <c r="FA42" s="138">
        <f>FA16+FA39</f>
        <v>31750047.469999999</v>
      </c>
      <c r="FB42" s="138">
        <f>FB40</f>
        <v>0</v>
      </c>
      <c r="FC42" s="138">
        <f>FC40+FC41</f>
        <v>30945780.190000001</v>
      </c>
      <c r="FD42" s="138">
        <f>FD16+FD39</f>
        <v>30933742.990000002</v>
      </c>
      <c r="FE42" s="138">
        <f>FE40</f>
        <v>0</v>
      </c>
      <c r="FF42" s="16">
        <f t="shared" si="177"/>
        <v>0.78383758945387183</v>
      </c>
      <c r="FG42" s="16">
        <f t="shared" si="177"/>
        <v>0.78382210069390734</v>
      </c>
      <c r="FH42" s="16" t="str">
        <f t="shared" si="135"/>
        <v xml:space="preserve"> </v>
      </c>
      <c r="FI42" s="16">
        <f t="shared" si="170"/>
        <v>1.0264151065179525</v>
      </c>
      <c r="FJ42" s="16">
        <f t="shared" si="170"/>
        <v>1.0263888039757711</v>
      </c>
      <c r="FK42" s="16" t="str">
        <f>IF(FE42=0," ",IF(FB42/FE42*100&gt;200,"СВ.200",FB42/FE42))</f>
        <v xml:space="preserve"> </v>
      </c>
      <c r="FL42" s="138">
        <f>FL40+FL41</f>
        <v>324683968.55000001</v>
      </c>
      <c r="FM42" s="138">
        <f>FM16+FM39</f>
        <v>215511244.59</v>
      </c>
      <c r="FN42" s="138">
        <f>FN40</f>
        <v>155723.96</v>
      </c>
      <c r="FO42" s="138">
        <f>FO40+FO41</f>
        <v>405372143.21999997</v>
      </c>
      <c r="FP42" s="138">
        <f>FP16+FP39</f>
        <v>313359523.79999995</v>
      </c>
      <c r="FQ42" s="138">
        <f>FQ40</f>
        <v>55180</v>
      </c>
      <c r="FR42" s="138">
        <f>FR40+FR41</f>
        <v>201310030.63999999</v>
      </c>
      <c r="FS42" s="138">
        <f>FS16+FS39</f>
        <v>123631265.11</v>
      </c>
      <c r="FT42" s="138">
        <f>FT40</f>
        <v>58735</v>
      </c>
      <c r="FU42" s="16">
        <f t="shared" si="139"/>
        <v>1.2485129617897175</v>
      </c>
      <c r="FV42" s="16">
        <f t="shared" si="139"/>
        <v>1.4540286489280487</v>
      </c>
      <c r="FW42" s="16">
        <f t="shared" si="139"/>
        <v>0.35434495757749807</v>
      </c>
      <c r="FX42" s="16" t="str">
        <f t="shared" si="140"/>
        <v>СВ.200</v>
      </c>
      <c r="FY42" s="16" t="str">
        <f t="shared" si="140"/>
        <v>СВ.200</v>
      </c>
      <c r="FZ42" s="16">
        <f t="shared" si="141"/>
        <v>1.0644255164914824</v>
      </c>
      <c r="GA42" s="138">
        <f>GA40+GA41</f>
        <v>11.6</v>
      </c>
      <c r="GB42" s="138">
        <f>GB16+GB39</f>
        <v>11.6</v>
      </c>
      <c r="GC42" s="138">
        <f>GC40</f>
        <v>0</v>
      </c>
      <c r="GD42" s="138">
        <f>GD40+GD41</f>
        <v>-226.13</v>
      </c>
      <c r="GE42" s="138">
        <f>GE16+GE39</f>
        <v>-256.88</v>
      </c>
      <c r="GF42" s="138">
        <f>GF40</f>
        <v>0</v>
      </c>
      <c r="GG42" s="16" t="str">
        <f>IF(GA42&lt;0," ",IF(GD42&lt;0," ",IF(GD42=0," ",IF(GA42/GD42*100&gt;200,"СВ.200",GA42/GD42))))</f>
        <v xml:space="preserve"> </v>
      </c>
      <c r="GH42" s="16" t="str">
        <f>IF(GB42&lt;0," ",IF(GE42&lt;0," ",IF(GE42=0," ",IF(GB42/GE42*100&gt;200,"СВ.200",GB42/GE42))))</f>
        <v xml:space="preserve"> </v>
      </c>
      <c r="GI42" s="16" t="str">
        <f>IF(GC42&lt;0," ",IF(GF42&lt;0," ",IF(GF42=0," ",IF(GC42/GF42*100&gt;200,"СВ.200",GC42/GF42))))</f>
        <v xml:space="preserve"> </v>
      </c>
      <c r="GJ42" s="17">
        <f t="shared" si="82"/>
        <v>0.90694048943180161</v>
      </c>
      <c r="GK42" s="17">
        <f t="shared" si="82"/>
        <v>0.86264524452810809</v>
      </c>
      <c r="GL42" s="17">
        <f t="shared" si="82"/>
        <v>0.93126805045809946</v>
      </c>
      <c r="GM42" s="17">
        <f t="shared" si="21"/>
        <v>0.85913230026474796</v>
      </c>
      <c r="GN42" s="17">
        <f t="shared" si="21"/>
        <v>0.871095064588572</v>
      </c>
      <c r="GO42" s="17">
        <f t="shared" si="21"/>
        <v>0.92551040009354246</v>
      </c>
      <c r="GP42" s="17">
        <f t="shared" si="22"/>
        <v>0.37417095431348668</v>
      </c>
      <c r="GQ42" s="17">
        <f t="shared" si="22"/>
        <v>0.7375020698846827</v>
      </c>
      <c r="GR42" s="17">
        <f t="shared" si="22"/>
        <v>0.83971910702652608</v>
      </c>
      <c r="GS42" s="17">
        <f t="shared" si="23"/>
        <v>0.39571945391565527</v>
      </c>
      <c r="GT42" s="17">
        <f t="shared" si="23"/>
        <v>0.73749557633622331</v>
      </c>
      <c r="GU42" s="17">
        <f t="shared" si="23"/>
        <v>0.83357215000914697</v>
      </c>
      <c r="GV42" s="17">
        <f t="shared" si="145"/>
        <v>9.7785161919600655E-2</v>
      </c>
      <c r="GW42" s="17">
        <f t="shared" si="145"/>
        <v>3.4176967602852278E-2</v>
      </c>
      <c r="GX42" s="17">
        <f t="shared" si="145"/>
        <v>3.0310296606949828E-2</v>
      </c>
      <c r="GY42" s="69">
        <f t="shared" si="26"/>
        <v>8.4727914160689088E-2</v>
      </c>
      <c r="GZ42" s="69">
        <f t="shared" si="26"/>
        <v>3.4038987913546634E-2</v>
      </c>
      <c r="HA42" s="17">
        <f t="shared" si="26"/>
        <v>3.0619576482155679E-2</v>
      </c>
      <c r="HB42" s="17">
        <f>IF(BQ42&lt;=0," ",IF(X42&lt;=0," ",IF(BQ42/X42*100&gt;200,"СВ.200",BQ42/X42)))</f>
        <v>0.16982050642609742</v>
      </c>
      <c r="HC42" s="17">
        <f>IF(BR42&lt;=0," ",IF(Y42&lt;=0," ",IF(BR42/Y42*100&gt;200,"СВ.200",BR42/Y42)))</f>
        <v>7.8970180941723325E-2</v>
      </c>
      <c r="HD42" s="17" t="str">
        <f>IF(BS42&lt;=0," ",IF(Z42&lt;=0," ",IF(BS42/Z42*100&gt;200,"СВ.200",BS42/Z42)))</f>
        <v xml:space="preserve"> </v>
      </c>
      <c r="HE42" s="17">
        <f t="shared" si="87"/>
        <v>0.16927396545466808</v>
      </c>
      <c r="HF42" s="17">
        <f t="shared" si="87"/>
        <v>7.4975370413012027E-2</v>
      </c>
      <c r="HG42" s="17" t="str">
        <f>IF(BP42&lt;=0," ",IF(W42&lt;=0," ",IF(BP42/W42*100&gt;200,"СВ.200",BP42/W42)))</f>
        <v xml:space="preserve"> </v>
      </c>
      <c r="HH42" s="17">
        <f t="shared" si="88"/>
        <v>2.2194452975818619E-5</v>
      </c>
      <c r="HI42" s="17">
        <f t="shared" si="88"/>
        <v>1.4744139658183904E-4</v>
      </c>
      <c r="HJ42" s="17" t="str">
        <f t="shared" si="88"/>
        <v xml:space="preserve"> </v>
      </c>
      <c r="HK42" s="17">
        <f t="shared" si="147"/>
        <v>6.6918038887772507E-6</v>
      </c>
      <c r="HL42" s="17">
        <f>IF(CD42&lt;=0," ",IF(V42&lt;=0," ",IF(CD42/V42*100&gt;200,"СВ.200",CD42/V42)))</f>
        <v>4.2342345975759762E-5</v>
      </c>
      <c r="HM42" s="17" t="str">
        <f t="shared" si="147"/>
        <v xml:space="preserve"> </v>
      </c>
      <c r="HN42" s="17">
        <f t="shared" si="29"/>
        <v>1.3374497737101587E-2</v>
      </c>
      <c r="HO42" s="17">
        <f t="shared" si="29"/>
        <v>6.9461668699867057E-2</v>
      </c>
      <c r="HP42" s="17">
        <f t="shared" si="29"/>
        <v>9.8996791038060972E-2</v>
      </c>
      <c r="HQ42" s="17">
        <f t="shared" si="30"/>
        <v>1.2118306332457314E-2</v>
      </c>
      <c r="HR42" s="17">
        <f t="shared" si="30"/>
        <v>5.6765922524762841E-2</v>
      </c>
      <c r="HS42" s="17">
        <f t="shared" si="30"/>
        <v>0.10286348687035111</v>
      </c>
      <c r="HT42" s="17">
        <f t="shared" si="168"/>
        <v>3.0072453035534341E-3</v>
      </c>
      <c r="HU42" s="17">
        <f t="shared" si="168"/>
        <v>1.5969187163125901E-2</v>
      </c>
      <c r="HV42" s="17">
        <f t="shared" si="168"/>
        <v>2.0468146379348302E-2</v>
      </c>
      <c r="HW42" s="17">
        <f t="shared" si="32"/>
        <v>3.1880536842496931E-3</v>
      </c>
      <c r="HX42" s="17">
        <f t="shared" si="32"/>
        <v>1.5400526814462185E-2</v>
      </c>
      <c r="HY42" s="17">
        <f t="shared" si="32"/>
        <v>2.4650262865370032E-2</v>
      </c>
      <c r="HZ42" s="17">
        <f t="shared" si="33"/>
        <v>5.1690506552077064E-3</v>
      </c>
      <c r="IA42" s="17">
        <f t="shared" si="33"/>
        <v>2.1088645044535264E-2</v>
      </c>
      <c r="IB42" s="86">
        <f t="shared" si="33"/>
        <v>5.1158847564544739E-5</v>
      </c>
      <c r="IC42" s="17">
        <f t="shared" si="34"/>
        <v>9.3191684177064815E-3</v>
      </c>
      <c r="ID42" s="17">
        <f t="shared" si="34"/>
        <v>4.5582471528732856E-2</v>
      </c>
      <c r="IE42" s="17">
        <f t="shared" si="34"/>
        <v>4.1463916063801678E-5</v>
      </c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</row>
    <row r="43" spans="1:256" s="4" customFormat="1" x14ac:dyDescent="0.2">
      <c r="A43" s="25"/>
      <c r="B43" s="92"/>
      <c r="C43" s="62"/>
      <c r="D43" s="62"/>
      <c r="E43" s="62"/>
      <c r="F43" s="62"/>
      <c r="G43" s="26"/>
      <c r="H43" s="27"/>
      <c r="I43" s="28"/>
      <c r="J43" s="27"/>
      <c r="K43" s="27"/>
      <c r="L43" s="27"/>
      <c r="M43" s="27"/>
      <c r="N43" s="27"/>
      <c r="O43" s="27"/>
      <c r="P43" s="27"/>
      <c r="Q43" s="27"/>
      <c r="R43" s="58"/>
      <c r="S43" s="27"/>
      <c r="T43" s="27"/>
      <c r="U43" s="26"/>
      <c r="V43" s="27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7"/>
      <c r="AI43" s="27"/>
      <c r="AJ43" s="26"/>
      <c r="AK43" s="27"/>
      <c r="AL43" s="27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7"/>
      <c r="AX43" s="27"/>
      <c r="AY43" s="26"/>
      <c r="AZ43" s="27"/>
      <c r="BA43" s="27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7"/>
      <c r="BM43" s="27"/>
      <c r="BN43" s="26"/>
      <c r="BO43" s="27"/>
      <c r="BP43" s="27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7"/>
      <c r="CB43" s="27"/>
      <c r="CC43" s="26"/>
      <c r="CD43" s="27"/>
      <c r="CE43" s="27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7"/>
      <c r="CQ43" s="27"/>
      <c r="CR43" s="26"/>
      <c r="CS43" s="27"/>
      <c r="CT43" s="27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7"/>
      <c r="DF43" s="27"/>
      <c r="DG43" s="26"/>
      <c r="DH43" s="27"/>
      <c r="DI43" s="27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7"/>
      <c r="DU43" s="27"/>
      <c r="DV43" s="26"/>
      <c r="DW43" s="27"/>
      <c r="DX43" s="27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7"/>
      <c r="EJ43" s="27"/>
      <c r="EK43" s="26"/>
      <c r="EL43" s="27"/>
      <c r="EM43" s="27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7"/>
      <c r="EY43" s="26"/>
      <c r="EZ43" s="26"/>
      <c r="FA43" s="27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7"/>
      <c r="FN43" s="26"/>
      <c r="FO43" s="26"/>
      <c r="FP43" s="27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143"/>
      <c r="GB43" s="25"/>
      <c r="GC43" s="143"/>
      <c r="GD43" s="143"/>
      <c r="GE43" s="143"/>
      <c r="GF43" s="143"/>
      <c r="GG43" s="26"/>
      <c r="GH43" s="26"/>
      <c r="GI43" s="26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</row>
    <row r="44" spans="1:256" s="56" customFormat="1" ht="35.25" customHeight="1" x14ac:dyDescent="0.2">
      <c r="A44" s="249"/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9"/>
      <c r="M44" s="29"/>
      <c r="N44" s="29"/>
      <c r="O44" s="29"/>
      <c r="P44" s="29"/>
      <c r="Q44" s="29"/>
      <c r="R44" s="59"/>
      <c r="S44" s="29"/>
      <c r="T44" s="29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31"/>
      <c r="AW44" s="31"/>
      <c r="AX44" s="31"/>
      <c r="AY44" s="31"/>
      <c r="AZ44" s="31"/>
      <c r="BA44" s="31"/>
      <c r="BB44" s="31"/>
      <c r="BC44" s="31"/>
      <c r="BD44" s="31"/>
      <c r="BE44" s="30"/>
      <c r="BF44" s="30"/>
      <c r="BG44" s="30"/>
      <c r="BH44" s="30"/>
      <c r="BI44" s="30"/>
      <c r="BJ44" s="30"/>
      <c r="BK44" s="30"/>
      <c r="BL44" s="31"/>
      <c r="BM44" s="31"/>
      <c r="BN44" s="30"/>
      <c r="BO44" s="31"/>
      <c r="BP44" s="31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1"/>
      <c r="CB44" s="31"/>
      <c r="CC44" s="30"/>
      <c r="CD44" s="31"/>
      <c r="CE44" s="31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1"/>
      <c r="CQ44" s="31"/>
      <c r="CR44" s="30"/>
      <c r="CS44" s="31"/>
      <c r="CT44" s="31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1"/>
      <c r="DF44" s="31"/>
      <c r="DG44" s="30"/>
      <c r="DH44" s="31"/>
      <c r="DI44" s="31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1"/>
      <c r="DU44" s="31"/>
      <c r="DV44" s="30"/>
      <c r="DW44" s="31"/>
      <c r="DX44" s="31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1"/>
      <c r="EJ44" s="31"/>
      <c r="EK44" s="30"/>
      <c r="EL44" s="31"/>
      <c r="EM44" s="31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1"/>
      <c r="EY44" s="30"/>
      <c r="EZ44" s="30"/>
      <c r="FA44" s="31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1"/>
      <c r="FN44" s="30"/>
      <c r="FO44" s="30"/>
      <c r="FP44" s="31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1"/>
      <c r="GC44" s="30"/>
      <c r="GD44" s="30"/>
      <c r="GE44" s="30"/>
      <c r="GF44" s="30"/>
      <c r="GG44" s="30"/>
      <c r="GH44" s="30"/>
      <c r="GI44" s="30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</row>
    <row r="45" spans="1:256" s="4" customFormat="1" x14ac:dyDescent="0.2">
      <c r="A45" s="27"/>
      <c r="B45" s="92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6"/>
      <c r="V45" s="27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7"/>
      <c r="AI45" s="27"/>
      <c r="AJ45" s="26"/>
      <c r="AK45" s="27"/>
      <c r="AL45" s="27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7"/>
      <c r="AX45" s="27"/>
      <c r="AY45" s="26"/>
      <c r="AZ45" s="27"/>
      <c r="BA45" s="27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7"/>
      <c r="BM45" s="27"/>
      <c r="BN45" s="26"/>
      <c r="BO45" s="27"/>
      <c r="BP45" s="27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7"/>
      <c r="CB45" s="27"/>
      <c r="CC45" s="26"/>
      <c r="CD45" s="27"/>
      <c r="CE45" s="27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7"/>
      <c r="CQ45" s="27"/>
      <c r="CR45" s="26"/>
      <c r="CS45" s="27"/>
      <c r="CT45" s="27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7"/>
      <c r="DF45" s="27"/>
      <c r="DG45" s="26"/>
      <c r="DH45" s="27"/>
      <c r="DI45" s="27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7"/>
      <c r="DU45" s="27"/>
      <c r="DV45" s="26"/>
      <c r="DW45" s="27"/>
      <c r="DX45" s="27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7"/>
      <c r="EJ45" s="27"/>
      <c r="EK45" s="26"/>
      <c r="EL45" s="27"/>
      <c r="EM45" s="27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7"/>
      <c r="EY45" s="26"/>
      <c r="EZ45" s="26"/>
      <c r="FA45" s="27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7"/>
      <c r="FN45" s="26"/>
      <c r="FO45" s="26"/>
      <c r="FP45" s="27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7"/>
      <c r="GC45" s="26"/>
      <c r="GD45" s="26"/>
      <c r="GE45" s="26"/>
      <c r="GF45" s="26"/>
      <c r="GG45" s="26"/>
      <c r="GH45" s="26"/>
      <c r="GI45" s="26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</row>
    <row r="46" spans="1:256" s="4" customFormat="1" x14ac:dyDescent="0.2">
      <c r="A46" s="27"/>
      <c r="B46" s="92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6"/>
      <c r="V46" s="27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7"/>
      <c r="AI46" s="27"/>
      <c r="AJ46" s="26"/>
      <c r="AK46" s="27"/>
      <c r="AL46" s="27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7"/>
      <c r="AX46" s="27"/>
      <c r="AY46" s="26"/>
      <c r="AZ46" s="27"/>
      <c r="BA46" s="27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7"/>
      <c r="BM46" s="27"/>
      <c r="BN46" s="26"/>
      <c r="BO46" s="27"/>
      <c r="BP46" s="27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7"/>
      <c r="CB46" s="27"/>
      <c r="CC46" s="26"/>
      <c r="CD46" s="27"/>
      <c r="CE46" s="27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7"/>
      <c r="CQ46" s="27"/>
      <c r="CR46" s="26"/>
      <c r="CS46" s="27"/>
      <c r="CT46" s="27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7"/>
      <c r="DF46" s="27"/>
      <c r="DG46" s="26"/>
      <c r="DH46" s="27"/>
      <c r="DI46" s="27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7"/>
      <c r="DU46" s="27"/>
      <c r="DV46" s="26"/>
      <c r="DW46" s="27"/>
      <c r="DX46" s="27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7"/>
      <c r="EJ46" s="27"/>
      <c r="EK46" s="26"/>
      <c r="EL46" s="27"/>
      <c r="EM46" s="27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7"/>
      <c r="EY46" s="26"/>
      <c r="EZ46" s="26"/>
      <c r="FA46" s="27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7"/>
      <c r="FN46" s="26"/>
      <c r="FO46" s="26"/>
      <c r="FP46" s="27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7"/>
      <c r="GC46" s="26"/>
      <c r="GD46" s="26"/>
      <c r="GE46" s="26"/>
      <c r="GF46" s="26"/>
      <c r="GG46" s="26"/>
      <c r="GH46" s="26"/>
      <c r="GI46" s="26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</row>
    <row r="47" spans="1:256" s="4" customFormat="1" x14ac:dyDescent="0.2">
      <c r="A47" s="27"/>
      <c r="B47" s="92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6"/>
      <c r="V47" s="27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7"/>
      <c r="AI47" s="27"/>
      <c r="AJ47" s="26"/>
      <c r="AK47" s="27"/>
      <c r="AL47" s="27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7"/>
      <c r="AX47" s="27"/>
      <c r="AY47" s="26"/>
      <c r="AZ47" s="27"/>
      <c r="BA47" s="27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7"/>
      <c r="BM47" s="27"/>
      <c r="BN47" s="26"/>
      <c r="BO47" s="27"/>
      <c r="BP47" s="27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7"/>
      <c r="CB47" s="27"/>
      <c r="CC47" s="26"/>
      <c r="CD47" s="27"/>
      <c r="CE47" s="27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7"/>
      <c r="CQ47" s="27"/>
      <c r="CR47" s="26"/>
      <c r="CS47" s="27"/>
      <c r="CT47" s="27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7"/>
      <c r="DF47" s="27"/>
      <c r="DG47" s="26"/>
      <c r="DH47" s="27"/>
      <c r="DI47" s="27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7"/>
      <c r="DU47" s="27"/>
      <c r="DV47" s="26"/>
      <c r="DW47" s="27"/>
      <c r="DX47" s="27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7"/>
      <c r="EJ47" s="27"/>
      <c r="EK47" s="26"/>
      <c r="EL47" s="27"/>
      <c r="EM47" s="27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7"/>
      <c r="EY47" s="26"/>
      <c r="EZ47" s="26"/>
      <c r="FA47" s="27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7"/>
      <c r="FN47" s="26"/>
      <c r="FO47" s="26"/>
      <c r="FP47" s="27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7"/>
      <c r="GC47" s="26"/>
      <c r="GD47" s="26"/>
      <c r="GE47" s="26"/>
      <c r="GF47" s="26"/>
      <c r="GG47" s="26"/>
      <c r="GH47" s="26"/>
      <c r="GI47" s="26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52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</row>
    <row r="48" spans="1:256" s="4" customFormat="1" x14ac:dyDescent="0.2">
      <c r="A48" s="27"/>
      <c r="B48" s="92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6"/>
      <c r="V48" s="27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7"/>
      <c r="AI48" s="27"/>
      <c r="AJ48" s="26"/>
      <c r="AK48" s="27"/>
      <c r="AL48" s="27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7"/>
      <c r="AX48" s="27"/>
      <c r="AY48" s="26"/>
      <c r="AZ48" s="27"/>
      <c r="BA48" s="27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7"/>
      <c r="BM48" s="27"/>
      <c r="BN48" s="26"/>
      <c r="BO48" s="27"/>
      <c r="BP48" s="27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7"/>
      <c r="CB48" s="27"/>
      <c r="CC48" s="26"/>
      <c r="CD48" s="27"/>
      <c r="CE48" s="27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7"/>
      <c r="CQ48" s="27"/>
      <c r="CR48" s="26"/>
      <c r="CS48" s="27"/>
      <c r="CT48" s="27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7"/>
      <c r="DF48" s="27"/>
      <c r="DG48" s="26"/>
      <c r="DH48" s="27"/>
      <c r="DI48" s="27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7"/>
      <c r="DU48" s="27"/>
      <c r="DV48" s="26"/>
      <c r="DW48" s="27"/>
      <c r="DX48" s="27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7"/>
      <c r="EJ48" s="27"/>
      <c r="EK48" s="26"/>
      <c r="EL48" s="27"/>
      <c r="EM48" s="27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7"/>
      <c r="EY48" s="26"/>
      <c r="EZ48" s="26"/>
      <c r="FA48" s="27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7"/>
      <c r="FN48" s="26"/>
      <c r="FO48" s="26"/>
      <c r="FP48" s="27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7"/>
      <c r="GC48" s="26"/>
      <c r="GD48" s="26"/>
      <c r="GE48" s="26"/>
      <c r="GF48" s="26"/>
      <c r="GG48" s="26"/>
      <c r="GH48" s="26"/>
      <c r="GI48" s="26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</row>
    <row r="49" spans="1:256" s="4" customFormat="1" x14ac:dyDescent="0.2">
      <c r="A49" s="27"/>
      <c r="B49" s="92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52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</row>
    <row r="50" spans="1:256" s="4" customFormat="1" x14ac:dyDescent="0.2">
      <c r="A50" s="27"/>
      <c r="B50" s="92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</row>
    <row r="51" spans="1:256" s="4" customFormat="1" x14ac:dyDescent="0.2">
      <c r="A51" s="27"/>
      <c r="B51" s="92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</row>
    <row r="52" spans="1:256" s="4" customFormat="1" x14ac:dyDescent="0.2">
      <c r="A52" s="27"/>
      <c r="B52" s="92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2"/>
      <c r="IB52" s="52"/>
      <c r="IC52" s="52"/>
      <c r="ID52" s="52"/>
      <c r="IE52" s="52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</row>
    <row r="53" spans="1:256" s="4" customFormat="1" x14ac:dyDescent="0.2">
      <c r="A53" s="27"/>
      <c r="B53" s="92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2"/>
      <c r="HI53" s="52"/>
      <c r="HJ53" s="52"/>
      <c r="HK53" s="52"/>
      <c r="HL53" s="52"/>
      <c r="HM53" s="52"/>
      <c r="HN53" s="52"/>
      <c r="HO53" s="52"/>
      <c r="HP53" s="52"/>
      <c r="HQ53" s="52"/>
      <c r="HR53" s="52"/>
      <c r="HS53" s="52"/>
      <c r="HT53" s="52"/>
      <c r="HU53" s="52"/>
      <c r="HV53" s="52"/>
      <c r="HW53" s="52"/>
      <c r="HX53" s="52"/>
      <c r="HY53" s="52"/>
      <c r="HZ53" s="52"/>
      <c r="IA53" s="52"/>
      <c r="IB53" s="52"/>
      <c r="IC53" s="52"/>
      <c r="ID53" s="52"/>
      <c r="IE53" s="52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</row>
    <row r="54" spans="1:256" s="4" customFormat="1" x14ac:dyDescent="0.2">
      <c r="A54" s="27"/>
      <c r="B54" s="92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</row>
    <row r="55" spans="1:256" s="4" customFormat="1" x14ac:dyDescent="0.2">
      <c r="A55" s="27"/>
      <c r="B55" s="92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</row>
    <row r="56" spans="1:256" s="4" customFormat="1" x14ac:dyDescent="0.2">
      <c r="A56" s="27"/>
      <c r="B56" s="92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</row>
    <row r="57" spans="1:256" s="4" customFormat="1" x14ac:dyDescent="0.2">
      <c r="A57" s="27"/>
      <c r="B57" s="92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</row>
    <row r="58" spans="1:256" s="4" customFormat="1" x14ac:dyDescent="0.2">
      <c r="A58" s="27"/>
      <c r="B58" s="9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</row>
    <row r="59" spans="1:256" s="4" customFormat="1" x14ac:dyDescent="0.2">
      <c r="A59" s="27"/>
      <c r="B59" s="92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</row>
    <row r="60" spans="1:256" s="4" customFormat="1" x14ac:dyDescent="0.2">
      <c r="A60" s="27"/>
      <c r="B60" s="92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</row>
    <row r="61" spans="1:256" s="4" customFormat="1" x14ac:dyDescent="0.2">
      <c r="A61" s="27"/>
      <c r="B61" s="92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</row>
    <row r="62" spans="1:256" s="4" customFormat="1" x14ac:dyDescent="0.2">
      <c r="A62" s="27"/>
      <c r="B62" s="92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</row>
    <row r="63" spans="1:256" s="4" customFormat="1" x14ac:dyDescent="0.2">
      <c r="A63" s="27"/>
      <c r="B63" s="92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2"/>
      <c r="HI63" s="52"/>
      <c r="HJ63" s="52"/>
      <c r="HK63" s="52"/>
      <c r="HL63" s="52"/>
      <c r="HM63" s="52"/>
      <c r="HN63" s="52"/>
      <c r="HO63" s="52"/>
      <c r="HP63" s="52"/>
      <c r="HQ63" s="52"/>
      <c r="HR63" s="52"/>
      <c r="HS63" s="52"/>
      <c r="HT63" s="52"/>
      <c r="HU63" s="52"/>
      <c r="HV63" s="52"/>
      <c r="HW63" s="52"/>
      <c r="HX63" s="52"/>
      <c r="HY63" s="52"/>
      <c r="HZ63" s="52"/>
      <c r="IA63" s="52"/>
      <c r="IB63" s="52"/>
      <c r="IC63" s="52"/>
      <c r="ID63" s="52"/>
      <c r="IE63" s="52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</row>
    <row r="64" spans="1:256" s="4" customFormat="1" x14ac:dyDescent="0.2">
      <c r="A64" s="27"/>
      <c r="B64" s="92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2"/>
      <c r="IB64" s="52"/>
      <c r="IC64" s="52"/>
      <c r="ID64" s="52"/>
      <c r="IE64" s="52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</row>
    <row r="65" spans="1:256" s="4" customFormat="1" x14ac:dyDescent="0.2">
      <c r="A65" s="27"/>
      <c r="B65" s="92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2"/>
      <c r="HI65" s="52"/>
      <c r="HJ65" s="52"/>
      <c r="HK65" s="52"/>
      <c r="HL65" s="52"/>
      <c r="HM65" s="52"/>
      <c r="HN65" s="52"/>
      <c r="HO65" s="52"/>
      <c r="HP65" s="52"/>
      <c r="HQ65" s="52"/>
      <c r="HR65" s="52"/>
      <c r="HS65" s="52"/>
      <c r="HT65" s="52"/>
      <c r="HU65" s="52"/>
      <c r="HV65" s="52"/>
      <c r="HW65" s="52"/>
      <c r="HX65" s="52"/>
      <c r="HY65" s="52"/>
      <c r="HZ65" s="52"/>
      <c r="IA65" s="52"/>
      <c r="IB65" s="52"/>
      <c r="IC65" s="52"/>
      <c r="ID65" s="52"/>
      <c r="IE65" s="52"/>
      <c r="IF65" s="74"/>
      <c r="IG65" s="74"/>
      <c r="IH65" s="74"/>
      <c r="II65" s="74"/>
      <c r="IJ65" s="74"/>
      <c r="IK65" s="74"/>
      <c r="IL65" s="74"/>
      <c r="IM65" s="74"/>
      <c r="IN65" s="74"/>
      <c r="IO65" s="74"/>
      <c r="IP65" s="74"/>
      <c r="IQ65" s="74"/>
      <c r="IR65" s="74"/>
      <c r="IS65" s="74"/>
      <c r="IT65" s="74"/>
      <c r="IU65" s="74"/>
      <c r="IV65" s="74"/>
    </row>
    <row r="66" spans="1:256" s="4" customFormat="1" x14ac:dyDescent="0.2">
      <c r="A66" s="27"/>
      <c r="B66" s="92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74"/>
      <c r="IG66" s="74"/>
      <c r="IH66" s="74"/>
      <c r="II66" s="74"/>
      <c r="IJ66" s="74"/>
      <c r="IK66" s="74"/>
      <c r="IL66" s="74"/>
      <c r="IM66" s="74"/>
      <c r="IN66" s="74"/>
      <c r="IO66" s="74"/>
      <c r="IP66" s="74"/>
      <c r="IQ66" s="74"/>
      <c r="IR66" s="74"/>
      <c r="IS66" s="74"/>
      <c r="IT66" s="74"/>
      <c r="IU66" s="74"/>
      <c r="IV66" s="74"/>
    </row>
    <row r="67" spans="1:256" s="4" customFormat="1" x14ac:dyDescent="0.2">
      <c r="A67" s="27"/>
      <c r="B67" s="92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2"/>
      <c r="IB67" s="52"/>
      <c r="IC67" s="52"/>
      <c r="ID67" s="52"/>
      <c r="IE67" s="52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</row>
    <row r="68" spans="1:256" s="4" customFormat="1" x14ac:dyDescent="0.2">
      <c r="A68" s="27"/>
      <c r="B68" s="92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  <c r="HX68" s="52"/>
      <c r="HY68" s="52"/>
      <c r="HZ68" s="52"/>
      <c r="IA68" s="52"/>
      <c r="IB68" s="52"/>
      <c r="IC68" s="52"/>
      <c r="ID68" s="52"/>
      <c r="IE68" s="52"/>
      <c r="IF68" s="74"/>
      <c r="IG68" s="74"/>
      <c r="IH68" s="74"/>
      <c r="II68" s="74"/>
      <c r="IJ68" s="74"/>
      <c r="IK68" s="74"/>
      <c r="IL68" s="74"/>
      <c r="IM68" s="74"/>
      <c r="IN68" s="74"/>
      <c r="IO68" s="74"/>
      <c r="IP68" s="74"/>
      <c r="IQ68" s="74"/>
      <c r="IR68" s="74"/>
      <c r="IS68" s="74"/>
      <c r="IT68" s="74"/>
      <c r="IU68" s="74"/>
      <c r="IV68" s="74"/>
    </row>
    <row r="69" spans="1:256" s="4" customFormat="1" x14ac:dyDescent="0.2">
      <c r="A69" s="27"/>
      <c r="B69" s="92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  <c r="HX69" s="52"/>
      <c r="HY69" s="52"/>
      <c r="HZ69" s="52"/>
      <c r="IA69" s="52"/>
      <c r="IB69" s="52"/>
      <c r="IC69" s="52"/>
      <c r="ID69" s="52"/>
      <c r="IE69" s="52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</row>
    <row r="70" spans="1:256" s="4" customFormat="1" x14ac:dyDescent="0.2">
      <c r="A70" s="27"/>
      <c r="B70" s="92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2"/>
      <c r="IB70" s="52"/>
      <c r="IC70" s="52"/>
      <c r="ID70" s="52"/>
      <c r="IE70" s="52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</row>
    <row r="71" spans="1:256" s="4" customFormat="1" x14ac:dyDescent="0.2">
      <c r="A71" s="27"/>
      <c r="B71" s="92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  <c r="HG71" s="52"/>
      <c r="HH71" s="52"/>
      <c r="HI71" s="52"/>
      <c r="HJ71" s="52"/>
      <c r="HK71" s="52"/>
      <c r="HL71" s="52"/>
      <c r="HM71" s="52"/>
      <c r="HN71" s="52"/>
      <c r="HO71" s="52"/>
      <c r="HP71" s="52"/>
      <c r="HQ71" s="52"/>
      <c r="HR71" s="52"/>
      <c r="HS71" s="52"/>
      <c r="HT71" s="52"/>
      <c r="HU71" s="52"/>
      <c r="HV71" s="52"/>
      <c r="HW71" s="52"/>
      <c r="HX71" s="52"/>
      <c r="HY71" s="52"/>
      <c r="HZ71" s="52"/>
      <c r="IA71" s="52"/>
      <c r="IB71" s="52"/>
      <c r="IC71" s="52"/>
      <c r="ID71" s="52"/>
      <c r="IE71" s="52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</row>
    <row r="72" spans="1:256" s="4" customFormat="1" x14ac:dyDescent="0.2">
      <c r="A72" s="27"/>
      <c r="B72" s="92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52"/>
      <c r="GK72" s="52"/>
      <c r="GL72" s="52"/>
      <c r="GM72" s="52"/>
      <c r="GN72" s="52"/>
      <c r="GO72" s="52"/>
      <c r="GP72" s="52"/>
      <c r="GQ72" s="52"/>
      <c r="GR72" s="52"/>
      <c r="GS72" s="52"/>
      <c r="GT72" s="52"/>
      <c r="GU72" s="52"/>
      <c r="GV72" s="52"/>
      <c r="GW72" s="52"/>
      <c r="GX72" s="52"/>
      <c r="GY72" s="52"/>
      <c r="GZ72" s="52"/>
      <c r="HA72" s="52"/>
      <c r="HB72" s="52"/>
      <c r="HC72" s="52"/>
      <c r="HD72" s="52"/>
      <c r="HE72" s="52"/>
      <c r="HF72" s="52"/>
      <c r="HG72" s="52"/>
      <c r="HH72" s="52"/>
      <c r="HI72" s="52"/>
      <c r="HJ72" s="52"/>
      <c r="HK72" s="52"/>
      <c r="HL72" s="52"/>
      <c r="HM72" s="52"/>
      <c r="HN72" s="52"/>
      <c r="HO72" s="52"/>
      <c r="HP72" s="52"/>
      <c r="HQ72" s="52"/>
      <c r="HR72" s="52"/>
      <c r="HS72" s="52"/>
      <c r="HT72" s="52"/>
      <c r="HU72" s="52"/>
      <c r="HV72" s="52"/>
      <c r="HW72" s="52"/>
      <c r="HX72" s="52"/>
      <c r="HY72" s="52"/>
      <c r="HZ72" s="52"/>
      <c r="IA72" s="52"/>
      <c r="IB72" s="52"/>
      <c r="IC72" s="52"/>
      <c r="ID72" s="52"/>
      <c r="IE72" s="52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</row>
    <row r="73" spans="1:256" s="4" customFormat="1" x14ac:dyDescent="0.2">
      <c r="A73" s="27"/>
      <c r="B73" s="92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  <c r="HG73" s="52"/>
      <c r="HH73" s="52"/>
      <c r="HI73" s="52"/>
      <c r="HJ73" s="52"/>
      <c r="HK73" s="52"/>
      <c r="HL73" s="52"/>
      <c r="HM73" s="52"/>
      <c r="HN73" s="52"/>
      <c r="HO73" s="52"/>
      <c r="HP73" s="52"/>
      <c r="HQ73" s="52"/>
      <c r="HR73" s="52"/>
      <c r="HS73" s="52"/>
      <c r="HT73" s="52"/>
      <c r="HU73" s="52"/>
      <c r="HV73" s="52"/>
      <c r="HW73" s="52"/>
      <c r="HX73" s="52"/>
      <c r="HY73" s="52"/>
      <c r="HZ73" s="52"/>
      <c r="IA73" s="52"/>
      <c r="IB73" s="52"/>
      <c r="IC73" s="52"/>
      <c r="ID73" s="52"/>
      <c r="IE73" s="52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</row>
    <row r="74" spans="1:256" s="4" customFormat="1" x14ac:dyDescent="0.2">
      <c r="A74" s="27"/>
      <c r="B74" s="92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52"/>
      <c r="GK74" s="52"/>
      <c r="GL74" s="52"/>
      <c r="GM74" s="52"/>
      <c r="GN74" s="52"/>
      <c r="GO74" s="52"/>
      <c r="GP74" s="52"/>
      <c r="GQ74" s="52"/>
      <c r="GR74" s="52"/>
      <c r="GS74" s="52"/>
      <c r="GT74" s="52"/>
      <c r="GU74" s="52"/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  <c r="HG74" s="52"/>
      <c r="HH74" s="52"/>
      <c r="HI74" s="52"/>
      <c r="HJ74" s="52"/>
      <c r="HK74" s="52"/>
      <c r="HL74" s="52"/>
      <c r="HM74" s="52"/>
      <c r="HN74" s="52"/>
      <c r="HO74" s="52"/>
      <c r="HP74" s="52"/>
      <c r="HQ74" s="52"/>
      <c r="HR74" s="52"/>
      <c r="HS74" s="52"/>
      <c r="HT74" s="52"/>
      <c r="HU74" s="52"/>
      <c r="HV74" s="52"/>
      <c r="HW74" s="52"/>
      <c r="HX74" s="52"/>
      <c r="HY74" s="52"/>
      <c r="HZ74" s="52"/>
      <c r="IA74" s="52"/>
      <c r="IB74" s="52"/>
      <c r="IC74" s="52"/>
      <c r="ID74" s="52"/>
      <c r="IE74" s="52"/>
      <c r="IF74" s="74"/>
      <c r="IG74" s="74"/>
      <c r="IH74" s="74"/>
      <c r="II74" s="74"/>
      <c r="IJ74" s="74"/>
      <c r="IK74" s="74"/>
      <c r="IL74" s="74"/>
      <c r="IM74" s="74"/>
      <c r="IN74" s="74"/>
      <c r="IO74" s="74"/>
      <c r="IP74" s="74"/>
      <c r="IQ74" s="74"/>
      <c r="IR74" s="74"/>
      <c r="IS74" s="74"/>
      <c r="IT74" s="74"/>
      <c r="IU74" s="74"/>
      <c r="IV74" s="74"/>
    </row>
    <row r="75" spans="1:256" s="4" customFormat="1" x14ac:dyDescent="0.2">
      <c r="A75" s="27"/>
      <c r="B75" s="92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  <c r="HX75" s="52"/>
      <c r="HY75" s="52"/>
      <c r="HZ75" s="52"/>
      <c r="IA75" s="52"/>
      <c r="IB75" s="52"/>
      <c r="IC75" s="52"/>
      <c r="ID75" s="52"/>
      <c r="IE75" s="52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</row>
    <row r="76" spans="1:256" s="4" customFormat="1" x14ac:dyDescent="0.2">
      <c r="A76" s="27"/>
      <c r="B76" s="92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52"/>
      <c r="GK76" s="52"/>
      <c r="GL76" s="52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  <c r="HA76" s="52"/>
      <c r="HB76" s="52"/>
      <c r="HC76" s="52"/>
      <c r="HD76" s="52"/>
      <c r="HE76" s="52"/>
      <c r="HF76" s="52"/>
      <c r="HG76" s="52"/>
      <c r="HH76" s="52"/>
      <c r="HI76" s="52"/>
      <c r="HJ76" s="52"/>
      <c r="HK76" s="52"/>
      <c r="HL76" s="52"/>
      <c r="HM76" s="52"/>
      <c r="HN76" s="52"/>
      <c r="HO76" s="52"/>
      <c r="HP76" s="52"/>
      <c r="HQ76" s="52"/>
      <c r="HR76" s="52"/>
      <c r="HS76" s="52"/>
      <c r="HT76" s="52"/>
      <c r="HU76" s="52"/>
      <c r="HV76" s="52"/>
      <c r="HW76" s="52"/>
      <c r="HX76" s="52"/>
      <c r="HY76" s="52"/>
      <c r="HZ76" s="52"/>
      <c r="IA76" s="52"/>
      <c r="IB76" s="52"/>
      <c r="IC76" s="52"/>
      <c r="ID76" s="52"/>
      <c r="IE76" s="52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</row>
    <row r="77" spans="1:256" s="4" customFormat="1" x14ac:dyDescent="0.2">
      <c r="A77" s="27"/>
      <c r="B77" s="92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52"/>
      <c r="GK77" s="52"/>
      <c r="GL77" s="52"/>
      <c r="GM77" s="52"/>
      <c r="GN77" s="52"/>
      <c r="GO77" s="52"/>
      <c r="GP77" s="52"/>
      <c r="GQ77" s="52"/>
      <c r="GR77" s="52"/>
      <c r="GS77" s="52"/>
      <c r="GT77" s="52"/>
      <c r="GU77" s="52"/>
      <c r="GV77" s="52"/>
      <c r="GW77" s="52"/>
      <c r="GX77" s="52"/>
      <c r="GY77" s="52"/>
      <c r="GZ77" s="52"/>
      <c r="HA77" s="52"/>
      <c r="HB77" s="52"/>
      <c r="HC77" s="52"/>
      <c r="HD77" s="52"/>
      <c r="HE77" s="52"/>
      <c r="HF77" s="52"/>
      <c r="HG77" s="52"/>
      <c r="HH77" s="52"/>
      <c r="HI77" s="52"/>
      <c r="HJ77" s="52"/>
      <c r="HK77" s="52"/>
      <c r="HL77" s="52"/>
      <c r="HM77" s="52"/>
      <c r="HN77" s="52"/>
      <c r="HO77" s="52"/>
      <c r="HP77" s="52"/>
      <c r="HQ77" s="52"/>
      <c r="HR77" s="52"/>
      <c r="HS77" s="52"/>
      <c r="HT77" s="52"/>
      <c r="HU77" s="52"/>
      <c r="HV77" s="52"/>
      <c r="HW77" s="52"/>
      <c r="HX77" s="52"/>
      <c r="HY77" s="52"/>
      <c r="HZ77" s="52"/>
      <c r="IA77" s="52"/>
      <c r="IB77" s="52"/>
      <c r="IC77" s="52"/>
      <c r="ID77" s="52"/>
      <c r="IE77" s="52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74"/>
      <c r="IS77" s="74"/>
      <c r="IT77" s="74"/>
      <c r="IU77" s="74"/>
      <c r="IV77" s="74"/>
    </row>
    <row r="78" spans="1:256" s="4" customFormat="1" x14ac:dyDescent="0.2">
      <c r="A78" s="27"/>
      <c r="B78" s="92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52"/>
      <c r="GK78" s="52"/>
      <c r="GL78" s="52"/>
      <c r="GM78" s="52"/>
      <c r="GN78" s="52"/>
      <c r="GO78" s="52"/>
      <c r="GP78" s="52"/>
      <c r="GQ78" s="52"/>
      <c r="GR78" s="52"/>
      <c r="GS78" s="52"/>
      <c r="GT78" s="52"/>
      <c r="GU78" s="52"/>
      <c r="GV78" s="52"/>
      <c r="GW78" s="52"/>
      <c r="GX78" s="52"/>
      <c r="GY78" s="52"/>
      <c r="GZ78" s="52"/>
      <c r="HA78" s="52"/>
      <c r="HB78" s="52"/>
      <c r="HC78" s="52"/>
      <c r="HD78" s="52"/>
      <c r="HE78" s="52"/>
      <c r="HF78" s="52"/>
      <c r="HG78" s="52"/>
      <c r="HH78" s="52"/>
      <c r="HI78" s="52"/>
      <c r="HJ78" s="52"/>
      <c r="HK78" s="52"/>
      <c r="HL78" s="52"/>
      <c r="HM78" s="52"/>
      <c r="HN78" s="52"/>
      <c r="HO78" s="52"/>
      <c r="HP78" s="52"/>
      <c r="HQ78" s="52"/>
      <c r="HR78" s="52"/>
      <c r="HS78" s="52"/>
      <c r="HT78" s="52"/>
      <c r="HU78" s="52"/>
      <c r="HV78" s="52"/>
      <c r="HW78" s="52"/>
      <c r="HX78" s="52"/>
      <c r="HY78" s="52"/>
      <c r="HZ78" s="52"/>
      <c r="IA78" s="52"/>
      <c r="IB78" s="52"/>
      <c r="IC78" s="52"/>
      <c r="ID78" s="52"/>
      <c r="IE78" s="52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</row>
    <row r="79" spans="1:256" s="4" customFormat="1" x14ac:dyDescent="0.2">
      <c r="A79" s="27"/>
      <c r="B79" s="92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52"/>
      <c r="GK79" s="52"/>
      <c r="GL79" s="52"/>
      <c r="GM79" s="52"/>
      <c r="GN79" s="52"/>
      <c r="GO79" s="52"/>
      <c r="GP79" s="52"/>
      <c r="GQ79" s="52"/>
      <c r="GR79" s="52"/>
      <c r="GS79" s="52"/>
      <c r="GT79" s="52"/>
      <c r="GU79" s="52"/>
      <c r="GV79" s="52"/>
      <c r="GW79" s="52"/>
      <c r="GX79" s="52"/>
      <c r="GY79" s="52"/>
      <c r="GZ79" s="52"/>
      <c r="HA79" s="52"/>
      <c r="HB79" s="52"/>
      <c r="HC79" s="52"/>
      <c r="HD79" s="52"/>
      <c r="HE79" s="52"/>
      <c r="HF79" s="52"/>
      <c r="HG79" s="52"/>
      <c r="HH79" s="52"/>
      <c r="HI79" s="52"/>
      <c r="HJ79" s="52"/>
      <c r="HK79" s="52"/>
      <c r="HL79" s="52"/>
      <c r="HM79" s="52"/>
      <c r="HN79" s="52"/>
      <c r="HO79" s="52"/>
      <c r="HP79" s="52"/>
      <c r="HQ79" s="52"/>
      <c r="HR79" s="52"/>
      <c r="HS79" s="52"/>
      <c r="HT79" s="52"/>
      <c r="HU79" s="52"/>
      <c r="HV79" s="52"/>
      <c r="HW79" s="52"/>
      <c r="HX79" s="52"/>
      <c r="HY79" s="52"/>
      <c r="HZ79" s="52"/>
      <c r="IA79" s="52"/>
      <c r="IB79" s="52"/>
      <c r="IC79" s="52"/>
      <c r="ID79" s="52"/>
      <c r="IE79" s="52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</row>
    <row r="80" spans="1:256" s="4" customFormat="1" x14ac:dyDescent="0.2">
      <c r="A80" s="27"/>
      <c r="B80" s="92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52"/>
      <c r="GK80" s="52"/>
      <c r="GL80" s="52"/>
      <c r="GM80" s="52"/>
      <c r="GN80" s="52"/>
      <c r="GO80" s="52"/>
      <c r="GP80" s="52"/>
      <c r="GQ80" s="52"/>
      <c r="GR80" s="52"/>
      <c r="GS80" s="52"/>
      <c r="GT80" s="52"/>
      <c r="GU80" s="52"/>
      <c r="GV80" s="52"/>
      <c r="GW80" s="52"/>
      <c r="GX80" s="52"/>
      <c r="GY80" s="52"/>
      <c r="GZ80" s="52"/>
      <c r="HA80" s="52"/>
      <c r="HB80" s="52"/>
      <c r="HC80" s="52"/>
      <c r="HD80" s="52"/>
      <c r="HE80" s="52"/>
      <c r="HF80" s="52"/>
      <c r="HG80" s="52"/>
      <c r="HH80" s="52"/>
      <c r="HI80" s="52"/>
      <c r="HJ80" s="52"/>
      <c r="HK80" s="52"/>
      <c r="HL80" s="52"/>
      <c r="HM80" s="52"/>
      <c r="HN80" s="52"/>
      <c r="HO80" s="52"/>
      <c r="HP80" s="52"/>
      <c r="HQ80" s="52"/>
      <c r="HR80" s="52"/>
      <c r="HS80" s="52"/>
      <c r="HT80" s="52"/>
      <c r="HU80" s="52"/>
      <c r="HV80" s="52"/>
      <c r="HW80" s="52"/>
      <c r="HX80" s="52"/>
      <c r="HY80" s="52"/>
      <c r="HZ80" s="52"/>
      <c r="IA80" s="52"/>
      <c r="IB80" s="52"/>
      <c r="IC80" s="52"/>
      <c r="ID80" s="52"/>
      <c r="IE80" s="52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</row>
    <row r="81" spans="1:256" s="4" customFormat="1" x14ac:dyDescent="0.2">
      <c r="A81" s="27"/>
      <c r="B81" s="92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52"/>
      <c r="GK81" s="52"/>
      <c r="GL81" s="52"/>
      <c r="GM81" s="52"/>
      <c r="GN81" s="52"/>
      <c r="GO81" s="52"/>
      <c r="GP81" s="52"/>
      <c r="GQ81" s="52"/>
      <c r="GR81" s="52"/>
      <c r="GS81" s="52"/>
      <c r="GT81" s="52"/>
      <c r="GU81" s="52"/>
      <c r="GV81" s="52"/>
      <c r="GW81" s="52"/>
      <c r="GX81" s="52"/>
      <c r="GY81" s="52"/>
      <c r="GZ81" s="52"/>
      <c r="HA81" s="52"/>
      <c r="HB81" s="52"/>
      <c r="HC81" s="52"/>
      <c r="HD81" s="52"/>
      <c r="HE81" s="52"/>
      <c r="HF81" s="52"/>
      <c r="HG81" s="52"/>
      <c r="HH81" s="52"/>
      <c r="HI81" s="52"/>
      <c r="HJ81" s="52"/>
      <c r="HK81" s="52"/>
      <c r="HL81" s="52"/>
      <c r="HM81" s="52"/>
      <c r="HN81" s="52"/>
      <c r="HO81" s="52"/>
      <c r="HP81" s="52"/>
      <c r="HQ81" s="52"/>
      <c r="HR81" s="52"/>
      <c r="HS81" s="52"/>
      <c r="HT81" s="52"/>
      <c r="HU81" s="52"/>
      <c r="HV81" s="52"/>
      <c r="HW81" s="52"/>
      <c r="HX81" s="52"/>
      <c r="HY81" s="52"/>
      <c r="HZ81" s="52"/>
      <c r="IA81" s="52"/>
      <c r="IB81" s="52"/>
      <c r="IC81" s="52"/>
      <c r="ID81" s="52"/>
      <c r="IE81" s="52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</row>
    <row r="82" spans="1:256" s="4" customFormat="1" x14ac:dyDescent="0.2">
      <c r="A82" s="27"/>
      <c r="B82" s="92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</row>
    <row r="83" spans="1:256" s="4" customFormat="1" x14ac:dyDescent="0.2">
      <c r="A83" s="27"/>
      <c r="B83" s="92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52"/>
      <c r="GK83" s="52"/>
      <c r="GL83" s="52"/>
      <c r="GM83" s="52"/>
      <c r="GN83" s="52"/>
      <c r="GO83" s="52"/>
      <c r="GP83" s="52"/>
      <c r="GQ83" s="52"/>
      <c r="GR83" s="52"/>
      <c r="GS83" s="52"/>
      <c r="GT83" s="52"/>
      <c r="GU83" s="52"/>
      <c r="GV83" s="52"/>
      <c r="GW83" s="52"/>
      <c r="GX83" s="52"/>
      <c r="GY83" s="52"/>
      <c r="GZ83" s="52"/>
      <c r="HA83" s="52"/>
      <c r="HB83" s="52"/>
      <c r="HC83" s="52"/>
      <c r="HD83" s="52"/>
      <c r="HE83" s="52"/>
      <c r="HF83" s="52"/>
      <c r="HG83" s="52"/>
      <c r="HH83" s="52"/>
      <c r="HI83" s="52"/>
      <c r="HJ83" s="52"/>
      <c r="HK83" s="52"/>
      <c r="HL83" s="52"/>
      <c r="HM83" s="52"/>
      <c r="HN83" s="52"/>
      <c r="HO83" s="52"/>
      <c r="HP83" s="52"/>
      <c r="HQ83" s="52"/>
      <c r="HR83" s="52"/>
      <c r="HS83" s="52"/>
      <c r="HT83" s="52"/>
      <c r="HU83" s="52"/>
      <c r="HV83" s="52"/>
      <c r="HW83" s="52"/>
      <c r="HX83" s="52"/>
      <c r="HY83" s="52"/>
      <c r="HZ83" s="52"/>
      <c r="IA83" s="52"/>
      <c r="IB83" s="52"/>
      <c r="IC83" s="52"/>
      <c r="ID83" s="52"/>
      <c r="IE83" s="52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</row>
    <row r="84" spans="1:256" s="4" customFormat="1" x14ac:dyDescent="0.2">
      <c r="A84" s="27"/>
      <c r="B84" s="92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52"/>
      <c r="GK84" s="52"/>
      <c r="GL84" s="52"/>
      <c r="GM84" s="52"/>
      <c r="GN84" s="52"/>
      <c r="GO84" s="52"/>
      <c r="GP84" s="52"/>
      <c r="GQ84" s="52"/>
      <c r="GR84" s="52"/>
      <c r="GS84" s="52"/>
      <c r="GT84" s="52"/>
      <c r="GU84" s="52"/>
      <c r="GV84" s="52"/>
      <c r="GW84" s="52"/>
      <c r="GX84" s="52"/>
      <c r="GY84" s="52"/>
      <c r="GZ84" s="52"/>
      <c r="HA84" s="52"/>
      <c r="HB84" s="52"/>
      <c r="HC84" s="52"/>
      <c r="HD84" s="52"/>
      <c r="HE84" s="52"/>
      <c r="HF84" s="52"/>
      <c r="HG84" s="52"/>
      <c r="HH84" s="52"/>
      <c r="HI84" s="52"/>
      <c r="HJ84" s="52"/>
      <c r="HK84" s="52"/>
      <c r="HL84" s="52"/>
      <c r="HM84" s="52"/>
      <c r="HN84" s="52"/>
      <c r="HO84" s="52"/>
      <c r="HP84" s="52"/>
      <c r="HQ84" s="52"/>
      <c r="HR84" s="52"/>
      <c r="HS84" s="52"/>
      <c r="HT84" s="52"/>
      <c r="HU84" s="52"/>
      <c r="HV84" s="52"/>
      <c r="HW84" s="52"/>
      <c r="HX84" s="52"/>
      <c r="HY84" s="52"/>
      <c r="HZ84" s="52"/>
      <c r="IA84" s="52"/>
      <c r="IB84" s="52"/>
      <c r="IC84" s="52"/>
      <c r="ID84" s="52"/>
      <c r="IE84" s="52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</row>
    <row r="85" spans="1:256" s="4" customFormat="1" x14ac:dyDescent="0.2">
      <c r="A85" s="27"/>
      <c r="B85" s="92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52"/>
      <c r="GK85" s="52"/>
      <c r="GL85" s="52"/>
      <c r="GM85" s="52"/>
      <c r="GN85" s="52"/>
      <c r="GO85" s="52"/>
      <c r="GP85" s="52"/>
      <c r="GQ85" s="52"/>
      <c r="GR85" s="52"/>
      <c r="GS85" s="52"/>
      <c r="GT85" s="52"/>
      <c r="GU85" s="52"/>
      <c r="GV85" s="52"/>
      <c r="GW85" s="52"/>
      <c r="GX85" s="52"/>
      <c r="GY85" s="52"/>
      <c r="GZ85" s="52"/>
      <c r="HA85" s="52"/>
      <c r="HB85" s="52"/>
      <c r="HC85" s="52"/>
      <c r="HD85" s="52"/>
      <c r="HE85" s="52"/>
      <c r="HF85" s="52"/>
      <c r="HG85" s="52"/>
      <c r="HH85" s="52"/>
      <c r="HI85" s="52"/>
      <c r="HJ85" s="52"/>
      <c r="HK85" s="52"/>
      <c r="HL85" s="52"/>
      <c r="HM85" s="52"/>
      <c r="HN85" s="52"/>
      <c r="HO85" s="52"/>
      <c r="HP85" s="52"/>
      <c r="HQ85" s="52"/>
      <c r="HR85" s="52"/>
      <c r="HS85" s="52"/>
      <c r="HT85" s="52"/>
      <c r="HU85" s="52"/>
      <c r="HV85" s="52"/>
      <c r="HW85" s="52"/>
      <c r="HX85" s="52"/>
      <c r="HY85" s="52"/>
      <c r="HZ85" s="52"/>
      <c r="IA85" s="52"/>
      <c r="IB85" s="52"/>
      <c r="IC85" s="52"/>
      <c r="ID85" s="52"/>
      <c r="IE85" s="52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</row>
    <row r="86" spans="1:256" s="4" customFormat="1" x14ac:dyDescent="0.2">
      <c r="A86" s="27"/>
      <c r="B86" s="92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  <c r="HG86" s="52"/>
      <c r="HH86" s="52"/>
      <c r="HI86" s="52"/>
      <c r="HJ86" s="52"/>
      <c r="HK86" s="52"/>
      <c r="HL86" s="52"/>
      <c r="HM86" s="52"/>
      <c r="HN86" s="52"/>
      <c r="HO86" s="52"/>
      <c r="HP86" s="52"/>
      <c r="HQ86" s="52"/>
      <c r="HR86" s="52"/>
      <c r="HS86" s="52"/>
      <c r="HT86" s="52"/>
      <c r="HU86" s="52"/>
      <c r="HV86" s="52"/>
      <c r="HW86" s="52"/>
      <c r="HX86" s="52"/>
      <c r="HY86" s="52"/>
      <c r="HZ86" s="52"/>
      <c r="IA86" s="52"/>
      <c r="IB86" s="52"/>
      <c r="IC86" s="52"/>
      <c r="ID86" s="52"/>
      <c r="IE86" s="52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</row>
    <row r="87" spans="1:256" s="4" customFormat="1" x14ac:dyDescent="0.2">
      <c r="A87" s="27"/>
      <c r="B87" s="92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52"/>
      <c r="GK87" s="52"/>
      <c r="GL87" s="52"/>
      <c r="GM87" s="52"/>
      <c r="GN87" s="52"/>
      <c r="GO87" s="52"/>
      <c r="GP87" s="52"/>
      <c r="GQ87" s="52"/>
      <c r="GR87" s="52"/>
      <c r="GS87" s="52"/>
      <c r="GT87" s="52"/>
      <c r="GU87" s="52"/>
      <c r="GV87" s="52"/>
      <c r="GW87" s="52"/>
      <c r="GX87" s="52"/>
      <c r="GY87" s="52"/>
      <c r="GZ87" s="52"/>
      <c r="HA87" s="52"/>
      <c r="HB87" s="52"/>
      <c r="HC87" s="52"/>
      <c r="HD87" s="52"/>
      <c r="HE87" s="52"/>
      <c r="HF87" s="52"/>
      <c r="HG87" s="52"/>
      <c r="HH87" s="52"/>
      <c r="HI87" s="52"/>
      <c r="HJ87" s="52"/>
      <c r="HK87" s="52"/>
      <c r="HL87" s="52"/>
      <c r="HM87" s="52"/>
      <c r="HN87" s="52"/>
      <c r="HO87" s="52"/>
      <c r="HP87" s="52"/>
      <c r="HQ87" s="52"/>
      <c r="HR87" s="52"/>
      <c r="HS87" s="52"/>
      <c r="HT87" s="52"/>
      <c r="HU87" s="52"/>
      <c r="HV87" s="52"/>
      <c r="HW87" s="52"/>
      <c r="HX87" s="52"/>
      <c r="HY87" s="52"/>
      <c r="HZ87" s="52"/>
      <c r="IA87" s="52"/>
      <c r="IB87" s="52"/>
      <c r="IC87" s="52"/>
      <c r="ID87" s="52"/>
      <c r="IE87" s="52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</row>
    <row r="88" spans="1:256" s="4" customFormat="1" x14ac:dyDescent="0.2">
      <c r="A88" s="27"/>
      <c r="B88" s="92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52"/>
      <c r="GK88" s="52"/>
      <c r="GL88" s="52"/>
      <c r="GM88" s="52"/>
      <c r="GN88" s="52"/>
      <c r="GO88" s="52"/>
      <c r="GP88" s="52"/>
      <c r="GQ88" s="52"/>
      <c r="GR88" s="52"/>
      <c r="GS88" s="52"/>
      <c r="GT88" s="52"/>
      <c r="GU88" s="52"/>
      <c r="GV88" s="52"/>
      <c r="GW88" s="52"/>
      <c r="GX88" s="52"/>
      <c r="GY88" s="52"/>
      <c r="GZ88" s="52"/>
      <c r="HA88" s="52"/>
      <c r="HB88" s="52"/>
      <c r="HC88" s="52"/>
      <c r="HD88" s="52"/>
      <c r="HE88" s="52"/>
      <c r="HF88" s="52"/>
      <c r="HG88" s="52"/>
      <c r="HH88" s="52"/>
      <c r="HI88" s="52"/>
      <c r="HJ88" s="52"/>
      <c r="HK88" s="52"/>
      <c r="HL88" s="52"/>
      <c r="HM88" s="52"/>
      <c r="HN88" s="52"/>
      <c r="HO88" s="52"/>
      <c r="HP88" s="52"/>
      <c r="HQ88" s="52"/>
      <c r="HR88" s="52"/>
      <c r="HS88" s="52"/>
      <c r="HT88" s="52"/>
      <c r="HU88" s="52"/>
      <c r="HV88" s="52"/>
      <c r="HW88" s="52"/>
      <c r="HX88" s="52"/>
      <c r="HY88" s="52"/>
      <c r="HZ88" s="52"/>
      <c r="IA88" s="52"/>
      <c r="IB88" s="52"/>
      <c r="IC88" s="52"/>
      <c r="ID88" s="52"/>
      <c r="IE88" s="52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</row>
    <row r="89" spans="1:256" s="4" customFormat="1" x14ac:dyDescent="0.2">
      <c r="A89" s="27"/>
      <c r="B89" s="92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52"/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/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</row>
    <row r="90" spans="1:256" s="4" customFormat="1" x14ac:dyDescent="0.2">
      <c r="A90" s="27"/>
      <c r="B90" s="92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52"/>
      <c r="GK90" s="52"/>
      <c r="GL90" s="52"/>
      <c r="GM90" s="52"/>
      <c r="GN90" s="52"/>
      <c r="GO90" s="52"/>
      <c r="GP90" s="52"/>
      <c r="GQ90" s="52"/>
      <c r="GR90" s="52"/>
      <c r="GS90" s="52"/>
      <c r="GT90" s="52"/>
      <c r="GU90" s="52"/>
      <c r="GV90" s="52"/>
      <c r="GW90" s="52"/>
      <c r="GX90" s="52"/>
      <c r="GY90" s="52"/>
      <c r="GZ90" s="52"/>
      <c r="HA90" s="52"/>
      <c r="HB90" s="52"/>
      <c r="HC90" s="52"/>
      <c r="HD90" s="52"/>
      <c r="HE90" s="52"/>
      <c r="HF90" s="52"/>
      <c r="HG90" s="52"/>
      <c r="HH90" s="52"/>
      <c r="HI90" s="52"/>
      <c r="HJ90" s="52"/>
      <c r="HK90" s="52"/>
      <c r="HL90" s="52"/>
      <c r="HM90" s="52"/>
      <c r="HN90" s="52"/>
      <c r="HO90" s="52"/>
      <c r="HP90" s="52"/>
      <c r="HQ90" s="52"/>
      <c r="HR90" s="52"/>
      <c r="HS90" s="52"/>
      <c r="HT90" s="52"/>
      <c r="HU90" s="52"/>
      <c r="HV90" s="52"/>
      <c r="HW90" s="52"/>
      <c r="HX90" s="52"/>
      <c r="HY90" s="52"/>
      <c r="HZ90" s="52"/>
      <c r="IA90" s="52"/>
      <c r="IB90" s="52"/>
      <c r="IC90" s="52"/>
      <c r="ID90" s="52"/>
      <c r="IE90" s="52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</row>
    <row r="91" spans="1:256" s="4" customFormat="1" x14ac:dyDescent="0.2">
      <c r="A91" s="27"/>
      <c r="B91" s="92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52"/>
      <c r="GK91" s="52"/>
      <c r="GL91" s="52"/>
      <c r="GM91" s="52"/>
      <c r="GN91" s="52"/>
      <c r="GO91" s="52"/>
      <c r="GP91" s="52"/>
      <c r="GQ91" s="52"/>
      <c r="GR91" s="52"/>
      <c r="GS91" s="52"/>
      <c r="GT91" s="52"/>
      <c r="GU91" s="52"/>
      <c r="GV91" s="52"/>
      <c r="GW91" s="52"/>
      <c r="GX91" s="52"/>
      <c r="GY91" s="52"/>
      <c r="GZ91" s="52"/>
      <c r="HA91" s="52"/>
      <c r="HB91" s="52"/>
      <c r="HC91" s="52"/>
      <c r="HD91" s="52"/>
      <c r="HE91" s="52"/>
      <c r="HF91" s="52"/>
      <c r="HG91" s="52"/>
      <c r="HH91" s="52"/>
      <c r="HI91" s="52"/>
      <c r="HJ91" s="52"/>
      <c r="HK91" s="52"/>
      <c r="HL91" s="52"/>
      <c r="HM91" s="52"/>
      <c r="HN91" s="52"/>
      <c r="HO91" s="52"/>
      <c r="HP91" s="52"/>
      <c r="HQ91" s="52"/>
      <c r="HR91" s="52"/>
      <c r="HS91" s="52"/>
      <c r="HT91" s="52"/>
      <c r="HU91" s="52"/>
      <c r="HV91" s="52"/>
      <c r="HW91" s="52"/>
      <c r="HX91" s="52"/>
      <c r="HY91" s="52"/>
      <c r="HZ91" s="52"/>
      <c r="IA91" s="52"/>
      <c r="IB91" s="52"/>
      <c r="IC91" s="52"/>
      <c r="ID91" s="52"/>
      <c r="IE91" s="52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</row>
    <row r="92" spans="1:256" s="4" customFormat="1" x14ac:dyDescent="0.2">
      <c r="A92" s="27"/>
      <c r="B92" s="92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  <c r="HG92" s="52"/>
      <c r="HH92" s="52"/>
      <c r="HI92" s="52"/>
      <c r="HJ92" s="52"/>
      <c r="HK92" s="52"/>
      <c r="HL92" s="52"/>
      <c r="HM92" s="52"/>
      <c r="HN92" s="52"/>
      <c r="HO92" s="52"/>
      <c r="HP92" s="52"/>
      <c r="HQ92" s="52"/>
      <c r="HR92" s="52"/>
      <c r="HS92" s="52"/>
      <c r="HT92" s="52"/>
      <c r="HU92" s="52"/>
      <c r="HV92" s="52"/>
      <c r="HW92" s="52"/>
      <c r="HX92" s="52"/>
      <c r="HY92" s="52"/>
      <c r="HZ92" s="52"/>
      <c r="IA92" s="52"/>
      <c r="IB92" s="52"/>
      <c r="IC92" s="52"/>
      <c r="ID92" s="52"/>
      <c r="IE92" s="52"/>
      <c r="IF92" s="74"/>
      <c r="IG92" s="74"/>
      <c r="IH92" s="74"/>
      <c r="II92" s="74"/>
      <c r="IJ92" s="74"/>
      <c r="IK92" s="74"/>
      <c r="IL92" s="74"/>
      <c r="IM92" s="74"/>
      <c r="IN92" s="74"/>
      <c r="IO92" s="74"/>
      <c r="IP92" s="74"/>
      <c r="IQ92" s="74"/>
      <c r="IR92" s="74"/>
      <c r="IS92" s="74"/>
      <c r="IT92" s="74"/>
      <c r="IU92" s="74"/>
      <c r="IV92" s="74"/>
    </row>
    <row r="93" spans="1:256" s="4" customFormat="1" x14ac:dyDescent="0.2">
      <c r="A93" s="27"/>
      <c r="B93" s="92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52"/>
      <c r="GK93" s="52"/>
      <c r="GL93" s="52"/>
      <c r="GM93" s="52"/>
      <c r="GN93" s="52"/>
      <c r="GO93" s="52"/>
      <c r="GP93" s="52"/>
      <c r="GQ93" s="52"/>
      <c r="GR93" s="52"/>
      <c r="GS93" s="52"/>
      <c r="GT93" s="52"/>
      <c r="GU93" s="52"/>
      <c r="GV93" s="52"/>
      <c r="GW93" s="52"/>
      <c r="GX93" s="52"/>
      <c r="GY93" s="52"/>
      <c r="GZ93" s="52"/>
      <c r="HA93" s="52"/>
      <c r="HB93" s="52"/>
      <c r="HC93" s="52"/>
      <c r="HD93" s="52"/>
      <c r="HE93" s="52"/>
      <c r="HF93" s="52"/>
      <c r="HG93" s="52"/>
      <c r="HH93" s="52"/>
      <c r="HI93" s="52"/>
      <c r="HJ93" s="52"/>
      <c r="HK93" s="52"/>
      <c r="HL93" s="52"/>
      <c r="HM93" s="52"/>
      <c r="HN93" s="52"/>
      <c r="HO93" s="52"/>
      <c r="HP93" s="52"/>
      <c r="HQ93" s="52"/>
      <c r="HR93" s="52"/>
      <c r="HS93" s="52"/>
      <c r="HT93" s="52"/>
      <c r="HU93" s="52"/>
      <c r="HV93" s="52"/>
      <c r="HW93" s="52"/>
      <c r="HX93" s="52"/>
      <c r="HY93" s="52"/>
      <c r="HZ93" s="52"/>
      <c r="IA93" s="52"/>
      <c r="IB93" s="52"/>
      <c r="IC93" s="52"/>
      <c r="ID93" s="52"/>
      <c r="IE93" s="52"/>
      <c r="IF93" s="74"/>
      <c r="IG93" s="74"/>
      <c r="IH93" s="74"/>
      <c r="II93" s="74"/>
      <c r="IJ93" s="74"/>
      <c r="IK93" s="74"/>
      <c r="IL93" s="74"/>
      <c r="IM93" s="74"/>
      <c r="IN93" s="74"/>
      <c r="IO93" s="74"/>
      <c r="IP93" s="74"/>
      <c r="IQ93" s="74"/>
      <c r="IR93" s="74"/>
      <c r="IS93" s="74"/>
      <c r="IT93" s="74"/>
      <c r="IU93" s="74"/>
      <c r="IV93" s="74"/>
    </row>
    <row r="94" spans="1:256" s="4" customFormat="1" x14ac:dyDescent="0.2">
      <c r="A94" s="27"/>
      <c r="B94" s="92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  <c r="HG94" s="52"/>
      <c r="HH94" s="52"/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  <c r="HX94" s="52"/>
      <c r="HY94" s="52"/>
      <c r="HZ94" s="52"/>
      <c r="IA94" s="52"/>
      <c r="IB94" s="52"/>
      <c r="IC94" s="52"/>
      <c r="ID94" s="52"/>
      <c r="IE94" s="52"/>
      <c r="IF94" s="74"/>
      <c r="IG94" s="74"/>
      <c r="IH94" s="74"/>
      <c r="II94" s="74"/>
      <c r="IJ94" s="74"/>
      <c r="IK94" s="74"/>
      <c r="IL94" s="74"/>
      <c r="IM94" s="74"/>
      <c r="IN94" s="74"/>
      <c r="IO94" s="74"/>
      <c r="IP94" s="74"/>
      <c r="IQ94" s="74"/>
      <c r="IR94" s="74"/>
      <c r="IS94" s="74"/>
      <c r="IT94" s="74"/>
      <c r="IU94" s="74"/>
      <c r="IV94" s="74"/>
    </row>
    <row r="95" spans="1:256" s="4" customFormat="1" x14ac:dyDescent="0.2">
      <c r="A95" s="27"/>
      <c r="B95" s="92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52"/>
      <c r="GK95" s="52"/>
      <c r="GL95" s="52"/>
      <c r="GM95" s="52"/>
      <c r="GN95" s="52"/>
      <c r="GO95" s="52"/>
      <c r="GP95" s="52"/>
      <c r="GQ95" s="52"/>
      <c r="GR95" s="52"/>
      <c r="GS95" s="52"/>
      <c r="GT95" s="52"/>
      <c r="GU95" s="52"/>
      <c r="GV95" s="52"/>
      <c r="GW95" s="52"/>
      <c r="GX95" s="52"/>
      <c r="GY95" s="52"/>
      <c r="GZ95" s="52"/>
      <c r="HA95" s="52"/>
      <c r="HB95" s="52"/>
      <c r="HC95" s="52"/>
      <c r="HD95" s="52"/>
      <c r="HE95" s="52"/>
      <c r="HF95" s="52"/>
      <c r="HG95" s="52"/>
      <c r="HH95" s="52"/>
      <c r="HI95" s="52"/>
      <c r="HJ95" s="52"/>
      <c r="HK95" s="52"/>
      <c r="HL95" s="52"/>
      <c r="HM95" s="52"/>
      <c r="HN95" s="52"/>
      <c r="HO95" s="52"/>
      <c r="HP95" s="52"/>
      <c r="HQ95" s="52"/>
      <c r="HR95" s="52"/>
      <c r="HS95" s="52"/>
      <c r="HT95" s="52"/>
      <c r="HU95" s="52"/>
      <c r="HV95" s="52"/>
      <c r="HW95" s="52"/>
      <c r="HX95" s="52"/>
      <c r="HY95" s="52"/>
      <c r="HZ95" s="52"/>
      <c r="IA95" s="52"/>
      <c r="IB95" s="52"/>
      <c r="IC95" s="52"/>
      <c r="ID95" s="52"/>
      <c r="IE95" s="52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</row>
    <row r="96" spans="1:256" s="4" customFormat="1" x14ac:dyDescent="0.2">
      <c r="A96" s="27"/>
      <c r="B96" s="92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52"/>
      <c r="GK96" s="52"/>
      <c r="GL96" s="52"/>
      <c r="GM96" s="52"/>
      <c r="GN96" s="52"/>
      <c r="GO96" s="52"/>
      <c r="GP96" s="52"/>
      <c r="GQ96" s="52"/>
      <c r="GR96" s="52"/>
      <c r="GS96" s="52"/>
      <c r="GT96" s="52"/>
      <c r="GU96" s="52"/>
      <c r="GV96" s="52"/>
      <c r="GW96" s="52"/>
      <c r="GX96" s="52"/>
      <c r="GY96" s="52"/>
      <c r="GZ96" s="52"/>
      <c r="HA96" s="52"/>
      <c r="HB96" s="52"/>
      <c r="HC96" s="52"/>
      <c r="HD96" s="52"/>
      <c r="HE96" s="52"/>
      <c r="HF96" s="52"/>
      <c r="HG96" s="52"/>
      <c r="HH96" s="52"/>
      <c r="HI96" s="52"/>
      <c r="HJ96" s="52"/>
      <c r="HK96" s="52"/>
      <c r="HL96" s="52"/>
      <c r="HM96" s="52"/>
      <c r="HN96" s="52"/>
      <c r="HO96" s="52"/>
      <c r="HP96" s="52"/>
      <c r="HQ96" s="52"/>
      <c r="HR96" s="52"/>
      <c r="HS96" s="52"/>
      <c r="HT96" s="52"/>
      <c r="HU96" s="52"/>
      <c r="HV96" s="52"/>
      <c r="HW96" s="52"/>
      <c r="HX96" s="52"/>
      <c r="HY96" s="52"/>
      <c r="HZ96" s="52"/>
      <c r="IA96" s="52"/>
      <c r="IB96" s="52"/>
      <c r="IC96" s="52"/>
      <c r="ID96" s="52"/>
      <c r="IE96" s="52"/>
      <c r="IF96" s="74"/>
      <c r="IG96" s="74"/>
      <c r="IH96" s="74"/>
      <c r="II96" s="74"/>
      <c r="IJ96" s="74"/>
      <c r="IK96" s="74"/>
      <c r="IL96" s="74"/>
      <c r="IM96" s="74"/>
      <c r="IN96" s="74"/>
      <c r="IO96" s="74"/>
      <c r="IP96" s="74"/>
      <c r="IQ96" s="74"/>
      <c r="IR96" s="74"/>
      <c r="IS96" s="74"/>
      <c r="IT96" s="74"/>
      <c r="IU96" s="74"/>
      <c r="IV96" s="74"/>
    </row>
    <row r="97" spans="1:256" s="4" customFormat="1" x14ac:dyDescent="0.2">
      <c r="A97" s="27"/>
      <c r="B97" s="92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52"/>
      <c r="GK97" s="52"/>
      <c r="GL97" s="52"/>
      <c r="GM97" s="52"/>
      <c r="GN97" s="52"/>
      <c r="GO97" s="52"/>
      <c r="GP97" s="52"/>
      <c r="GQ97" s="52"/>
      <c r="GR97" s="52"/>
      <c r="GS97" s="52"/>
      <c r="GT97" s="52"/>
      <c r="GU97" s="52"/>
      <c r="GV97" s="52"/>
      <c r="GW97" s="52"/>
      <c r="GX97" s="52"/>
      <c r="GY97" s="52"/>
      <c r="GZ97" s="52"/>
      <c r="HA97" s="52"/>
      <c r="HB97" s="52"/>
      <c r="HC97" s="52"/>
      <c r="HD97" s="52"/>
      <c r="HE97" s="52"/>
      <c r="HF97" s="52"/>
      <c r="HG97" s="52"/>
      <c r="HH97" s="52"/>
      <c r="HI97" s="52"/>
      <c r="HJ97" s="52"/>
      <c r="HK97" s="52"/>
      <c r="HL97" s="52"/>
      <c r="HM97" s="52"/>
      <c r="HN97" s="52"/>
      <c r="HO97" s="52"/>
      <c r="HP97" s="52"/>
      <c r="HQ97" s="52"/>
      <c r="HR97" s="52"/>
      <c r="HS97" s="52"/>
      <c r="HT97" s="52"/>
      <c r="HU97" s="52"/>
      <c r="HV97" s="52"/>
      <c r="HW97" s="52"/>
      <c r="HX97" s="52"/>
      <c r="HY97" s="52"/>
      <c r="HZ97" s="52"/>
      <c r="IA97" s="52"/>
      <c r="IB97" s="52"/>
      <c r="IC97" s="52"/>
      <c r="ID97" s="52"/>
      <c r="IE97" s="52"/>
      <c r="IF97" s="74"/>
      <c r="IG97" s="74"/>
      <c r="IH97" s="74"/>
      <c r="II97" s="74"/>
      <c r="IJ97" s="74"/>
      <c r="IK97" s="74"/>
      <c r="IL97" s="74"/>
      <c r="IM97" s="74"/>
      <c r="IN97" s="74"/>
      <c r="IO97" s="74"/>
      <c r="IP97" s="74"/>
      <c r="IQ97" s="74"/>
      <c r="IR97" s="74"/>
      <c r="IS97" s="74"/>
      <c r="IT97" s="74"/>
      <c r="IU97" s="74"/>
      <c r="IV97" s="74"/>
    </row>
    <row r="98" spans="1:256" s="4" customFormat="1" x14ac:dyDescent="0.2">
      <c r="A98" s="27"/>
      <c r="B98" s="92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52"/>
      <c r="GK98" s="52"/>
      <c r="GL98" s="52"/>
      <c r="GM98" s="52"/>
      <c r="GN98" s="52"/>
      <c r="GO98" s="52"/>
      <c r="GP98" s="52"/>
      <c r="GQ98" s="52"/>
      <c r="GR98" s="52"/>
      <c r="GS98" s="52"/>
      <c r="GT98" s="52"/>
      <c r="GU98" s="52"/>
      <c r="GV98" s="52"/>
      <c r="GW98" s="52"/>
      <c r="GX98" s="52"/>
      <c r="GY98" s="52"/>
      <c r="GZ98" s="52"/>
      <c r="HA98" s="52"/>
      <c r="HB98" s="52"/>
      <c r="HC98" s="52"/>
      <c r="HD98" s="52"/>
      <c r="HE98" s="52"/>
      <c r="HF98" s="52"/>
      <c r="HG98" s="52"/>
      <c r="HH98" s="52"/>
      <c r="HI98" s="52"/>
      <c r="HJ98" s="52"/>
      <c r="HK98" s="52"/>
      <c r="HL98" s="52"/>
      <c r="HM98" s="52"/>
      <c r="HN98" s="52"/>
      <c r="HO98" s="52"/>
      <c r="HP98" s="52"/>
      <c r="HQ98" s="52"/>
      <c r="HR98" s="52"/>
      <c r="HS98" s="52"/>
      <c r="HT98" s="52"/>
      <c r="HU98" s="52"/>
      <c r="HV98" s="52"/>
      <c r="HW98" s="52"/>
      <c r="HX98" s="52"/>
      <c r="HY98" s="52"/>
      <c r="HZ98" s="52"/>
      <c r="IA98" s="52"/>
      <c r="IB98" s="52"/>
      <c r="IC98" s="52"/>
      <c r="ID98" s="52"/>
      <c r="IE98" s="52"/>
      <c r="IF98" s="74"/>
      <c r="IG98" s="74"/>
      <c r="IH98" s="74"/>
      <c r="II98" s="74"/>
      <c r="IJ98" s="74"/>
      <c r="IK98" s="74"/>
      <c r="IL98" s="74"/>
      <c r="IM98" s="74"/>
      <c r="IN98" s="74"/>
      <c r="IO98" s="74"/>
      <c r="IP98" s="74"/>
      <c r="IQ98" s="74"/>
      <c r="IR98" s="74"/>
      <c r="IS98" s="74"/>
      <c r="IT98" s="74"/>
      <c r="IU98" s="74"/>
      <c r="IV98" s="74"/>
    </row>
    <row r="99" spans="1:256" s="4" customFormat="1" x14ac:dyDescent="0.2">
      <c r="A99" s="27"/>
      <c r="B99" s="92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52"/>
      <c r="GK99" s="52"/>
      <c r="GL99" s="52"/>
      <c r="GM99" s="52"/>
      <c r="GN99" s="52"/>
      <c r="GO99" s="52"/>
      <c r="GP99" s="52"/>
      <c r="GQ99" s="52"/>
      <c r="GR99" s="52"/>
      <c r="GS99" s="52"/>
      <c r="GT99" s="52"/>
      <c r="GU99" s="52"/>
      <c r="GV99" s="52"/>
      <c r="GW99" s="52"/>
      <c r="GX99" s="52"/>
      <c r="GY99" s="52"/>
      <c r="GZ99" s="52"/>
      <c r="HA99" s="52"/>
      <c r="HB99" s="52"/>
      <c r="HC99" s="52"/>
      <c r="HD99" s="52"/>
      <c r="HE99" s="52"/>
      <c r="HF99" s="52"/>
      <c r="HG99" s="52"/>
      <c r="HH99" s="52"/>
      <c r="HI99" s="52"/>
      <c r="HJ99" s="52"/>
      <c r="HK99" s="52"/>
      <c r="HL99" s="52"/>
      <c r="HM99" s="52"/>
      <c r="HN99" s="52"/>
      <c r="HO99" s="52"/>
      <c r="HP99" s="52"/>
      <c r="HQ99" s="52"/>
      <c r="HR99" s="52"/>
      <c r="HS99" s="52"/>
      <c r="HT99" s="52"/>
      <c r="HU99" s="52"/>
      <c r="HV99" s="52"/>
      <c r="HW99" s="52"/>
      <c r="HX99" s="52"/>
      <c r="HY99" s="52"/>
      <c r="HZ99" s="52"/>
      <c r="IA99" s="52"/>
      <c r="IB99" s="52"/>
      <c r="IC99" s="52"/>
      <c r="ID99" s="52"/>
      <c r="IE99" s="52"/>
      <c r="IF99" s="74"/>
      <c r="IG99" s="74"/>
      <c r="IH99" s="74"/>
      <c r="II99" s="74"/>
      <c r="IJ99" s="74"/>
      <c r="IK99" s="74"/>
      <c r="IL99" s="74"/>
      <c r="IM99" s="74"/>
      <c r="IN99" s="74"/>
      <c r="IO99" s="74"/>
      <c r="IP99" s="74"/>
      <c r="IQ99" s="74"/>
      <c r="IR99" s="74"/>
      <c r="IS99" s="74"/>
      <c r="IT99" s="74"/>
      <c r="IU99" s="74"/>
      <c r="IV99" s="74"/>
    </row>
    <row r="100" spans="1:256" x14ac:dyDescent="0.2">
      <c r="A100" s="23"/>
      <c r="B100" s="94"/>
      <c r="C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</row>
    <row r="101" spans="1:256" x14ac:dyDescent="0.2">
      <c r="A101" s="23"/>
      <c r="B101" s="94"/>
      <c r="C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</row>
    <row r="102" spans="1:256" x14ac:dyDescent="0.2">
      <c r="A102" s="23"/>
      <c r="B102" s="94"/>
      <c r="C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</row>
    <row r="103" spans="1:256" x14ac:dyDescent="0.2">
      <c r="A103" s="23"/>
      <c r="B103" s="94"/>
      <c r="C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</row>
    <row r="104" spans="1:256" x14ac:dyDescent="0.2">
      <c r="A104" s="23"/>
      <c r="B104" s="94"/>
      <c r="C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</row>
    <row r="105" spans="1:256" x14ac:dyDescent="0.2">
      <c r="A105" s="23"/>
      <c r="B105" s="94"/>
      <c r="C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</row>
    <row r="106" spans="1:256" x14ac:dyDescent="0.2">
      <c r="A106" s="23"/>
      <c r="B106" s="94"/>
      <c r="C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</row>
    <row r="107" spans="1:256" x14ac:dyDescent="0.2">
      <c r="A107" s="23"/>
      <c r="B107" s="94"/>
      <c r="C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</row>
  </sheetData>
  <mergeCells count="322">
    <mergeCell ref="BC3:BC7"/>
    <mergeCell ref="BD3:BD7"/>
    <mergeCell ref="CF2:CH2"/>
    <mergeCell ref="AV2:AX2"/>
    <mergeCell ref="BH2:BJ2"/>
    <mergeCell ref="BB2:BD2"/>
    <mergeCell ref="CG3:CG7"/>
    <mergeCell ref="AV3:AV7"/>
    <mergeCell ref="CC3:CC7"/>
    <mergeCell ref="CD3:CD7"/>
    <mergeCell ref="U2:W2"/>
    <mergeCell ref="X2:Z2"/>
    <mergeCell ref="AA2:AC2"/>
    <mergeCell ref="AW3:AW7"/>
    <mergeCell ref="AX3:AX7"/>
    <mergeCell ref="BB3:BB7"/>
    <mergeCell ref="AD2:AF2"/>
    <mergeCell ref="AG2:AI2"/>
    <mergeCell ref="AJ2:AL2"/>
    <mergeCell ref="AM2:AO2"/>
    <mergeCell ref="C2:E2"/>
    <mergeCell ref="F2:H2"/>
    <mergeCell ref="I2:K2"/>
    <mergeCell ref="L2:N2"/>
    <mergeCell ref="O2:Q2"/>
    <mergeCell ref="R2:T2"/>
    <mergeCell ref="AP2:AR2"/>
    <mergeCell ref="AS2:AU2"/>
    <mergeCell ref="CX2:CZ2"/>
    <mergeCell ref="DA2:DC2"/>
    <mergeCell ref="DD2:DF2"/>
    <mergeCell ref="DG2:DI2"/>
    <mergeCell ref="CC2:CE2"/>
    <mergeCell ref="BK2:BM2"/>
    <mergeCell ref="BQ2:BS2"/>
    <mergeCell ref="BT2:BV2"/>
    <mergeCell ref="DJ2:DL2"/>
    <mergeCell ref="CI2:CK2"/>
    <mergeCell ref="CL2:CN2"/>
    <mergeCell ref="CO2:CQ2"/>
    <mergeCell ref="CR2:CT2"/>
    <mergeCell ref="CU2:CW2"/>
    <mergeCell ref="DM2:DO2"/>
    <mergeCell ref="DP2:DR2"/>
    <mergeCell ref="EH2:EJ2"/>
    <mergeCell ref="GD2:GF2"/>
    <mergeCell ref="DV2:DX2"/>
    <mergeCell ref="DY2:EA2"/>
    <mergeCell ref="EB2:ED2"/>
    <mergeCell ref="EK2:EM2"/>
    <mergeCell ref="EN2:EP2"/>
    <mergeCell ref="FX2:FZ2"/>
    <mergeCell ref="EZ2:FB2"/>
    <mergeCell ref="FC2:FE2"/>
    <mergeCell ref="FF2:FH2"/>
    <mergeCell ref="FI2:FK2"/>
    <mergeCell ref="FL2:FN2"/>
    <mergeCell ref="FO2:FQ2"/>
    <mergeCell ref="A3:A7"/>
    <mergeCell ref="B3:B7"/>
    <mergeCell ref="C3:C7"/>
    <mergeCell ref="D3:D7"/>
    <mergeCell ref="E3:E7"/>
    <mergeCell ref="FR2:FT2"/>
    <mergeCell ref="EQ2:ES2"/>
    <mergeCell ref="ET2:EV2"/>
    <mergeCell ref="EW2:EY2"/>
    <mergeCell ref="EE2:EG2"/>
    <mergeCell ref="F3:F7"/>
    <mergeCell ref="G3:G7"/>
    <mergeCell ref="H3:H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AA3:AA7"/>
    <mergeCell ref="AB3:AB7"/>
    <mergeCell ref="AC3:AC7"/>
    <mergeCell ref="AD3:AD7"/>
    <mergeCell ref="AE3:AE7"/>
    <mergeCell ref="AF3:AF7"/>
    <mergeCell ref="AG3:AG7"/>
    <mergeCell ref="AH3:AH7"/>
    <mergeCell ref="AI3:AI7"/>
    <mergeCell ref="AU3:AU7"/>
    <mergeCell ref="AJ3:AJ7"/>
    <mergeCell ref="AK3:AK7"/>
    <mergeCell ref="AL3:AL7"/>
    <mergeCell ref="AM3:AM7"/>
    <mergeCell ref="AN3:AN7"/>
    <mergeCell ref="AO3:AO7"/>
    <mergeCell ref="BN3:BN7"/>
    <mergeCell ref="BO3:BO7"/>
    <mergeCell ref="BP3:BP7"/>
    <mergeCell ref="BH3:BH7"/>
    <mergeCell ref="BJ3:BJ7"/>
    <mergeCell ref="AP3:AP7"/>
    <mergeCell ref="AQ3:AQ7"/>
    <mergeCell ref="AR3:AR7"/>
    <mergeCell ref="AS3:AS7"/>
    <mergeCell ref="AT3:AT7"/>
    <mergeCell ref="CQ3:CQ7"/>
    <mergeCell ref="CR3:CR7"/>
    <mergeCell ref="CH3:CH7"/>
    <mergeCell ref="CI3:CI7"/>
    <mergeCell ref="CJ3:CJ7"/>
    <mergeCell ref="CK3:CK7"/>
    <mergeCell ref="CP3:CP7"/>
    <mergeCell ref="CL3:CL7"/>
    <mergeCell ref="CM3:CM7"/>
    <mergeCell ref="CN3:CN7"/>
    <mergeCell ref="DM3:DM7"/>
    <mergeCell ref="DN3:DN7"/>
    <mergeCell ref="DO3:DO7"/>
    <mergeCell ref="DP3:DP7"/>
    <mergeCell ref="DQ3:DQ7"/>
    <mergeCell ref="DR3:DR7"/>
    <mergeCell ref="DS3:DS7"/>
    <mergeCell ref="EC3:EC7"/>
    <mergeCell ref="DT3:DT7"/>
    <mergeCell ref="DU3:DU7"/>
    <mergeCell ref="ED3:ED7"/>
    <mergeCell ref="EE3:EE7"/>
    <mergeCell ref="DV3:DV7"/>
    <mergeCell ref="DW3:DW7"/>
    <mergeCell ref="DX3:DX7"/>
    <mergeCell ref="DZ3:DZ7"/>
    <mergeCell ref="EA3:EA7"/>
    <mergeCell ref="EB3:EB7"/>
    <mergeCell ref="ES3:ES7"/>
    <mergeCell ref="EP3:EP7"/>
    <mergeCell ref="EQ3:EQ7"/>
    <mergeCell ref="ER3:ER7"/>
    <mergeCell ref="EH3:EH7"/>
    <mergeCell ref="EI3:EI7"/>
    <mergeCell ref="EJ3:EJ7"/>
    <mergeCell ref="EK3:EK7"/>
    <mergeCell ref="EL3:EL7"/>
    <mergeCell ref="EM3:EM7"/>
    <mergeCell ref="FY3:FY7"/>
    <mergeCell ref="FR3:FR7"/>
    <mergeCell ref="FN3:FN7"/>
    <mergeCell ref="FK3:FK7"/>
    <mergeCell ref="FU3:FU7"/>
    <mergeCell ref="FM3:FM7"/>
    <mergeCell ref="FX3:FX7"/>
    <mergeCell ref="FQ3:FQ7"/>
    <mergeCell ref="FW3:FW7"/>
    <mergeCell ref="GM2:GO2"/>
    <mergeCell ref="GQ3:GQ7"/>
    <mergeCell ref="GR3:GR7"/>
    <mergeCell ref="GH3:GH7"/>
    <mergeCell ref="GJ2:GL2"/>
    <mergeCell ref="GJ3:GJ7"/>
    <mergeCell ref="GK3:GK7"/>
    <mergeCell ref="GL3:GL7"/>
    <mergeCell ref="GG2:GI2"/>
    <mergeCell ref="GP2:GR2"/>
    <mergeCell ref="GY2:HA2"/>
    <mergeCell ref="GY3:GY7"/>
    <mergeCell ref="GS2:GU2"/>
    <mergeCell ref="GS3:GS7"/>
    <mergeCell ref="GT3:GT7"/>
    <mergeCell ref="GU3:GU7"/>
    <mergeCell ref="GZ3:GZ7"/>
    <mergeCell ref="HA3:HA7"/>
    <mergeCell ref="GV2:GX2"/>
    <mergeCell ref="GE3:GE7"/>
    <mergeCell ref="GF3:GF7"/>
    <mergeCell ref="GG3:GG7"/>
    <mergeCell ref="GW3:GW7"/>
    <mergeCell ref="GX3:GX7"/>
    <mergeCell ref="GV3:GV7"/>
    <mergeCell ref="GP3:GP7"/>
    <mergeCell ref="HX3:HX7"/>
    <mergeCell ref="HQ3:HQ7"/>
    <mergeCell ref="HJ3:HJ7"/>
    <mergeCell ref="HQ2:HS2"/>
    <mergeCell ref="HW2:HY2"/>
    <mergeCell ref="HB3:HB7"/>
    <mergeCell ref="HK2:HM2"/>
    <mergeCell ref="HN2:HP2"/>
    <mergeCell ref="HK3:HK7"/>
    <mergeCell ref="HL3:HL7"/>
    <mergeCell ref="HG3:HG7"/>
    <mergeCell ref="HI3:HI7"/>
    <mergeCell ref="HH3:HH7"/>
    <mergeCell ref="HR3:HR7"/>
    <mergeCell ref="HV3:HV7"/>
    <mergeCell ref="HW3:HW7"/>
    <mergeCell ref="HM3:HM7"/>
    <mergeCell ref="HN3:HN7"/>
    <mergeCell ref="HP3:HP7"/>
    <mergeCell ref="HY3:HY7"/>
    <mergeCell ref="HT2:HV2"/>
    <mergeCell ref="HH2:HJ2"/>
    <mergeCell ref="HE3:HE7"/>
    <mergeCell ref="HF3:HF7"/>
    <mergeCell ref="IA3:IA7"/>
    <mergeCell ref="HO3:HO7"/>
    <mergeCell ref="HS3:HS7"/>
    <mergeCell ref="HT3:HT7"/>
    <mergeCell ref="HU3:HU7"/>
    <mergeCell ref="IC3:IC7"/>
    <mergeCell ref="ID3:ID7"/>
    <mergeCell ref="IE3:IE7"/>
    <mergeCell ref="IC2:IE2"/>
    <mergeCell ref="HZ2:IB2"/>
    <mergeCell ref="IB3:IB7"/>
    <mergeCell ref="HZ3:HZ7"/>
    <mergeCell ref="GB3:GB7"/>
    <mergeCell ref="GC3:GC7"/>
    <mergeCell ref="GD3:GD7"/>
    <mergeCell ref="HB2:HD2"/>
    <mergeCell ref="GM3:GM7"/>
    <mergeCell ref="GN3:GN7"/>
    <mergeCell ref="GO3:GO7"/>
    <mergeCell ref="GI3:GI7"/>
    <mergeCell ref="HC3:HC7"/>
    <mergeCell ref="HD3:HD7"/>
    <mergeCell ref="GA3:GA7"/>
    <mergeCell ref="DS2:DU2"/>
    <mergeCell ref="DF3:DF7"/>
    <mergeCell ref="FU2:FW2"/>
    <mergeCell ref="DJ3:DJ7"/>
    <mergeCell ref="FZ3:FZ7"/>
    <mergeCell ref="FT3:FT7"/>
    <mergeCell ref="FS3:FS7"/>
    <mergeCell ref="FO3:FO7"/>
    <mergeCell ref="FV3:FV7"/>
    <mergeCell ref="FJ3:FJ7"/>
    <mergeCell ref="BE2:BG2"/>
    <mergeCell ref="AY2:BA2"/>
    <mergeCell ref="AY3:AY7"/>
    <mergeCell ref="AZ3:AZ7"/>
    <mergeCell ref="EU3:EU7"/>
    <mergeCell ref="EV3:EV7"/>
    <mergeCell ref="EN3:EN7"/>
    <mergeCell ref="EO3:EO7"/>
    <mergeCell ref="EF3:EF7"/>
    <mergeCell ref="FB3:FB7"/>
    <mergeCell ref="FI3:FI7"/>
    <mergeCell ref="FH3:FH7"/>
    <mergeCell ref="FC3:FC7"/>
    <mergeCell ref="FE3:FE7"/>
    <mergeCell ref="FF3:FF7"/>
    <mergeCell ref="FG3:FG7"/>
    <mergeCell ref="FD3:FD7"/>
    <mergeCell ref="FA3:FA7"/>
    <mergeCell ref="DY3:DY7"/>
    <mergeCell ref="EW3:EW7"/>
    <mergeCell ref="EX3:EX7"/>
    <mergeCell ref="EY3:EY7"/>
    <mergeCell ref="DI3:DI7"/>
    <mergeCell ref="DK3:DK7"/>
    <mergeCell ref="EZ3:EZ7"/>
    <mergeCell ref="ET3:ET7"/>
    <mergeCell ref="EG3:EG7"/>
    <mergeCell ref="CO3:CO7"/>
    <mergeCell ref="CF3:CF7"/>
    <mergeCell ref="BE3:BE7"/>
    <mergeCell ref="BF3:BF7"/>
    <mergeCell ref="CE3:CE7"/>
    <mergeCell ref="BS3:BS7"/>
    <mergeCell ref="BT3:BT7"/>
    <mergeCell ref="BU3:BU7"/>
    <mergeCell ref="BV3:BV7"/>
    <mergeCell ref="BG3:BG7"/>
    <mergeCell ref="BZ2:CB2"/>
    <mergeCell ref="BK3:BK7"/>
    <mergeCell ref="BL3:BL7"/>
    <mergeCell ref="BM3:BM7"/>
    <mergeCell ref="BQ3:BQ7"/>
    <mergeCell ref="BR3:BR7"/>
    <mergeCell ref="BW3:BW7"/>
    <mergeCell ref="BX3:BX7"/>
    <mergeCell ref="CA3:CA7"/>
    <mergeCell ref="CB3:CB7"/>
    <mergeCell ref="HE2:HG2"/>
    <mergeCell ref="CV3:CV7"/>
    <mergeCell ref="CW3:CW7"/>
    <mergeCell ref="CX3:CX7"/>
    <mergeCell ref="CY3:CY7"/>
    <mergeCell ref="CZ3:CZ7"/>
    <mergeCell ref="DE3:DE7"/>
    <mergeCell ref="DH3:DH7"/>
    <mergeCell ref="FL3:FL7"/>
    <mergeCell ref="DG3:DG7"/>
    <mergeCell ref="GA2:GC2"/>
    <mergeCell ref="DB3:DB7"/>
    <mergeCell ref="DC3:DC7"/>
    <mergeCell ref="A1:GI1"/>
    <mergeCell ref="BN2:BP2"/>
    <mergeCell ref="CT3:CT7"/>
    <mergeCell ref="CU3:CU7"/>
    <mergeCell ref="DL3:DL7"/>
    <mergeCell ref="FP3:FP7"/>
    <mergeCell ref="BW2:BY2"/>
    <mergeCell ref="A44:K44"/>
    <mergeCell ref="AG44:AU44"/>
    <mergeCell ref="DD3:DD7"/>
    <mergeCell ref="CS3:CS7"/>
    <mergeCell ref="BY3:BY7"/>
    <mergeCell ref="BZ3:BZ7"/>
    <mergeCell ref="DA3:DA7"/>
    <mergeCell ref="BI3:BI7"/>
    <mergeCell ref="F9:GI9"/>
    <mergeCell ref="BA3:BA7"/>
  </mergeCells>
  <printOptions gridLines="1"/>
  <pageMargins left="0.31496062992125984" right="0.11811023622047245" top="0" bottom="0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J116"/>
  <sheetViews>
    <sheetView zoomScaleNormal="100" workbookViewId="0">
      <pane xSplit="2" ySplit="8" topLeftCell="L9" activePane="bottomRight" state="frozen"/>
      <selection pane="topRight" activeCell="C1" sqref="C1"/>
      <selection pane="bottomLeft" activeCell="A10" sqref="A10"/>
      <selection pane="bottomRight" activeCell="L10" sqref="L10"/>
    </sheetView>
  </sheetViews>
  <sheetFormatPr defaultColWidth="8.85546875" defaultRowHeight="12.75" outlineLevelRow="1" outlineLevelCol="1" x14ac:dyDescent="0.2"/>
  <cols>
    <col min="1" max="1" width="3.5703125" style="3" customWidth="1"/>
    <col min="2" max="2" width="26.28515625" style="99" customWidth="1"/>
    <col min="3" max="3" width="16.28515625" style="5" hidden="1" customWidth="1" outlineLevel="1"/>
    <col min="4" max="4" width="17.7109375" style="5" hidden="1" customWidth="1" outlineLevel="1"/>
    <col min="5" max="5" width="15.42578125" style="5" hidden="1" customWidth="1" outlineLevel="1"/>
    <col min="6" max="6" width="16.42578125" style="5" hidden="1" customWidth="1" outlineLevel="1"/>
    <col min="7" max="7" width="17.5703125" style="5" hidden="1" customWidth="1" outlineLevel="1"/>
    <col min="8" max="8" width="15.28515625" style="5" hidden="1" customWidth="1" outlineLevel="1"/>
    <col min="9" max="9" width="16.28515625" style="3" hidden="1" customWidth="1" outlineLevel="1"/>
    <col min="10" max="10" width="16.85546875" style="3" hidden="1" customWidth="1" outlineLevel="1"/>
    <col min="11" max="11" width="14.140625" style="3" hidden="1" customWidth="1" outlineLevel="1"/>
    <col min="12" max="12" width="15.28515625" style="3" customWidth="1" collapsed="1"/>
    <col min="13" max="13" width="16.140625" style="3" customWidth="1"/>
    <col min="14" max="14" width="13.7109375" style="3" customWidth="1"/>
    <col min="15" max="15" width="15.28515625" style="3" hidden="1" customWidth="1" outlineLevel="1"/>
    <col min="16" max="16" width="16" style="3" hidden="1" customWidth="1" outlineLevel="1"/>
    <col min="17" max="17" width="14" style="3" hidden="1" customWidth="1" outlineLevel="1"/>
    <col min="18" max="18" width="10.7109375" style="3" customWidth="1" collapsed="1"/>
    <col min="19" max="19" width="11.42578125" style="3" customWidth="1"/>
    <col min="20" max="21" width="10.7109375" style="3" customWidth="1"/>
    <col min="22" max="22" width="11.42578125" style="3" customWidth="1"/>
    <col min="23" max="23" width="10.7109375" style="3" customWidth="1"/>
    <col min="24" max="24" width="15" style="3" hidden="1" customWidth="1" outlineLevel="1"/>
    <col min="25" max="25" width="16.28515625" style="3" hidden="1" customWidth="1" outlineLevel="1"/>
    <col min="26" max="26" width="13" style="3" hidden="1" customWidth="1" outlineLevel="1"/>
    <col min="27" max="27" width="15.28515625" style="3" customWidth="1" collapsed="1"/>
    <col min="28" max="28" width="16" style="3" customWidth="1"/>
    <col min="29" max="29" width="13" style="3" customWidth="1"/>
    <col min="30" max="30" width="15.28515625" style="3" hidden="1" customWidth="1" outlineLevel="1"/>
    <col min="31" max="31" width="16" style="3" hidden="1" customWidth="1" outlineLevel="1"/>
    <col min="32" max="32" width="13.7109375" style="3" hidden="1" customWidth="1" outlineLevel="1"/>
    <col min="33" max="33" width="10.7109375" style="3" customWidth="1" collapsed="1"/>
    <col min="34" max="34" width="11.7109375" style="3" customWidth="1"/>
    <col min="35" max="36" width="10.7109375" style="3" customWidth="1"/>
    <col min="37" max="37" width="11.5703125" style="3" customWidth="1"/>
    <col min="38" max="38" width="10.7109375" style="3" customWidth="1"/>
    <col min="39" max="39" width="13.5703125" style="3" hidden="1" customWidth="1" outlineLevel="1"/>
    <col min="40" max="40" width="16" style="3" hidden="1" customWidth="1" outlineLevel="1"/>
    <col min="41" max="41" width="13.140625" style="3" hidden="1" customWidth="1" outlineLevel="1"/>
    <col min="42" max="42" width="13" style="3" customWidth="1" collapsed="1"/>
    <col min="43" max="43" width="16" style="3" customWidth="1"/>
    <col min="44" max="44" width="14.140625" style="3" customWidth="1"/>
    <col min="45" max="45" width="13" style="3" hidden="1" customWidth="1" outlineLevel="1"/>
    <col min="46" max="46" width="13.42578125" style="3" hidden="1" customWidth="1" outlineLevel="1"/>
    <col min="47" max="47" width="13" style="3" hidden="1" customWidth="1" outlineLevel="1"/>
    <col min="48" max="48" width="10.7109375" style="3" customWidth="1" collapsed="1"/>
    <col min="49" max="49" width="11.28515625" style="3" customWidth="1"/>
    <col min="50" max="51" width="10.7109375" style="3" customWidth="1"/>
    <col min="52" max="52" width="11.42578125" style="3" customWidth="1"/>
    <col min="53" max="53" width="10.7109375" style="3" customWidth="1"/>
    <col min="54" max="54" width="15.5703125" style="3" hidden="1" customWidth="1" outlineLevel="1"/>
    <col min="55" max="55" width="16" style="3" hidden="1" customWidth="1" outlineLevel="1"/>
    <col min="56" max="56" width="13" style="3" hidden="1" customWidth="1" outlineLevel="1"/>
    <col min="57" max="57" width="14.28515625" style="3" customWidth="1" collapsed="1"/>
    <col min="58" max="58" width="16" style="3" customWidth="1"/>
    <col min="59" max="59" width="13" style="3" customWidth="1"/>
    <col min="60" max="60" width="14.28515625" style="3" hidden="1" customWidth="1" outlineLevel="1"/>
    <col min="61" max="61" width="16" style="3" hidden="1" customWidth="1" outlineLevel="1"/>
    <col min="62" max="62" width="13.140625" style="3" hidden="1" customWidth="1" outlineLevel="1"/>
    <col min="63" max="63" width="10.7109375" style="3" customWidth="1" collapsed="1"/>
    <col min="64" max="64" width="10.85546875" style="3" customWidth="1"/>
    <col min="65" max="66" width="10.7109375" style="3" customWidth="1"/>
    <col min="67" max="67" width="11.28515625" style="3" customWidth="1"/>
    <col min="68" max="68" width="10.7109375" style="3" customWidth="1"/>
    <col min="69" max="69" width="13" style="3" hidden="1" customWidth="1" outlineLevel="1"/>
    <col min="70" max="70" width="16" style="3" hidden="1" customWidth="1" outlineLevel="1"/>
    <col min="71" max="71" width="13" style="3" hidden="1" customWidth="1" outlineLevel="1"/>
    <col min="72" max="72" width="12.28515625" style="3" customWidth="1" collapsed="1"/>
    <col min="73" max="73" width="16" style="3" customWidth="1"/>
    <col min="74" max="74" width="13" style="3" customWidth="1"/>
    <col min="75" max="75" width="12.28515625" style="3" hidden="1" customWidth="1" outlineLevel="1"/>
    <col min="76" max="76" width="16.140625" style="3" hidden="1" customWidth="1" outlineLevel="1"/>
    <col min="77" max="77" width="13" style="3" hidden="1" customWidth="1" outlineLevel="1"/>
    <col min="78" max="78" width="10.7109375" style="3" customWidth="1" collapsed="1"/>
    <col min="79" max="79" width="11.7109375" style="3" customWidth="1"/>
    <col min="80" max="81" width="10.7109375" style="3" customWidth="1"/>
    <col min="82" max="82" width="11.85546875" style="3" customWidth="1"/>
    <col min="83" max="83" width="10.7109375" style="3" customWidth="1"/>
    <col min="84" max="84" width="14.5703125" style="3" hidden="1" customWidth="1" outlineLevel="1"/>
    <col min="85" max="85" width="16" style="3" hidden="1" customWidth="1" outlineLevel="1"/>
    <col min="86" max="86" width="13" style="3" hidden="1" customWidth="1" outlineLevel="1"/>
    <col min="87" max="87" width="14.42578125" style="3" customWidth="1" collapsed="1"/>
    <col min="88" max="88" width="16" style="3" customWidth="1"/>
    <col min="89" max="89" width="13.140625" style="3" customWidth="1"/>
    <col min="90" max="90" width="14.42578125" style="3" hidden="1" customWidth="1" outlineLevel="1"/>
    <col min="91" max="91" width="15.140625" style="3" hidden="1" customWidth="1" outlineLevel="1"/>
    <col min="92" max="92" width="14.140625" style="3" hidden="1" customWidth="1" outlineLevel="1"/>
    <col min="93" max="93" width="10.7109375" style="3" customWidth="1" collapsed="1"/>
    <col min="94" max="94" width="11.85546875" style="3" customWidth="1"/>
    <col min="95" max="96" width="10.7109375" style="3" customWidth="1"/>
    <col min="97" max="97" width="11.140625" style="3" customWidth="1"/>
    <col min="98" max="98" width="10.7109375" style="3" customWidth="1"/>
    <col min="99" max="99" width="13.7109375" style="3" hidden="1" customWidth="1" outlineLevel="1"/>
    <col min="100" max="100" width="16" style="3" hidden="1" customWidth="1" outlineLevel="1"/>
    <col min="101" max="101" width="13.140625" style="3" hidden="1" customWidth="1" outlineLevel="1"/>
    <col min="102" max="102" width="13.28515625" style="3" customWidth="1" collapsed="1"/>
    <col min="103" max="103" width="16" style="3" customWidth="1"/>
    <col min="104" max="104" width="13" style="3" customWidth="1"/>
    <col min="105" max="105" width="13.28515625" style="3" hidden="1" customWidth="1" outlineLevel="1"/>
    <col min="106" max="106" width="14.140625" style="3" hidden="1" customWidth="1" outlineLevel="1"/>
    <col min="107" max="107" width="12" style="3" hidden="1" customWidth="1" outlineLevel="1"/>
    <col min="108" max="108" width="10.7109375" style="3" customWidth="1" collapsed="1"/>
    <col min="109" max="109" width="11" style="3" customWidth="1"/>
    <col min="110" max="111" width="10.7109375" style="3" customWidth="1"/>
    <col min="112" max="112" width="11.140625" style="3" customWidth="1"/>
    <col min="113" max="113" width="10.7109375" style="3" customWidth="1"/>
    <col min="114" max="114" width="14.85546875" style="3" hidden="1" customWidth="1" outlineLevel="1"/>
    <col min="115" max="115" width="16" style="3" hidden="1" customWidth="1" outlineLevel="1"/>
    <col min="116" max="116" width="13.7109375" style="3" hidden="1" customWidth="1" outlineLevel="1"/>
    <col min="117" max="117" width="15.28515625" style="3" customWidth="1" collapsed="1"/>
    <col min="118" max="118" width="16" style="3" customWidth="1"/>
    <col min="119" max="119" width="13" style="3" customWidth="1"/>
    <col min="120" max="120" width="15.28515625" style="3" hidden="1" customWidth="1" outlineLevel="1"/>
    <col min="121" max="121" width="17.7109375" style="3" hidden="1" customWidth="1" outlineLevel="1"/>
    <col min="122" max="122" width="14.28515625" style="3" hidden="1" customWidth="1" outlineLevel="1"/>
    <col min="123" max="123" width="10.7109375" style="3" customWidth="1" collapsed="1"/>
    <col min="124" max="124" width="11.140625" style="3" customWidth="1"/>
    <col min="125" max="126" width="10.7109375" style="3" customWidth="1"/>
    <col min="127" max="127" width="11" style="3" customWidth="1"/>
    <col min="128" max="128" width="10.7109375" style="3" customWidth="1"/>
    <col min="129" max="129" width="14.28515625" style="3" hidden="1" customWidth="1" outlineLevel="1"/>
    <col min="130" max="130" width="16" style="3" hidden="1" customWidth="1" outlineLevel="1"/>
    <col min="131" max="131" width="13" style="3" hidden="1" customWidth="1" outlineLevel="1"/>
    <col min="132" max="132" width="14" style="3" customWidth="1" collapsed="1"/>
    <col min="133" max="133" width="16" style="3" customWidth="1"/>
    <col min="134" max="134" width="13" style="3" customWidth="1"/>
    <col min="135" max="135" width="14" style="3" hidden="1" customWidth="1" outlineLevel="1"/>
    <col min="136" max="136" width="14.7109375" style="3" hidden="1" customWidth="1" outlineLevel="1"/>
    <col min="137" max="137" width="14" style="3" hidden="1" customWidth="1" outlineLevel="1"/>
    <col min="138" max="138" width="9.5703125" style="3" customWidth="1" collapsed="1"/>
    <col min="139" max="139" width="11.140625" style="3" customWidth="1"/>
    <col min="140" max="140" width="9.5703125" style="3" customWidth="1"/>
    <col min="141" max="143" width="10.85546875" style="3" customWidth="1"/>
    <col min="144" max="144" width="13.28515625" style="3" hidden="1" customWidth="1" outlineLevel="1"/>
    <col min="145" max="145" width="16" style="3" hidden="1" customWidth="1" outlineLevel="1"/>
    <col min="146" max="146" width="12.42578125" style="3" hidden="1" customWidth="1" outlineLevel="1"/>
    <col min="147" max="147" width="14.7109375" style="3" customWidth="1" collapsed="1"/>
    <col min="148" max="148" width="16" style="3" customWidth="1"/>
    <col min="149" max="149" width="13" style="3" customWidth="1"/>
    <col min="150" max="150" width="14.7109375" style="3" hidden="1" customWidth="1" outlineLevel="1"/>
    <col min="151" max="151" width="14.85546875" style="3" hidden="1" customWidth="1" outlineLevel="1"/>
    <col min="152" max="152" width="13.28515625" style="3" hidden="1" customWidth="1" outlineLevel="1"/>
    <col min="153" max="153" width="10.7109375" style="3" customWidth="1" collapsed="1"/>
    <col min="154" max="154" width="11.140625" style="3" customWidth="1"/>
    <col min="155" max="156" width="10.7109375" style="3" customWidth="1"/>
    <col min="157" max="157" width="11.28515625" style="3" customWidth="1"/>
    <col min="158" max="158" width="10.7109375" style="3" customWidth="1"/>
    <col min="159" max="159" width="13" style="3" hidden="1" customWidth="1" outlineLevel="1"/>
    <col min="160" max="160" width="16" style="3" hidden="1" customWidth="1" outlineLevel="1"/>
    <col min="161" max="161" width="13" style="3" hidden="1" customWidth="1" outlineLevel="1"/>
    <col min="162" max="162" width="13.5703125" style="3" customWidth="1" collapsed="1"/>
    <col min="163" max="163" width="16" style="3" customWidth="1"/>
    <col min="164" max="164" width="13" style="3" customWidth="1"/>
    <col min="165" max="165" width="12.7109375" style="3" hidden="1" customWidth="1" outlineLevel="1"/>
    <col min="166" max="167" width="12.28515625" style="3" hidden="1" customWidth="1" outlineLevel="1"/>
    <col min="168" max="168" width="10.7109375" style="3" customWidth="1" collapsed="1"/>
    <col min="169" max="169" width="11.140625" style="3" customWidth="1"/>
    <col min="170" max="171" width="10.7109375" style="3" customWidth="1"/>
    <col min="172" max="172" width="11.140625" style="3" customWidth="1"/>
    <col min="173" max="173" width="10.7109375" style="3" customWidth="1"/>
    <col min="174" max="176" width="14.140625" style="3" hidden="1" customWidth="1" outlineLevel="1"/>
    <col min="177" max="177" width="14.140625" style="3" customWidth="1" collapsed="1"/>
    <col min="178" max="179" width="14.140625" style="3" customWidth="1"/>
    <col min="180" max="182" width="14.140625" style="3" hidden="1" customWidth="1" outlineLevel="1"/>
    <col min="183" max="183" width="12.42578125" style="3" customWidth="1" collapsed="1"/>
    <col min="184" max="185" width="14.140625" style="3" customWidth="1"/>
    <col min="186" max="186" width="10.7109375" style="3" customWidth="1"/>
    <col min="187" max="187" width="11.28515625" style="3" customWidth="1"/>
    <col min="188" max="188" width="10.7109375" style="3" customWidth="1"/>
    <col min="189" max="218" width="10.7109375" style="3" hidden="1" customWidth="1" outlineLevel="1"/>
    <col min="219" max="219" width="8.85546875" style="103" collapsed="1"/>
    <col min="220" max="244" width="8.85546875" style="103"/>
    <col min="245" max="16384" width="8.85546875" style="3"/>
  </cols>
  <sheetData>
    <row r="1" spans="1:244" s="21" customFormat="1" ht="36.75" customHeight="1" x14ac:dyDescent="0.25">
      <c r="A1" s="24"/>
      <c r="B1" s="160" t="s">
        <v>140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</row>
    <row r="2" spans="1:244" s="8" customFormat="1" ht="69.75" customHeight="1" x14ac:dyDescent="0.2">
      <c r="A2" s="43"/>
      <c r="B2" s="75"/>
      <c r="C2" s="176" t="s">
        <v>81</v>
      </c>
      <c r="D2" s="177"/>
      <c r="E2" s="178"/>
      <c r="F2" s="176" t="s">
        <v>60</v>
      </c>
      <c r="G2" s="177"/>
      <c r="H2" s="178"/>
      <c r="I2" s="231" t="s">
        <v>141</v>
      </c>
      <c r="J2" s="231"/>
      <c r="K2" s="231"/>
      <c r="L2" s="231" t="s">
        <v>142</v>
      </c>
      <c r="M2" s="231"/>
      <c r="N2" s="231"/>
      <c r="O2" s="231" t="s">
        <v>44</v>
      </c>
      <c r="P2" s="231"/>
      <c r="Q2" s="231"/>
      <c r="R2" s="232" t="s">
        <v>143</v>
      </c>
      <c r="S2" s="233"/>
      <c r="T2" s="234"/>
      <c r="U2" s="232" t="s">
        <v>144</v>
      </c>
      <c r="V2" s="233"/>
      <c r="W2" s="234"/>
      <c r="X2" s="235" t="s">
        <v>145</v>
      </c>
      <c r="Y2" s="236"/>
      <c r="Z2" s="237"/>
      <c r="AA2" s="229" t="s">
        <v>146</v>
      </c>
      <c r="AB2" s="229"/>
      <c r="AC2" s="229"/>
      <c r="AD2" s="229" t="s">
        <v>45</v>
      </c>
      <c r="AE2" s="229"/>
      <c r="AF2" s="229"/>
      <c r="AG2" s="202" t="s">
        <v>147</v>
      </c>
      <c r="AH2" s="200"/>
      <c r="AI2" s="201"/>
      <c r="AJ2" s="202" t="s">
        <v>148</v>
      </c>
      <c r="AK2" s="200"/>
      <c r="AL2" s="201"/>
      <c r="AM2" s="230" t="s">
        <v>149</v>
      </c>
      <c r="AN2" s="230"/>
      <c r="AO2" s="230"/>
      <c r="AP2" s="230" t="s">
        <v>150</v>
      </c>
      <c r="AQ2" s="230"/>
      <c r="AR2" s="230"/>
      <c r="AS2" s="230" t="s">
        <v>46</v>
      </c>
      <c r="AT2" s="230"/>
      <c r="AU2" s="230"/>
      <c r="AV2" s="185" t="s">
        <v>151</v>
      </c>
      <c r="AW2" s="186"/>
      <c r="AX2" s="187"/>
      <c r="AY2" s="185" t="s">
        <v>152</v>
      </c>
      <c r="AZ2" s="186"/>
      <c r="BA2" s="187"/>
      <c r="BB2" s="176" t="s">
        <v>153</v>
      </c>
      <c r="BC2" s="177"/>
      <c r="BD2" s="178"/>
      <c r="BE2" s="210" t="s">
        <v>154</v>
      </c>
      <c r="BF2" s="210"/>
      <c r="BG2" s="210"/>
      <c r="BH2" s="210" t="s">
        <v>47</v>
      </c>
      <c r="BI2" s="210"/>
      <c r="BJ2" s="210"/>
      <c r="BK2" s="171" t="s">
        <v>155</v>
      </c>
      <c r="BL2" s="172"/>
      <c r="BM2" s="173"/>
      <c r="BN2" s="171" t="s">
        <v>156</v>
      </c>
      <c r="BO2" s="172"/>
      <c r="BP2" s="173"/>
      <c r="BQ2" s="223" t="s">
        <v>157</v>
      </c>
      <c r="BR2" s="224"/>
      <c r="BS2" s="225"/>
      <c r="BT2" s="222" t="s">
        <v>158</v>
      </c>
      <c r="BU2" s="222"/>
      <c r="BV2" s="222"/>
      <c r="BW2" s="222" t="s">
        <v>48</v>
      </c>
      <c r="BX2" s="222"/>
      <c r="BY2" s="222"/>
      <c r="BZ2" s="182" t="s">
        <v>159</v>
      </c>
      <c r="CA2" s="183"/>
      <c r="CB2" s="184"/>
      <c r="CC2" s="182" t="s">
        <v>160</v>
      </c>
      <c r="CD2" s="183"/>
      <c r="CE2" s="184"/>
      <c r="CF2" s="226" t="s">
        <v>161</v>
      </c>
      <c r="CG2" s="227"/>
      <c r="CH2" s="228"/>
      <c r="CI2" s="211" t="s">
        <v>162</v>
      </c>
      <c r="CJ2" s="211"/>
      <c r="CK2" s="211"/>
      <c r="CL2" s="211" t="s">
        <v>49</v>
      </c>
      <c r="CM2" s="211"/>
      <c r="CN2" s="211"/>
      <c r="CO2" s="212" t="s">
        <v>163</v>
      </c>
      <c r="CP2" s="213"/>
      <c r="CQ2" s="214"/>
      <c r="CR2" s="212" t="s">
        <v>164</v>
      </c>
      <c r="CS2" s="213"/>
      <c r="CT2" s="214"/>
      <c r="CU2" s="216" t="s">
        <v>165</v>
      </c>
      <c r="CV2" s="217"/>
      <c r="CW2" s="218"/>
      <c r="CX2" s="215" t="s">
        <v>166</v>
      </c>
      <c r="CY2" s="215"/>
      <c r="CZ2" s="215"/>
      <c r="DA2" s="215" t="s">
        <v>50</v>
      </c>
      <c r="DB2" s="215"/>
      <c r="DC2" s="215"/>
      <c r="DD2" s="179" t="s">
        <v>167</v>
      </c>
      <c r="DE2" s="180"/>
      <c r="DF2" s="181"/>
      <c r="DG2" s="179" t="s">
        <v>168</v>
      </c>
      <c r="DH2" s="180"/>
      <c r="DI2" s="181"/>
      <c r="DJ2" s="219" t="s">
        <v>169</v>
      </c>
      <c r="DK2" s="220"/>
      <c r="DL2" s="221"/>
      <c r="DM2" s="164" t="s">
        <v>170</v>
      </c>
      <c r="DN2" s="164"/>
      <c r="DO2" s="164"/>
      <c r="DP2" s="164" t="s">
        <v>51</v>
      </c>
      <c r="DQ2" s="164"/>
      <c r="DR2" s="164"/>
      <c r="DS2" s="165" t="s">
        <v>171</v>
      </c>
      <c r="DT2" s="166"/>
      <c r="DU2" s="175"/>
      <c r="DV2" s="165" t="s">
        <v>172</v>
      </c>
      <c r="DW2" s="166"/>
      <c r="DX2" s="175"/>
      <c r="DY2" s="167" t="s">
        <v>173</v>
      </c>
      <c r="DZ2" s="167"/>
      <c r="EA2" s="167"/>
      <c r="EB2" s="167" t="s">
        <v>174</v>
      </c>
      <c r="EC2" s="167"/>
      <c r="ED2" s="167"/>
      <c r="EE2" s="167" t="s">
        <v>52</v>
      </c>
      <c r="EF2" s="167"/>
      <c r="EG2" s="167"/>
      <c r="EH2" s="167" t="s">
        <v>175</v>
      </c>
      <c r="EI2" s="167"/>
      <c r="EJ2" s="167"/>
      <c r="EK2" s="167" t="s">
        <v>176</v>
      </c>
      <c r="EL2" s="167"/>
      <c r="EM2" s="167"/>
      <c r="EN2" s="176" t="s">
        <v>177</v>
      </c>
      <c r="EO2" s="177"/>
      <c r="EP2" s="178"/>
      <c r="EQ2" s="210" t="s">
        <v>178</v>
      </c>
      <c r="ER2" s="210"/>
      <c r="ES2" s="210"/>
      <c r="ET2" s="210" t="s">
        <v>53</v>
      </c>
      <c r="EU2" s="210"/>
      <c r="EV2" s="210"/>
      <c r="EW2" s="171" t="s">
        <v>179</v>
      </c>
      <c r="EX2" s="172"/>
      <c r="EY2" s="173"/>
      <c r="EZ2" s="171" t="s">
        <v>180</v>
      </c>
      <c r="FA2" s="172"/>
      <c r="FB2" s="173"/>
      <c r="FC2" s="174" t="s">
        <v>181</v>
      </c>
      <c r="FD2" s="174"/>
      <c r="FE2" s="174"/>
      <c r="FF2" s="174" t="s">
        <v>182</v>
      </c>
      <c r="FG2" s="174"/>
      <c r="FH2" s="174"/>
      <c r="FI2" s="174" t="s">
        <v>54</v>
      </c>
      <c r="FJ2" s="174"/>
      <c r="FK2" s="174"/>
      <c r="FL2" s="168" t="s">
        <v>183</v>
      </c>
      <c r="FM2" s="169"/>
      <c r="FN2" s="170"/>
      <c r="FO2" s="168" t="s">
        <v>184</v>
      </c>
      <c r="FP2" s="169"/>
      <c r="FQ2" s="170"/>
      <c r="FR2" s="164" t="s">
        <v>185</v>
      </c>
      <c r="FS2" s="164"/>
      <c r="FT2" s="164"/>
      <c r="FU2" s="164" t="s">
        <v>186</v>
      </c>
      <c r="FV2" s="164"/>
      <c r="FW2" s="164"/>
      <c r="FX2" s="164" t="s">
        <v>55</v>
      </c>
      <c r="FY2" s="164"/>
      <c r="FZ2" s="164"/>
      <c r="GA2" s="165" t="s">
        <v>187</v>
      </c>
      <c r="GB2" s="166"/>
      <c r="GC2" s="166"/>
      <c r="GD2" s="241" t="s">
        <v>184</v>
      </c>
      <c r="GE2" s="241"/>
      <c r="GF2" s="241"/>
      <c r="GG2" s="200" t="s">
        <v>188</v>
      </c>
      <c r="GH2" s="200"/>
      <c r="GI2" s="201"/>
      <c r="GJ2" s="202" t="s">
        <v>189</v>
      </c>
      <c r="GK2" s="200"/>
      <c r="GL2" s="201"/>
      <c r="GM2" s="197" t="s">
        <v>56</v>
      </c>
      <c r="GN2" s="198"/>
      <c r="GO2" s="199"/>
      <c r="GP2" s="197" t="s">
        <v>190</v>
      </c>
      <c r="GQ2" s="198"/>
      <c r="GR2" s="199"/>
      <c r="GS2" s="188" t="s">
        <v>57</v>
      </c>
      <c r="GT2" s="189"/>
      <c r="GU2" s="190"/>
      <c r="GV2" s="188" t="s">
        <v>191</v>
      </c>
      <c r="GW2" s="189"/>
      <c r="GX2" s="190"/>
      <c r="GY2" s="238" t="s">
        <v>58</v>
      </c>
      <c r="GZ2" s="239"/>
      <c r="HA2" s="240"/>
      <c r="HB2" s="238" t="s">
        <v>192</v>
      </c>
      <c r="HC2" s="239"/>
      <c r="HD2" s="240"/>
      <c r="HE2" s="242" t="s">
        <v>59</v>
      </c>
      <c r="HF2" s="243"/>
      <c r="HG2" s="243"/>
      <c r="HH2" s="244" t="s">
        <v>193</v>
      </c>
      <c r="HI2" s="244"/>
      <c r="HJ2" s="244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</row>
    <row r="3" spans="1:244" s="12" customFormat="1" ht="13.35" customHeight="1" x14ac:dyDescent="0.2">
      <c r="A3" s="208"/>
      <c r="B3" s="209" t="s">
        <v>1</v>
      </c>
      <c r="C3" s="161" t="s">
        <v>39</v>
      </c>
      <c r="D3" s="161" t="s">
        <v>37</v>
      </c>
      <c r="E3" s="161" t="s">
        <v>40</v>
      </c>
      <c r="F3" s="161" t="s">
        <v>39</v>
      </c>
      <c r="G3" s="161" t="s">
        <v>37</v>
      </c>
      <c r="H3" s="161" t="s">
        <v>40</v>
      </c>
      <c r="I3" s="161" t="s">
        <v>39</v>
      </c>
      <c r="J3" s="162" t="s">
        <v>37</v>
      </c>
      <c r="K3" s="161" t="s">
        <v>40</v>
      </c>
      <c r="L3" s="161" t="s">
        <v>39</v>
      </c>
      <c r="M3" s="162" t="s">
        <v>37</v>
      </c>
      <c r="N3" s="161" t="s">
        <v>40</v>
      </c>
      <c r="O3" s="161" t="s">
        <v>39</v>
      </c>
      <c r="P3" s="162" t="s">
        <v>37</v>
      </c>
      <c r="Q3" s="161" t="s">
        <v>40</v>
      </c>
      <c r="R3" s="162" t="s">
        <v>39</v>
      </c>
      <c r="S3" s="162" t="s">
        <v>37</v>
      </c>
      <c r="T3" s="162" t="s">
        <v>40</v>
      </c>
      <c r="U3" s="162" t="s">
        <v>39</v>
      </c>
      <c r="V3" s="162" t="s">
        <v>37</v>
      </c>
      <c r="W3" s="162" t="s">
        <v>40</v>
      </c>
      <c r="X3" s="162" t="s">
        <v>39</v>
      </c>
      <c r="Y3" s="162" t="s">
        <v>37</v>
      </c>
      <c r="Z3" s="162" t="s">
        <v>40</v>
      </c>
      <c r="AA3" s="161" t="s">
        <v>39</v>
      </c>
      <c r="AB3" s="162" t="s">
        <v>37</v>
      </c>
      <c r="AC3" s="161" t="s">
        <v>40</v>
      </c>
      <c r="AD3" s="161" t="s">
        <v>39</v>
      </c>
      <c r="AE3" s="162" t="s">
        <v>37</v>
      </c>
      <c r="AF3" s="161" t="s">
        <v>40</v>
      </c>
      <c r="AG3" s="161" t="s">
        <v>39</v>
      </c>
      <c r="AH3" s="162" t="s">
        <v>37</v>
      </c>
      <c r="AI3" s="161" t="s">
        <v>40</v>
      </c>
      <c r="AJ3" s="162" t="s">
        <v>39</v>
      </c>
      <c r="AK3" s="162" t="s">
        <v>37</v>
      </c>
      <c r="AL3" s="162" t="s">
        <v>40</v>
      </c>
      <c r="AM3" s="162" t="s">
        <v>39</v>
      </c>
      <c r="AN3" s="162" t="s">
        <v>37</v>
      </c>
      <c r="AO3" s="161" t="s">
        <v>40</v>
      </c>
      <c r="AP3" s="161" t="s">
        <v>39</v>
      </c>
      <c r="AQ3" s="162" t="s">
        <v>37</v>
      </c>
      <c r="AR3" s="161" t="s">
        <v>40</v>
      </c>
      <c r="AS3" s="161" t="s">
        <v>39</v>
      </c>
      <c r="AT3" s="162" t="s">
        <v>37</v>
      </c>
      <c r="AU3" s="161" t="s">
        <v>40</v>
      </c>
      <c r="AV3" s="161" t="s">
        <v>39</v>
      </c>
      <c r="AW3" s="162" t="s">
        <v>37</v>
      </c>
      <c r="AX3" s="161" t="s">
        <v>40</v>
      </c>
      <c r="AY3" s="162" t="s">
        <v>39</v>
      </c>
      <c r="AZ3" s="162" t="s">
        <v>37</v>
      </c>
      <c r="BA3" s="162" t="s">
        <v>40</v>
      </c>
      <c r="BB3" s="162" t="s">
        <v>39</v>
      </c>
      <c r="BC3" s="162" t="s">
        <v>37</v>
      </c>
      <c r="BD3" s="161" t="s">
        <v>40</v>
      </c>
      <c r="BE3" s="161" t="s">
        <v>39</v>
      </c>
      <c r="BF3" s="162" t="s">
        <v>37</v>
      </c>
      <c r="BG3" s="161" t="s">
        <v>40</v>
      </c>
      <c r="BH3" s="161" t="s">
        <v>39</v>
      </c>
      <c r="BI3" s="162" t="s">
        <v>37</v>
      </c>
      <c r="BJ3" s="161" t="s">
        <v>40</v>
      </c>
      <c r="BK3" s="161" t="s">
        <v>39</v>
      </c>
      <c r="BL3" s="162" t="s">
        <v>37</v>
      </c>
      <c r="BM3" s="161" t="s">
        <v>40</v>
      </c>
      <c r="BN3" s="162" t="s">
        <v>39</v>
      </c>
      <c r="BO3" s="162" t="s">
        <v>37</v>
      </c>
      <c r="BP3" s="162" t="s">
        <v>40</v>
      </c>
      <c r="BQ3" s="161" t="s">
        <v>41</v>
      </c>
      <c r="BR3" s="162" t="s">
        <v>37</v>
      </c>
      <c r="BS3" s="161" t="s">
        <v>40</v>
      </c>
      <c r="BT3" s="161" t="s">
        <v>39</v>
      </c>
      <c r="BU3" s="162" t="s">
        <v>37</v>
      </c>
      <c r="BV3" s="161" t="s">
        <v>40</v>
      </c>
      <c r="BW3" s="161" t="s">
        <v>39</v>
      </c>
      <c r="BX3" s="162" t="s">
        <v>37</v>
      </c>
      <c r="BY3" s="162" t="s">
        <v>40</v>
      </c>
      <c r="BZ3" s="162" t="s">
        <v>39</v>
      </c>
      <c r="CA3" s="162" t="s">
        <v>37</v>
      </c>
      <c r="CB3" s="162" t="s">
        <v>40</v>
      </c>
      <c r="CC3" s="162" t="s">
        <v>39</v>
      </c>
      <c r="CD3" s="162" t="s">
        <v>37</v>
      </c>
      <c r="CE3" s="162" t="s">
        <v>40</v>
      </c>
      <c r="CF3" s="161" t="s">
        <v>39</v>
      </c>
      <c r="CG3" s="162" t="s">
        <v>37</v>
      </c>
      <c r="CH3" s="161" t="s">
        <v>40</v>
      </c>
      <c r="CI3" s="161" t="s">
        <v>39</v>
      </c>
      <c r="CJ3" s="162" t="s">
        <v>37</v>
      </c>
      <c r="CK3" s="161" t="s">
        <v>40</v>
      </c>
      <c r="CL3" s="161" t="s">
        <v>39</v>
      </c>
      <c r="CM3" s="162" t="s">
        <v>37</v>
      </c>
      <c r="CN3" s="161" t="s">
        <v>40</v>
      </c>
      <c r="CO3" s="161" t="s">
        <v>39</v>
      </c>
      <c r="CP3" s="162" t="s">
        <v>37</v>
      </c>
      <c r="CQ3" s="161" t="s">
        <v>40</v>
      </c>
      <c r="CR3" s="162" t="s">
        <v>39</v>
      </c>
      <c r="CS3" s="162" t="s">
        <v>37</v>
      </c>
      <c r="CT3" s="162" t="s">
        <v>40</v>
      </c>
      <c r="CU3" s="162" t="s">
        <v>39</v>
      </c>
      <c r="CV3" s="162" t="s">
        <v>37</v>
      </c>
      <c r="CW3" s="161" t="s">
        <v>40</v>
      </c>
      <c r="CX3" s="161" t="s">
        <v>39</v>
      </c>
      <c r="CY3" s="162" t="s">
        <v>37</v>
      </c>
      <c r="CZ3" s="161" t="s">
        <v>40</v>
      </c>
      <c r="DA3" s="161" t="s">
        <v>39</v>
      </c>
      <c r="DB3" s="162" t="s">
        <v>37</v>
      </c>
      <c r="DC3" s="161" t="s">
        <v>40</v>
      </c>
      <c r="DD3" s="162" t="s">
        <v>39</v>
      </c>
      <c r="DE3" s="162" t="s">
        <v>37</v>
      </c>
      <c r="DF3" s="162" t="s">
        <v>40</v>
      </c>
      <c r="DG3" s="162" t="s">
        <v>39</v>
      </c>
      <c r="DH3" s="162" t="s">
        <v>37</v>
      </c>
      <c r="DI3" s="162" t="s">
        <v>38</v>
      </c>
      <c r="DJ3" s="161" t="s">
        <v>39</v>
      </c>
      <c r="DK3" s="162" t="s">
        <v>37</v>
      </c>
      <c r="DL3" s="161" t="s">
        <v>40</v>
      </c>
      <c r="DM3" s="161" t="s">
        <v>39</v>
      </c>
      <c r="DN3" s="162" t="s">
        <v>37</v>
      </c>
      <c r="DO3" s="161" t="s">
        <v>40</v>
      </c>
      <c r="DP3" s="161" t="s">
        <v>39</v>
      </c>
      <c r="DQ3" s="162" t="s">
        <v>37</v>
      </c>
      <c r="DR3" s="161" t="s">
        <v>40</v>
      </c>
      <c r="DS3" s="162" t="s">
        <v>39</v>
      </c>
      <c r="DT3" s="162" t="s">
        <v>37</v>
      </c>
      <c r="DU3" s="162" t="s">
        <v>40</v>
      </c>
      <c r="DV3" s="162" t="s">
        <v>39</v>
      </c>
      <c r="DW3" s="162" t="s">
        <v>37</v>
      </c>
      <c r="DX3" s="162" t="s">
        <v>40</v>
      </c>
      <c r="DY3" s="161" t="s">
        <v>39</v>
      </c>
      <c r="DZ3" s="162" t="s">
        <v>37</v>
      </c>
      <c r="EA3" s="161" t="s">
        <v>40</v>
      </c>
      <c r="EB3" s="161" t="s">
        <v>39</v>
      </c>
      <c r="EC3" s="162" t="s">
        <v>37</v>
      </c>
      <c r="ED3" s="161" t="s">
        <v>40</v>
      </c>
      <c r="EE3" s="161" t="s">
        <v>39</v>
      </c>
      <c r="EF3" s="162" t="s">
        <v>37</v>
      </c>
      <c r="EG3" s="161" t="s">
        <v>40</v>
      </c>
      <c r="EH3" s="161" t="s">
        <v>39</v>
      </c>
      <c r="EI3" s="162" t="s">
        <v>37</v>
      </c>
      <c r="EJ3" s="161" t="s">
        <v>40</v>
      </c>
      <c r="EK3" s="162" t="s">
        <v>39</v>
      </c>
      <c r="EL3" s="162" t="s">
        <v>37</v>
      </c>
      <c r="EM3" s="162" t="s">
        <v>40</v>
      </c>
      <c r="EN3" s="161" t="s">
        <v>39</v>
      </c>
      <c r="EO3" s="162" t="s">
        <v>37</v>
      </c>
      <c r="EP3" s="161" t="s">
        <v>40</v>
      </c>
      <c r="EQ3" s="161" t="s">
        <v>39</v>
      </c>
      <c r="ER3" s="162" t="s">
        <v>37</v>
      </c>
      <c r="ES3" s="161" t="s">
        <v>40</v>
      </c>
      <c r="ET3" s="161" t="s">
        <v>39</v>
      </c>
      <c r="EU3" s="162" t="s">
        <v>37</v>
      </c>
      <c r="EV3" s="161" t="s">
        <v>40</v>
      </c>
      <c r="EW3" s="161" t="s">
        <v>39</v>
      </c>
      <c r="EX3" s="162" t="s">
        <v>37</v>
      </c>
      <c r="EY3" s="161" t="s">
        <v>40</v>
      </c>
      <c r="EZ3" s="162" t="s">
        <v>39</v>
      </c>
      <c r="FA3" s="162" t="s">
        <v>37</v>
      </c>
      <c r="FB3" s="162" t="s">
        <v>40</v>
      </c>
      <c r="FC3" s="161" t="s">
        <v>39</v>
      </c>
      <c r="FD3" s="162" t="s">
        <v>37</v>
      </c>
      <c r="FE3" s="161" t="s">
        <v>40</v>
      </c>
      <c r="FF3" s="161" t="s">
        <v>39</v>
      </c>
      <c r="FG3" s="162" t="s">
        <v>37</v>
      </c>
      <c r="FH3" s="161" t="s">
        <v>40</v>
      </c>
      <c r="FI3" s="161" t="s">
        <v>39</v>
      </c>
      <c r="FJ3" s="162" t="s">
        <v>37</v>
      </c>
      <c r="FK3" s="161" t="s">
        <v>40</v>
      </c>
      <c r="FL3" s="161" t="s">
        <v>39</v>
      </c>
      <c r="FM3" s="162" t="s">
        <v>37</v>
      </c>
      <c r="FN3" s="161" t="s">
        <v>40</v>
      </c>
      <c r="FO3" s="162" t="s">
        <v>39</v>
      </c>
      <c r="FP3" s="162" t="s">
        <v>37</v>
      </c>
      <c r="FQ3" s="162" t="s">
        <v>38</v>
      </c>
      <c r="FR3" s="161" t="s">
        <v>39</v>
      </c>
      <c r="FS3" s="162" t="s">
        <v>37</v>
      </c>
      <c r="FT3" s="161" t="s">
        <v>40</v>
      </c>
      <c r="FU3" s="161" t="s">
        <v>39</v>
      </c>
      <c r="FV3" s="162" t="s">
        <v>37</v>
      </c>
      <c r="FW3" s="161" t="s">
        <v>40</v>
      </c>
      <c r="FX3" s="161" t="s">
        <v>39</v>
      </c>
      <c r="FY3" s="162" t="s">
        <v>37</v>
      </c>
      <c r="FZ3" s="161" t="s">
        <v>40</v>
      </c>
      <c r="GA3" s="161" t="s">
        <v>39</v>
      </c>
      <c r="GB3" s="162" t="s">
        <v>37</v>
      </c>
      <c r="GC3" s="163" t="s">
        <v>40</v>
      </c>
      <c r="GD3" s="162" t="s">
        <v>39</v>
      </c>
      <c r="GE3" s="162" t="s">
        <v>37</v>
      </c>
      <c r="GF3" s="162" t="s">
        <v>38</v>
      </c>
      <c r="GG3" s="203" t="s">
        <v>39</v>
      </c>
      <c r="GH3" s="194" t="s">
        <v>37</v>
      </c>
      <c r="GI3" s="194" t="s">
        <v>40</v>
      </c>
      <c r="GJ3" s="191" t="s">
        <v>39</v>
      </c>
      <c r="GK3" s="194" t="s">
        <v>37</v>
      </c>
      <c r="GL3" s="194" t="s">
        <v>40</v>
      </c>
      <c r="GM3" s="191" t="s">
        <v>39</v>
      </c>
      <c r="GN3" s="194" t="s">
        <v>37</v>
      </c>
      <c r="GO3" s="194" t="s">
        <v>40</v>
      </c>
      <c r="GP3" s="191" t="s">
        <v>39</v>
      </c>
      <c r="GQ3" s="194" t="s">
        <v>37</v>
      </c>
      <c r="GR3" s="194" t="s">
        <v>40</v>
      </c>
      <c r="GS3" s="191" t="s">
        <v>39</v>
      </c>
      <c r="GT3" s="194" t="s">
        <v>37</v>
      </c>
      <c r="GU3" s="194" t="s">
        <v>40</v>
      </c>
      <c r="GV3" s="191" t="s">
        <v>39</v>
      </c>
      <c r="GW3" s="194" t="s">
        <v>37</v>
      </c>
      <c r="GX3" s="194" t="s">
        <v>40</v>
      </c>
      <c r="GY3" s="191" t="s">
        <v>39</v>
      </c>
      <c r="GZ3" s="194" t="s">
        <v>37</v>
      </c>
      <c r="HA3" s="194" t="s">
        <v>40</v>
      </c>
      <c r="HB3" s="191" t="s">
        <v>39</v>
      </c>
      <c r="HC3" s="194" t="s">
        <v>37</v>
      </c>
      <c r="HD3" s="194" t="s">
        <v>40</v>
      </c>
      <c r="HE3" s="191" t="s">
        <v>39</v>
      </c>
      <c r="HF3" s="194" t="s">
        <v>37</v>
      </c>
      <c r="HG3" s="245" t="s">
        <v>40</v>
      </c>
      <c r="HH3" s="248" t="s">
        <v>39</v>
      </c>
      <c r="HI3" s="162" t="s">
        <v>37</v>
      </c>
      <c r="HJ3" s="162" t="s">
        <v>40</v>
      </c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</row>
    <row r="4" spans="1:244" s="12" customFormat="1" ht="13.35" customHeight="1" x14ac:dyDescent="0.2">
      <c r="A4" s="208"/>
      <c r="B4" s="209"/>
      <c r="C4" s="161"/>
      <c r="D4" s="161"/>
      <c r="E4" s="161"/>
      <c r="F4" s="161"/>
      <c r="G4" s="161"/>
      <c r="H4" s="161"/>
      <c r="I4" s="161"/>
      <c r="J4" s="162"/>
      <c r="K4" s="161"/>
      <c r="L4" s="161"/>
      <c r="M4" s="162"/>
      <c r="N4" s="161"/>
      <c r="O4" s="161"/>
      <c r="P4" s="162"/>
      <c r="Q4" s="161"/>
      <c r="R4" s="162"/>
      <c r="S4" s="162"/>
      <c r="T4" s="162"/>
      <c r="U4" s="162"/>
      <c r="V4" s="162"/>
      <c r="W4" s="162"/>
      <c r="X4" s="162"/>
      <c r="Y4" s="162"/>
      <c r="Z4" s="162"/>
      <c r="AA4" s="161"/>
      <c r="AB4" s="162"/>
      <c r="AC4" s="161"/>
      <c r="AD4" s="161"/>
      <c r="AE4" s="162"/>
      <c r="AF4" s="161"/>
      <c r="AG4" s="161"/>
      <c r="AH4" s="162"/>
      <c r="AI4" s="161"/>
      <c r="AJ4" s="162"/>
      <c r="AK4" s="162"/>
      <c r="AL4" s="162"/>
      <c r="AM4" s="162"/>
      <c r="AN4" s="162"/>
      <c r="AO4" s="161"/>
      <c r="AP4" s="161"/>
      <c r="AQ4" s="162"/>
      <c r="AR4" s="161"/>
      <c r="AS4" s="161"/>
      <c r="AT4" s="162"/>
      <c r="AU4" s="161"/>
      <c r="AV4" s="161"/>
      <c r="AW4" s="162"/>
      <c r="AX4" s="161"/>
      <c r="AY4" s="162"/>
      <c r="AZ4" s="162"/>
      <c r="BA4" s="162"/>
      <c r="BB4" s="162"/>
      <c r="BC4" s="162"/>
      <c r="BD4" s="161"/>
      <c r="BE4" s="161"/>
      <c r="BF4" s="162"/>
      <c r="BG4" s="161"/>
      <c r="BH4" s="161"/>
      <c r="BI4" s="162"/>
      <c r="BJ4" s="161"/>
      <c r="BK4" s="161"/>
      <c r="BL4" s="162"/>
      <c r="BM4" s="161"/>
      <c r="BN4" s="162"/>
      <c r="BO4" s="162"/>
      <c r="BP4" s="162"/>
      <c r="BQ4" s="161"/>
      <c r="BR4" s="162"/>
      <c r="BS4" s="161"/>
      <c r="BT4" s="161"/>
      <c r="BU4" s="162"/>
      <c r="BV4" s="161"/>
      <c r="BW4" s="161"/>
      <c r="BX4" s="162"/>
      <c r="BY4" s="162"/>
      <c r="BZ4" s="162"/>
      <c r="CA4" s="162"/>
      <c r="CB4" s="162"/>
      <c r="CC4" s="162"/>
      <c r="CD4" s="162"/>
      <c r="CE4" s="162"/>
      <c r="CF4" s="161"/>
      <c r="CG4" s="162"/>
      <c r="CH4" s="161"/>
      <c r="CI4" s="161"/>
      <c r="CJ4" s="162"/>
      <c r="CK4" s="161"/>
      <c r="CL4" s="161"/>
      <c r="CM4" s="162"/>
      <c r="CN4" s="161"/>
      <c r="CO4" s="161"/>
      <c r="CP4" s="162"/>
      <c r="CQ4" s="161"/>
      <c r="CR4" s="162"/>
      <c r="CS4" s="162"/>
      <c r="CT4" s="162"/>
      <c r="CU4" s="162"/>
      <c r="CV4" s="162"/>
      <c r="CW4" s="161"/>
      <c r="CX4" s="161"/>
      <c r="CY4" s="162"/>
      <c r="CZ4" s="161"/>
      <c r="DA4" s="161"/>
      <c r="DB4" s="162"/>
      <c r="DC4" s="161"/>
      <c r="DD4" s="162"/>
      <c r="DE4" s="162"/>
      <c r="DF4" s="162"/>
      <c r="DG4" s="162"/>
      <c r="DH4" s="162"/>
      <c r="DI4" s="162"/>
      <c r="DJ4" s="161"/>
      <c r="DK4" s="162"/>
      <c r="DL4" s="161"/>
      <c r="DM4" s="161"/>
      <c r="DN4" s="162"/>
      <c r="DO4" s="161"/>
      <c r="DP4" s="161"/>
      <c r="DQ4" s="162"/>
      <c r="DR4" s="161"/>
      <c r="DS4" s="162"/>
      <c r="DT4" s="162"/>
      <c r="DU4" s="162"/>
      <c r="DV4" s="162"/>
      <c r="DW4" s="162"/>
      <c r="DX4" s="162"/>
      <c r="DY4" s="161"/>
      <c r="DZ4" s="162"/>
      <c r="EA4" s="161"/>
      <c r="EB4" s="161"/>
      <c r="EC4" s="162"/>
      <c r="ED4" s="161"/>
      <c r="EE4" s="161"/>
      <c r="EF4" s="162"/>
      <c r="EG4" s="161"/>
      <c r="EH4" s="161"/>
      <c r="EI4" s="162"/>
      <c r="EJ4" s="161"/>
      <c r="EK4" s="162"/>
      <c r="EL4" s="162"/>
      <c r="EM4" s="162"/>
      <c r="EN4" s="161"/>
      <c r="EO4" s="162"/>
      <c r="EP4" s="161"/>
      <c r="EQ4" s="161"/>
      <c r="ER4" s="162"/>
      <c r="ES4" s="161"/>
      <c r="ET4" s="161"/>
      <c r="EU4" s="162"/>
      <c r="EV4" s="161"/>
      <c r="EW4" s="161"/>
      <c r="EX4" s="162"/>
      <c r="EY4" s="161"/>
      <c r="EZ4" s="162"/>
      <c r="FA4" s="162"/>
      <c r="FB4" s="162"/>
      <c r="FC4" s="161"/>
      <c r="FD4" s="162"/>
      <c r="FE4" s="161"/>
      <c r="FF4" s="161"/>
      <c r="FG4" s="162"/>
      <c r="FH4" s="161"/>
      <c r="FI4" s="161"/>
      <c r="FJ4" s="162"/>
      <c r="FK4" s="161"/>
      <c r="FL4" s="161"/>
      <c r="FM4" s="162"/>
      <c r="FN4" s="161"/>
      <c r="FO4" s="162"/>
      <c r="FP4" s="162"/>
      <c r="FQ4" s="162"/>
      <c r="FR4" s="161"/>
      <c r="FS4" s="162"/>
      <c r="FT4" s="161"/>
      <c r="FU4" s="161"/>
      <c r="FV4" s="162"/>
      <c r="FW4" s="161"/>
      <c r="FX4" s="161"/>
      <c r="FY4" s="162"/>
      <c r="FZ4" s="161"/>
      <c r="GA4" s="161"/>
      <c r="GB4" s="162"/>
      <c r="GC4" s="163"/>
      <c r="GD4" s="162"/>
      <c r="GE4" s="162"/>
      <c r="GF4" s="162"/>
      <c r="GG4" s="204"/>
      <c r="GH4" s="195"/>
      <c r="GI4" s="195"/>
      <c r="GJ4" s="192"/>
      <c r="GK4" s="195"/>
      <c r="GL4" s="195"/>
      <c r="GM4" s="192"/>
      <c r="GN4" s="195"/>
      <c r="GO4" s="195"/>
      <c r="GP4" s="192"/>
      <c r="GQ4" s="195"/>
      <c r="GR4" s="195"/>
      <c r="GS4" s="192"/>
      <c r="GT4" s="195"/>
      <c r="GU4" s="195"/>
      <c r="GV4" s="192"/>
      <c r="GW4" s="195"/>
      <c r="GX4" s="195"/>
      <c r="GY4" s="192"/>
      <c r="GZ4" s="195"/>
      <c r="HA4" s="195"/>
      <c r="HB4" s="192"/>
      <c r="HC4" s="195"/>
      <c r="HD4" s="195"/>
      <c r="HE4" s="192"/>
      <c r="HF4" s="195"/>
      <c r="HG4" s="246"/>
      <c r="HH4" s="248"/>
      <c r="HI4" s="162"/>
      <c r="HJ4" s="162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</row>
    <row r="5" spans="1:244" s="12" customFormat="1" ht="13.35" customHeight="1" x14ac:dyDescent="0.2">
      <c r="A5" s="208"/>
      <c r="B5" s="209"/>
      <c r="C5" s="161"/>
      <c r="D5" s="161"/>
      <c r="E5" s="161"/>
      <c r="F5" s="161"/>
      <c r="G5" s="161"/>
      <c r="H5" s="161"/>
      <c r="I5" s="161"/>
      <c r="J5" s="162"/>
      <c r="K5" s="161"/>
      <c r="L5" s="161"/>
      <c r="M5" s="162"/>
      <c r="N5" s="161"/>
      <c r="O5" s="161"/>
      <c r="P5" s="162"/>
      <c r="Q5" s="161"/>
      <c r="R5" s="162"/>
      <c r="S5" s="162"/>
      <c r="T5" s="162"/>
      <c r="U5" s="162"/>
      <c r="V5" s="162"/>
      <c r="W5" s="162"/>
      <c r="X5" s="162"/>
      <c r="Y5" s="162"/>
      <c r="Z5" s="162"/>
      <c r="AA5" s="161"/>
      <c r="AB5" s="162"/>
      <c r="AC5" s="161"/>
      <c r="AD5" s="161"/>
      <c r="AE5" s="162"/>
      <c r="AF5" s="161"/>
      <c r="AG5" s="161"/>
      <c r="AH5" s="162"/>
      <c r="AI5" s="161"/>
      <c r="AJ5" s="162"/>
      <c r="AK5" s="162"/>
      <c r="AL5" s="162"/>
      <c r="AM5" s="162"/>
      <c r="AN5" s="162"/>
      <c r="AO5" s="161"/>
      <c r="AP5" s="161"/>
      <c r="AQ5" s="162"/>
      <c r="AR5" s="161"/>
      <c r="AS5" s="161"/>
      <c r="AT5" s="162"/>
      <c r="AU5" s="161"/>
      <c r="AV5" s="161"/>
      <c r="AW5" s="162"/>
      <c r="AX5" s="161"/>
      <c r="AY5" s="162"/>
      <c r="AZ5" s="162"/>
      <c r="BA5" s="162"/>
      <c r="BB5" s="162"/>
      <c r="BC5" s="162"/>
      <c r="BD5" s="161"/>
      <c r="BE5" s="161"/>
      <c r="BF5" s="162"/>
      <c r="BG5" s="161"/>
      <c r="BH5" s="161"/>
      <c r="BI5" s="162"/>
      <c r="BJ5" s="161"/>
      <c r="BK5" s="161"/>
      <c r="BL5" s="162"/>
      <c r="BM5" s="161"/>
      <c r="BN5" s="162"/>
      <c r="BO5" s="162"/>
      <c r="BP5" s="162"/>
      <c r="BQ5" s="161"/>
      <c r="BR5" s="162"/>
      <c r="BS5" s="161"/>
      <c r="BT5" s="161"/>
      <c r="BU5" s="162"/>
      <c r="BV5" s="161"/>
      <c r="BW5" s="161"/>
      <c r="BX5" s="162"/>
      <c r="BY5" s="162"/>
      <c r="BZ5" s="162"/>
      <c r="CA5" s="162"/>
      <c r="CB5" s="162"/>
      <c r="CC5" s="162"/>
      <c r="CD5" s="162"/>
      <c r="CE5" s="162"/>
      <c r="CF5" s="161"/>
      <c r="CG5" s="162"/>
      <c r="CH5" s="161"/>
      <c r="CI5" s="161"/>
      <c r="CJ5" s="162"/>
      <c r="CK5" s="161"/>
      <c r="CL5" s="161"/>
      <c r="CM5" s="162"/>
      <c r="CN5" s="161"/>
      <c r="CO5" s="161"/>
      <c r="CP5" s="162"/>
      <c r="CQ5" s="161"/>
      <c r="CR5" s="162"/>
      <c r="CS5" s="162"/>
      <c r="CT5" s="162"/>
      <c r="CU5" s="162"/>
      <c r="CV5" s="162"/>
      <c r="CW5" s="161"/>
      <c r="CX5" s="161"/>
      <c r="CY5" s="162"/>
      <c r="CZ5" s="161"/>
      <c r="DA5" s="161"/>
      <c r="DB5" s="162"/>
      <c r="DC5" s="161"/>
      <c r="DD5" s="162"/>
      <c r="DE5" s="162"/>
      <c r="DF5" s="162"/>
      <c r="DG5" s="162"/>
      <c r="DH5" s="162"/>
      <c r="DI5" s="162"/>
      <c r="DJ5" s="161"/>
      <c r="DK5" s="162"/>
      <c r="DL5" s="161"/>
      <c r="DM5" s="161"/>
      <c r="DN5" s="162"/>
      <c r="DO5" s="161"/>
      <c r="DP5" s="161"/>
      <c r="DQ5" s="162"/>
      <c r="DR5" s="161"/>
      <c r="DS5" s="162"/>
      <c r="DT5" s="162"/>
      <c r="DU5" s="162"/>
      <c r="DV5" s="162"/>
      <c r="DW5" s="162"/>
      <c r="DX5" s="162"/>
      <c r="DY5" s="161"/>
      <c r="DZ5" s="162"/>
      <c r="EA5" s="161"/>
      <c r="EB5" s="161"/>
      <c r="EC5" s="162"/>
      <c r="ED5" s="161"/>
      <c r="EE5" s="161"/>
      <c r="EF5" s="162"/>
      <c r="EG5" s="161"/>
      <c r="EH5" s="161"/>
      <c r="EI5" s="162"/>
      <c r="EJ5" s="161"/>
      <c r="EK5" s="162"/>
      <c r="EL5" s="162"/>
      <c r="EM5" s="162"/>
      <c r="EN5" s="161"/>
      <c r="EO5" s="162"/>
      <c r="EP5" s="161"/>
      <c r="EQ5" s="161"/>
      <c r="ER5" s="162"/>
      <c r="ES5" s="161"/>
      <c r="ET5" s="161"/>
      <c r="EU5" s="162"/>
      <c r="EV5" s="161"/>
      <c r="EW5" s="161"/>
      <c r="EX5" s="162"/>
      <c r="EY5" s="161"/>
      <c r="EZ5" s="162"/>
      <c r="FA5" s="162"/>
      <c r="FB5" s="162"/>
      <c r="FC5" s="161"/>
      <c r="FD5" s="162"/>
      <c r="FE5" s="161"/>
      <c r="FF5" s="161"/>
      <c r="FG5" s="162"/>
      <c r="FH5" s="161"/>
      <c r="FI5" s="161"/>
      <c r="FJ5" s="162"/>
      <c r="FK5" s="161"/>
      <c r="FL5" s="161"/>
      <c r="FM5" s="162"/>
      <c r="FN5" s="161"/>
      <c r="FO5" s="162"/>
      <c r="FP5" s="162"/>
      <c r="FQ5" s="162"/>
      <c r="FR5" s="161"/>
      <c r="FS5" s="162"/>
      <c r="FT5" s="161"/>
      <c r="FU5" s="161"/>
      <c r="FV5" s="162"/>
      <c r="FW5" s="161"/>
      <c r="FX5" s="161"/>
      <c r="FY5" s="162"/>
      <c r="FZ5" s="161"/>
      <c r="GA5" s="161"/>
      <c r="GB5" s="162"/>
      <c r="GC5" s="163"/>
      <c r="GD5" s="162"/>
      <c r="GE5" s="162"/>
      <c r="GF5" s="162"/>
      <c r="GG5" s="204"/>
      <c r="GH5" s="195"/>
      <c r="GI5" s="195"/>
      <c r="GJ5" s="192"/>
      <c r="GK5" s="195"/>
      <c r="GL5" s="195"/>
      <c r="GM5" s="192"/>
      <c r="GN5" s="195"/>
      <c r="GO5" s="195"/>
      <c r="GP5" s="192"/>
      <c r="GQ5" s="195"/>
      <c r="GR5" s="195"/>
      <c r="GS5" s="192"/>
      <c r="GT5" s="195"/>
      <c r="GU5" s="195"/>
      <c r="GV5" s="192"/>
      <c r="GW5" s="195"/>
      <c r="GX5" s="195"/>
      <c r="GY5" s="192"/>
      <c r="GZ5" s="195"/>
      <c r="HA5" s="195"/>
      <c r="HB5" s="192"/>
      <c r="HC5" s="195"/>
      <c r="HD5" s="195"/>
      <c r="HE5" s="192"/>
      <c r="HF5" s="195"/>
      <c r="HG5" s="246"/>
      <c r="HH5" s="248"/>
      <c r="HI5" s="162"/>
      <c r="HJ5" s="162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</row>
    <row r="6" spans="1:244" s="12" customFormat="1" ht="13.35" customHeight="1" x14ac:dyDescent="0.2">
      <c r="A6" s="208"/>
      <c r="B6" s="209"/>
      <c r="C6" s="161"/>
      <c r="D6" s="161"/>
      <c r="E6" s="161"/>
      <c r="F6" s="161"/>
      <c r="G6" s="161"/>
      <c r="H6" s="161"/>
      <c r="I6" s="161"/>
      <c r="J6" s="162"/>
      <c r="K6" s="161"/>
      <c r="L6" s="161"/>
      <c r="M6" s="162"/>
      <c r="N6" s="161"/>
      <c r="O6" s="161"/>
      <c r="P6" s="162"/>
      <c r="Q6" s="161"/>
      <c r="R6" s="162"/>
      <c r="S6" s="162"/>
      <c r="T6" s="162"/>
      <c r="U6" s="162"/>
      <c r="V6" s="162"/>
      <c r="W6" s="162"/>
      <c r="X6" s="162"/>
      <c r="Y6" s="162"/>
      <c r="Z6" s="162"/>
      <c r="AA6" s="161"/>
      <c r="AB6" s="162"/>
      <c r="AC6" s="161"/>
      <c r="AD6" s="161"/>
      <c r="AE6" s="162"/>
      <c r="AF6" s="161"/>
      <c r="AG6" s="161"/>
      <c r="AH6" s="162"/>
      <c r="AI6" s="161"/>
      <c r="AJ6" s="162"/>
      <c r="AK6" s="162"/>
      <c r="AL6" s="162"/>
      <c r="AM6" s="162"/>
      <c r="AN6" s="162"/>
      <c r="AO6" s="161"/>
      <c r="AP6" s="161"/>
      <c r="AQ6" s="162"/>
      <c r="AR6" s="161"/>
      <c r="AS6" s="161"/>
      <c r="AT6" s="162"/>
      <c r="AU6" s="161"/>
      <c r="AV6" s="161"/>
      <c r="AW6" s="162"/>
      <c r="AX6" s="161"/>
      <c r="AY6" s="162"/>
      <c r="AZ6" s="162"/>
      <c r="BA6" s="162"/>
      <c r="BB6" s="162"/>
      <c r="BC6" s="162"/>
      <c r="BD6" s="161"/>
      <c r="BE6" s="161"/>
      <c r="BF6" s="162"/>
      <c r="BG6" s="161"/>
      <c r="BH6" s="161"/>
      <c r="BI6" s="162"/>
      <c r="BJ6" s="161"/>
      <c r="BK6" s="161"/>
      <c r="BL6" s="162"/>
      <c r="BM6" s="161"/>
      <c r="BN6" s="162"/>
      <c r="BO6" s="162"/>
      <c r="BP6" s="162"/>
      <c r="BQ6" s="161"/>
      <c r="BR6" s="162"/>
      <c r="BS6" s="161"/>
      <c r="BT6" s="161"/>
      <c r="BU6" s="162"/>
      <c r="BV6" s="161"/>
      <c r="BW6" s="161"/>
      <c r="BX6" s="162"/>
      <c r="BY6" s="162"/>
      <c r="BZ6" s="162"/>
      <c r="CA6" s="162"/>
      <c r="CB6" s="162"/>
      <c r="CC6" s="162"/>
      <c r="CD6" s="162"/>
      <c r="CE6" s="162"/>
      <c r="CF6" s="161"/>
      <c r="CG6" s="162"/>
      <c r="CH6" s="161"/>
      <c r="CI6" s="161"/>
      <c r="CJ6" s="162"/>
      <c r="CK6" s="161"/>
      <c r="CL6" s="161"/>
      <c r="CM6" s="162"/>
      <c r="CN6" s="161"/>
      <c r="CO6" s="161"/>
      <c r="CP6" s="162"/>
      <c r="CQ6" s="161"/>
      <c r="CR6" s="162"/>
      <c r="CS6" s="162"/>
      <c r="CT6" s="162"/>
      <c r="CU6" s="162"/>
      <c r="CV6" s="162"/>
      <c r="CW6" s="161"/>
      <c r="CX6" s="161"/>
      <c r="CY6" s="162"/>
      <c r="CZ6" s="161"/>
      <c r="DA6" s="161"/>
      <c r="DB6" s="162"/>
      <c r="DC6" s="161"/>
      <c r="DD6" s="162"/>
      <c r="DE6" s="162"/>
      <c r="DF6" s="162"/>
      <c r="DG6" s="162"/>
      <c r="DH6" s="162"/>
      <c r="DI6" s="162"/>
      <c r="DJ6" s="161"/>
      <c r="DK6" s="162"/>
      <c r="DL6" s="161"/>
      <c r="DM6" s="161"/>
      <c r="DN6" s="162"/>
      <c r="DO6" s="161"/>
      <c r="DP6" s="161"/>
      <c r="DQ6" s="162"/>
      <c r="DR6" s="161"/>
      <c r="DS6" s="162"/>
      <c r="DT6" s="162"/>
      <c r="DU6" s="162"/>
      <c r="DV6" s="162"/>
      <c r="DW6" s="162"/>
      <c r="DX6" s="162"/>
      <c r="DY6" s="161"/>
      <c r="DZ6" s="162"/>
      <c r="EA6" s="161"/>
      <c r="EB6" s="161"/>
      <c r="EC6" s="162"/>
      <c r="ED6" s="161"/>
      <c r="EE6" s="161"/>
      <c r="EF6" s="162"/>
      <c r="EG6" s="161"/>
      <c r="EH6" s="161"/>
      <c r="EI6" s="162"/>
      <c r="EJ6" s="161"/>
      <c r="EK6" s="162"/>
      <c r="EL6" s="162"/>
      <c r="EM6" s="162"/>
      <c r="EN6" s="161"/>
      <c r="EO6" s="162"/>
      <c r="EP6" s="161"/>
      <c r="EQ6" s="161"/>
      <c r="ER6" s="162"/>
      <c r="ES6" s="161"/>
      <c r="ET6" s="161"/>
      <c r="EU6" s="162"/>
      <c r="EV6" s="161"/>
      <c r="EW6" s="161"/>
      <c r="EX6" s="162"/>
      <c r="EY6" s="161"/>
      <c r="EZ6" s="162"/>
      <c r="FA6" s="162"/>
      <c r="FB6" s="162"/>
      <c r="FC6" s="161"/>
      <c r="FD6" s="162"/>
      <c r="FE6" s="161"/>
      <c r="FF6" s="161"/>
      <c r="FG6" s="162"/>
      <c r="FH6" s="161"/>
      <c r="FI6" s="161"/>
      <c r="FJ6" s="162"/>
      <c r="FK6" s="161"/>
      <c r="FL6" s="161"/>
      <c r="FM6" s="162"/>
      <c r="FN6" s="161"/>
      <c r="FO6" s="162"/>
      <c r="FP6" s="162"/>
      <c r="FQ6" s="162"/>
      <c r="FR6" s="161"/>
      <c r="FS6" s="162"/>
      <c r="FT6" s="161"/>
      <c r="FU6" s="161"/>
      <c r="FV6" s="162"/>
      <c r="FW6" s="161"/>
      <c r="FX6" s="161"/>
      <c r="FY6" s="162"/>
      <c r="FZ6" s="161"/>
      <c r="GA6" s="161"/>
      <c r="GB6" s="162"/>
      <c r="GC6" s="163"/>
      <c r="GD6" s="162"/>
      <c r="GE6" s="162"/>
      <c r="GF6" s="162"/>
      <c r="GG6" s="204"/>
      <c r="GH6" s="195"/>
      <c r="GI6" s="195"/>
      <c r="GJ6" s="192"/>
      <c r="GK6" s="195"/>
      <c r="GL6" s="195"/>
      <c r="GM6" s="192"/>
      <c r="GN6" s="195"/>
      <c r="GO6" s="195"/>
      <c r="GP6" s="192"/>
      <c r="GQ6" s="195"/>
      <c r="GR6" s="195"/>
      <c r="GS6" s="192"/>
      <c r="GT6" s="195"/>
      <c r="GU6" s="195"/>
      <c r="GV6" s="192"/>
      <c r="GW6" s="195"/>
      <c r="GX6" s="195"/>
      <c r="GY6" s="192"/>
      <c r="GZ6" s="195"/>
      <c r="HA6" s="195"/>
      <c r="HB6" s="192"/>
      <c r="HC6" s="195"/>
      <c r="HD6" s="195"/>
      <c r="HE6" s="192"/>
      <c r="HF6" s="195"/>
      <c r="HG6" s="246"/>
      <c r="HH6" s="248"/>
      <c r="HI6" s="162"/>
      <c r="HJ6" s="162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</row>
    <row r="7" spans="1:244" s="12" customFormat="1" ht="13.35" customHeight="1" x14ac:dyDescent="0.2">
      <c r="A7" s="208"/>
      <c r="B7" s="209"/>
      <c r="C7" s="161"/>
      <c r="D7" s="161"/>
      <c r="E7" s="161"/>
      <c r="F7" s="161"/>
      <c r="G7" s="161"/>
      <c r="H7" s="161"/>
      <c r="I7" s="161"/>
      <c r="J7" s="162"/>
      <c r="K7" s="161"/>
      <c r="L7" s="161"/>
      <c r="M7" s="162"/>
      <c r="N7" s="161"/>
      <c r="O7" s="161"/>
      <c r="P7" s="162"/>
      <c r="Q7" s="161"/>
      <c r="R7" s="162"/>
      <c r="S7" s="162"/>
      <c r="T7" s="162"/>
      <c r="U7" s="162"/>
      <c r="V7" s="162"/>
      <c r="W7" s="162"/>
      <c r="X7" s="162"/>
      <c r="Y7" s="162"/>
      <c r="Z7" s="162"/>
      <c r="AA7" s="161"/>
      <c r="AB7" s="162"/>
      <c r="AC7" s="161"/>
      <c r="AD7" s="161"/>
      <c r="AE7" s="162"/>
      <c r="AF7" s="161"/>
      <c r="AG7" s="161"/>
      <c r="AH7" s="162"/>
      <c r="AI7" s="161"/>
      <c r="AJ7" s="162"/>
      <c r="AK7" s="162"/>
      <c r="AL7" s="162"/>
      <c r="AM7" s="162"/>
      <c r="AN7" s="162"/>
      <c r="AO7" s="161"/>
      <c r="AP7" s="161"/>
      <c r="AQ7" s="162"/>
      <c r="AR7" s="161"/>
      <c r="AS7" s="161"/>
      <c r="AT7" s="162"/>
      <c r="AU7" s="161"/>
      <c r="AV7" s="161"/>
      <c r="AW7" s="162"/>
      <c r="AX7" s="161"/>
      <c r="AY7" s="162"/>
      <c r="AZ7" s="162"/>
      <c r="BA7" s="162"/>
      <c r="BB7" s="162"/>
      <c r="BC7" s="162"/>
      <c r="BD7" s="161"/>
      <c r="BE7" s="161"/>
      <c r="BF7" s="162"/>
      <c r="BG7" s="161"/>
      <c r="BH7" s="161"/>
      <c r="BI7" s="162"/>
      <c r="BJ7" s="161"/>
      <c r="BK7" s="161"/>
      <c r="BL7" s="162"/>
      <c r="BM7" s="161"/>
      <c r="BN7" s="162"/>
      <c r="BO7" s="162"/>
      <c r="BP7" s="162"/>
      <c r="BQ7" s="161"/>
      <c r="BR7" s="162"/>
      <c r="BS7" s="161"/>
      <c r="BT7" s="161"/>
      <c r="BU7" s="162"/>
      <c r="BV7" s="161"/>
      <c r="BW7" s="161"/>
      <c r="BX7" s="162"/>
      <c r="BY7" s="162"/>
      <c r="BZ7" s="162"/>
      <c r="CA7" s="162"/>
      <c r="CB7" s="162"/>
      <c r="CC7" s="162"/>
      <c r="CD7" s="162"/>
      <c r="CE7" s="162"/>
      <c r="CF7" s="161"/>
      <c r="CG7" s="162"/>
      <c r="CH7" s="161"/>
      <c r="CI7" s="161"/>
      <c r="CJ7" s="162"/>
      <c r="CK7" s="161"/>
      <c r="CL7" s="161"/>
      <c r="CM7" s="162"/>
      <c r="CN7" s="161"/>
      <c r="CO7" s="161"/>
      <c r="CP7" s="162"/>
      <c r="CQ7" s="161"/>
      <c r="CR7" s="162"/>
      <c r="CS7" s="162"/>
      <c r="CT7" s="162"/>
      <c r="CU7" s="162"/>
      <c r="CV7" s="162"/>
      <c r="CW7" s="161"/>
      <c r="CX7" s="161"/>
      <c r="CY7" s="162"/>
      <c r="CZ7" s="161"/>
      <c r="DA7" s="161"/>
      <c r="DB7" s="162"/>
      <c r="DC7" s="161"/>
      <c r="DD7" s="162"/>
      <c r="DE7" s="162"/>
      <c r="DF7" s="162"/>
      <c r="DG7" s="162"/>
      <c r="DH7" s="162"/>
      <c r="DI7" s="162"/>
      <c r="DJ7" s="161"/>
      <c r="DK7" s="162"/>
      <c r="DL7" s="161"/>
      <c r="DM7" s="161"/>
      <c r="DN7" s="162"/>
      <c r="DO7" s="161"/>
      <c r="DP7" s="161"/>
      <c r="DQ7" s="162"/>
      <c r="DR7" s="161"/>
      <c r="DS7" s="162"/>
      <c r="DT7" s="162"/>
      <c r="DU7" s="162"/>
      <c r="DV7" s="162"/>
      <c r="DW7" s="162"/>
      <c r="DX7" s="162"/>
      <c r="DY7" s="161"/>
      <c r="DZ7" s="162"/>
      <c r="EA7" s="161"/>
      <c r="EB7" s="161"/>
      <c r="EC7" s="162"/>
      <c r="ED7" s="161"/>
      <c r="EE7" s="161"/>
      <c r="EF7" s="162"/>
      <c r="EG7" s="161"/>
      <c r="EH7" s="161"/>
      <c r="EI7" s="162"/>
      <c r="EJ7" s="161"/>
      <c r="EK7" s="162"/>
      <c r="EL7" s="162"/>
      <c r="EM7" s="162"/>
      <c r="EN7" s="161"/>
      <c r="EO7" s="162"/>
      <c r="EP7" s="161"/>
      <c r="EQ7" s="161"/>
      <c r="ER7" s="162"/>
      <c r="ES7" s="161"/>
      <c r="ET7" s="161"/>
      <c r="EU7" s="162"/>
      <c r="EV7" s="161"/>
      <c r="EW7" s="161"/>
      <c r="EX7" s="162"/>
      <c r="EY7" s="161"/>
      <c r="EZ7" s="162"/>
      <c r="FA7" s="162"/>
      <c r="FB7" s="162"/>
      <c r="FC7" s="161"/>
      <c r="FD7" s="162"/>
      <c r="FE7" s="161"/>
      <c r="FF7" s="161"/>
      <c r="FG7" s="162"/>
      <c r="FH7" s="161"/>
      <c r="FI7" s="161"/>
      <c r="FJ7" s="162"/>
      <c r="FK7" s="161"/>
      <c r="FL7" s="161"/>
      <c r="FM7" s="162"/>
      <c r="FN7" s="161"/>
      <c r="FO7" s="162"/>
      <c r="FP7" s="162"/>
      <c r="FQ7" s="162"/>
      <c r="FR7" s="161"/>
      <c r="FS7" s="162"/>
      <c r="FT7" s="161"/>
      <c r="FU7" s="161"/>
      <c r="FV7" s="162"/>
      <c r="FW7" s="161"/>
      <c r="FX7" s="161"/>
      <c r="FY7" s="162"/>
      <c r="FZ7" s="161"/>
      <c r="GA7" s="161"/>
      <c r="GB7" s="162"/>
      <c r="GC7" s="163"/>
      <c r="GD7" s="162"/>
      <c r="GE7" s="162"/>
      <c r="GF7" s="162"/>
      <c r="GG7" s="205"/>
      <c r="GH7" s="196"/>
      <c r="GI7" s="196"/>
      <c r="GJ7" s="193"/>
      <c r="GK7" s="196"/>
      <c r="GL7" s="196"/>
      <c r="GM7" s="193"/>
      <c r="GN7" s="196"/>
      <c r="GO7" s="196"/>
      <c r="GP7" s="193"/>
      <c r="GQ7" s="196"/>
      <c r="GR7" s="196"/>
      <c r="GS7" s="193"/>
      <c r="GT7" s="196"/>
      <c r="GU7" s="196"/>
      <c r="GV7" s="193"/>
      <c r="GW7" s="196"/>
      <c r="GX7" s="196"/>
      <c r="GY7" s="193"/>
      <c r="GZ7" s="196"/>
      <c r="HA7" s="196"/>
      <c r="HB7" s="193"/>
      <c r="HC7" s="196"/>
      <c r="HD7" s="196"/>
      <c r="HE7" s="193"/>
      <c r="HF7" s="196"/>
      <c r="HG7" s="247"/>
      <c r="HH7" s="248"/>
      <c r="HI7" s="162"/>
      <c r="HJ7" s="162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</row>
    <row r="8" spans="1:244" s="12" customFormat="1" x14ac:dyDescent="0.2">
      <c r="A8" s="49">
        <v>1</v>
      </c>
      <c r="B8" s="50">
        <f t="shared" ref="B8:H8" si="0">A8+1</f>
        <v>2</v>
      </c>
      <c r="C8" s="7">
        <f t="shared" si="0"/>
        <v>3</v>
      </c>
      <c r="D8" s="7">
        <f t="shared" si="0"/>
        <v>4</v>
      </c>
      <c r="E8" s="7">
        <f t="shared" si="0"/>
        <v>5</v>
      </c>
      <c r="F8" s="7">
        <f t="shared" si="0"/>
        <v>6</v>
      </c>
      <c r="G8" s="7">
        <f t="shared" si="0"/>
        <v>7</v>
      </c>
      <c r="H8" s="7">
        <f t="shared" si="0"/>
        <v>8</v>
      </c>
      <c r="I8" s="50">
        <f>B8+1</f>
        <v>3</v>
      </c>
      <c r="J8" s="50">
        <f t="shared" ref="J8:BU8" si="1">I8+1</f>
        <v>4</v>
      </c>
      <c r="K8" s="50">
        <f t="shared" si="1"/>
        <v>5</v>
      </c>
      <c r="L8" s="50">
        <f t="shared" si="1"/>
        <v>6</v>
      </c>
      <c r="M8" s="50">
        <f t="shared" si="1"/>
        <v>7</v>
      </c>
      <c r="N8" s="50">
        <f t="shared" si="1"/>
        <v>8</v>
      </c>
      <c r="O8" s="50">
        <f>N8+1</f>
        <v>9</v>
      </c>
      <c r="P8" s="50">
        <f>O8+1</f>
        <v>10</v>
      </c>
      <c r="Q8" s="50">
        <f>P8+1</f>
        <v>11</v>
      </c>
      <c r="R8" s="50">
        <f t="shared" si="1"/>
        <v>12</v>
      </c>
      <c r="S8" s="50">
        <f t="shared" si="1"/>
        <v>13</v>
      </c>
      <c r="T8" s="50">
        <f t="shared" si="1"/>
        <v>14</v>
      </c>
      <c r="U8" s="50">
        <f t="shared" si="1"/>
        <v>15</v>
      </c>
      <c r="V8" s="50">
        <f t="shared" si="1"/>
        <v>16</v>
      </c>
      <c r="W8" s="50">
        <f t="shared" si="1"/>
        <v>17</v>
      </c>
      <c r="X8" s="50">
        <f t="shared" si="1"/>
        <v>18</v>
      </c>
      <c r="Y8" s="50">
        <f t="shared" si="1"/>
        <v>19</v>
      </c>
      <c r="Z8" s="50">
        <f t="shared" si="1"/>
        <v>20</v>
      </c>
      <c r="AA8" s="50">
        <f t="shared" si="1"/>
        <v>21</v>
      </c>
      <c r="AB8" s="50">
        <f t="shared" si="1"/>
        <v>22</v>
      </c>
      <c r="AC8" s="50">
        <f t="shared" si="1"/>
        <v>23</v>
      </c>
      <c r="AD8" s="50">
        <f>AC8+1</f>
        <v>24</v>
      </c>
      <c r="AE8" s="50">
        <f>AD8+1</f>
        <v>25</v>
      </c>
      <c r="AF8" s="50">
        <f>AE8+1</f>
        <v>26</v>
      </c>
      <c r="AG8" s="50">
        <f t="shared" si="1"/>
        <v>27</v>
      </c>
      <c r="AH8" s="50">
        <f t="shared" si="1"/>
        <v>28</v>
      </c>
      <c r="AI8" s="50">
        <f t="shared" si="1"/>
        <v>29</v>
      </c>
      <c r="AJ8" s="50">
        <f t="shared" si="1"/>
        <v>30</v>
      </c>
      <c r="AK8" s="50">
        <f t="shared" si="1"/>
        <v>31</v>
      </c>
      <c r="AL8" s="50">
        <f t="shared" si="1"/>
        <v>32</v>
      </c>
      <c r="AM8" s="50">
        <f t="shared" si="1"/>
        <v>33</v>
      </c>
      <c r="AN8" s="50">
        <f>AM8+1</f>
        <v>34</v>
      </c>
      <c r="AO8" s="50">
        <f>AN8+1</f>
        <v>35</v>
      </c>
      <c r="AP8" s="50">
        <f t="shared" si="1"/>
        <v>36</v>
      </c>
      <c r="AQ8" s="50">
        <f>AP8+1</f>
        <v>37</v>
      </c>
      <c r="AR8" s="50">
        <f>AQ8+1</f>
        <v>38</v>
      </c>
      <c r="AS8" s="50">
        <f>AR8+1</f>
        <v>39</v>
      </c>
      <c r="AT8" s="50">
        <f>AS8+1</f>
        <v>40</v>
      </c>
      <c r="AU8" s="50">
        <f>AT8+1</f>
        <v>41</v>
      </c>
      <c r="AV8" s="50">
        <f t="shared" si="1"/>
        <v>42</v>
      </c>
      <c r="AW8" s="50">
        <f t="shared" si="1"/>
        <v>43</v>
      </c>
      <c r="AX8" s="50">
        <f t="shared" si="1"/>
        <v>44</v>
      </c>
      <c r="AY8" s="50">
        <f t="shared" si="1"/>
        <v>45</v>
      </c>
      <c r="AZ8" s="50">
        <f t="shared" si="1"/>
        <v>46</v>
      </c>
      <c r="BA8" s="50">
        <f t="shared" si="1"/>
        <v>47</v>
      </c>
      <c r="BB8" s="50">
        <f t="shared" si="1"/>
        <v>48</v>
      </c>
      <c r="BC8" s="50">
        <f>BB8+1</f>
        <v>49</v>
      </c>
      <c r="BD8" s="50">
        <f>BC8+1</f>
        <v>50</v>
      </c>
      <c r="BE8" s="50">
        <f t="shared" si="1"/>
        <v>51</v>
      </c>
      <c r="BF8" s="50">
        <f>BE8+1</f>
        <v>52</v>
      </c>
      <c r="BG8" s="50">
        <f>BF8+1</f>
        <v>53</v>
      </c>
      <c r="BH8" s="50">
        <f>BG8+1</f>
        <v>54</v>
      </c>
      <c r="BI8" s="50">
        <f>BH8+1</f>
        <v>55</v>
      </c>
      <c r="BJ8" s="50">
        <f>BI8+1</f>
        <v>56</v>
      </c>
      <c r="BK8" s="50">
        <f t="shared" si="1"/>
        <v>57</v>
      </c>
      <c r="BL8" s="50">
        <f t="shared" si="1"/>
        <v>58</v>
      </c>
      <c r="BM8" s="50">
        <f t="shared" si="1"/>
        <v>59</v>
      </c>
      <c r="BN8" s="50">
        <f t="shared" si="1"/>
        <v>60</v>
      </c>
      <c r="BO8" s="50">
        <f t="shared" si="1"/>
        <v>61</v>
      </c>
      <c r="BP8" s="50">
        <f t="shared" si="1"/>
        <v>62</v>
      </c>
      <c r="BQ8" s="50">
        <f t="shared" si="1"/>
        <v>63</v>
      </c>
      <c r="BR8" s="50">
        <f>BQ8+1</f>
        <v>64</v>
      </c>
      <c r="BS8" s="50">
        <f>BR8+1</f>
        <v>65</v>
      </c>
      <c r="BT8" s="50">
        <f t="shared" si="1"/>
        <v>66</v>
      </c>
      <c r="BU8" s="50">
        <f t="shared" si="1"/>
        <v>67</v>
      </c>
      <c r="BV8" s="50">
        <f t="shared" ref="BV8:DX8" si="2">BU8+1</f>
        <v>68</v>
      </c>
      <c r="BW8" s="50">
        <f t="shared" si="2"/>
        <v>69</v>
      </c>
      <c r="BX8" s="50">
        <f t="shared" si="2"/>
        <v>70</v>
      </c>
      <c r="BY8" s="50">
        <f t="shared" si="2"/>
        <v>71</v>
      </c>
      <c r="BZ8" s="50">
        <f t="shared" si="2"/>
        <v>72</v>
      </c>
      <c r="CA8" s="50">
        <f t="shared" si="2"/>
        <v>73</v>
      </c>
      <c r="CB8" s="50">
        <f t="shared" si="2"/>
        <v>74</v>
      </c>
      <c r="CC8" s="50">
        <f t="shared" si="2"/>
        <v>75</v>
      </c>
      <c r="CD8" s="50">
        <f t="shared" si="2"/>
        <v>76</v>
      </c>
      <c r="CE8" s="50">
        <f t="shared" si="2"/>
        <v>77</v>
      </c>
      <c r="CF8" s="50">
        <f t="shared" si="2"/>
        <v>78</v>
      </c>
      <c r="CG8" s="50">
        <f t="shared" si="2"/>
        <v>79</v>
      </c>
      <c r="CH8" s="50">
        <f t="shared" si="2"/>
        <v>80</v>
      </c>
      <c r="CI8" s="50">
        <f t="shared" si="2"/>
        <v>81</v>
      </c>
      <c r="CJ8" s="50">
        <f t="shared" si="2"/>
        <v>82</v>
      </c>
      <c r="CK8" s="50">
        <f t="shared" si="2"/>
        <v>83</v>
      </c>
      <c r="CL8" s="50">
        <f t="shared" si="2"/>
        <v>84</v>
      </c>
      <c r="CM8" s="50">
        <f t="shared" si="2"/>
        <v>85</v>
      </c>
      <c r="CN8" s="50">
        <f t="shared" si="2"/>
        <v>86</v>
      </c>
      <c r="CO8" s="50">
        <f t="shared" si="2"/>
        <v>87</v>
      </c>
      <c r="CP8" s="50">
        <f t="shared" si="2"/>
        <v>88</v>
      </c>
      <c r="CQ8" s="50">
        <f t="shared" si="2"/>
        <v>89</v>
      </c>
      <c r="CR8" s="50">
        <f t="shared" si="2"/>
        <v>90</v>
      </c>
      <c r="CS8" s="50">
        <f t="shared" si="2"/>
        <v>91</v>
      </c>
      <c r="CT8" s="50">
        <f t="shared" si="2"/>
        <v>92</v>
      </c>
      <c r="CU8" s="50">
        <f t="shared" si="2"/>
        <v>93</v>
      </c>
      <c r="CV8" s="50">
        <f t="shared" si="2"/>
        <v>94</v>
      </c>
      <c r="CW8" s="50">
        <f t="shared" si="2"/>
        <v>95</v>
      </c>
      <c r="CX8" s="50">
        <f t="shared" si="2"/>
        <v>96</v>
      </c>
      <c r="CY8" s="50">
        <f t="shared" si="2"/>
        <v>97</v>
      </c>
      <c r="CZ8" s="50">
        <f t="shared" si="2"/>
        <v>98</v>
      </c>
      <c r="DA8" s="50">
        <f t="shared" si="2"/>
        <v>99</v>
      </c>
      <c r="DB8" s="50">
        <f t="shared" si="2"/>
        <v>100</v>
      </c>
      <c r="DC8" s="50">
        <f t="shared" si="2"/>
        <v>101</v>
      </c>
      <c r="DD8" s="50">
        <f t="shared" si="2"/>
        <v>102</v>
      </c>
      <c r="DE8" s="50">
        <f t="shared" si="2"/>
        <v>103</v>
      </c>
      <c r="DF8" s="50">
        <f t="shared" si="2"/>
        <v>104</v>
      </c>
      <c r="DG8" s="50">
        <f t="shared" si="2"/>
        <v>105</v>
      </c>
      <c r="DH8" s="50">
        <f t="shared" si="2"/>
        <v>106</v>
      </c>
      <c r="DI8" s="50">
        <f t="shared" si="2"/>
        <v>107</v>
      </c>
      <c r="DJ8" s="50">
        <f t="shared" si="2"/>
        <v>108</v>
      </c>
      <c r="DK8" s="50">
        <f t="shared" si="2"/>
        <v>109</v>
      </c>
      <c r="DL8" s="50">
        <f t="shared" si="2"/>
        <v>110</v>
      </c>
      <c r="DM8" s="50">
        <f t="shared" si="2"/>
        <v>111</v>
      </c>
      <c r="DN8" s="50">
        <f t="shared" si="2"/>
        <v>112</v>
      </c>
      <c r="DO8" s="50">
        <f t="shared" si="2"/>
        <v>113</v>
      </c>
      <c r="DP8" s="50">
        <f t="shared" si="2"/>
        <v>114</v>
      </c>
      <c r="DQ8" s="50">
        <f t="shared" si="2"/>
        <v>115</v>
      </c>
      <c r="DR8" s="50">
        <f t="shared" si="2"/>
        <v>116</v>
      </c>
      <c r="DS8" s="50">
        <f t="shared" si="2"/>
        <v>117</v>
      </c>
      <c r="DT8" s="50">
        <f t="shared" si="2"/>
        <v>118</v>
      </c>
      <c r="DU8" s="50">
        <f t="shared" si="2"/>
        <v>119</v>
      </c>
      <c r="DV8" s="50">
        <f t="shared" si="2"/>
        <v>120</v>
      </c>
      <c r="DW8" s="50">
        <f t="shared" si="2"/>
        <v>121</v>
      </c>
      <c r="DX8" s="50">
        <f t="shared" si="2"/>
        <v>122</v>
      </c>
      <c r="DY8" s="50">
        <v>123</v>
      </c>
      <c r="DZ8" s="50">
        <f t="shared" ref="DZ8:EE8" si="3">DY8+1</f>
        <v>124</v>
      </c>
      <c r="EA8" s="50">
        <f t="shared" si="3"/>
        <v>125</v>
      </c>
      <c r="EB8" s="50">
        <f t="shared" si="3"/>
        <v>126</v>
      </c>
      <c r="EC8" s="50">
        <f t="shared" si="3"/>
        <v>127</v>
      </c>
      <c r="ED8" s="50">
        <f t="shared" si="3"/>
        <v>128</v>
      </c>
      <c r="EE8" s="50">
        <f t="shared" si="3"/>
        <v>129</v>
      </c>
      <c r="EF8" s="50">
        <v>127</v>
      </c>
      <c r="EG8" s="50">
        <f>EF8+1</f>
        <v>128</v>
      </c>
      <c r="EH8" s="50">
        <f>EG8+1</f>
        <v>129</v>
      </c>
      <c r="EI8" s="50">
        <v>133</v>
      </c>
      <c r="EJ8" s="50">
        <f>EI8+1</f>
        <v>134</v>
      </c>
      <c r="EK8" s="50">
        <v>135</v>
      </c>
      <c r="EL8" s="50">
        <f>EK8+1</f>
        <v>136</v>
      </c>
      <c r="EM8" s="50">
        <v>137</v>
      </c>
      <c r="EN8" s="50">
        <v>138</v>
      </c>
      <c r="EO8" s="50">
        <f t="shared" ref="EO8:GZ8" si="4">EN8+1</f>
        <v>139</v>
      </c>
      <c r="EP8" s="50">
        <f t="shared" si="4"/>
        <v>140</v>
      </c>
      <c r="EQ8" s="50">
        <f t="shared" si="4"/>
        <v>141</v>
      </c>
      <c r="ER8" s="50">
        <f t="shared" si="4"/>
        <v>142</v>
      </c>
      <c r="ES8" s="50">
        <f t="shared" si="4"/>
        <v>143</v>
      </c>
      <c r="ET8" s="50">
        <f t="shared" si="4"/>
        <v>144</v>
      </c>
      <c r="EU8" s="50">
        <f t="shared" si="4"/>
        <v>145</v>
      </c>
      <c r="EV8" s="50">
        <f t="shared" si="4"/>
        <v>146</v>
      </c>
      <c r="EW8" s="50">
        <f t="shared" si="4"/>
        <v>147</v>
      </c>
      <c r="EX8" s="50">
        <f t="shared" si="4"/>
        <v>148</v>
      </c>
      <c r="EY8" s="50">
        <f t="shared" si="4"/>
        <v>149</v>
      </c>
      <c r="EZ8" s="50">
        <f t="shared" si="4"/>
        <v>150</v>
      </c>
      <c r="FA8" s="50">
        <f t="shared" si="4"/>
        <v>151</v>
      </c>
      <c r="FB8" s="50">
        <f t="shared" si="4"/>
        <v>152</v>
      </c>
      <c r="FC8" s="50">
        <f t="shared" si="4"/>
        <v>153</v>
      </c>
      <c r="FD8" s="50">
        <f>FC8+1</f>
        <v>154</v>
      </c>
      <c r="FE8" s="50">
        <f>FD8+1</f>
        <v>155</v>
      </c>
      <c r="FF8" s="50">
        <f t="shared" si="4"/>
        <v>156</v>
      </c>
      <c r="FG8" s="50">
        <f>FF8+1</f>
        <v>157</v>
      </c>
      <c r="FH8" s="50">
        <f>FG8+1</f>
        <v>158</v>
      </c>
      <c r="FI8" s="50">
        <f>FH8+1</f>
        <v>159</v>
      </c>
      <c r="FJ8" s="50">
        <f>FI8+1</f>
        <v>160</v>
      </c>
      <c r="FK8" s="50">
        <f>FJ8+1</f>
        <v>161</v>
      </c>
      <c r="FL8" s="50">
        <f t="shared" si="4"/>
        <v>162</v>
      </c>
      <c r="FM8" s="50">
        <f t="shared" si="4"/>
        <v>163</v>
      </c>
      <c r="FN8" s="50">
        <f t="shared" si="4"/>
        <v>164</v>
      </c>
      <c r="FO8" s="50">
        <f t="shared" si="4"/>
        <v>165</v>
      </c>
      <c r="FP8" s="50">
        <f t="shared" si="4"/>
        <v>166</v>
      </c>
      <c r="FQ8" s="50">
        <f t="shared" si="4"/>
        <v>167</v>
      </c>
      <c r="FR8" s="50">
        <f t="shared" si="4"/>
        <v>168</v>
      </c>
      <c r="FS8" s="50">
        <f>FR8+1</f>
        <v>169</v>
      </c>
      <c r="FT8" s="50">
        <f>FS8+1</f>
        <v>170</v>
      </c>
      <c r="FU8" s="50">
        <f t="shared" si="4"/>
        <v>171</v>
      </c>
      <c r="FV8" s="50">
        <f>FU8+1</f>
        <v>172</v>
      </c>
      <c r="FW8" s="50">
        <f>FV8+1</f>
        <v>173</v>
      </c>
      <c r="FX8" s="50">
        <f t="shared" si="4"/>
        <v>174</v>
      </c>
      <c r="FY8" s="50">
        <f t="shared" si="4"/>
        <v>175</v>
      </c>
      <c r="FZ8" s="50">
        <f t="shared" si="4"/>
        <v>176</v>
      </c>
      <c r="GA8" s="50">
        <f t="shared" si="4"/>
        <v>177</v>
      </c>
      <c r="GB8" s="50">
        <f t="shared" si="4"/>
        <v>178</v>
      </c>
      <c r="GC8" s="102">
        <f t="shared" si="4"/>
        <v>179</v>
      </c>
      <c r="GD8" s="50">
        <f>GC8+1</f>
        <v>180</v>
      </c>
      <c r="GE8" s="50">
        <f>GD8+1</f>
        <v>181</v>
      </c>
      <c r="GF8" s="50">
        <f>GE8+1</f>
        <v>182</v>
      </c>
      <c r="GG8" s="106">
        <f>FQ8+1</f>
        <v>168</v>
      </c>
      <c r="GH8" s="50">
        <f t="shared" si="4"/>
        <v>169</v>
      </c>
      <c r="GI8" s="50">
        <f t="shared" si="4"/>
        <v>170</v>
      </c>
      <c r="GJ8" s="50">
        <f t="shared" si="4"/>
        <v>171</v>
      </c>
      <c r="GK8" s="50">
        <f t="shared" si="4"/>
        <v>172</v>
      </c>
      <c r="GL8" s="50">
        <f t="shared" si="4"/>
        <v>173</v>
      </c>
      <c r="GM8" s="50">
        <f t="shared" si="4"/>
        <v>174</v>
      </c>
      <c r="GN8" s="50">
        <f t="shared" si="4"/>
        <v>175</v>
      </c>
      <c r="GO8" s="50">
        <f t="shared" si="4"/>
        <v>176</v>
      </c>
      <c r="GP8" s="50">
        <f t="shared" si="4"/>
        <v>177</v>
      </c>
      <c r="GQ8" s="50">
        <f t="shared" si="4"/>
        <v>178</v>
      </c>
      <c r="GR8" s="50">
        <f t="shared" si="4"/>
        <v>179</v>
      </c>
      <c r="GS8" s="50">
        <f t="shared" si="4"/>
        <v>180</v>
      </c>
      <c r="GT8" s="50">
        <f t="shared" si="4"/>
        <v>181</v>
      </c>
      <c r="GU8" s="50">
        <f t="shared" si="4"/>
        <v>182</v>
      </c>
      <c r="GV8" s="50">
        <f t="shared" si="4"/>
        <v>183</v>
      </c>
      <c r="GW8" s="50">
        <f t="shared" si="4"/>
        <v>184</v>
      </c>
      <c r="GX8" s="50">
        <f t="shared" si="4"/>
        <v>185</v>
      </c>
      <c r="GY8" s="50">
        <f t="shared" si="4"/>
        <v>186</v>
      </c>
      <c r="GZ8" s="50">
        <f t="shared" si="4"/>
        <v>187</v>
      </c>
      <c r="HA8" s="50">
        <f t="shared" ref="HA8:HJ8" si="5">GZ8+1</f>
        <v>188</v>
      </c>
      <c r="HB8" s="50">
        <f t="shared" si="5"/>
        <v>189</v>
      </c>
      <c r="HC8" s="50">
        <f t="shared" si="5"/>
        <v>190</v>
      </c>
      <c r="HD8" s="50">
        <f t="shared" si="5"/>
        <v>191</v>
      </c>
      <c r="HE8" s="50">
        <f t="shared" si="5"/>
        <v>192</v>
      </c>
      <c r="HF8" s="50">
        <f t="shared" si="5"/>
        <v>193</v>
      </c>
      <c r="HG8" s="102">
        <f t="shared" si="5"/>
        <v>194</v>
      </c>
      <c r="HH8" s="50">
        <f t="shared" si="5"/>
        <v>195</v>
      </c>
      <c r="HI8" s="50">
        <f t="shared" si="5"/>
        <v>196</v>
      </c>
      <c r="HJ8" s="50">
        <f t="shared" si="5"/>
        <v>197</v>
      </c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</row>
    <row r="9" spans="1:244" s="12" customFormat="1" ht="15.75" x14ac:dyDescent="0.2">
      <c r="A9" s="61"/>
      <c r="B9" s="89" t="s">
        <v>2</v>
      </c>
      <c r="C9" s="159"/>
      <c r="D9" s="159"/>
      <c r="E9" s="159"/>
      <c r="F9" s="159"/>
      <c r="G9" s="159"/>
      <c r="H9" s="159"/>
      <c r="I9" s="206" t="s">
        <v>0</v>
      </c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33"/>
      <c r="GE9" s="33"/>
      <c r="GF9" s="33"/>
      <c r="GG9" s="66"/>
      <c r="GJ9" s="66"/>
      <c r="GM9" s="66"/>
      <c r="GP9" s="66"/>
      <c r="GS9" s="66"/>
      <c r="GV9" s="66"/>
      <c r="GY9" s="66"/>
      <c r="HB9" s="66"/>
      <c r="HE9" s="66"/>
      <c r="HH9" s="72"/>
      <c r="HI9" s="68"/>
      <c r="HJ9" s="68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</row>
    <row r="10" spans="1:244" s="12" customFormat="1" ht="15.75" outlineLevel="1" x14ac:dyDescent="0.2">
      <c r="A10" s="32">
        <v>1</v>
      </c>
      <c r="B10" s="82" t="s">
        <v>3</v>
      </c>
      <c r="C10" s="130">
        <f t="shared" ref="C10:C15" si="6">D10</f>
        <v>135688574.65000001</v>
      </c>
      <c r="D10" s="131">
        <v>135688574.65000001</v>
      </c>
      <c r="E10" s="131"/>
      <c r="F10" s="130">
        <f t="shared" ref="F10:F15" si="7">G10</f>
        <v>111707922.45</v>
      </c>
      <c r="G10" s="131">
        <v>111707922.45</v>
      </c>
      <c r="H10" s="131"/>
      <c r="I10" s="130">
        <f t="shared" ref="I10:I15" si="8">SUM(J10:K10)</f>
        <v>30225318.52</v>
      </c>
      <c r="J10" s="149">
        <v>30225318.52</v>
      </c>
      <c r="K10" s="130"/>
      <c r="L10" s="130">
        <f>SUM(M10:N10)</f>
        <v>22170887.600000001</v>
      </c>
      <c r="M10" s="152">
        <v>22170887.600000001</v>
      </c>
      <c r="N10" s="130"/>
      <c r="O10" s="130">
        <f>SUM(P10:Q10)</f>
        <v>14627008.470000001</v>
      </c>
      <c r="P10" s="152">
        <v>14627008.470000001</v>
      </c>
      <c r="Q10" s="130"/>
      <c r="R10" s="9">
        <f>IF(I10=0," ",IF(L10/I10*100&gt;200,"СВ.200",L10/I10))</f>
        <v>0.73352039566860461</v>
      </c>
      <c r="S10" s="9">
        <f>IF(J10=0," ",IF(M10/J10*100&gt;200,"СВ.200",M10/J10))</f>
        <v>0.73352039566860461</v>
      </c>
      <c r="T10" s="9" t="str">
        <f>IF(K10=0," ",IF(N10/K10*100&gt;200,"СВ.200",N10/K10))</f>
        <v xml:space="preserve"> </v>
      </c>
      <c r="U10" s="9">
        <f>IF(O10=0," ",IF(L10/O10*100&gt;200,"СВ.200",L10/O10))</f>
        <v>1.5157499666095429</v>
      </c>
      <c r="V10" s="9">
        <f>IF(P10=0," ",IF(M10/P10*100&gt;200,"СВ.200",M10/P10))</f>
        <v>1.5157499666095429</v>
      </c>
      <c r="W10" s="9" t="str">
        <f>IF(Q10=0," ",IF(N10/Q10*100&gt;200,"СВ.200",N10/Q10))</f>
        <v xml:space="preserve"> </v>
      </c>
      <c r="X10" s="130">
        <f t="shared" ref="X10:X15" si="9">Y10</f>
        <v>3500000</v>
      </c>
      <c r="Y10" s="130">
        <v>3500000</v>
      </c>
      <c r="Z10" s="130"/>
      <c r="AA10" s="130">
        <f>SUM(AB10:AC10)</f>
        <v>3060140.58</v>
      </c>
      <c r="AB10" s="130">
        <v>3060140.58</v>
      </c>
      <c r="AC10" s="130"/>
      <c r="AD10" s="130">
        <f>SUM(AE10:AF10)</f>
        <v>2770980.53</v>
      </c>
      <c r="AE10" s="130">
        <v>2770980.53</v>
      </c>
      <c r="AF10" s="130"/>
      <c r="AG10" s="9">
        <f>IF(X10=0," ",IF(AA10/X10*100&gt;200,"СВ.200",AA10/X10))</f>
        <v>0.87432588</v>
      </c>
      <c r="AH10" s="9">
        <f>IF(Y10=0," ",IF(AB10/Y10*100&gt;200,"СВ.200",AB10/Y10))</f>
        <v>0.87432588</v>
      </c>
      <c r="AI10" s="9" t="str">
        <f>IF(Z10=0," ",IF(AC10/Z10*100&gt;200,"СВ.200",AC10/Z10))</f>
        <v xml:space="preserve"> </v>
      </c>
      <c r="AJ10" s="9">
        <f>IF(AD10=0," ",IF(AA10/AD10*100&gt;200,"СВ.200",AA10/AD10))</f>
        <v>1.1043529706792996</v>
      </c>
      <c r="AK10" s="9">
        <f>IF(AE10=0," ",IF(AB10/AE10*100&gt;200,"СВ.200",AB10/AE10))</f>
        <v>1.1043529706792996</v>
      </c>
      <c r="AL10" s="9" t="str">
        <f>IF(AF10=0," ",IF(AC10/AF10*100&gt;200,"СВ.200",AC10/AF10))</f>
        <v xml:space="preserve"> </v>
      </c>
      <c r="AM10" s="130">
        <f t="shared" ref="AM10:AM15" si="10">AN10</f>
        <v>0</v>
      </c>
      <c r="AN10" s="130">
        <v>0</v>
      </c>
      <c r="AO10" s="130"/>
      <c r="AP10" s="151">
        <f>SUM(AQ10:AR10)</f>
        <v>0</v>
      </c>
      <c r="AQ10" s="151">
        <v>0</v>
      </c>
      <c r="AR10" s="130"/>
      <c r="AS10" s="151">
        <f>SUM(AT10:AU10)</f>
        <v>0</v>
      </c>
      <c r="AT10" s="151">
        <v>0</v>
      </c>
      <c r="AU10" s="130"/>
      <c r="AV10" s="9" t="str">
        <f>IF(AM10=0," ",IF(AP10/AM10*100&gt;200,"СВ.200",AP10/AM10))</f>
        <v xml:space="preserve"> </v>
      </c>
      <c r="AW10" s="9" t="str">
        <f>IF(AN10=0," ",IF(AQ10/AN10*100&gt;200,"СВ.200",AQ10/AN10))</f>
        <v xml:space="preserve"> </v>
      </c>
      <c r="AX10" s="9" t="str">
        <f>IF(AO10=0," ",IF(AR10/AO10*100&gt;200,"СВ.200",AR10/AO10))</f>
        <v xml:space="preserve"> </v>
      </c>
      <c r="AY10" s="9" t="str">
        <f>IF(AS10=0," ",IF(AP10/AS10*100&gt;200,"СВ.200",AP10/AS10))</f>
        <v xml:space="preserve"> </v>
      </c>
      <c r="AZ10" s="9" t="str">
        <f>IF(AT10=0," ",IF(AQ10/AT10*100&gt;200,"СВ.200",AQ10/AT10))</f>
        <v xml:space="preserve"> </v>
      </c>
      <c r="BA10" s="9" t="str">
        <f>IF(AU10=0," ",IF(AR10/AU10*100&gt;200,"СВ.200",AR10/AU10))</f>
        <v xml:space="preserve"> </v>
      </c>
      <c r="BB10" s="130">
        <f t="shared" ref="BB10:BB15" si="11">BC10</f>
        <v>0</v>
      </c>
      <c r="BC10" s="130">
        <v>0</v>
      </c>
      <c r="BD10" s="130"/>
      <c r="BE10" s="130">
        <f>SUM(BF10:BG10)</f>
        <v>0</v>
      </c>
      <c r="BF10" s="130">
        <v>0</v>
      </c>
      <c r="BG10" s="130"/>
      <c r="BH10" s="130">
        <f>SUM(BI10:BJ10)</f>
        <v>0</v>
      </c>
      <c r="BI10" s="130">
        <v>0</v>
      </c>
      <c r="BJ10" s="130"/>
      <c r="BK10" s="9" t="str">
        <f>IF(BB10=0," ",IF(BE10/BB10*100&gt;200,"СВ.200",BE10/BB10))</f>
        <v xml:space="preserve"> </v>
      </c>
      <c r="BL10" s="9" t="str">
        <f>IF(BC10=0," ",IF(BF10/BC10*100&gt;200,"СВ.200",BF10/BC10))</f>
        <v xml:space="preserve"> </v>
      </c>
      <c r="BM10" s="9" t="str">
        <f>IF(BD10=0," ",IF(BG10/BD10*100&gt;200,"СВ.200",BG10/BD10))</f>
        <v xml:space="preserve"> </v>
      </c>
      <c r="BN10" s="9" t="str">
        <f>IF(BH10=0," ",IF(BE10/BH10*100&gt;200,"СВ.200",BE10/BH10))</f>
        <v xml:space="preserve"> </v>
      </c>
      <c r="BO10" s="9" t="str">
        <f>IF(BI10=0," ",IF(BF10/BI10*100&gt;200,"СВ.200",BF10/BI10))</f>
        <v xml:space="preserve"> </v>
      </c>
      <c r="BP10" s="9" t="str">
        <f>IF(BJ10=0," ",IF(BG10/BJ10*100&gt;200,"СВ.200",BG10/BJ10))</f>
        <v xml:space="preserve"> </v>
      </c>
      <c r="BQ10" s="130">
        <f t="shared" ref="BQ10:BQ15" si="12">BR10</f>
        <v>338214.71</v>
      </c>
      <c r="BR10" s="130">
        <v>338214.71</v>
      </c>
      <c r="BS10" s="130"/>
      <c r="BT10" s="141">
        <f>SUM(BU10:BV10)</f>
        <v>18408.73</v>
      </c>
      <c r="BU10" s="141">
        <v>18408.73</v>
      </c>
      <c r="BV10" s="130"/>
      <c r="BW10" s="141">
        <f>SUM(BX10:BY10)</f>
        <v>88210.79</v>
      </c>
      <c r="BX10" s="141">
        <v>88210.79</v>
      </c>
      <c r="BY10" s="130"/>
      <c r="BZ10" s="9">
        <f>IF(BQ10=0," ",IF(BT10/BQ10*100&gt;200,"СВ.200",BT10/BQ10))</f>
        <v>5.4429122849210192E-2</v>
      </c>
      <c r="CA10" s="9">
        <f>IF(BR10=0," ",IF(BU10/BR10*100&gt;200,"СВ.200",BU10/BR10))</f>
        <v>5.4429122849210192E-2</v>
      </c>
      <c r="CB10" s="9" t="str">
        <f>IF(BS10=0," ",IF(BV10/BS10*100&gt;200,"СВ.200",BV10/BS10))</f>
        <v xml:space="preserve"> </v>
      </c>
      <c r="CC10" s="9">
        <f>IF(BW10=0," ",IF(BT10/BW10*100&gt;200,"СВ.200",BT10/BW10))</f>
        <v>0.20869022939257206</v>
      </c>
      <c r="CD10" s="9">
        <f>IF(BX10=0," ",IF(BU10/BX10*100&gt;200,"СВ.200",BU10/BX10))</f>
        <v>0.20869022939257206</v>
      </c>
      <c r="CE10" s="9" t="str">
        <f>IF(BY10=0," ",IF(BV10/BY10*100&gt;200,"СВ.200",BV10/BY10))</f>
        <v xml:space="preserve"> </v>
      </c>
      <c r="CF10" s="130">
        <f t="shared" ref="CF10:CF15" si="13">CG10</f>
        <v>1850000</v>
      </c>
      <c r="CG10" s="130">
        <v>1850000</v>
      </c>
      <c r="CH10" s="130"/>
      <c r="CI10" s="130">
        <f>SUM(CJ10:CK10)</f>
        <v>1025960.57</v>
      </c>
      <c r="CJ10" s="130">
        <v>1025960.57</v>
      </c>
      <c r="CK10" s="130"/>
      <c r="CL10" s="130">
        <f>SUM(CM10:CN10)</f>
        <v>206029.51</v>
      </c>
      <c r="CM10" s="130">
        <v>206029.51</v>
      </c>
      <c r="CN10" s="34"/>
      <c r="CO10" s="9">
        <f>IF(CI10=0," ",IF(CI10/CF10*100&gt;200,"СВ.200",CI10/CF10))</f>
        <v>0.55457328108108106</v>
      </c>
      <c r="CP10" s="9">
        <f>IF(CJ10=0," ",IF(CJ10/CG10*100&gt;200,"СВ.200",CJ10/CG10))</f>
        <v>0.55457328108108106</v>
      </c>
      <c r="CQ10" s="9" t="str">
        <f>IF(CH10=0," ",IF(CK10/CH10*100&gt;200,"СВ.200",CK10/CH10))</f>
        <v xml:space="preserve"> </v>
      </c>
      <c r="CR10" s="9">
        <f>IF(CI10=0," ",IF(CL10/CI10*100&gt;200,"СВ.200",CL10/CI10))</f>
        <v>0.2008162068060764</v>
      </c>
      <c r="CS10" s="9">
        <f>IF(CJ10=0," ",IF(CM10/CJ10*100&gt;200,"СВ.200",CM10/CJ10))</f>
        <v>0.2008162068060764</v>
      </c>
      <c r="CT10" s="9" t="str">
        <f>IF(CN10=0," ",IF(CK10/CN10*100&gt;200,"СВ.200",CK10/CN10))</f>
        <v xml:space="preserve"> </v>
      </c>
      <c r="CU10" s="130">
        <f t="shared" ref="CU10:CU15" si="14">CV10</f>
        <v>5100000</v>
      </c>
      <c r="CV10" s="130">
        <v>5100000</v>
      </c>
      <c r="CW10" s="130"/>
      <c r="CX10" s="130">
        <f>SUM(CY10:CZ10)</f>
        <v>90000</v>
      </c>
      <c r="CY10" s="130">
        <v>90000</v>
      </c>
      <c r="CZ10" s="130"/>
      <c r="DA10" s="130">
        <f>SUM(DB10:DC10)</f>
        <v>226333.33</v>
      </c>
      <c r="DB10" s="130">
        <v>226333.33</v>
      </c>
      <c r="DC10" s="130"/>
      <c r="DD10" s="9">
        <f>IF(CU10=0," ",IF(CX10/CU10*100&gt;200,"СВ.200",CX10/CU10))</f>
        <v>1.7647058823529412E-2</v>
      </c>
      <c r="DE10" s="9">
        <f>IF(CV10=0," ",IF(CY10/CV10*100&gt;200,"СВ.200",CY10/CV10))</f>
        <v>1.7647058823529412E-2</v>
      </c>
      <c r="DF10" s="9" t="str">
        <f>IF(CW10=0," ",IF(CZ10/CW10*100&gt;200,"СВ.200",CZ10/CW10))</f>
        <v xml:space="preserve"> </v>
      </c>
      <c r="DG10" s="9">
        <f>IF(DA10=0," ",IF(CX10/DA10*100&gt;200,"СВ.200",CX10/DA10))</f>
        <v>0.39764359937619442</v>
      </c>
      <c r="DH10" s="9">
        <f>IF(DB10=0," ",IF(CY10/DB10*100&gt;200,"СВ.200",CY10/DB10))</f>
        <v>0.39764359937619442</v>
      </c>
      <c r="DI10" s="34"/>
      <c r="DJ10" s="130">
        <f t="shared" ref="DJ10:DJ15" si="15">SUM(DK10:DL10)</f>
        <v>3200000</v>
      </c>
      <c r="DK10" s="130">
        <v>3200000</v>
      </c>
      <c r="DL10" s="130"/>
      <c r="DM10" s="130">
        <f t="shared" ref="DM10:DM16" si="16">SUM(DN10:DO10)</f>
        <v>3909034.83</v>
      </c>
      <c r="DN10" s="130">
        <v>3909034.83</v>
      </c>
      <c r="DO10" s="130"/>
      <c r="DP10" s="130">
        <f t="shared" ref="DP10:DP16" si="17">SUM(DQ10:DR10)</f>
        <v>1759430.8</v>
      </c>
      <c r="DQ10" s="130">
        <v>1759430.8</v>
      </c>
      <c r="DR10" s="130"/>
      <c r="DS10" s="9">
        <f t="shared" ref="DS10:DU16" si="18">IF(DJ10=0," ",IF(DM10/DJ10*100&gt;200,"СВ.200",DM10/DJ10))</f>
        <v>1.2215733843750001</v>
      </c>
      <c r="DT10" s="9">
        <f t="shared" si="18"/>
        <v>1.2215733843750001</v>
      </c>
      <c r="DU10" s="9" t="str">
        <f t="shared" si="18"/>
        <v xml:space="preserve"> </v>
      </c>
      <c r="DV10" s="9" t="str">
        <f t="shared" ref="DV10:DX16" si="19">IF(DP10=0," ",IF(DM10/DP10*100&gt;200,"СВ.200",DM10/DP10))</f>
        <v>СВ.200</v>
      </c>
      <c r="DW10" s="9" t="str">
        <f>IF(DQ10=0," ",IF(DN10/DQ10*100&gt;200,"СВ.200",DN10/DQ10))</f>
        <v>СВ.200</v>
      </c>
      <c r="DX10" s="9" t="str">
        <f t="shared" si="19"/>
        <v xml:space="preserve"> </v>
      </c>
      <c r="DY10" s="153">
        <f t="shared" ref="DY10:DY15" si="20">DZ10</f>
        <v>0</v>
      </c>
      <c r="DZ10" s="153">
        <v>0</v>
      </c>
      <c r="EA10" s="130"/>
      <c r="EB10" s="153">
        <f t="shared" ref="EB10:EB15" si="21">EC10</f>
        <v>0</v>
      </c>
      <c r="EC10" s="153">
        <v>0</v>
      </c>
      <c r="ED10" s="130"/>
      <c r="EE10" s="153">
        <f t="shared" ref="EE10:EE15" si="22">EF10</f>
        <v>0</v>
      </c>
      <c r="EF10" s="153">
        <v>0</v>
      </c>
      <c r="EG10" s="153"/>
      <c r="EH10" s="9" t="str">
        <f>IF(DY10=0," ",IF(EB10/DY10*100&gt;200,"СВ.200",EB10/DY10))</f>
        <v xml:space="preserve"> </v>
      </c>
      <c r="EI10" s="9" t="str">
        <f>IF(DZ10=0," ",IF(EC10/DZ10*100&gt;200,"СВ.200",EC10/DZ10))</f>
        <v xml:space="preserve"> </v>
      </c>
      <c r="EJ10" s="9" t="str">
        <f>IF(EA10=0," ",IF(ED10/EA10*100&gt;200,"СВ.200",ED10/EA10))</f>
        <v xml:space="preserve"> </v>
      </c>
      <c r="EK10" s="9" t="str">
        <f>IF(EE10=0," ",IF(EB10/EE10*100&gt;200,"СВ.200",EB10/EE10))</f>
        <v xml:space="preserve"> </v>
      </c>
      <c r="EL10" s="9" t="str">
        <f>IF(EF10=0," ",IF(EC10/EF10*100&gt;200,"СВ.200",EC10/EF10))</f>
        <v xml:space="preserve"> </v>
      </c>
      <c r="EM10" s="9" t="str">
        <f>IF(EG10=0," ",IF(ED10/EG10*100&gt;200,"СВ.200",ED10/EG10))</f>
        <v xml:space="preserve"> </v>
      </c>
      <c r="EN10" s="130">
        <f t="shared" ref="EN10:EN15" si="23">EO10</f>
        <v>472103.81</v>
      </c>
      <c r="EO10" s="130">
        <v>472103.81</v>
      </c>
      <c r="EP10" s="130"/>
      <c r="EQ10" s="130">
        <f t="shared" ref="EQ10:EQ15" si="24">ER10</f>
        <v>594566.24</v>
      </c>
      <c r="ER10" s="130">
        <v>594566.24</v>
      </c>
      <c r="ES10" s="130"/>
      <c r="ET10" s="130">
        <f t="shared" ref="ET10:ET15" si="25">EU10</f>
        <v>546011.06999999995</v>
      </c>
      <c r="EU10" s="130">
        <v>546011.06999999995</v>
      </c>
      <c r="EV10" s="130"/>
      <c r="EW10" s="9">
        <f>IF(EN10=0," ",IF(EQ10/EN10*100&gt;200,"СВ.200",EQ10/EN10))</f>
        <v>1.2593972499395842</v>
      </c>
      <c r="EX10" s="9">
        <f>IF(EO10=0," ",IF(ER10/EO10*100&gt;200,"СВ.200",ER10/EO10))</f>
        <v>1.2593972499395842</v>
      </c>
      <c r="EY10" s="9" t="str">
        <f>IF(EP10=0," ",IF(ES10/EP10*100&gt;200,"СВ.200",ES10/EP10))</f>
        <v xml:space="preserve"> </v>
      </c>
      <c r="EZ10" s="9">
        <f>IF(ET10=0," ",IF(EQ10/ET10*100&gt;200,"СВ.200",EQ10/ET10))</f>
        <v>1.0889270798117703</v>
      </c>
      <c r="FA10" s="9">
        <f>IF(EU10=0," ",IF(ER10/EU10*100&gt;200,"СВ.200",ER10/EU10))</f>
        <v>1.0889270798117703</v>
      </c>
      <c r="FB10" s="9" t="str">
        <f>IF(EV10=0," ",IF(ES10/EV10*100&gt;200,"СВ.200",ES10/EV10))</f>
        <v xml:space="preserve"> </v>
      </c>
      <c r="FC10" s="130">
        <f t="shared" ref="FC10:FC15" si="26">FD10</f>
        <v>0</v>
      </c>
      <c r="FD10" s="130">
        <v>0</v>
      </c>
      <c r="FE10" s="130"/>
      <c r="FF10" s="130">
        <f t="shared" ref="FF10:FF15" si="27">FG10+FH10</f>
        <v>0</v>
      </c>
      <c r="FG10" s="130">
        <v>0</v>
      </c>
      <c r="FH10" s="130"/>
      <c r="FI10" s="130">
        <f t="shared" ref="FI10:FI15" si="28">FJ10+FK10</f>
        <v>0</v>
      </c>
      <c r="FJ10" s="130">
        <v>0</v>
      </c>
      <c r="FK10" s="130"/>
      <c r="FL10" s="9" t="str">
        <f>IF(FC10=0," ",IF(FF10/FC10*100&gt;200,"СВ.200",FF10/FC10))</f>
        <v xml:space="preserve"> </v>
      </c>
      <c r="FM10" s="9" t="str">
        <f>IF(FD10=0," ",IF(FG10/FD10*100&gt;200,"СВ.200",FG10/FD10))</f>
        <v xml:space="preserve"> </v>
      </c>
      <c r="FN10" s="9" t="str">
        <f>IF(FE10=0," ",IF(FH10/FE10*100&gt;200,"СВ.200",FH10/FE10))</f>
        <v xml:space="preserve"> </v>
      </c>
      <c r="FO10" s="9" t="str">
        <f>IF(FI10=0," ",IF(FF10/FI10*100&gt;200,"СВ.200",FF10/FI10))</f>
        <v xml:space="preserve"> </v>
      </c>
      <c r="FP10" s="9" t="str">
        <f t="shared" ref="FP10:FQ16" si="29">IF(FJ10=0," ",IF(FG10/FJ10*100&gt;200,"СВ.200",FG10/FJ10))</f>
        <v xml:space="preserve"> </v>
      </c>
      <c r="FQ10" s="9" t="str">
        <f t="shared" si="29"/>
        <v xml:space="preserve"> </v>
      </c>
      <c r="FR10" s="130">
        <f t="shared" ref="FR10:FR15" si="30">FS10</f>
        <v>765000</v>
      </c>
      <c r="FS10" s="130">
        <v>765000</v>
      </c>
      <c r="FT10" s="130"/>
      <c r="FU10" s="130">
        <f t="shared" ref="FU10:FU15" si="31">FV10+FW10</f>
        <v>653452.76</v>
      </c>
      <c r="FV10" s="130">
        <v>653452.76</v>
      </c>
      <c r="FW10" s="130"/>
      <c r="FX10" s="130">
        <f t="shared" ref="FX10:FX15" si="32">FY10+FZ10</f>
        <v>494295.67</v>
      </c>
      <c r="FY10" s="130">
        <v>494295.67</v>
      </c>
      <c r="FZ10" s="130"/>
      <c r="GA10" s="9">
        <f t="shared" ref="GA10:GC37" si="33">IF(FR10=0," ",IF(FU10/FR10*100&gt;200,"СВ.200",FU10/FR10))</f>
        <v>0.85418661437908494</v>
      </c>
      <c r="GB10" s="9">
        <f t="shared" si="33"/>
        <v>0.85418661437908494</v>
      </c>
      <c r="GC10" s="19" t="str">
        <f t="shared" si="33"/>
        <v xml:space="preserve"> </v>
      </c>
      <c r="GD10" s="9">
        <f t="shared" ref="GD10:GF16" si="34">IF(FX10=0," ",IF(FU10/FX10*100&gt;200,"СВ.200",FU10/FX10))</f>
        <v>1.3219876273648119</v>
      </c>
      <c r="GE10" s="9">
        <f t="shared" si="34"/>
        <v>1.3219876273648119</v>
      </c>
      <c r="GF10" s="9" t="str">
        <f t="shared" si="34"/>
        <v xml:space="preserve"> </v>
      </c>
      <c r="GG10" s="107">
        <f>O10/F10</f>
        <v>0.13093975923280632</v>
      </c>
      <c r="GH10" s="10">
        <f t="shared" ref="GH10:GH16" si="35">P10/G10</f>
        <v>0.13093975923280632</v>
      </c>
      <c r="GI10" s="33"/>
      <c r="GJ10" s="67">
        <f>L10/C10</f>
        <v>0.16339539019544119</v>
      </c>
      <c r="GK10" s="10">
        <f t="shared" ref="GK10:GK16" si="36">M10/D10</f>
        <v>0.16339539019544119</v>
      </c>
      <c r="GL10" s="33"/>
      <c r="GM10" s="37">
        <f>IF(AD10&lt;=0," ",IF(O10&lt;=0," ",IF(AD10/O10*100&gt;200,"СВ.200",AD10/O10)))</f>
        <v>0.18944273777398035</v>
      </c>
      <c r="GN10" s="9">
        <f t="shared" ref="GM10:GN16" si="37">IF(AE10&lt;=0," ",IF(P10&lt;=0," ",IF(AE10/P10*100&gt;200,"СВ.200",AE10/P10)))</f>
        <v>0.18944273777398035</v>
      </c>
      <c r="GO10" s="33"/>
      <c r="GP10" s="37">
        <f>IF(AA10&lt;=0," ",IF(L10&lt;=0," ",IF(AA10/L10*100&gt;200,"СВ.200",AA10/L10)))</f>
        <v>0.13802517225336525</v>
      </c>
      <c r="GQ10" s="9">
        <f t="shared" ref="GP10:GQ16" si="38">IF(AB10&lt;=0," ",IF(M10&lt;=0," ",IF(AB10/M10*100&gt;200,"СВ.200",AB10/M10)))</f>
        <v>0.13802517225336525</v>
      </c>
      <c r="GR10" s="33"/>
      <c r="GS10" s="37" t="str">
        <f>IF(BH10&lt;=0," ",IF(O10&lt;=0," ",IF(BH10/O10*100&gt;200,"СВ.200",BH10/O10)))</f>
        <v xml:space="preserve"> </v>
      </c>
      <c r="GT10" s="9" t="str">
        <f>IF(BI10&lt;=0," ",IF(P10&lt;=0," ",IF(BI10/P10*100&gt;200,"СВ.200",BI10/P10)))</f>
        <v xml:space="preserve"> </v>
      </c>
      <c r="GU10" s="33"/>
      <c r="GV10" s="37" t="str">
        <f>IF(BE10&lt;=0," ",IF(L10&lt;=0," ",IF(BE10/L10*100&gt;200,"СВ.200",BE10/L10)))</f>
        <v xml:space="preserve"> </v>
      </c>
      <c r="GW10" s="9" t="str">
        <f>IF(BF10&lt;=0," ",IF(M10&lt;=0," ",IF(BF10/M10*100&gt;200,"СВ.200",BF10/M10)))</f>
        <v xml:space="preserve"> </v>
      </c>
      <c r="GX10" s="33"/>
      <c r="GY10" s="37">
        <f t="shared" ref="GY10:HA16" si="39">IF(DA10&lt;=0," ",IF(O10&lt;=0," ",IF(DA10/O10*100&gt;200,"СВ.200",DA10/O10)))</f>
        <v>1.5473658230540423E-2</v>
      </c>
      <c r="GZ10" s="9">
        <f t="shared" si="39"/>
        <v>1.5473658230540423E-2</v>
      </c>
      <c r="HA10" s="33"/>
      <c r="HB10" s="37">
        <f>IF(CX10&lt;=0," ",IF(L10&lt;=0," ",IF(CX10/L10*100&gt;200,"СВ.200",CX10/L10)))</f>
        <v>4.0593773972314937E-3</v>
      </c>
      <c r="HC10" s="9">
        <f t="shared" ref="HB10:HC16" si="40">IF(CY10&lt;=0," ",IF(M10&lt;=0," ",IF(CY10/M10*100&gt;200,"СВ.200",CY10/M10)))</f>
        <v>4.0593773972314937E-3</v>
      </c>
      <c r="HD10" s="10"/>
      <c r="HE10" s="37">
        <f t="shared" ref="HE10:HG16" si="41">IF(ET10&lt;=0," ",IF(O10&lt;=0," ",IF(ET10/O10*100&gt;200,"СВ.200",ET10/O10)))</f>
        <v>3.7328963821950938E-2</v>
      </c>
      <c r="HF10" s="9">
        <f t="shared" si="41"/>
        <v>3.7328963821950938E-2</v>
      </c>
      <c r="HG10" s="155"/>
      <c r="HH10" s="37">
        <f t="shared" ref="HH10:HI16" si="42">IF(EQ10&lt;=0," ",IF(L10&lt;=0," ",IF(EQ10/L10*100&gt;200,"СВ.200",EQ10/L10)))</f>
        <v>2.6817430620143506E-2</v>
      </c>
      <c r="HI10" s="9">
        <f t="shared" si="42"/>
        <v>2.6817430620143506E-2</v>
      </c>
      <c r="HJ10" s="33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</row>
    <row r="11" spans="1:244" s="12" customFormat="1" ht="15.75" outlineLevel="1" x14ac:dyDescent="0.2">
      <c r="A11" s="32">
        <v>2</v>
      </c>
      <c r="B11" s="82" t="s">
        <v>4</v>
      </c>
      <c r="C11" s="130">
        <f t="shared" si="6"/>
        <v>4109821463.9000001</v>
      </c>
      <c r="D11" s="131">
        <v>4109821463.9000001</v>
      </c>
      <c r="E11" s="131"/>
      <c r="F11" s="130">
        <f t="shared" si="7"/>
        <v>3473933478.52</v>
      </c>
      <c r="G11" s="131">
        <v>3473933478.52</v>
      </c>
      <c r="H11" s="131"/>
      <c r="I11" s="130">
        <f t="shared" si="8"/>
        <v>446294774.85000002</v>
      </c>
      <c r="J11" s="149">
        <v>446294774.85000002</v>
      </c>
      <c r="K11" s="130"/>
      <c r="L11" s="130">
        <f t="shared" ref="L11:L16" si="43">SUM(M11:N11)</f>
        <v>443412812.85000002</v>
      </c>
      <c r="M11" s="152">
        <v>443412812.85000002</v>
      </c>
      <c r="N11" s="130"/>
      <c r="O11" s="130">
        <f t="shared" ref="O11:O16" si="44">SUM(P11:Q11)</f>
        <v>386483520.52000004</v>
      </c>
      <c r="P11" s="152">
        <v>386483520.52000004</v>
      </c>
      <c r="Q11" s="130"/>
      <c r="R11" s="9">
        <f t="shared" ref="R11:T16" si="45">IF(I11=0," ",IF(L11/I11*100&gt;200,"СВ.200",L11/I11))</f>
        <v>0.99354246977019023</v>
      </c>
      <c r="S11" s="9">
        <f t="shared" si="45"/>
        <v>0.99354246977019023</v>
      </c>
      <c r="T11" s="9" t="str">
        <f t="shared" si="45"/>
        <v xml:space="preserve"> </v>
      </c>
      <c r="U11" s="9">
        <f t="shared" ref="U11:W16" si="46">IF(O11=0," ",IF(L11/O11*100&gt;200,"СВ.200",L11/O11))</f>
        <v>1.147300697979059</v>
      </c>
      <c r="V11" s="9">
        <f t="shared" si="46"/>
        <v>1.147300697979059</v>
      </c>
      <c r="W11" s="9" t="str">
        <f t="shared" si="46"/>
        <v xml:space="preserve"> </v>
      </c>
      <c r="X11" s="130">
        <f t="shared" si="9"/>
        <v>195925693</v>
      </c>
      <c r="Y11" s="130">
        <v>195925693</v>
      </c>
      <c r="Z11" s="130"/>
      <c r="AA11" s="130">
        <f t="shared" ref="AA11:AA16" si="47">SUM(AB11:AC11)</f>
        <v>142452310.55000001</v>
      </c>
      <c r="AB11" s="130">
        <v>142452310.55000001</v>
      </c>
      <c r="AC11" s="130"/>
      <c r="AD11" s="130">
        <f t="shared" ref="AD11:AD16" si="48">SUM(AE11:AF11)</f>
        <v>136598382.03</v>
      </c>
      <c r="AE11" s="130">
        <v>136598382.03</v>
      </c>
      <c r="AF11" s="130"/>
      <c r="AG11" s="9">
        <f t="shared" ref="AG11:AI16" si="49">IF(X11=0," ",IF(AA11/X11*100&gt;200,"СВ.200",AA11/X11))</f>
        <v>0.72707314884934471</v>
      </c>
      <c r="AH11" s="9">
        <f t="shared" si="49"/>
        <v>0.72707314884934471</v>
      </c>
      <c r="AI11" s="9" t="str">
        <f t="shared" si="49"/>
        <v xml:space="preserve"> </v>
      </c>
      <c r="AJ11" s="9">
        <f t="shared" ref="AJ11:AJ16" si="50">IF(AD11=0," ",IF(AA11/AD11*100&gt;200,"СВ.200",AA11/AD11))</f>
        <v>1.0428550355648749</v>
      </c>
      <c r="AK11" s="9">
        <f>IF(AE11=0," ",IF(AB11/AE11*100&gt;200,"СВ.200",AB11/AE11))</f>
        <v>1.0428550355648749</v>
      </c>
      <c r="AL11" s="9" t="str">
        <f t="shared" ref="AK11:AL16" si="51">IF(AF11=0," ",IF(AC11/AF11*100&gt;200,"СВ.200",AC11/AF11))</f>
        <v xml:space="preserve"> </v>
      </c>
      <c r="AM11" s="130">
        <f t="shared" si="10"/>
        <v>15171302</v>
      </c>
      <c r="AN11" s="130">
        <v>15171302</v>
      </c>
      <c r="AO11" s="130"/>
      <c r="AP11" s="130">
        <f t="shared" ref="AP11:AP16" si="52">SUM(AQ11:AR11)</f>
        <v>8985064.0099999998</v>
      </c>
      <c r="AQ11" s="130">
        <v>8985064.0099999998</v>
      </c>
      <c r="AR11" s="130"/>
      <c r="AS11" s="130">
        <f t="shared" ref="AS11:AS16" si="53">SUM(AT11:AU11)</f>
        <v>8730892.5</v>
      </c>
      <c r="AT11" s="130">
        <v>8730892.5</v>
      </c>
      <c r="AU11" s="130"/>
      <c r="AV11" s="9">
        <f t="shared" ref="AV11:AX16" si="54">IF(AM11=0," ",IF(AP11/AM11*100&gt;200,"СВ.200",AP11/AM11))</f>
        <v>0.59224079844959909</v>
      </c>
      <c r="AW11" s="9">
        <f t="shared" si="54"/>
        <v>0.59224079844959909</v>
      </c>
      <c r="AX11" s="9" t="str">
        <f t="shared" si="54"/>
        <v xml:space="preserve"> </v>
      </c>
      <c r="AY11" s="9">
        <f>IF(AS11=0," ",IF(AP11/AS11*100&gt;200,"СВ.200",AP11/AS11))</f>
        <v>1.0291117443033457</v>
      </c>
      <c r="AZ11" s="9">
        <f t="shared" ref="AY11:BA16" si="55">IF(AT11=0," ",IF(AQ11/AT11*100&gt;200,"СВ.200",AQ11/AT11))</f>
        <v>1.0291117443033457</v>
      </c>
      <c r="BA11" s="9" t="str">
        <f t="shared" si="55"/>
        <v xml:space="preserve"> </v>
      </c>
      <c r="BB11" s="130">
        <f t="shared" si="11"/>
        <v>10720274</v>
      </c>
      <c r="BC11" s="130">
        <v>10720274</v>
      </c>
      <c r="BD11" s="130"/>
      <c r="BE11" s="130">
        <f t="shared" ref="BE11:BE16" si="56">SUM(BF11:BG11)</f>
        <v>8731289.7100000009</v>
      </c>
      <c r="BF11" s="130">
        <v>8731289.7100000009</v>
      </c>
      <c r="BG11" s="130"/>
      <c r="BH11" s="130">
        <f t="shared" ref="BH11:BH16" si="57">SUM(BI11:BJ11)</f>
        <v>7765113.6600000001</v>
      </c>
      <c r="BI11" s="130">
        <v>7765113.6600000001</v>
      </c>
      <c r="BJ11" s="130"/>
      <c r="BK11" s="9">
        <f t="shared" ref="BK11:BM16" si="58">IF(BB11=0," ",IF(BE11/BB11*100&gt;200,"СВ.200",BE11/BB11))</f>
        <v>0.81446516292400739</v>
      </c>
      <c r="BL11" s="9">
        <f t="shared" si="58"/>
        <v>0.81446516292400739</v>
      </c>
      <c r="BM11" s="9" t="str">
        <f t="shared" si="58"/>
        <v xml:space="preserve"> </v>
      </c>
      <c r="BN11" s="9">
        <f t="shared" ref="BN11:BP16" si="59">IF(BH11=0," ",IF(BE11/BH11*100&gt;200,"СВ.200",BE11/BH11))</f>
        <v>1.1244252295979915</v>
      </c>
      <c r="BO11" s="9">
        <f t="shared" si="59"/>
        <v>1.1244252295979915</v>
      </c>
      <c r="BP11" s="9" t="str">
        <f t="shared" si="59"/>
        <v xml:space="preserve"> </v>
      </c>
      <c r="BQ11" s="130">
        <f t="shared" si="12"/>
        <v>674913.54</v>
      </c>
      <c r="BR11" s="130">
        <v>674913.54</v>
      </c>
      <c r="BS11" s="130"/>
      <c r="BT11" s="141">
        <f t="shared" ref="BT11:BT16" si="60">SUM(BU11:BV11)</f>
        <v>1192919.21</v>
      </c>
      <c r="BU11" s="141">
        <v>1192919.21</v>
      </c>
      <c r="BV11" s="130"/>
      <c r="BW11" s="141">
        <f t="shared" ref="BW11:BW16" si="61">SUM(BX11:BY11)</f>
        <v>800140.71</v>
      </c>
      <c r="BX11" s="141">
        <v>800140.71</v>
      </c>
      <c r="BY11" s="130"/>
      <c r="BZ11" s="9">
        <f t="shared" ref="BZ11:CA16" si="62">IF(BQ11=0," ",IF(BT11/BQ11*100&gt;200,"СВ.200",BT11/BQ11))</f>
        <v>1.7675141174379163</v>
      </c>
      <c r="CA11" s="9">
        <f t="shared" si="62"/>
        <v>1.7675141174379163</v>
      </c>
      <c r="CB11" s="9" t="str">
        <f t="shared" ref="CB11:CB16" si="63">IF(BS11=0," ",IF(BV11/BS11*100&gt;200,"СВ.200",BV11/BS11))</f>
        <v xml:space="preserve"> </v>
      </c>
      <c r="CC11" s="9">
        <f t="shared" ref="CC11:CE16" si="64">IF(BW11=0," ",IF(BT11/BW11*100&gt;200,"СВ.200",BT11/BW11))</f>
        <v>1.4908867841507527</v>
      </c>
      <c r="CD11" s="9">
        <f t="shared" si="64"/>
        <v>1.4908867841507527</v>
      </c>
      <c r="CE11" s="9" t="str">
        <f t="shared" si="64"/>
        <v xml:space="preserve"> </v>
      </c>
      <c r="CF11" s="130">
        <f t="shared" si="13"/>
        <v>38026778</v>
      </c>
      <c r="CG11" s="130">
        <v>38026778</v>
      </c>
      <c r="CH11" s="130"/>
      <c r="CI11" s="130">
        <f t="shared" ref="CI11:CI16" si="65">SUM(CJ11:CK11)</f>
        <v>58572616.43</v>
      </c>
      <c r="CJ11" s="130">
        <v>58572616.43</v>
      </c>
      <c r="CK11" s="130"/>
      <c r="CL11" s="130">
        <f t="shared" ref="CL11:CL16" si="66">SUM(CM11:CN11)</f>
        <v>36150864.049999997</v>
      </c>
      <c r="CM11" s="130">
        <v>36150864.049999997</v>
      </c>
      <c r="CN11" s="34"/>
      <c r="CO11" s="9">
        <f t="shared" ref="CO11:CQ16" si="67">IF(CF11=0," ",IF(CI11/CF11*100&gt;200,"СВ.200",CI11/CF11))</f>
        <v>1.5402992183560753</v>
      </c>
      <c r="CP11" s="9">
        <f t="shared" si="67"/>
        <v>1.5402992183560753</v>
      </c>
      <c r="CQ11" s="9" t="str">
        <f t="shared" si="67"/>
        <v xml:space="preserve"> </v>
      </c>
      <c r="CR11" s="9">
        <f t="shared" ref="CR11:CT16" si="68">IF(CL11=0," ",IF(CI11/CL11*100&gt;200,"СВ.200",CI11/CL11))</f>
        <v>1.6202272883156719</v>
      </c>
      <c r="CS11" s="9">
        <f t="shared" si="68"/>
        <v>1.6202272883156719</v>
      </c>
      <c r="CT11" s="9" t="str">
        <f t="shared" si="68"/>
        <v xml:space="preserve"> </v>
      </c>
      <c r="CU11" s="130">
        <f t="shared" si="14"/>
        <v>2533050</v>
      </c>
      <c r="CV11" s="130">
        <v>2533050</v>
      </c>
      <c r="CW11" s="130"/>
      <c r="CX11" s="130">
        <f t="shared" ref="CX11:CX16" si="69">SUM(CY11:CZ11)</f>
        <v>9010415.6400000006</v>
      </c>
      <c r="CY11" s="130">
        <v>9010415.6400000006</v>
      </c>
      <c r="CZ11" s="130"/>
      <c r="DA11" s="130">
        <f t="shared" ref="DA11:DA16" si="70">SUM(DB11:DC11)</f>
        <v>30191091.379999999</v>
      </c>
      <c r="DB11" s="130">
        <v>30191091.379999999</v>
      </c>
      <c r="DC11" s="130"/>
      <c r="DD11" s="9" t="str">
        <f t="shared" ref="DD11:DF16" si="71">IF(CU11=0," ",IF(CX11/CU11*100&gt;200,"СВ.200",CX11/CU11))</f>
        <v>СВ.200</v>
      </c>
      <c r="DE11" s="9" t="str">
        <f t="shared" si="71"/>
        <v>СВ.200</v>
      </c>
      <c r="DF11" s="9" t="str">
        <f t="shared" si="71"/>
        <v xml:space="preserve"> </v>
      </c>
      <c r="DG11" s="9">
        <f t="shared" ref="DG11:DH16" si="72">IF(DA11=0," ",IF(CX11/DA11*100&gt;200,"СВ.200",CX11/DA11))</f>
        <v>0.29844617164018539</v>
      </c>
      <c r="DH11" s="9">
        <f t="shared" si="72"/>
        <v>0.29844617164018539</v>
      </c>
      <c r="DI11" s="34"/>
      <c r="DJ11" s="130">
        <f t="shared" si="15"/>
        <v>53116700</v>
      </c>
      <c r="DK11" s="130">
        <v>53116700</v>
      </c>
      <c r="DL11" s="130"/>
      <c r="DM11" s="130">
        <f t="shared" si="16"/>
        <v>43308357.240000002</v>
      </c>
      <c r="DN11" s="130">
        <v>43308357.240000002</v>
      </c>
      <c r="DO11" s="130"/>
      <c r="DP11" s="130">
        <f t="shared" si="17"/>
        <v>47131374.020000003</v>
      </c>
      <c r="DQ11" s="130">
        <v>47131374.020000003</v>
      </c>
      <c r="DR11" s="130"/>
      <c r="DS11" s="9">
        <f t="shared" si="18"/>
        <v>0.81534352171727542</v>
      </c>
      <c r="DT11" s="9">
        <f t="shared" si="18"/>
        <v>0.81534352171727542</v>
      </c>
      <c r="DU11" s="9" t="str">
        <f t="shared" si="18"/>
        <v xml:space="preserve"> </v>
      </c>
      <c r="DV11" s="9">
        <f t="shared" si="19"/>
        <v>0.91888594679251834</v>
      </c>
      <c r="DW11" s="9">
        <f>IF(DQ11=0," ",IF(DN11/DQ11*100&gt;200,"СВ.200",DN11/DQ11))</f>
        <v>0.91888594679251834</v>
      </c>
      <c r="DX11" s="9" t="str">
        <f t="shared" si="19"/>
        <v xml:space="preserve"> </v>
      </c>
      <c r="DY11" s="153">
        <f t="shared" si="20"/>
        <v>0</v>
      </c>
      <c r="DZ11" s="153">
        <v>0</v>
      </c>
      <c r="EA11" s="130"/>
      <c r="EB11" s="153">
        <f t="shared" si="21"/>
        <v>4681878.1399999997</v>
      </c>
      <c r="EC11" s="153">
        <v>4681878.1399999997</v>
      </c>
      <c r="ED11" s="130"/>
      <c r="EE11" s="153">
        <f t="shared" si="22"/>
        <v>13840007.220000001</v>
      </c>
      <c r="EF11" s="153">
        <v>13840007.220000001</v>
      </c>
      <c r="EG11" s="153"/>
      <c r="EH11" s="9" t="str">
        <f t="shared" ref="EH11:EJ16" si="73">IF(DY11=0," ",IF(EB11/DY11*100&gt;200,"СВ.200",EB11/DY11))</f>
        <v xml:space="preserve"> </v>
      </c>
      <c r="EI11" s="9" t="str">
        <f t="shared" si="73"/>
        <v xml:space="preserve"> </v>
      </c>
      <c r="EJ11" s="9" t="str">
        <f t="shared" si="73"/>
        <v xml:space="preserve"> </v>
      </c>
      <c r="EK11" s="9">
        <f t="shared" ref="EK11:EM16" si="74">IF(EE11=0," ",IF(EB11/EE11*100&gt;200,"СВ.200",EB11/EE11))</f>
        <v>0.33828581629887322</v>
      </c>
      <c r="EL11" s="9">
        <f t="shared" si="74"/>
        <v>0.33828581629887322</v>
      </c>
      <c r="EM11" s="9" t="str">
        <f t="shared" si="74"/>
        <v xml:space="preserve"> </v>
      </c>
      <c r="EN11" s="130">
        <f t="shared" si="23"/>
        <v>21224160</v>
      </c>
      <c r="EO11" s="130">
        <v>21224160</v>
      </c>
      <c r="EP11" s="130"/>
      <c r="EQ11" s="130">
        <f t="shared" si="24"/>
        <v>19482231.140000001</v>
      </c>
      <c r="ER11" s="130">
        <v>19482231.140000001</v>
      </c>
      <c r="ES11" s="130"/>
      <c r="ET11" s="130">
        <f t="shared" si="25"/>
        <v>20649491.940000001</v>
      </c>
      <c r="EU11" s="130">
        <v>20649491.940000001</v>
      </c>
      <c r="EV11" s="130"/>
      <c r="EW11" s="9">
        <f t="shared" ref="EW11:EY16" si="75">IF(EN11=0," ",IF(EQ11/EN11*100&gt;200,"СВ.200",EQ11/EN11))</f>
        <v>0.91792707650149641</v>
      </c>
      <c r="EX11" s="9">
        <f t="shared" si="75"/>
        <v>0.91792707650149641</v>
      </c>
      <c r="EY11" s="9" t="str">
        <f t="shared" si="75"/>
        <v xml:space="preserve"> </v>
      </c>
      <c r="EZ11" s="9">
        <f t="shared" ref="EZ11:FB16" si="76">IF(ET11=0," ",IF(EQ11/ET11*100&gt;200,"СВ.200",EQ11/ET11))</f>
        <v>0.94347266250464468</v>
      </c>
      <c r="FA11" s="9">
        <f t="shared" si="76"/>
        <v>0.94347266250464468</v>
      </c>
      <c r="FB11" s="9" t="str">
        <f t="shared" si="76"/>
        <v xml:space="preserve"> </v>
      </c>
      <c r="FC11" s="130">
        <f t="shared" si="26"/>
        <v>21181295.16</v>
      </c>
      <c r="FD11" s="130">
        <v>21181295.16</v>
      </c>
      <c r="FE11" s="130"/>
      <c r="FF11" s="130">
        <f t="shared" si="27"/>
        <v>66106808.07</v>
      </c>
      <c r="FG11" s="130">
        <v>66106808.07</v>
      </c>
      <c r="FH11" s="130"/>
      <c r="FI11" s="130">
        <f t="shared" si="28"/>
        <v>3089817.32</v>
      </c>
      <c r="FJ11" s="130">
        <v>3089817.32</v>
      </c>
      <c r="FK11" s="130"/>
      <c r="FL11" s="9" t="str">
        <f t="shared" ref="FL11:FN16" si="77">IF(FC11=0," ",IF(FF11/FC11*100&gt;200,"СВ.200",FF11/FC11))</f>
        <v>СВ.200</v>
      </c>
      <c r="FM11" s="9" t="str">
        <f t="shared" si="77"/>
        <v>СВ.200</v>
      </c>
      <c r="FN11" s="9" t="str">
        <f t="shared" si="77"/>
        <v xml:space="preserve"> </v>
      </c>
      <c r="FO11" s="9" t="str">
        <f t="shared" ref="FO11:FO16" si="78">IF(FI11=0," ",IF(FF11/FI11*100&gt;200,"СВ.200",FF11/FI11))</f>
        <v>СВ.200</v>
      </c>
      <c r="FP11" s="9" t="str">
        <f t="shared" si="29"/>
        <v>СВ.200</v>
      </c>
      <c r="FQ11" s="9" t="str">
        <f t="shared" si="29"/>
        <v xml:space="preserve"> </v>
      </c>
      <c r="FR11" s="130">
        <f t="shared" si="30"/>
        <v>2413674.15</v>
      </c>
      <c r="FS11" s="130">
        <v>2413674.15</v>
      </c>
      <c r="FT11" s="130"/>
      <c r="FU11" s="130">
        <f t="shared" si="31"/>
        <v>2075528.18</v>
      </c>
      <c r="FV11" s="130">
        <v>2075528.18</v>
      </c>
      <c r="FW11" s="130"/>
      <c r="FX11" s="130">
        <f t="shared" si="32"/>
        <v>1983216.36</v>
      </c>
      <c r="FY11" s="130">
        <v>1983216.36</v>
      </c>
      <c r="FZ11" s="130"/>
      <c r="GA11" s="9">
        <f t="shared" si="33"/>
        <v>0.85990405125729175</v>
      </c>
      <c r="GB11" s="9">
        <f t="shared" si="33"/>
        <v>0.85990405125729175</v>
      </c>
      <c r="GC11" s="19" t="str">
        <f t="shared" si="33"/>
        <v xml:space="preserve"> </v>
      </c>
      <c r="GD11" s="9">
        <f t="shared" si="34"/>
        <v>1.0465465200176141</v>
      </c>
      <c r="GE11" s="9">
        <f t="shared" si="34"/>
        <v>1.0465465200176141</v>
      </c>
      <c r="GF11" s="9" t="str">
        <f t="shared" si="34"/>
        <v xml:space="preserve"> </v>
      </c>
      <c r="GG11" s="107">
        <f t="shared" ref="GG11:GG16" si="79">O11/F11</f>
        <v>0.11125242406329947</v>
      </c>
      <c r="GH11" s="10">
        <f t="shared" si="35"/>
        <v>0.11125242406329947</v>
      </c>
      <c r="GI11" s="33"/>
      <c r="GJ11" s="67">
        <f t="shared" ref="GJ11:GJ16" si="80">L11/C11</f>
        <v>0.10789101588593707</v>
      </c>
      <c r="GK11" s="10">
        <f t="shared" si="36"/>
        <v>0.10789101588593707</v>
      </c>
      <c r="GL11" s="33"/>
      <c r="GM11" s="37">
        <f t="shared" si="37"/>
        <v>0.35343908543943003</v>
      </c>
      <c r="GN11" s="9">
        <f t="shared" si="37"/>
        <v>0.35343908543943003</v>
      </c>
      <c r="GO11" s="33"/>
      <c r="GP11" s="37">
        <f t="shared" si="38"/>
        <v>0.32126340606713483</v>
      </c>
      <c r="GQ11" s="9">
        <f t="shared" si="38"/>
        <v>0.32126340606713483</v>
      </c>
      <c r="GR11" s="9" t="str">
        <f t="shared" ref="GR11:GR16" si="81">IF(AC11&lt;=0," ",IF(Q11&lt;=0," ",IF(AC11/Q11*100&gt;200,"СВ.200",AC11/Q11)))</f>
        <v xml:space="preserve"> </v>
      </c>
      <c r="GS11" s="37">
        <f t="shared" ref="GS11:GU16" si="82">IF(BH11&lt;=0," ",IF(O11&lt;=0," ",IF(BH11/O11*100&gt;200,"СВ.200",BH11/O11)))</f>
        <v>2.0091707013929885E-2</v>
      </c>
      <c r="GT11" s="9">
        <f t="shared" si="82"/>
        <v>2.0091707013929885E-2</v>
      </c>
      <c r="GU11" s="33"/>
      <c r="GV11" s="37">
        <f t="shared" ref="GV11:GW16" si="83">IF(BE11&lt;=0," ",IF(L11&lt;=0," ",IF(BE11/L11*100&gt;200,"СВ.200",BE11/L11)))</f>
        <v>1.9691108278717392E-2</v>
      </c>
      <c r="GW11" s="9">
        <f t="shared" si="83"/>
        <v>1.9691108278717392E-2</v>
      </c>
      <c r="GX11" s="33"/>
      <c r="GY11" s="37">
        <f t="shared" si="39"/>
        <v>7.8117409351319667E-2</v>
      </c>
      <c r="GZ11" s="9">
        <f t="shared" si="39"/>
        <v>7.8117409351319667E-2</v>
      </c>
      <c r="HA11" s="9" t="str">
        <f t="shared" si="39"/>
        <v xml:space="preserve"> </v>
      </c>
      <c r="HB11" s="37">
        <f t="shared" si="40"/>
        <v>2.032060278566666E-2</v>
      </c>
      <c r="HC11" s="9">
        <f t="shared" si="40"/>
        <v>2.032060278566666E-2</v>
      </c>
      <c r="HD11" s="9"/>
      <c r="HE11" s="37">
        <f t="shared" si="41"/>
        <v>5.3429165394210942E-2</v>
      </c>
      <c r="HF11" s="9">
        <f t="shared" si="41"/>
        <v>5.3429165394210942E-2</v>
      </c>
      <c r="HG11" s="19" t="str">
        <f t="shared" si="41"/>
        <v xml:space="preserve"> </v>
      </c>
      <c r="HH11" s="37">
        <f t="shared" si="42"/>
        <v>4.3937005371539752E-2</v>
      </c>
      <c r="HI11" s="9">
        <f t="shared" si="42"/>
        <v>4.3937005371539752E-2</v>
      </c>
      <c r="HJ11" s="9" t="str">
        <f t="shared" ref="HJ11:HJ16" si="84">IF(ES11&lt;=0," ",IF(Q11&lt;=0," ",IF(ES11/Q11*100&gt;200,"СВ.200",ES11/Q11)))</f>
        <v xml:space="preserve"> </v>
      </c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</row>
    <row r="12" spans="1:244" s="12" customFormat="1" ht="15.75" outlineLevel="1" x14ac:dyDescent="0.2">
      <c r="A12" s="32">
        <v>3</v>
      </c>
      <c r="B12" s="82" t="s">
        <v>5</v>
      </c>
      <c r="C12" s="130">
        <f t="shared" si="6"/>
        <v>404561980.85000002</v>
      </c>
      <c r="D12" s="131">
        <v>404561980.85000002</v>
      </c>
      <c r="E12" s="131"/>
      <c r="F12" s="130">
        <f t="shared" si="7"/>
        <v>370687780.18000001</v>
      </c>
      <c r="G12" s="131">
        <v>370687780.18000001</v>
      </c>
      <c r="H12" s="131"/>
      <c r="I12" s="130">
        <f t="shared" si="8"/>
        <v>58767119.699999996</v>
      </c>
      <c r="J12" s="149">
        <v>58767119.699999996</v>
      </c>
      <c r="K12" s="130"/>
      <c r="L12" s="130">
        <f t="shared" si="43"/>
        <v>58887654.580000013</v>
      </c>
      <c r="M12" s="152">
        <v>58887654.580000013</v>
      </c>
      <c r="N12" s="130"/>
      <c r="O12" s="130">
        <f t="shared" si="44"/>
        <v>88360464.50999999</v>
      </c>
      <c r="P12" s="152">
        <v>88360464.50999999</v>
      </c>
      <c r="Q12" s="130"/>
      <c r="R12" s="9">
        <f t="shared" si="45"/>
        <v>1.0020510598548191</v>
      </c>
      <c r="S12" s="9">
        <f t="shared" si="45"/>
        <v>1.0020510598548191</v>
      </c>
      <c r="T12" s="9" t="str">
        <f t="shared" si="45"/>
        <v xml:space="preserve"> </v>
      </c>
      <c r="U12" s="9">
        <f t="shared" si="46"/>
        <v>0.66644799692441115</v>
      </c>
      <c r="V12" s="9">
        <f t="shared" si="46"/>
        <v>0.66644799692441115</v>
      </c>
      <c r="W12" s="9" t="str">
        <f t="shared" si="46"/>
        <v xml:space="preserve"> </v>
      </c>
      <c r="X12" s="130">
        <f t="shared" si="9"/>
        <v>13470900</v>
      </c>
      <c r="Y12" s="130">
        <v>13470900</v>
      </c>
      <c r="Z12" s="130"/>
      <c r="AA12" s="130">
        <f t="shared" si="47"/>
        <v>19636027.66</v>
      </c>
      <c r="AB12" s="130">
        <v>19636027.66</v>
      </c>
      <c r="AC12" s="130"/>
      <c r="AD12" s="130">
        <f t="shared" si="48"/>
        <v>11612135.42</v>
      </c>
      <c r="AE12" s="130">
        <v>11612135.42</v>
      </c>
      <c r="AF12" s="130"/>
      <c r="AG12" s="9">
        <f t="shared" si="49"/>
        <v>1.4576626402096371</v>
      </c>
      <c r="AH12" s="9">
        <f t="shared" si="49"/>
        <v>1.4576626402096371</v>
      </c>
      <c r="AI12" s="9" t="str">
        <f t="shared" si="49"/>
        <v xml:space="preserve"> </v>
      </c>
      <c r="AJ12" s="9">
        <f t="shared" si="50"/>
        <v>1.6909919622690726</v>
      </c>
      <c r="AK12" s="9">
        <f>IF(AE12=0," ",IF(AB12/AE12*100&gt;200,"СВ.200",AB12/AE12))</f>
        <v>1.6909919622690726</v>
      </c>
      <c r="AL12" s="9" t="str">
        <f t="shared" si="51"/>
        <v xml:space="preserve"> </v>
      </c>
      <c r="AM12" s="130">
        <f t="shared" si="10"/>
        <v>0</v>
      </c>
      <c r="AN12" s="130">
        <v>0</v>
      </c>
      <c r="AO12" s="130"/>
      <c r="AP12" s="130">
        <f t="shared" si="52"/>
        <v>0</v>
      </c>
      <c r="AQ12" s="130">
        <v>0</v>
      </c>
      <c r="AR12" s="130"/>
      <c r="AS12" s="130">
        <f t="shared" si="53"/>
        <v>0</v>
      </c>
      <c r="AT12" s="130">
        <v>0</v>
      </c>
      <c r="AU12" s="130"/>
      <c r="AV12" s="9" t="str">
        <f t="shared" si="54"/>
        <v xml:space="preserve"> </v>
      </c>
      <c r="AW12" s="9" t="str">
        <f t="shared" si="54"/>
        <v xml:space="preserve"> </v>
      </c>
      <c r="AX12" s="9" t="str">
        <f t="shared" si="54"/>
        <v xml:space="preserve"> </v>
      </c>
      <c r="AY12" s="9" t="str">
        <f t="shared" si="55"/>
        <v xml:space="preserve"> </v>
      </c>
      <c r="AZ12" s="9" t="str">
        <f t="shared" si="55"/>
        <v xml:space="preserve"> </v>
      </c>
      <c r="BA12" s="9" t="str">
        <f t="shared" si="55"/>
        <v xml:space="preserve"> </v>
      </c>
      <c r="BB12" s="130">
        <f t="shared" si="11"/>
        <v>1079200</v>
      </c>
      <c r="BC12" s="130">
        <v>1079200</v>
      </c>
      <c r="BD12" s="130"/>
      <c r="BE12" s="130">
        <f t="shared" si="56"/>
        <v>1086325.17</v>
      </c>
      <c r="BF12" s="130">
        <v>1086325.17</v>
      </c>
      <c r="BG12" s="130"/>
      <c r="BH12" s="130">
        <f t="shared" si="57"/>
        <v>641624.26</v>
      </c>
      <c r="BI12" s="130">
        <v>641624.26</v>
      </c>
      <c r="BJ12" s="130"/>
      <c r="BK12" s="9">
        <f t="shared" si="58"/>
        <v>1.0066022702001483</v>
      </c>
      <c r="BL12" s="9">
        <f>IF(BC12=0," ",IF(BF12/BC12*100&gt;200,"СВ.200",BF12/BC12))</f>
        <v>1.0066022702001483</v>
      </c>
      <c r="BM12" s="9" t="str">
        <f t="shared" si="58"/>
        <v xml:space="preserve"> </v>
      </c>
      <c r="BN12" s="9">
        <f t="shared" si="59"/>
        <v>1.6930861841165419</v>
      </c>
      <c r="BO12" s="9">
        <f t="shared" si="59"/>
        <v>1.6930861841165419</v>
      </c>
      <c r="BP12" s="9" t="str">
        <f t="shared" si="59"/>
        <v xml:space="preserve"> </v>
      </c>
      <c r="BQ12" s="130">
        <f t="shared" si="12"/>
        <v>932254</v>
      </c>
      <c r="BR12" s="130">
        <v>932254</v>
      </c>
      <c r="BS12" s="130"/>
      <c r="BT12" s="141">
        <f t="shared" si="60"/>
        <v>104432.85</v>
      </c>
      <c r="BU12" s="141">
        <v>104432.85</v>
      </c>
      <c r="BV12" s="130"/>
      <c r="BW12" s="141">
        <f t="shared" si="61"/>
        <v>94101.54</v>
      </c>
      <c r="BX12" s="141">
        <v>94101.54</v>
      </c>
      <c r="BY12" s="130"/>
      <c r="BZ12" s="9">
        <f t="shared" si="62"/>
        <v>0.1120218845936837</v>
      </c>
      <c r="CA12" s="9">
        <f t="shared" si="62"/>
        <v>0.1120218845936837</v>
      </c>
      <c r="CB12" s="9" t="str">
        <f t="shared" si="63"/>
        <v xml:space="preserve"> </v>
      </c>
      <c r="CC12" s="9">
        <f t="shared" si="64"/>
        <v>1.1097889577577584</v>
      </c>
      <c r="CD12" s="9">
        <f t="shared" si="64"/>
        <v>1.1097889577577584</v>
      </c>
      <c r="CE12" s="9" t="str">
        <f t="shared" si="64"/>
        <v xml:space="preserve"> </v>
      </c>
      <c r="CF12" s="130">
        <f t="shared" si="13"/>
        <v>4806019.34</v>
      </c>
      <c r="CG12" s="130">
        <v>4806019.34</v>
      </c>
      <c r="CH12" s="130"/>
      <c r="CI12" s="130">
        <f t="shared" si="65"/>
        <v>3488531.93</v>
      </c>
      <c r="CJ12" s="130">
        <v>3488531.93</v>
      </c>
      <c r="CK12" s="130"/>
      <c r="CL12" s="130">
        <f t="shared" si="66"/>
        <v>2402203.23</v>
      </c>
      <c r="CM12" s="130">
        <v>2402203.23</v>
      </c>
      <c r="CN12" s="34"/>
      <c r="CO12" s="9">
        <f>IF(CF12=0," ",IF(CI12/CF12*100&gt;200,"СВ.200",CI12/CF12))</f>
        <v>0.72586722674320325</v>
      </c>
      <c r="CP12" s="9">
        <f t="shared" si="67"/>
        <v>0.72586722674320325</v>
      </c>
      <c r="CQ12" s="9" t="str">
        <f t="shared" si="67"/>
        <v xml:space="preserve"> </v>
      </c>
      <c r="CR12" s="9">
        <f>IF(CL12=0," ",IF(CI12/CL12*100&gt;200,"СВ.200",CI12/CL12))</f>
        <v>1.4522218130561753</v>
      </c>
      <c r="CS12" s="9">
        <f t="shared" si="68"/>
        <v>1.4522218130561753</v>
      </c>
      <c r="CT12" s="9" t="str">
        <f t="shared" si="68"/>
        <v xml:space="preserve"> </v>
      </c>
      <c r="CU12" s="130">
        <f t="shared" si="14"/>
        <v>8755110</v>
      </c>
      <c r="CV12" s="130">
        <v>8755110</v>
      </c>
      <c r="CW12" s="130"/>
      <c r="CX12" s="130">
        <f t="shared" si="69"/>
        <v>5020487.71</v>
      </c>
      <c r="CY12" s="130">
        <v>5020487.71</v>
      </c>
      <c r="CZ12" s="130"/>
      <c r="DA12" s="130">
        <f t="shared" si="70"/>
        <v>19021528.57</v>
      </c>
      <c r="DB12" s="130">
        <v>19021528.57</v>
      </c>
      <c r="DC12" s="130"/>
      <c r="DD12" s="9">
        <f t="shared" si="71"/>
        <v>0.57343513787947842</v>
      </c>
      <c r="DE12" s="9">
        <f t="shared" si="71"/>
        <v>0.57343513787947842</v>
      </c>
      <c r="DF12" s="9" t="str">
        <f t="shared" si="71"/>
        <v xml:space="preserve"> </v>
      </c>
      <c r="DG12" s="9">
        <f t="shared" si="72"/>
        <v>0.26393713268228686</v>
      </c>
      <c r="DH12" s="9">
        <f t="shared" si="72"/>
        <v>0.26393713268228686</v>
      </c>
      <c r="DI12" s="34"/>
      <c r="DJ12" s="130">
        <f t="shared" si="15"/>
        <v>11036500</v>
      </c>
      <c r="DK12" s="130">
        <v>11036500</v>
      </c>
      <c r="DL12" s="130"/>
      <c r="DM12" s="130">
        <f t="shared" si="16"/>
        <v>10991648.23</v>
      </c>
      <c r="DN12" s="130">
        <v>10991648.23</v>
      </c>
      <c r="DO12" s="130"/>
      <c r="DP12" s="130">
        <f t="shared" si="17"/>
        <v>34265098.07</v>
      </c>
      <c r="DQ12" s="130">
        <v>34265098.07</v>
      </c>
      <c r="DR12" s="130"/>
      <c r="DS12" s="9">
        <f t="shared" si="18"/>
        <v>0.99593605128437457</v>
      </c>
      <c r="DT12" s="9">
        <f t="shared" si="18"/>
        <v>0.99593605128437457</v>
      </c>
      <c r="DU12" s="9" t="str">
        <f t="shared" si="18"/>
        <v xml:space="preserve"> </v>
      </c>
      <c r="DV12" s="9">
        <f t="shared" si="19"/>
        <v>0.320782628654534</v>
      </c>
      <c r="DW12" s="9">
        <f>IF(DQ12=0," ",IF(DN12/DQ12*100&gt;200,"СВ.200",DN12/DQ12))</f>
        <v>0.320782628654534</v>
      </c>
      <c r="DX12" s="9" t="str">
        <f t="shared" si="19"/>
        <v xml:space="preserve"> </v>
      </c>
      <c r="DY12" s="153">
        <f t="shared" si="20"/>
        <v>0</v>
      </c>
      <c r="DZ12" s="153">
        <v>0</v>
      </c>
      <c r="EA12" s="130"/>
      <c r="EB12" s="153">
        <f t="shared" si="21"/>
        <v>2607000</v>
      </c>
      <c r="EC12" s="153">
        <v>2607000</v>
      </c>
      <c r="ED12" s="130"/>
      <c r="EE12" s="153">
        <f t="shared" si="22"/>
        <v>6075000</v>
      </c>
      <c r="EF12" s="153">
        <v>6075000</v>
      </c>
      <c r="EG12" s="153"/>
      <c r="EH12" s="9" t="str">
        <f t="shared" si="73"/>
        <v xml:space="preserve"> </v>
      </c>
      <c r="EI12" s="9" t="str">
        <f t="shared" si="73"/>
        <v xml:space="preserve"> </v>
      </c>
      <c r="EJ12" s="9" t="str">
        <f t="shared" si="73"/>
        <v xml:space="preserve"> </v>
      </c>
      <c r="EK12" s="9">
        <f t="shared" si="74"/>
        <v>0.4291358024691358</v>
      </c>
      <c r="EL12" s="9">
        <f t="shared" si="74"/>
        <v>0.4291358024691358</v>
      </c>
      <c r="EM12" s="9" t="str">
        <f t="shared" si="74"/>
        <v xml:space="preserve"> </v>
      </c>
      <c r="EN12" s="130">
        <f t="shared" si="23"/>
        <v>2375864.6800000002</v>
      </c>
      <c r="EO12" s="130">
        <v>2375864.6800000002</v>
      </c>
      <c r="EP12" s="130"/>
      <c r="EQ12" s="130">
        <f t="shared" si="24"/>
        <v>2072145.88</v>
      </c>
      <c r="ER12" s="130">
        <v>2072145.88</v>
      </c>
      <c r="ES12" s="130"/>
      <c r="ET12" s="130">
        <f t="shared" si="25"/>
        <v>809973.57</v>
      </c>
      <c r="EU12" s="130">
        <v>809973.57</v>
      </c>
      <c r="EV12" s="130"/>
      <c r="EW12" s="9">
        <f t="shared" si="75"/>
        <v>0.87216494164979119</v>
      </c>
      <c r="EX12" s="9">
        <f t="shared" si="75"/>
        <v>0.87216494164979119</v>
      </c>
      <c r="EY12" s="9" t="str">
        <f t="shared" si="75"/>
        <v xml:space="preserve"> </v>
      </c>
      <c r="EZ12" s="9" t="str">
        <f t="shared" si="76"/>
        <v>СВ.200</v>
      </c>
      <c r="FA12" s="9" t="str">
        <f t="shared" si="76"/>
        <v>СВ.200</v>
      </c>
      <c r="FB12" s="9" t="str">
        <f t="shared" si="76"/>
        <v xml:space="preserve"> </v>
      </c>
      <c r="FC12" s="130">
        <f t="shared" si="26"/>
        <v>50000</v>
      </c>
      <c r="FD12" s="130">
        <v>50000</v>
      </c>
      <c r="FE12" s="130"/>
      <c r="FF12" s="130">
        <f t="shared" si="27"/>
        <v>50000</v>
      </c>
      <c r="FG12" s="130">
        <v>50000</v>
      </c>
      <c r="FH12" s="130"/>
      <c r="FI12" s="130">
        <f t="shared" si="28"/>
        <v>67259.37</v>
      </c>
      <c r="FJ12" s="130">
        <v>67259.37</v>
      </c>
      <c r="FK12" s="130"/>
      <c r="FL12" s="9">
        <f t="shared" si="77"/>
        <v>1</v>
      </c>
      <c r="FM12" s="9">
        <f t="shared" si="77"/>
        <v>1</v>
      </c>
      <c r="FN12" s="9" t="str">
        <f t="shared" si="77"/>
        <v xml:space="preserve"> </v>
      </c>
      <c r="FO12" s="9">
        <f t="shared" si="78"/>
        <v>0.74339084650956444</v>
      </c>
      <c r="FP12" s="9">
        <f t="shared" si="29"/>
        <v>0.74339084650956444</v>
      </c>
      <c r="FQ12" s="9" t="str">
        <f t="shared" si="29"/>
        <v xml:space="preserve"> </v>
      </c>
      <c r="FR12" s="130">
        <f t="shared" si="30"/>
        <v>2661300</v>
      </c>
      <c r="FS12" s="130">
        <v>2661300</v>
      </c>
      <c r="FT12" s="130"/>
      <c r="FU12" s="130">
        <f t="shared" si="31"/>
        <v>2661300</v>
      </c>
      <c r="FV12" s="130">
        <v>2661300</v>
      </c>
      <c r="FW12" s="130"/>
      <c r="FX12" s="130">
        <f t="shared" si="32"/>
        <v>1974000</v>
      </c>
      <c r="FY12" s="130">
        <v>1974000</v>
      </c>
      <c r="FZ12" s="130"/>
      <c r="GA12" s="9">
        <f t="shared" si="33"/>
        <v>1</v>
      </c>
      <c r="GB12" s="9">
        <f t="shared" si="33"/>
        <v>1</v>
      </c>
      <c r="GC12" s="19" t="str">
        <f t="shared" si="33"/>
        <v xml:space="preserve"> </v>
      </c>
      <c r="GD12" s="9">
        <f t="shared" si="34"/>
        <v>1.3481762917933131</v>
      </c>
      <c r="GE12" s="9">
        <f t="shared" si="34"/>
        <v>1.3481762917933131</v>
      </c>
      <c r="GF12" s="9" t="str">
        <f t="shared" si="34"/>
        <v xml:space="preserve"> </v>
      </c>
      <c r="GG12" s="107">
        <f t="shared" si="79"/>
        <v>0.23836897042328606</v>
      </c>
      <c r="GH12" s="10">
        <f t="shared" si="35"/>
        <v>0.23836897042328606</v>
      </c>
      <c r="GI12" s="33"/>
      <c r="GJ12" s="67">
        <f t="shared" si="80"/>
        <v>0.14555904253848773</v>
      </c>
      <c r="GK12" s="10">
        <f t="shared" si="36"/>
        <v>0.14555904253848773</v>
      </c>
      <c r="GL12" s="33"/>
      <c r="GM12" s="37">
        <f t="shared" si="37"/>
        <v>0.1314177724663933</v>
      </c>
      <c r="GN12" s="9">
        <f t="shared" si="37"/>
        <v>0.1314177724663933</v>
      </c>
      <c r="GO12" s="33"/>
      <c r="GP12" s="37">
        <f t="shared" si="38"/>
        <v>0.33344896820986608</v>
      </c>
      <c r="GQ12" s="9">
        <f t="shared" si="38"/>
        <v>0.33344896820986608</v>
      </c>
      <c r="GR12" s="9" t="str">
        <f t="shared" si="81"/>
        <v xml:space="preserve"> </v>
      </c>
      <c r="GS12" s="37">
        <f t="shared" si="82"/>
        <v>7.2614405498896591E-3</v>
      </c>
      <c r="GT12" s="9">
        <f t="shared" si="82"/>
        <v>7.2614405498896591E-3</v>
      </c>
      <c r="GU12" s="9" t="str">
        <f t="shared" si="82"/>
        <v xml:space="preserve"> </v>
      </c>
      <c r="GV12" s="37">
        <f t="shared" si="83"/>
        <v>1.844741784586116E-2</v>
      </c>
      <c r="GW12" s="9">
        <f t="shared" si="83"/>
        <v>1.844741784586116E-2</v>
      </c>
      <c r="GX12" s="9" t="str">
        <f t="shared" ref="GX12:GX17" si="85">IF(BG12&lt;=0," ",IF(Q12&lt;=0," ",IF(BG12/Q12*100&gt;200,"СВ.200",BG12/Q12)))</f>
        <v xml:space="preserve"> </v>
      </c>
      <c r="GY12" s="37">
        <f t="shared" si="39"/>
        <v>0.21527193949786538</v>
      </c>
      <c r="GZ12" s="9">
        <f t="shared" si="39"/>
        <v>0.21527193949786538</v>
      </c>
      <c r="HA12" s="9" t="str">
        <f t="shared" si="39"/>
        <v xml:space="preserve"> </v>
      </c>
      <c r="HB12" s="37">
        <f t="shared" si="40"/>
        <v>8.5255351835749726E-2</v>
      </c>
      <c r="HC12" s="9">
        <f t="shared" si="40"/>
        <v>8.5255351835749726E-2</v>
      </c>
      <c r="HD12" s="9"/>
      <c r="HE12" s="37">
        <f t="shared" si="41"/>
        <v>9.1666966045468572E-3</v>
      </c>
      <c r="HF12" s="9">
        <f t="shared" si="41"/>
        <v>9.1666966045468572E-3</v>
      </c>
      <c r="HG12" s="19" t="str">
        <f t="shared" si="41"/>
        <v xml:space="preserve"> </v>
      </c>
      <c r="HH12" s="37">
        <f t="shared" si="42"/>
        <v>3.5188120409600447E-2</v>
      </c>
      <c r="HI12" s="9">
        <f t="shared" si="42"/>
        <v>3.5188120409600447E-2</v>
      </c>
      <c r="HJ12" s="9" t="str">
        <f t="shared" si="84"/>
        <v xml:space="preserve"> </v>
      </c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</row>
    <row r="13" spans="1:244" s="12" customFormat="1" ht="15.75" outlineLevel="1" x14ac:dyDescent="0.2">
      <c r="A13" s="32">
        <v>4</v>
      </c>
      <c r="B13" s="82" t="s">
        <v>6</v>
      </c>
      <c r="C13" s="132">
        <f t="shared" si="6"/>
        <v>127850705.86</v>
      </c>
      <c r="D13" s="131">
        <v>127850705.86</v>
      </c>
      <c r="E13" s="133"/>
      <c r="F13" s="132">
        <f t="shared" si="7"/>
        <v>130031880.31999999</v>
      </c>
      <c r="G13" s="131">
        <v>130031880.31999999</v>
      </c>
      <c r="H13" s="133"/>
      <c r="I13" s="130">
        <f t="shared" si="8"/>
        <v>28014981.100000001</v>
      </c>
      <c r="J13" s="149">
        <v>28014981.100000001</v>
      </c>
      <c r="K13" s="130"/>
      <c r="L13" s="130">
        <f t="shared" si="43"/>
        <v>23126270.09</v>
      </c>
      <c r="M13" s="152">
        <v>23126270.09</v>
      </c>
      <c r="N13" s="130"/>
      <c r="O13" s="130">
        <f t="shared" si="44"/>
        <v>40928680.030000001</v>
      </c>
      <c r="P13" s="152">
        <v>40928680.030000001</v>
      </c>
      <c r="Q13" s="130"/>
      <c r="R13" s="9">
        <f t="shared" si="45"/>
        <v>0.82549654441851461</v>
      </c>
      <c r="S13" s="9">
        <f t="shared" si="45"/>
        <v>0.82549654441851461</v>
      </c>
      <c r="T13" s="9" t="str">
        <f t="shared" si="45"/>
        <v xml:space="preserve"> </v>
      </c>
      <c r="U13" s="9">
        <f t="shared" si="46"/>
        <v>0.56503825857684276</v>
      </c>
      <c r="V13" s="9">
        <f t="shared" si="46"/>
        <v>0.56503825857684276</v>
      </c>
      <c r="W13" s="9" t="str">
        <f t="shared" si="46"/>
        <v xml:space="preserve"> </v>
      </c>
      <c r="X13" s="130">
        <f t="shared" si="9"/>
        <v>17000000</v>
      </c>
      <c r="Y13" s="130">
        <v>17000000</v>
      </c>
      <c r="Z13" s="130"/>
      <c r="AA13" s="130">
        <f t="shared" si="47"/>
        <v>15953828.630000001</v>
      </c>
      <c r="AB13" s="130">
        <v>15953828.630000001</v>
      </c>
      <c r="AC13" s="130"/>
      <c r="AD13" s="130">
        <f t="shared" si="48"/>
        <v>20392260.109999999</v>
      </c>
      <c r="AE13" s="130">
        <v>20392260.109999999</v>
      </c>
      <c r="AF13" s="130"/>
      <c r="AG13" s="9">
        <f t="shared" si="49"/>
        <v>0.93846050764705891</v>
      </c>
      <c r="AH13" s="9">
        <f t="shared" si="49"/>
        <v>0.93846050764705891</v>
      </c>
      <c r="AI13" s="9" t="str">
        <f t="shared" si="49"/>
        <v xml:space="preserve"> </v>
      </c>
      <c r="AJ13" s="9">
        <f t="shared" si="50"/>
        <v>0.78234725057162879</v>
      </c>
      <c r="AK13" s="9">
        <f>IF(AE13=0," ",IF(AB13/AE13*100&gt;200,"СВ.200",AB13/AE13))</f>
        <v>0.78234725057162879</v>
      </c>
      <c r="AL13" s="9" t="str">
        <f t="shared" si="51"/>
        <v xml:space="preserve"> </v>
      </c>
      <c r="AM13" s="130">
        <f t="shared" si="10"/>
        <v>0</v>
      </c>
      <c r="AN13" s="130">
        <v>0</v>
      </c>
      <c r="AO13" s="130"/>
      <c r="AP13" s="130">
        <f t="shared" si="52"/>
        <v>0</v>
      </c>
      <c r="AQ13" s="130">
        <v>0</v>
      </c>
      <c r="AR13" s="130"/>
      <c r="AS13" s="130">
        <f t="shared" si="53"/>
        <v>0</v>
      </c>
      <c r="AT13" s="130">
        <v>0</v>
      </c>
      <c r="AU13" s="130"/>
      <c r="AV13" s="9" t="str">
        <f t="shared" si="54"/>
        <v xml:space="preserve"> </v>
      </c>
      <c r="AW13" s="9" t="str">
        <f t="shared" si="54"/>
        <v xml:space="preserve"> </v>
      </c>
      <c r="AX13" s="9" t="str">
        <f t="shared" si="54"/>
        <v xml:space="preserve"> </v>
      </c>
      <c r="AY13" s="9" t="str">
        <f t="shared" si="55"/>
        <v xml:space="preserve"> </v>
      </c>
      <c r="AZ13" s="9" t="str">
        <f t="shared" si="55"/>
        <v xml:space="preserve"> </v>
      </c>
      <c r="BA13" s="9" t="str">
        <f t="shared" si="55"/>
        <v xml:space="preserve"> </v>
      </c>
      <c r="BB13" s="130">
        <f t="shared" si="11"/>
        <v>1512000</v>
      </c>
      <c r="BC13" s="130">
        <v>1512000</v>
      </c>
      <c r="BD13" s="130"/>
      <c r="BE13" s="130">
        <f t="shared" si="56"/>
        <v>1317826.49</v>
      </c>
      <c r="BF13" s="130">
        <v>1317826.49</v>
      </c>
      <c r="BG13" s="130"/>
      <c r="BH13" s="130">
        <f t="shared" si="57"/>
        <v>1161710.78</v>
      </c>
      <c r="BI13" s="130">
        <v>1161710.78</v>
      </c>
      <c r="BJ13" s="130"/>
      <c r="BK13" s="9">
        <f>IF(BB13=0," ",IF(BE13/BB13*100&gt;200,"СВ.200",BE13/BB13))</f>
        <v>0.87157836640211639</v>
      </c>
      <c r="BL13" s="9">
        <f t="shared" si="58"/>
        <v>0.87157836640211639</v>
      </c>
      <c r="BM13" s="9" t="str">
        <f t="shared" si="58"/>
        <v xml:space="preserve"> </v>
      </c>
      <c r="BN13" s="9">
        <f t="shared" si="59"/>
        <v>1.1343843172394423</v>
      </c>
      <c r="BO13" s="9">
        <f>IF(BI13=0," ",IF(BF13/BI13*100&gt;200,"СВ.200",BF13/BI13))</f>
        <v>1.1343843172394423</v>
      </c>
      <c r="BP13" s="9" t="str">
        <f t="shared" si="59"/>
        <v xml:space="preserve"> </v>
      </c>
      <c r="BQ13" s="130">
        <f t="shared" si="12"/>
        <v>7000</v>
      </c>
      <c r="BR13" s="130">
        <v>7000</v>
      </c>
      <c r="BS13" s="130"/>
      <c r="BT13" s="141">
        <f t="shared" si="60"/>
        <v>5648.56</v>
      </c>
      <c r="BU13" s="141">
        <v>5648.56</v>
      </c>
      <c r="BV13" s="130"/>
      <c r="BW13" s="141">
        <f t="shared" si="61"/>
        <v>3784.78</v>
      </c>
      <c r="BX13" s="141">
        <v>3784.78</v>
      </c>
      <c r="BY13" s="130"/>
      <c r="BZ13" s="9">
        <f t="shared" si="62"/>
        <v>0.80693714285714291</v>
      </c>
      <c r="CA13" s="9">
        <f t="shared" si="62"/>
        <v>0.80693714285714291</v>
      </c>
      <c r="CB13" s="9" t="str">
        <f t="shared" si="63"/>
        <v xml:space="preserve"> </v>
      </c>
      <c r="CC13" s="9">
        <f>IF(BW13=0," ",IF(BT13/BW13*100&gt;200,"СВ.200",BT13/BW13))</f>
        <v>1.4924407759499891</v>
      </c>
      <c r="CD13" s="9">
        <f t="shared" si="64"/>
        <v>1.4924407759499891</v>
      </c>
      <c r="CE13" s="9" t="str">
        <f t="shared" si="64"/>
        <v xml:space="preserve"> </v>
      </c>
      <c r="CF13" s="130">
        <f t="shared" si="13"/>
        <v>10000</v>
      </c>
      <c r="CG13" s="130">
        <v>10000</v>
      </c>
      <c r="CH13" s="130"/>
      <c r="CI13" s="130">
        <f t="shared" si="65"/>
        <v>9477.6200000000008</v>
      </c>
      <c r="CJ13" s="130">
        <v>9477.6200000000008</v>
      </c>
      <c r="CK13" s="130"/>
      <c r="CL13" s="130">
        <f t="shared" si="66"/>
        <v>34911.89</v>
      </c>
      <c r="CM13" s="130">
        <v>34911.89</v>
      </c>
      <c r="CN13" s="34"/>
      <c r="CO13" s="9">
        <f>IF(CI13=0," ",IF(CI13/CF13*100&gt;200,"СВ.200",CI13/CF13))</f>
        <v>0.9477620000000001</v>
      </c>
      <c r="CP13" s="9">
        <f>IF(CJ13=0," ",IF(CJ13/CG13*100&gt;200,"СВ.200",CJ13/CG13))</f>
        <v>0.9477620000000001</v>
      </c>
      <c r="CQ13" s="9" t="str">
        <f t="shared" si="67"/>
        <v xml:space="preserve"> </v>
      </c>
      <c r="CR13" s="9">
        <f t="shared" si="68"/>
        <v>0.27147255562503209</v>
      </c>
      <c r="CS13" s="9">
        <f t="shared" si="68"/>
        <v>0.27147255562503209</v>
      </c>
      <c r="CT13" s="9" t="str">
        <f t="shared" si="68"/>
        <v xml:space="preserve"> </v>
      </c>
      <c r="CU13" s="130">
        <f t="shared" si="14"/>
        <v>500000</v>
      </c>
      <c r="CV13" s="130">
        <v>500000</v>
      </c>
      <c r="CW13" s="130"/>
      <c r="CX13" s="130">
        <f t="shared" si="69"/>
        <v>323956.71999999997</v>
      </c>
      <c r="CY13" s="130">
        <v>323956.71999999997</v>
      </c>
      <c r="CZ13" s="130"/>
      <c r="DA13" s="130">
        <f t="shared" si="70"/>
        <v>444300</v>
      </c>
      <c r="DB13" s="130">
        <v>444300</v>
      </c>
      <c r="DC13" s="130"/>
      <c r="DD13" s="9">
        <f t="shared" si="71"/>
        <v>0.64791343999999995</v>
      </c>
      <c r="DE13" s="9">
        <f>IF(CV13=0," ",IF(CY13/CV13*100&gt;200,"СВ.200",CY13/CV13))</f>
        <v>0.64791343999999995</v>
      </c>
      <c r="DF13" s="9" t="str">
        <f t="shared" si="71"/>
        <v xml:space="preserve"> </v>
      </c>
      <c r="DG13" s="9">
        <f>IF(DA13=0," ",IF(CX13/DA13*100&gt;200,"СВ.200",CX13/DA13))</f>
        <v>0.72913959036686915</v>
      </c>
      <c r="DH13" s="9">
        <f t="shared" si="72"/>
        <v>0.72913959036686915</v>
      </c>
      <c r="DI13" s="34"/>
      <c r="DJ13" s="130">
        <f t="shared" si="15"/>
        <v>7000000</v>
      </c>
      <c r="DK13" s="130">
        <v>7000000</v>
      </c>
      <c r="DL13" s="130"/>
      <c r="DM13" s="130">
        <f t="shared" si="16"/>
        <v>4155917.57</v>
      </c>
      <c r="DN13" s="130">
        <v>4155917.57</v>
      </c>
      <c r="DO13" s="130"/>
      <c r="DP13" s="130">
        <f t="shared" si="17"/>
        <v>17166275.489999998</v>
      </c>
      <c r="DQ13" s="130">
        <v>17166275.489999998</v>
      </c>
      <c r="DR13" s="130"/>
      <c r="DS13" s="9">
        <f t="shared" si="18"/>
        <v>0.59370250999999996</v>
      </c>
      <c r="DT13" s="9">
        <f t="shared" si="18"/>
        <v>0.59370250999999996</v>
      </c>
      <c r="DU13" s="9" t="str">
        <f t="shared" si="18"/>
        <v xml:space="preserve"> </v>
      </c>
      <c r="DV13" s="9">
        <f t="shared" si="19"/>
        <v>0.24209780231133879</v>
      </c>
      <c r="DW13" s="9">
        <f>IF(DQ13=0," ",IF(DN13/DQ13*100&gt;200,"СВ.200",DN13/DQ13))</f>
        <v>0.24209780231133879</v>
      </c>
      <c r="DX13" s="9" t="str">
        <f t="shared" si="19"/>
        <v xml:space="preserve"> </v>
      </c>
      <c r="DY13" s="153">
        <f t="shared" si="20"/>
        <v>0</v>
      </c>
      <c r="DZ13" s="153">
        <v>0</v>
      </c>
      <c r="EA13" s="130"/>
      <c r="EB13" s="153">
        <f t="shared" si="21"/>
        <v>0</v>
      </c>
      <c r="EC13" s="153">
        <v>0</v>
      </c>
      <c r="ED13" s="130"/>
      <c r="EE13" s="153">
        <f t="shared" si="22"/>
        <v>0</v>
      </c>
      <c r="EF13" s="153">
        <v>0</v>
      </c>
      <c r="EG13" s="153"/>
      <c r="EH13" s="9" t="str">
        <f t="shared" si="73"/>
        <v xml:space="preserve"> </v>
      </c>
      <c r="EI13" s="9" t="str">
        <f t="shared" si="73"/>
        <v xml:space="preserve"> </v>
      </c>
      <c r="EJ13" s="9" t="str">
        <f t="shared" si="73"/>
        <v xml:space="preserve"> </v>
      </c>
      <c r="EK13" s="9" t="str">
        <f t="shared" si="74"/>
        <v xml:space="preserve"> </v>
      </c>
      <c r="EL13" s="9" t="str">
        <f t="shared" si="74"/>
        <v xml:space="preserve"> </v>
      </c>
      <c r="EM13" s="9" t="str">
        <f t="shared" si="74"/>
        <v xml:space="preserve"> </v>
      </c>
      <c r="EN13" s="130">
        <f t="shared" si="23"/>
        <v>322245</v>
      </c>
      <c r="EO13" s="130">
        <v>322245</v>
      </c>
      <c r="EP13" s="130"/>
      <c r="EQ13" s="130">
        <f t="shared" si="24"/>
        <v>187287.59</v>
      </c>
      <c r="ER13" s="130">
        <v>187287.59</v>
      </c>
      <c r="ES13" s="130"/>
      <c r="ET13" s="130">
        <f t="shared" si="25"/>
        <v>183954.11</v>
      </c>
      <c r="EU13" s="130">
        <v>183954.11</v>
      </c>
      <c r="EV13" s="130"/>
      <c r="EW13" s="9">
        <f>IF(EQ13=0," ",IF(EQ13/EN13*100&gt;200,"СВ.200",EQ13/EN13))</f>
        <v>0.58119626371239275</v>
      </c>
      <c r="EX13" s="9">
        <f>IF(ER13=0," ",IF(ER13/EO13*100&gt;200,"СВ.200",ER13/EO13))</f>
        <v>0.58119626371239275</v>
      </c>
      <c r="EY13" s="9" t="str">
        <f t="shared" si="75"/>
        <v xml:space="preserve"> </v>
      </c>
      <c r="EZ13" s="9">
        <f>IF(EQ13=0," ",IF(EQ13/ET13*100&gt;200,"СВ.200",EQ13/ET13))</f>
        <v>1.0181212586117268</v>
      </c>
      <c r="FA13" s="9">
        <f>IF(ER13=0," ",IF(ER13/EU13*100&gt;200,"СВ.200",ER13/EU13))</f>
        <v>1.0181212586117268</v>
      </c>
      <c r="FB13" s="9" t="str">
        <f t="shared" si="76"/>
        <v xml:space="preserve"> </v>
      </c>
      <c r="FC13" s="130">
        <f t="shared" si="26"/>
        <v>97838</v>
      </c>
      <c r="FD13" s="130">
        <v>97838</v>
      </c>
      <c r="FE13" s="130"/>
      <c r="FF13" s="130">
        <f t="shared" si="27"/>
        <v>68596.460000000006</v>
      </c>
      <c r="FG13" s="130">
        <v>68596.460000000006</v>
      </c>
      <c r="FH13" s="130"/>
      <c r="FI13" s="130">
        <f t="shared" si="28"/>
        <v>207712.64000000001</v>
      </c>
      <c r="FJ13" s="130">
        <v>207712.64000000001</v>
      </c>
      <c r="FK13" s="130"/>
      <c r="FL13" s="9">
        <f t="shared" si="77"/>
        <v>0.7011228765919173</v>
      </c>
      <c r="FM13" s="9">
        <f t="shared" si="77"/>
        <v>0.7011228765919173</v>
      </c>
      <c r="FN13" s="9" t="str">
        <f t="shared" si="77"/>
        <v xml:space="preserve"> </v>
      </c>
      <c r="FO13" s="9">
        <f t="shared" si="78"/>
        <v>0.33024692190133448</v>
      </c>
      <c r="FP13" s="9">
        <f t="shared" si="29"/>
        <v>0.33024692190133448</v>
      </c>
      <c r="FQ13" s="9" t="str">
        <f t="shared" si="29"/>
        <v xml:space="preserve"> </v>
      </c>
      <c r="FR13" s="130">
        <f t="shared" si="30"/>
        <v>565898.1</v>
      </c>
      <c r="FS13" s="130">
        <v>565898.1</v>
      </c>
      <c r="FT13" s="130"/>
      <c r="FU13" s="130">
        <f t="shared" si="31"/>
        <v>383700</v>
      </c>
      <c r="FV13" s="130">
        <v>383700</v>
      </c>
      <c r="FW13" s="130"/>
      <c r="FX13" s="130">
        <f t="shared" si="32"/>
        <v>446727.72</v>
      </c>
      <c r="FY13" s="130">
        <v>446727.72</v>
      </c>
      <c r="FZ13" s="130"/>
      <c r="GA13" s="9">
        <f t="shared" si="33"/>
        <v>0.67803726501290607</v>
      </c>
      <c r="GB13" s="9">
        <f t="shared" si="33"/>
        <v>0.67803726501290607</v>
      </c>
      <c r="GC13" s="19" t="str">
        <f t="shared" si="33"/>
        <v xml:space="preserve"> </v>
      </c>
      <c r="GD13" s="9">
        <f t="shared" si="34"/>
        <v>0.85891244895212682</v>
      </c>
      <c r="GE13" s="9">
        <f t="shared" si="34"/>
        <v>0.85891244895212682</v>
      </c>
      <c r="GF13" s="9" t="str">
        <f t="shared" si="34"/>
        <v xml:space="preserve"> </v>
      </c>
      <c r="GG13" s="107">
        <f t="shared" si="79"/>
        <v>0.31475881091065655</v>
      </c>
      <c r="GH13" s="10">
        <f t="shared" si="35"/>
        <v>0.31475881091065655</v>
      </c>
      <c r="GI13" s="33"/>
      <c r="GJ13" s="67">
        <f t="shared" si="80"/>
        <v>0.18088496214736502</v>
      </c>
      <c r="GK13" s="10">
        <f t="shared" si="36"/>
        <v>0.18088496214736502</v>
      </c>
      <c r="GL13" s="33"/>
      <c r="GM13" s="37">
        <f t="shared" si="37"/>
        <v>0.49823889006566624</v>
      </c>
      <c r="GN13" s="9">
        <f t="shared" si="37"/>
        <v>0.49823889006566624</v>
      </c>
      <c r="GO13" s="33"/>
      <c r="GP13" s="37">
        <f t="shared" si="38"/>
        <v>0.68985740320046574</v>
      </c>
      <c r="GQ13" s="9">
        <f t="shared" si="38"/>
        <v>0.68985740320046574</v>
      </c>
      <c r="GR13" s="9" t="str">
        <f t="shared" si="81"/>
        <v xml:space="preserve"> </v>
      </c>
      <c r="GS13" s="37">
        <f t="shared" si="82"/>
        <v>2.8383783184517227E-2</v>
      </c>
      <c r="GT13" s="9">
        <f t="shared" si="82"/>
        <v>2.8383783184517227E-2</v>
      </c>
      <c r="GU13" s="9" t="str">
        <f t="shared" si="82"/>
        <v xml:space="preserve"> </v>
      </c>
      <c r="GV13" s="37">
        <f t="shared" si="83"/>
        <v>5.6983961740109557E-2</v>
      </c>
      <c r="GW13" s="9">
        <f t="shared" si="83"/>
        <v>5.6983961740109557E-2</v>
      </c>
      <c r="GX13" s="9" t="str">
        <f t="shared" si="85"/>
        <v xml:space="preserve"> </v>
      </c>
      <c r="GY13" s="37">
        <f t="shared" si="39"/>
        <v>1.0855468577885628E-2</v>
      </c>
      <c r="GZ13" s="9">
        <f t="shared" si="39"/>
        <v>1.0855468577885628E-2</v>
      </c>
      <c r="HA13" s="9" t="str">
        <f t="shared" si="39"/>
        <v xml:space="preserve"> </v>
      </c>
      <c r="HB13" s="37">
        <f t="shared" si="40"/>
        <v>1.4008169875179381E-2</v>
      </c>
      <c r="HC13" s="9">
        <f t="shared" si="40"/>
        <v>1.4008169875179381E-2</v>
      </c>
      <c r="HD13" s="9"/>
      <c r="HE13" s="37">
        <f t="shared" si="41"/>
        <v>4.4945038507267976E-3</v>
      </c>
      <c r="HF13" s="9">
        <f t="shared" si="41"/>
        <v>4.4945038507267976E-3</v>
      </c>
      <c r="HG13" s="19" t="str">
        <f t="shared" si="41"/>
        <v xml:space="preserve"> </v>
      </c>
      <c r="HH13" s="37">
        <f t="shared" si="42"/>
        <v>8.098478019634682E-3</v>
      </c>
      <c r="HI13" s="9">
        <f t="shared" si="42"/>
        <v>8.098478019634682E-3</v>
      </c>
      <c r="HJ13" s="9" t="str">
        <f t="shared" si="84"/>
        <v xml:space="preserve"> </v>
      </c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</row>
    <row r="14" spans="1:244" s="12" customFormat="1" ht="15.75" outlineLevel="1" x14ac:dyDescent="0.2">
      <c r="A14" s="32">
        <v>5</v>
      </c>
      <c r="B14" s="82" t="s">
        <v>7</v>
      </c>
      <c r="C14" s="130">
        <f t="shared" si="6"/>
        <v>265257599.97</v>
      </c>
      <c r="D14" s="131">
        <v>265257599.97</v>
      </c>
      <c r="E14" s="131"/>
      <c r="F14" s="130">
        <f t="shared" si="7"/>
        <v>192560295.05000001</v>
      </c>
      <c r="G14" s="131">
        <v>192560295.05000001</v>
      </c>
      <c r="H14" s="131"/>
      <c r="I14" s="130">
        <f t="shared" si="8"/>
        <v>62965450.259999998</v>
      </c>
      <c r="J14" s="149">
        <v>62965450.259999998</v>
      </c>
      <c r="K14" s="130"/>
      <c r="L14" s="130">
        <f t="shared" si="43"/>
        <v>60176724.560000002</v>
      </c>
      <c r="M14" s="152">
        <v>60176724.560000002</v>
      </c>
      <c r="N14" s="130"/>
      <c r="O14" s="130">
        <f t="shared" si="44"/>
        <v>19162048.409999996</v>
      </c>
      <c r="P14" s="152">
        <v>19162048.409999996</v>
      </c>
      <c r="Q14" s="130"/>
      <c r="R14" s="9">
        <f t="shared" si="45"/>
        <v>0.95571022380552106</v>
      </c>
      <c r="S14" s="9">
        <f t="shared" si="45"/>
        <v>0.95571022380552106</v>
      </c>
      <c r="T14" s="9" t="str">
        <f t="shared" si="45"/>
        <v xml:space="preserve"> </v>
      </c>
      <c r="U14" s="9" t="str">
        <f t="shared" si="46"/>
        <v>СВ.200</v>
      </c>
      <c r="V14" s="9" t="str">
        <f t="shared" si="46"/>
        <v>СВ.200</v>
      </c>
      <c r="W14" s="9" t="str">
        <f t="shared" si="46"/>
        <v xml:space="preserve"> </v>
      </c>
      <c r="X14" s="130">
        <f t="shared" si="9"/>
        <v>5502212</v>
      </c>
      <c r="Y14" s="130">
        <v>5502212</v>
      </c>
      <c r="Z14" s="130"/>
      <c r="AA14" s="130">
        <f t="shared" si="47"/>
        <v>4935532.58</v>
      </c>
      <c r="AB14" s="130">
        <v>4935532.58</v>
      </c>
      <c r="AC14" s="130"/>
      <c r="AD14" s="130">
        <f t="shared" si="48"/>
        <v>5135334.4000000004</v>
      </c>
      <c r="AE14" s="130">
        <v>5135334.4000000004</v>
      </c>
      <c r="AF14" s="130"/>
      <c r="AG14" s="9">
        <f t="shared" si="49"/>
        <v>0.89700879937014422</v>
      </c>
      <c r="AH14" s="9">
        <f t="shared" si="49"/>
        <v>0.89700879937014422</v>
      </c>
      <c r="AI14" s="9" t="str">
        <f t="shared" si="49"/>
        <v xml:space="preserve"> </v>
      </c>
      <c r="AJ14" s="9">
        <f t="shared" si="50"/>
        <v>0.96109273429204523</v>
      </c>
      <c r="AK14" s="9">
        <f>IF(AE14=0," ",IF(AB14/AE14*100&gt;200,"СВ.200",AB14/AE14))</f>
        <v>0.96109273429204523</v>
      </c>
      <c r="AL14" s="9" t="str">
        <f t="shared" si="51"/>
        <v xml:space="preserve"> </v>
      </c>
      <c r="AM14" s="130">
        <f t="shared" si="10"/>
        <v>1371800</v>
      </c>
      <c r="AN14" s="130">
        <v>1371800</v>
      </c>
      <c r="AO14" s="130"/>
      <c r="AP14" s="130">
        <f t="shared" si="52"/>
        <v>989592.92</v>
      </c>
      <c r="AQ14" s="130">
        <v>989592.92</v>
      </c>
      <c r="AR14" s="130"/>
      <c r="AS14" s="130">
        <f t="shared" si="53"/>
        <v>1145338.17</v>
      </c>
      <c r="AT14" s="130">
        <v>1145338.17</v>
      </c>
      <c r="AU14" s="130"/>
      <c r="AV14" s="9">
        <f>IF(AP14=0," ",IF(AP14/AM14*100&gt;200,"СВ.200",AP14/AM14))</f>
        <v>0.72138279632599511</v>
      </c>
      <c r="AW14" s="9">
        <f>IF(AQ14=0," ",IF(AQ14/AN14*100&gt;200,"СВ.200",AQ14/AN14))</f>
        <v>0.72138279632599511</v>
      </c>
      <c r="AX14" s="9" t="str">
        <f t="shared" si="54"/>
        <v xml:space="preserve"> </v>
      </c>
      <c r="AY14" s="9">
        <f>IF(AP14=0," ",IF(AS14/AP14*100&gt;200,"СВ.200",AS14/AP14))</f>
        <v>1.1573831490225293</v>
      </c>
      <c r="AZ14" s="9">
        <f>IF(AQ14=0," ",IF(AT14/AQ14*100&gt;200,"СВ.200",AT14/AQ14))</f>
        <v>1.1573831490225293</v>
      </c>
      <c r="BA14" s="9" t="str">
        <f t="shared" si="55"/>
        <v xml:space="preserve"> </v>
      </c>
      <c r="BB14" s="130">
        <f t="shared" si="11"/>
        <v>145700</v>
      </c>
      <c r="BC14" s="130">
        <v>145700</v>
      </c>
      <c r="BD14" s="130"/>
      <c r="BE14" s="130">
        <f t="shared" si="56"/>
        <v>125736.47</v>
      </c>
      <c r="BF14" s="130">
        <v>125736.47</v>
      </c>
      <c r="BG14" s="130"/>
      <c r="BH14" s="130">
        <f t="shared" si="57"/>
        <v>104289.37</v>
      </c>
      <c r="BI14" s="130">
        <v>104289.37</v>
      </c>
      <c r="BJ14" s="130"/>
      <c r="BK14" s="9">
        <f>IF(BB14=0," ",IF(BE14/BB14*100&gt;200,"СВ.200",BE14/BB14))</f>
        <v>0.86298194921070692</v>
      </c>
      <c r="BL14" s="9">
        <f>IF(BC14=0," ",IF(BF14/BC14*100&gt;200,"СВ.200",BF14/BC14))</f>
        <v>0.86298194921070692</v>
      </c>
      <c r="BM14" s="9" t="str">
        <f t="shared" si="58"/>
        <v xml:space="preserve"> </v>
      </c>
      <c r="BN14" s="9">
        <f t="shared" si="59"/>
        <v>1.2056499142721833</v>
      </c>
      <c r="BO14" s="9">
        <f t="shared" si="59"/>
        <v>1.2056499142721833</v>
      </c>
      <c r="BP14" s="9" t="str">
        <f t="shared" si="59"/>
        <v xml:space="preserve"> </v>
      </c>
      <c r="BQ14" s="130">
        <f t="shared" si="12"/>
        <v>577600</v>
      </c>
      <c r="BR14" s="130">
        <v>577600</v>
      </c>
      <c r="BS14" s="130"/>
      <c r="BT14" s="141">
        <f t="shared" si="60"/>
        <v>546099.38</v>
      </c>
      <c r="BU14" s="141">
        <v>546099.38</v>
      </c>
      <c r="BV14" s="130"/>
      <c r="BW14" s="141">
        <f t="shared" si="61"/>
        <v>367983.69</v>
      </c>
      <c r="BX14" s="141">
        <v>367983.69</v>
      </c>
      <c r="BY14" s="130"/>
      <c r="BZ14" s="9">
        <f t="shared" si="62"/>
        <v>0.94546291551246542</v>
      </c>
      <c r="CA14" s="9">
        <f t="shared" si="62"/>
        <v>0.94546291551246542</v>
      </c>
      <c r="CB14" s="9" t="str">
        <f t="shared" si="63"/>
        <v xml:space="preserve"> </v>
      </c>
      <c r="CC14" s="9">
        <f t="shared" si="64"/>
        <v>1.4840314797647689</v>
      </c>
      <c r="CD14" s="9">
        <f t="shared" si="64"/>
        <v>1.4840314797647689</v>
      </c>
      <c r="CE14" s="9" t="str">
        <f t="shared" si="64"/>
        <v xml:space="preserve"> </v>
      </c>
      <c r="CF14" s="130">
        <f t="shared" si="13"/>
        <v>0</v>
      </c>
      <c r="CG14" s="130">
        <v>0</v>
      </c>
      <c r="CH14" s="130"/>
      <c r="CI14" s="130">
        <f t="shared" si="65"/>
        <v>0</v>
      </c>
      <c r="CJ14" s="130">
        <v>0</v>
      </c>
      <c r="CK14" s="130"/>
      <c r="CL14" s="130">
        <f t="shared" si="66"/>
        <v>0</v>
      </c>
      <c r="CM14" s="130">
        <v>0</v>
      </c>
      <c r="CN14" s="34"/>
      <c r="CO14" s="9" t="str">
        <f t="shared" si="67"/>
        <v xml:space="preserve"> </v>
      </c>
      <c r="CP14" s="9" t="str">
        <f t="shared" si="67"/>
        <v xml:space="preserve"> </v>
      </c>
      <c r="CQ14" s="9" t="str">
        <f t="shared" si="67"/>
        <v xml:space="preserve"> </v>
      </c>
      <c r="CR14" s="9" t="str">
        <f t="shared" si="68"/>
        <v xml:space="preserve"> </v>
      </c>
      <c r="CS14" s="9" t="str">
        <f t="shared" si="68"/>
        <v xml:space="preserve"> </v>
      </c>
      <c r="CT14" s="9" t="str">
        <f t="shared" si="68"/>
        <v xml:space="preserve"> </v>
      </c>
      <c r="CU14" s="130">
        <f t="shared" si="14"/>
        <v>232100</v>
      </c>
      <c r="CV14" s="130">
        <v>232100</v>
      </c>
      <c r="CW14" s="130"/>
      <c r="CX14" s="130">
        <f t="shared" si="69"/>
        <v>0</v>
      </c>
      <c r="CY14" s="130">
        <v>0</v>
      </c>
      <c r="CZ14" s="130"/>
      <c r="DA14" s="130">
        <f t="shared" si="70"/>
        <v>1759304.93</v>
      </c>
      <c r="DB14" s="130">
        <v>1759304.93</v>
      </c>
      <c r="DC14" s="130"/>
      <c r="DD14" s="9">
        <f t="shared" si="71"/>
        <v>0</v>
      </c>
      <c r="DE14" s="9">
        <f t="shared" si="71"/>
        <v>0</v>
      </c>
      <c r="DF14" s="9" t="str">
        <f t="shared" si="71"/>
        <v xml:space="preserve"> </v>
      </c>
      <c r="DG14" s="9">
        <f t="shared" si="72"/>
        <v>0</v>
      </c>
      <c r="DH14" s="9">
        <f t="shared" si="72"/>
        <v>0</v>
      </c>
      <c r="DI14" s="34"/>
      <c r="DJ14" s="130">
        <f t="shared" si="15"/>
        <v>4118000</v>
      </c>
      <c r="DK14" s="130">
        <v>4118000</v>
      </c>
      <c r="DL14" s="130"/>
      <c r="DM14" s="130">
        <f t="shared" si="16"/>
        <v>4142538.54</v>
      </c>
      <c r="DN14" s="130">
        <v>4142538.54</v>
      </c>
      <c r="DO14" s="130"/>
      <c r="DP14" s="130">
        <f t="shared" si="17"/>
        <v>4174585.56</v>
      </c>
      <c r="DQ14" s="130">
        <v>4174585.56</v>
      </c>
      <c r="DR14" s="130"/>
      <c r="DS14" s="9">
        <f>IF(DJ14=0," ",IF(DM14/DJ14*100&gt;200,"СВ.200",DM14/DJ14))</f>
        <v>1.0059588489558038</v>
      </c>
      <c r="DT14" s="9">
        <f t="shared" si="18"/>
        <v>1.0059588489558038</v>
      </c>
      <c r="DU14" s="9" t="str">
        <f t="shared" si="18"/>
        <v xml:space="preserve"> </v>
      </c>
      <c r="DV14" s="9">
        <f>IF(DP14&lt;=0," ",IF(DM14/DP14*100&gt;200,"СВ.200",DM14/DP14))</f>
        <v>0.99232330502288235</v>
      </c>
      <c r="DW14" s="9">
        <f>IF(DQ14&lt;=0," ",IF(DN14/DQ14*100&gt;200,"СВ.200",DN14/DQ14))</f>
        <v>0.99232330502288235</v>
      </c>
      <c r="DX14" s="9" t="str">
        <f t="shared" si="19"/>
        <v xml:space="preserve"> </v>
      </c>
      <c r="DY14" s="153">
        <f t="shared" si="20"/>
        <v>0</v>
      </c>
      <c r="DZ14" s="153">
        <v>0</v>
      </c>
      <c r="EA14" s="130"/>
      <c r="EB14" s="153">
        <f t="shared" si="21"/>
        <v>0</v>
      </c>
      <c r="EC14" s="153">
        <v>0</v>
      </c>
      <c r="ED14" s="130"/>
      <c r="EE14" s="153">
        <f t="shared" si="22"/>
        <v>953430</v>
      </c>
      <c r="EF14" s="153">
        <v>953430</v>
      </c>
      <c r="EG14" s="153"/>
      <c r="EH14" s="9" t="str">
        <f t="shared" si="73"/>
        <v xml:space="preserve"> </v>
      </c>
      <c r="EI14" s="9" t="str">
        <f t="shared" si="73"/>
        <v xml:space="preserve"> </v>
      </c>
      <c r="EJ14" s="9" t="str">
        <f t="shared" si="73"/>
        <v xml:space="preserve"> </v>
      </c>
      <c r="EK14" s="9">
        <f t="shared" si="74"/>
        <v>0</v>
      </c>
      <c r="EL14" s="9" t="str">
        <f>IF(EC14=0," ",IF(EC14/EF14*100&gt;200,"СВ.200",EC14/EF14))</f>
        <v xml:space="preserve"> </v>
      </c>
      <c r="EM14" s="9" t="str">
        <f t="shared" si="74"/>
        <v xml:space="preserve"> </v>
      </c>
      <c r="EN14" s="130">
        <f t="shared" si="23"/>
        <v>351430.71</v>
      </c>
      <c r="EO14" s="130">
        <v>351430.71</v>
      </c>
      <c r="EP14" s="130"/>
      <c r="EQ14" s="130">
        <f t="shared" si="24"/>
        <v>369202.68</v>
      </c>
      <c r="ER14" s="130">
        <v>369202.68</v>
      </c>
      <c r="ES14" s="130"/>
      <c r="ET14" s="130">
        <f t="shared" si="25"/>
        <v>208603.9</v>
      </c>
      <c r="EU14" s="130">
        <v>208603.9</v>
      </c>
      <c r="EV14" s="130"/>
      <c r="EW14" s="9">
        <f t="shared" si="75"/>
        <v>1.0505703386024516</v>
      </c>
      <c r="EX14" s="9">
        <f t="shared" si="75"/>
        <v>1.0505703386024516</v>
      </c>
      <c r="EY14" s="9" t="str">
        <f t="shared" si="75"/>
        <v xml:space="preserve"> </v>
      </c>
      <c r="EZ14" s="9">
        <f t="shared" si="76"/>
        <v>1.7698742928583791</v>
      </c>
      <c r="FA14" s="9">
        <f t="shared" si="76"/>
        <v>1.7698742928583791</v>
      </c>
      <c r="FB14" s="9" t="str">
        <f t="shared" si="76"/>
        <v xml:space="preserve"> </v>
      </c>
      <c r="FC14" s="130">
        <f t="shared" si="26"/>
        <v>485589.71</v>
      </c>
      <c r="FD14" s="130">
        <v>485589.71</v>
      </c>
      <c r="FE14" s="130"/>
      <c r="FF14" s="130">
        <f t="shared" si="27"/>
        <v>485589.71</v>
      </c>
      <c r="FG14" s="130">
        <v>485589.71</v>
      </c>
      <c r="FH14" s="130"/>
      <c r="FI14" s="130">
        <f t="shared" si="28"/>
        <v>228219.6</v>
      </c>
      <c r="FJ14" s="130">
        <v>228219.6</v>
      </c>
      <c r="FK14" s="130"/>
      <c r="FL14" s="9">
        <f t="shared" si="77"/>
        <v>1</v>
      </c>
      <c r="FM14" s="9">
        <f t="shared" si="77"/>
        <v>1</v>
      </c>
      <c r="FN14" s="9" t="str">
        <f t="shared" si="77"/>
        <v xml:space="preserve"> </v>
      </c>
      <c r="FO14" s="9" t="str">
        <f>IF(FF14=0," ",IF(FF14/FI14*100&gt;200,"СВ.200",FF14/FI14))</f>
        <v>СВ.200</v>
      </c>
      <c r="FP14" s="9" t="str">
        <f>IF(FG14=0," ",IF(FG14/FJ14*100&gt;200,"СВ.200",FG14/FJ14))</f>
        <v>СВ.200</v>
      </c>
      <c r="FQ14" s="9" t="str">
        <f t="shared" si="29"/>
        <v xml:space="preserve"> </v>
      </c>
      <c r="FR14" s="130">
        <f t="shared" si="30"/>
        <v>1281309.76</v>
      </c>
      <c r="FS14" s="130">
        <v>1281309.76</v>
      </c>
      <c r="FT14" s="130"/>
      <c r="FU14" s="130">
        <f t="shared" si="31"/>
        <v>1242142.6299999999</v>
      </c>
      <c r="FV14" s="130">
        <v>1242142.6299999999</v>
      </c>
      <c r="FW14" s="130"/>
      <c r="FX14" s="130">
        <f t="shared" si="32"/>
        <v>1003959.83</v>
      </c>
      <c r="FY14" s="130">
        <v>1003959.83</v>
      </c>
      <c r="FZ14" s="130"/>
      <c r="GA14" s="9">
        <f t="shared" si="33"/>
        <v>0.96943195843603025</v>
      </c>
      <c r="GB14" s="9">
        <f t="shared" si="33"/>
        <v>0.96943195843603025</v>
      </c>
      <c r="GC14" s="19" t="str">
        <f t="shared" si="33"/>
        <v xml:space="preserve"> </v>
      </c>
      <c r="GD14" s="9">
        <f>IF(FU14=0," ",IF(FU14/FX14*100&gt;200,"СВ.200",FU14/FX14))</f>
        <v>1.2372433566390799</v>
      </c>
      <c r="GE14" s="9">
        <f>IF(FV14=0," ",IF(FV14/FY14*100&gt;200,"СВ.200",FV14/FY14))</f>
        <v>1.2372433566390799</v>
      </c>
      <c r="GF14" s="9" t="str">
        <f t="shared" si="34"/>
        <v xml:space="preserve"> </v>
      </c>
      <c r="GG14" s="107">
        <f t="shared" si="79"/>
        <v>9.9511939390331733E-2</v>
      </c>
      <c r="GH14" s="10">
        <f t="shared" si="35"/>
        <v>9.9511939390331733E-2</v>
      </c>
      <c r="GI14" s="33"/>
      <c r="GJ14" s="67">
        <f t="shared" si="80"/>
        <v>0.22686145304340327</v>
      </c>
      <c r="GK14" s="10">
        <f t="shared" si="36"/>
        <v>0.22686145304340327</v>
      </c>
      <c r="GL14" s="33"/>
      <c r="GM14" s="37">
        <f t="shared" si="37"/>
        <v>0.26799506452139277</v>
      </c>
      <c r="GN14" s="9">
        <f t="shared" si="37"/>
        <v>0.26799506452139277</v>
      </c>
      <c r="GO14" s="33"/>
      <c r="GP14" s="37">
        <f t="shared" si="38"/>
        <v>8.2017301807095891E-2</v>
      </c>
      <c r="GQ14" s="9">
        <f t="shared" si="38"/>
        <v>8.2017301807095891E-2</v>
      </c>
      <c r="GR14" s="9" t="str">
        <f t="shared" si="81"/>
        <v xml:space="preserve"> </v>
      </c>
      <c r="GS14" s="37">
        <f t="shared" si="82"/>
        <v>5.4424959048519602E-3</v>
      </c>
      <c r="GT14" s="9">
        <f t="shared" si="82"/>
        <v>5.4424959048519602E-3</v>
      </c>
      <c r="GU14" s="9" t="str">
        <f t="shared" si="82"/>
        <v xml:space="preserve"> </v>
      </c>
      <c r="GV14" s="37">
        <f t="shared" si="83"/>
        <v>2.0894535373827596E-3</v>
      </c>
      <c r="GW14" s="9">
        <f t="shared" si="83"/>
        <v>2.0894535373827596E-3</v>
      </c>
      <c r="GX14" s="9" t="str">
        <f t="shared" si="85"/>
        <v xml:space="preserve"> </v>
      </c>
      <c r="GY14" s="37">
        <f t="shared" si="39"/>
        <v>9.1811944754396968E-2</v>
      </c>
      <c r="GZ14" s="9">
        <f t="shared" si="39"/>
        <v>9.1811944754396968E-2</v>
      </c>
      <c r="HA14" s="9" t="str">
        <f t="shared" si="39"/>
        <v xml:space="preserve"> </v>
      </c>
      <c r="HB14" s="37" t="str">
        <f t="shared" si="40"/>
        <v xml:space="preserve"> </v>
      </c>
      <c r="HC14" s="9" t="str">
        <f t="shared" si="40"/>
        <v xml:space="preserve"> </v>
      </c>
      <c r="HD14" s="9"/>
      <c r="HE14" s="37">
        <f t="shared" si="41"/>
        <v>1.0886304821729652E-2</v>
      </c>
      <c r="HF14" s="9">
        <f t="shared" si="41"/>
        <v>1.0886304821729652E-2</v>
      </c>
      <c r="HG14" s="19" t="str">
        <f t="shared" si="41"/>
        <v xml:space="preserve"> </v>
      </c>
      <c r="HH14" s="37">
        <f t="shared" si="42"/>
        <v>6.1353070094714371E-3</v>
      </c>
      <c r="HI14" s="9">
        <f t="shared" si="42"/>
        <v>6.1353070094714371E-3</v>
      </c>
      <c r="HJ14" s="9" t="str">
        <f t="shared" si="84"/>
        <v xml:space="preserve"> </v>
      </c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</row>
    <row r="15" spans="1:244" s="12" customFormat="1" ht="15.75" outlineLevel="1" x14ac:dyDescent="0.2">
      <c r="A15" s="32">
        <v>6</v>
      </c>
      <c r="B15" s="82" t="s">
        <v>8</v>
      </c>
      <c r="C15" s="130">
        <f t="shared" si="6"/>
        <v>355120169.83999997</v>
      </c>
      <c r="D15" s="131">
        <v>355120169.83999997</v>
      </c>
      <c r="E15" s="131"/>
      <c r="F15" s="130">
        <f t="shared" si="7"/>
        <v>273791458.26999998</v>
      </c>
      <c r="G15" s="131">
        <v>273791458.26999998</v>
      </c>
      <c r="H15" s="131"/>
      <c r="I15" s="130">
        <f t="shared" si="8"/>
        <v>66000205.43</v>
      </c>
      <c r="J15" s="149">
        <v>66000205.43</v>
      </c>
      <c r="K15" s="130"/>
      <c r="L15" s="130">
        <f t="shared" si="43"/>
        <v>59806068.130000003</v>
      </c>
      <c r="M15" s="152">
        <v>59806068.130000003</v>
      </c>
      <c r="N15" s="130"/>
      <c r="O15" s="130">
        <f t="shared" si="44"/>
        <v>31698910.469999999</v>
      </c>
      <c r="P15" s="152">
        <v>31698910.469999999</v>
      </c>
      <c r="Q15" s="130"/>
      <c r="R15" s="9">
        <f t="shared" si="45"/>
        <v>0.90614972696456964</v>
      </c>
      <c r="S15" s="9">
        <f>IF(J15=0," ",IF(M15/J15*100&gt;200,"СВ.200",M15/J15))</f>
        <v>0.90614972696456964</v>
      </c>
      <c r="T15" s="9" t="str">
        <f t="shared" si="45"/>
        <v xml:space="preserve"> </v>
      </c>
      <c r="U15" s="9">
        <f>IF(O15=0," ",IF(L15/O15*100&gt;200,"СВ.200",L15/O15))</f>
        <v>1.8866916005394176</v>
      </c>
      <c r="V15" s="9">
        <f t="shared" si="46"/>
        <v>1.8866916005394176</v>
      </c>
      <c r="W15" s="9" t="str">
        <f t="shared" si="46"/>
        <v xml:space="preserve"> </v>
      </c>
      <c r="X15" s="130">
        <f t="shared" si="9"/>
        <v>9621493.8399999999</v>
      </c>
      <c r="Y15" s="130">
        <v>9621493.8399999999</v>
      </c>
      <c r="Z15" s="130"/>
      <c r="AA15" s="130">
        <f t="shared" si="47"/>
        <v>6220339.1299999999</v>
      </c>
      <c r="AB15" s="130">
        <v>6220339.1299999999</v>
      </c>
      <c r="AC15" s="130"/>
      <c r="AD15" s="130">
        <f t="shared" si="48"/>
        <v>7128049.9699999997</v>
      </c>
      <c r="AE15" s="130">
        <v>7128049.9699999997</v>
      </c>
      <c r="AF15" s="130"/>
      <c r="AG15" s="9">
        <f t="shared" si="49"/>
        <v>0.64650450683030314</v>
      </c>
      <c r="AH15" s="9">
        <f t="shared" si="49"/>
        <v>0.64650450683030314</v>
      </c>
      <c r="AI15" s="9" t="str">
        <f t="shared" si="49"/>
        <v xml:space="preserve"> </v>
      </c>
      <c r="AJ15" s="9">
        <f>IF(AD15=0," ",IF(AA15/AD15*100&gt;200,"СВ.200",AA15/AD15))</f>
        <v>0.87265649878714302</v>
      </c>
      <c r="AK15" s="9">
        <f>IF(AE15=0," ",IF(AB15/AE15*100&gt;200,"СВ.200",AB15/AE15))</f>
        <v>0.87265649878714302</v>
      </c>
      <c r="AL15" s="9" t="str">
        <f t="shared" si="51"/>
        <v xml:space="preserve"> </v>
      </c>
      <c r="AM15" s="130">
        <f t="shared" si="10"/>
        <v>0</v>
      </c>
      <c r="AN15" s="130">
        <v>0</v>
      </c>
      <c r="AO15" s="130"/>
      <c r="AP15" s="130">
        <f t="shared" si="52"/>
        <v>0</v>
      </c>
      <c r="AQ15" s="130">
        <v>0</v>
      </c>
      <c r="AR15" s="130"/>
      <c r="AS15" s="130">
        <f t="shared" si="53"/>
        <v>0</v>
      </c>
      <c r="AT15" s="130">
        <v>0</v>
      </c>
      <c r="AU15" s="130"/>
      <c r="AV15" s="9" t="str">
        <f>IF(AM15=0," ",IF(AP15/AM15*100&gt;200,"СВ.200",AP15/AM15))</f>
        <v xml:space="preserve"> </v>
      </c>
      <c r="AW15" s="9" t="str">
        <f t="shared" si="54"/>
        <v xml:space="preserve"> </v>
      </c>
      <c r="AX15" s="9" t="str">
        <f t="shared" si="54"/>
        <v xml:space="preserve"> </v>
      </c>
      <c r="AY15" s="9" t="str">
        <f t="shared" si="55"/>
        <v xml:space="preserve"> </v>
      </c>
      <c r="AZ15" s="9" t="str">
        <f>IF(AT15=0," ",IF(AQ15/AT15*100&gt;200,"СВ.200",AQ15/AT15))</f>
        <v xml:space="preserve"> </v>
      </c>
      <c r="BA15" s="9" t="str">
        <f t="shared" si="55"/>
        <v xml:space="preserve"> </v>
      </c>
      <c r="BB15" s="130">
        <f t="shared" si="11"/>
        <v>2261320</v>
      </c>
      <c r="BC15" s="130">
        <v>2261320</v>
      </c>
      <c r="BD15" s="130"/>
      <c r="BE15" s="130">
        <f t="shared" si="56"/>
        <v>1422131.07</v>
      </c>
      <c r="BF15" s="130">
        <v>1422131.07</v>
      </c>
      <c r="BG15" s="130"/>
      <c r="BH15" s="130">
        <f t="shared" si="57"/>
        <v>1785598.69</v>
      </c>
      <c r="BI15" s="130">
        <v>1785598.69</v>
      </c>
      <c r="BJ15" s="130"/>
      <c r="BK15" s="9">
        <f t="shared" si="58"/>
        <v>0.62889421665222089</v>
      </c>
      <c r="BL15" s="9">
        <f t="shared" si="58"/>
        <v>0.62889421665222089</v>
      </c>
      <c r="BM15" s="9" t="str">
        <f t="shared" si="58"/>
        <v xml:space="preserve"> </v>
      </c>
      <c r="BN15" s="9">
        <f>IF(BE15=0," ",IF(BE15/BH15*100&gt;200,"СВ.200",BE15/BH15))</f>
        <v>0.79644495594920051</v>
      </c>
      <c r="BO15" s="9">
        <f>IF(BF15=0," ",IF(BF15/BI15*100&gt;200,"СВ.200",BF15/BI15))</f>
        <v>0.79644495594920051</v>
      </c>
      <c r="BP15" s="9" t="str">
        <f t="shared" si="59"/>
        <v xml:space="preserve"> </v>
      </c>
      <c r="BQ15" s="130">
        <f t="shared" si="12"/>
        <v>87100</v>
      </c>
      <c r="BR15" s="130">
        <v>87100</v>
      </c>
      <c r="BS15" s="130"/>
      <c r="BT15" s="141">
        <f t="shared" si="60"/>
        <v>192160.22</v>
      </c>
      <c r="BU15" s="141">
        <v>192160.22</v>
      </c>
      <c r="BV15" s="130"/>
      <c r="BW15" s="141">
        <f t="shared" si="61"/>
        <v>140246.49</v>
      </c>
      <c r="BX15" s="141">
        <v>140246.49</v>
      </c>
      <c r="BY15" s="130"/>
      <c r="BZ15" s="9" t="str">
        <f t="shared" si="62"/>
        <v>СВ.200</v>
      </c>
      <c r="CA15" s="9" t="str">
        <f t="shared" si="62"/>
        <v>СВ.200</v>
      </c>
      <c r="CB15" s="9" t="str">
        <f t="shared" si="63"/>
        <v xml:space="preserve"> </v>
      </c>
      <c r="CC15" s="9">
        <f t="shared" si="64"/>
        <v>1.3701606364622745</v>
      </c>
      <c r="CD15" s="9">
        <f t="shared" si="64"/>
        <v>1.3701606364622745</v>
      </c>
      <c r="CE15" s="9" t="str">
        <f t="shared" si="64"/>
        <v xml:space="preserve"> </v>
      </c>
      <c r="CF15" s="130">
        <f t="shared" si="13"/>
        <v>1340091.33</v>
      </c>
      <c r="CG15" s="130">
        <v>1340091.33</v>
      </c>
      <c r="CH15" s="130"/>
      <c r="CI15" s="130">
        <f t="shared" si="65"/>
        <v>1021842.28</v>
      </c>
      <c r="CJ15" s="130">
        <v>1021842.28</v>
      </c>
      <c r="CK15" s="130"/>
      <c r="CL15" s="130">
        <f t="shared" si="66"/>
        <v>938234.19</v>
      </c>
      <c r="CM15" s="130">
        <v>938234.19</v>
      </c>
      <c r="CN15" s="34"/>
      <c r="CO15" s="9">
        <f t="shared" si="67"/>
        <v>0.76251689502386377</v>
      </c>
      <c r="CP15" s="9">
        <f t="shared" si="67"/>
        <v>0.76251689502386377</v>
      </c>
      <c r="CQ15" s="9" t="str">
        <f t="shared" si="67"/>
        <v xml:space="preserve"> </v>
      </c>
      <c r="CR15" s="9">
        <f t="shared" si="68"/>
        <v>1.0891121757138269</v>
      </c>
      <c r="CS15" s="9">
        <f t="shared" si="68"/>
        <v>1.0891121757138269</v>
      </c>
      <c r="CT15" s="9" t="str">
        <f t="shared" si="68"/>
        <v xml:space="preserve"> </v>
      </c>
      <c r="CU15" s="130">
        <f t="shared" si="14"/>
        <v>37780300</v>
      </c>
      <c r="CV15" s="130">
        <v>37780300</v>
      </c>
      <c r="CW15" s="130"/>
      <c r="CX15" s="130">
        <f t="shared" si="69"/>
        <v>37780300</v>
      </c>
      <c r="CY15" s="130">
        <v>37780300</v>
      </c>
      <c r="CZ15" s="130"/>
      <c r="DA15" s="130">
        <f t="shared" si="70"/>
        <v>3300000</v>
      </c>
      <c r="DB15" s="130">
        <v>3300000</v>
      </c>
      <c r="DC15" s="130"/>
      <c r="DD15" s="9">
        <f>IF(CX15=0," ",IF(CX15/CU15*100&gt;200,"СВ.200",CX15/CU15))</f>
        <v>1</v>
      </c>
      <c r="DE15" s="9">
        <f>IF(CY15=0," ",IF(CY15/CV15*100&gt;200,"СВ.200",CY15/CV15))</f>
        <v>1</v>
      </c>
      <c r="DF15" s="9" t="str">
        <f t="shared" si="71"/>
        <v xml:space="preserve"> </v>
      </c>
      <c r="DG15" s="9" t="str">
        <f t="shared" si="72"/>
        <v>СВ.200</v>
      </c>
      <c r="DH15" s="9" t="str">
        <f t="shared" si="72"/>
        <v>СВ.200</v>
      </c>
      <c r="DI15" s="34"/>
      <c r="DJ15" s="130">
        <f t="shared" si="15"/>
        <v>1359976.97</v>
      </c>
      <c r="DK15" s="130">
        <v>1359976.97</v>
      </c>
      <c r="DL15" s="130"/>
      <c r="DM15" s="130">
        <f t="shared" si="16"/>
        <v>1933343.37</v>
      </c>
      <c r="DN15" s="130">
        <v>1933343.37</v>
      </c>
      <c r="DO15" s="130"/>
      <c r="DP15" s="130">
        <f t="shared" si="17"/>
        <v>2758685.22</v>
      </c>
      <c r="DQ15" s="130">
        <v>2758685.22</v>
      </c>
      <c r="DR15" s="130"/>
      <c r="DS15" s="9">
        <f t="shared" si="18"/>
        <v>1.4216000804778335</v>
      </c>
      <c r="DT15" s="9">
        <f t="shared" si="18"/>
        <v>1.4216000804778335</v>
      </c>
      <c r="DU15" s="9" t="str">
        <f t="shared" si="18"/>
        <v xml:space="preserve"> </v>
      </c>
      <c r="DV15" s="9">
        <f>IF(DP15=0," ",IF(DM15/DP15*100&gt;200,"СВ.200",DM15/DP15))</f>
        <v>0.70082057785483765</v>
      </c>
      <c r="DW15" s="9">
        <f>IF(DQ15=0," ",IF(DN15/DQ15*100&gt;200,"СВ.200",DN15/DQ15))</f>
        <v>0.70082057785483765</v>
      </c>
      <c r="DX15" s="9" t="str">
        <f t="shared" si="19"/>
        <v xml:space="preserve"> </v>
      </c>
      <c r="DY15" s="153">
        <f t="shared" si="20"/>
        <v>0</v>
      </c>
      <c r="DZ15" s="153">
        <v>0</v>
      </c>
      <c r="EA15" s="130"/>
      <c r="EB15" s="153">
        <f t="shared" si="21"/>
        <v>0</v>
      </c>
      <c r="EC15" s="153">
        <v>0</v>
      </c>
      <c r="ED15" s="130"/>
      <c r="EE15" s="153">
        <f t="shared" si="22"/>
        <v>0</v>
      </c>
      <c r="EF15" s="153">
        <v>0</v>
      </c>
      <c r="EG15" s="153"/>
      <c r="EH15" s="9" t="str">
        <f t="shared" si="73"/>
        <v xml:space="preserve"> </v>
      </c>
      <c r="EI15" s="9" t="str">
        <f t="shared" si="73"/>
        <v xml:space="preserve"> </v>
      </c>
      <c r="EJ15" s="9" t="str">
        <f t="shared" si="73"/>
        <v xml:space="preserve"> </v>
      </c>
      <c r="EK15" s="9" t="str">
        <f t="shared" si="74"/>
        <v xml:space="preserve"> </v>
      </c>
      <c r="EL15" s="9" t="str">
        <f t="shared" si="74"/>
        <v xml:space="preserve"> </v>
      </c>
      <c r="EM15" s="9" t="str">
        <f t="shared" si="74"/>
        <v xml:space="preserve"> </v>
      </c>
      <c r="EN15" s="130">
        <f t="shared" si="23"/>
        <v>1782894.56</v>
      </c>
      <c r="EO15" s="130">
        <v>1782894.56</v>
      </c>
      <c r="EP15" s="130"/>
      <c r="EQ15" s="130">
        <f t="shared" si="24"/>
        <v>1803971.7</v>
      </c>
      <c r="ER15" s="130">
        <v>1803971.7</v>
      </c>
      <c r="ES15" s="130"/>
      <c r="ET15" s="130">
        <f t="shared" si="25"/>
        <v>3258304.77</v>
      </c>
      <c r="EU15" s="130">
        <v>3258304.77</v>
      </c>
      <c r="EV15" s="130"/>
      <c r="EW15" s="9">
        <f t="shared" si="75"/>
        <v>1.0118218656744344</v>
      </c>
      <c r="EX15" s="9">
        <f t="shared" si="75"/>
        <v>1.0118218656744344</v>
      </c>
      <c r="EY15" s="9" t="str">
        <f t="shared" si="75"/>
        <v xml:space="preserve"> </v>
      </c>
      <c r="EZ15" s="9">
        <f t="shared" si="76"/>
        <v>0.55365345703987046</v>
      </c>
      <c r="FA15" s="9">
        <f t="shared" si="76"/>
        <v>0.55365345703987046</v>
      </c>
      <c r="FB15" s="9" t="str">
        <f t="shared" si="76"/>
        <v xml:space="preserve"> </v>
      </c>
      <c r="FC15" s="130">
        <f t="shared" si="26"/>
        <v>2360575.75</v>
      </c>
      <c r="FD15" s="130">
        <v>2360575.75</v>
      </c>
      <c r="FE15" s="130"/>
      <c r="FF15" s="130">
        <f t="shared" si="27"/>
        <v>2360592.0699999998</v>
      </c>
      <c r="FG15" s="130">
        <v>2360592.0699999998</v>
      </c>
      <c r="FH15" s="130"/>
      <c r="FI15" s="130">
        <f t="shared" si="28"/>
        <v>652424</v>
      </c>
      <c r="FJ15" s="130">
        <v>652424</v>
      </c>
      <c r="FK15" s="130"/>
      <c r="FL15" s="9">
        <f t="shared" si="77"/>
        <v>1.0000069135675904</v>
      </c>
      <c r="FM15" s="9">
        <f t="shared" si="77"/>
        <v>1.0000069135675904</v>
      </c>
      <c r="FN15" s="9" t="str">
        <f t="shared" si="77"/>
        <v xml:space="preserve"> </v>
      </c>
      <c r="FO15" s="9" t="str">
        <f t="shared" si="78"/>
        <v>СВ.200</v>
      </c>
      <c r="FP15" s="9" t="str">
        <f t="shared" si="29"/>
        <v>СВ.200</v>
      </c>
      <c r="FQ15" s="9" t="str">
        <f t="shared" si="29"/>
        <v xml:space="preserve"> </v>
      </c>
      <c r="FR15" s="130">
        <f t="shared" si="30"/>
        <v>2476642.2999999998</v>
      </c>
      <c r="FS15" s="130">
        <v>2476642.2999999998</v>
      </c>
      <c r="FT15" s="130"/>
      <c r="FU15" s="130">
        <f t="shared" si="31"/>
        <v>1863791.83</v>
      </c>
      <c r="FV15" s="130">
        <v>1863791.83</v>
      </c>
      <c r="FW15" s="130"/>
      <c r="FX15" s="130">
        <f t="shared" si="32"/>
        <v>1561180.91</v>
      </c>
      <c r="FY15" s="130">
        <v>1561180.91</v>
      </c>
      <c r="FZ15" s="130"/>
      <c r="GA15" s="9">
        <f t="shared" si="33"/>
        <v>0.75254784673588115</v>
      </c>
      <c r="GB15" s="9">
        <f t="shared" si="33"/>
        <v>0.75254784673588115</v>
      </c>
      <c r="GC15" s="19" t="str">
        <f t="shared" si="33"/>
        <v xml:space="preserve"> </v>
      </c>
      <c r="GD15" s="9">
        <f>IF(FX15=0," ",IF(FU15/FX15*100&gt;200,"СВ.200",FU15/FX15))</f>
        <v>1.193834627403944</v>
      </c>
      <c r="GE15" s="9">
        <f>IF(FY15=0," ",IF(FV15/FY15*100&gt;200,"СВ.200",FV15/FY15))</f>
        <v>1.193834627403944</v>
      </c>
      <c r="GF15" s="9" t="str">
        <f t="shared" si="34"/>
        <v xml:space="preserve"> </v>
      </c>
      <c r="GG15" s="107">
        <f t="shared" si="79"/>
        <v>0.11577757272011041</v>
      </c>
      <c r="GH15" s="10">
        <f t="shared" si="35"/>
        <v>0.11577757272011041</v>
      </c>
      <c r="GI15" s="33"/>
      <c r="GJ15" s="67">
        <f t="shared" si="80"/>
        <v>0.16841078938700027</v>
      </c>
      <c r="GK15" s="10">
        <f t="shared" si="36"/>
        <v>0.16841078938700027</v>
      </c>
      <c r="GL15" s="33"/>
      <c r="GM15" s="37">
        <f t="shared" si="37"/>
        <v>0.22486734920261756</v>
      </c>
      <c r="GN15" s="9">
        <f t="shared" si="37"/>
        <v>0.22486734920261756</v>
      </c>
      <c r="GO15" s="33"/>
      <c r="GP15" s="37">
        <f t="shared" si="38"/>
        <v>0.10400849486508451</v>
      </c>
      <c r="GQ15" s="9">
        <f t="shared" si="38"/>
        <v>0.10400849486508451</v>
      </c>
      <c r="GR15" s="9" t="str">
        <f t="shared" si="81"/>
        <v xml:space="preserve"> </v>
      </c>
      <c r="GS15" s="37">
        <f t="shared" si="82"/>
        <v>5.6329970447719306E-2</v>
      </c>
      <c r="GT15" s="9">
        <f t="shared" si="82"/>
        <v>5.6329970447719306E-2</v>
      </c>
      <c r="GU15" s="9" t="str">
        <f t="shared" si="82"/>
        <v xml:space="preserve"> </v>
      </c>
      <c r="GV15" s="37">
        <f t="shared" si="83"/>
        <v>2.3779043071494425E-2</v>
      </c>
      <c r="GW15" s="9">
        <f t="shared" si="83"/>
        <v>2.3779043071494425E-2</v>
      </c>
      <c r="GX15" s="9" t="str">
        <f t="shared" si="85"/>
        <v xml:space="preserve"> </v>
      </c>
      <c r="GY15" s="37">
        <f t="shared" si="39"/>
        <v>0.10410452444802909</v>
      </c>
      <c r="GZ15" s="9">
        <f t="shared" si="39"/>
        <v>0.10410452444802909</v>
      </c>
      <c r="HA15" s="9" t="str">
        <f t="shared" si="39"/>
        <v xml:space="preserve"> </v>
      </c>
      <c r="HB15" s="37">
        <f t="shared" si="40"/>
        <v>0.63171348963916574</v>
      </c>
      <c r="HC15" s="9">
        <f t="shared" si="40"/>
        <v>0.63171348963916574</v>
      </c>
      <c r="HD15" s="9"/>
      <c r="HE15" s="37">
        <f t="shared" si="41"/>
        <v>0.10278917229927115</v>
      </c>
      <c r="HF15" s="9">
        <f t="shared" si="41"/>
        <v>0.10278917229927115</v>
      </c>
      <c r="HG15" s="19" t="str">
        <f t="shared" si="41"/>
        <v xml:space="preserve"> </v>
      </c>
      <c r="HH15" s="37">
        <f t="shared" si="42"/>
        <v>3.0163690013506994E-2</v>
      </c>
      <c r="HI15" s="9">
        <f t="shared" si="42"/>
        <v>3.0163690013506994E-2</v>
      </c>
      <c r="HJ15" s="9" t="str">
        <f t="shared" si="84"/>
        <v xml:space="preserve"> </v>
      </c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</row>
    <row r="16" spans="1:244" s="54" customFormat="1" ht="26.45" customHeight="1" x14ac:dyDescent="0.2">
      <c r="A16" s="43"/>
      <c r="B16" s="96" t="s">
        <v>9</v>
      </c>
      <c r="C16" s="136">
        <f>SUM(C10:C15)</f>
        <v>5398300495.0700006</v>
      </c>
      <c r="D16" s="136">
        <f>SUM(D10:D15)</f>
        <v>5398300495.0700006</v>
      </c>
      <c r="E16" s="136"/>
      <c r="F16" s="136">
        <f>SUM(F10:F15)</f>
        <v>4552712814.79</v>
      </c>
      <c r="G16" s="136">
        <f>SUM(G10:G15)</f>
        <v>4552712814.79</v>
      </c>
      <c r="H16" s="136"/>
      <c r="I16" s="138">
        <f>SUM(I10:I15)</f>
        <v>692267849.8599999</v>
      </c>
      <c r="J16" s="138">
        <f>SUM(J10:J15)</f>
        <v>692267849.8599999</v>
      </c>
      <c r="K16" s="138"/>
      <c r="L16" s="138">
        <f t="shared" si="43"/>
        <v>667580417.81000006</v>
      </c>
      <c r="M16" s="138">
        <f>SUM(M10:M15)</f>
        <v>667580417.81000006</v>
      </c>
      <c r="N16" s="138"/>
      <c r="O16" s="138">
        <f t="shared" si="44"/>
        <v>581260632.41000009</v>
      </c>
      <c r="P16" s="138">
        <f>SUM(P10:P15)</f>
        <v>581260632.41000009</v>
      </c>
      <c r="Q16" s="138"/>
      <c r="R16" s="16">
        <f t="shared" si="45"/>
        <v>0.96433832359108906</v>
      </c>
      <c r="S16" s="16">
        <f t="shared" si="45"/>
        <v>0.96433832359108906</v>
      </c>
      <c r="T16" s="16" t="str">
        <f t="shared" si="45"/>
        <v xml:space="preserve"> </v>
      </c>
      <c r="U16" s="16">
        <f t="shared" si="46"/>
        <v>1.1485044411869152</v>
      </c>
      <c r="V16" s="16">
        <f t="shared" si="46"/>
        <v>1.1485044411869152</v>
      </c>
      <c r="W16" s="16" t="str">
        <f t="shared" si="46"/>
        <v xml:space="preserve"> </v>
      </c>
      <c r="X16" s="138">
        <f>SUM(X10:X15)</f>
        <v>245020298.84</v>
      </c>
      <c r="Y16" s="138">
        <f>SUM(Y10:Y15)</f>
        <v>245020298.84</v>
      </c>
      <c r="Z16" s="138"/>
      <c r="AA16" s="138">
        <f t="shared" si="47"/>
        <v>192258179.13000003</v>
      </c>
      <c r="AB16" s="138">
        <f>SUM(AB10:AB15)</f>
        <v>192258179.13000003</v>
      </c>
      <c r="AC16" s="136"/>
      <c r="AD16" s="138">
        <f t="shared" si="48"/>
        <v>183637142.45999998</v>
      </c>
      <c r="AE16" s="138">
        <f>SUM(AE10:AE15)</f>
        <v>183637142.45999998</v>
      </c>
      <c r="AF16" s="44"/>
      <c r="AG16" s="16">
        <f t="shared" si="49"/>
        <v>0.78466225059804529</v>
      </c>
      <c r="AH16" s="16">
        <f t="shared" si="49"/>
        <v>0.78466225059804529</v>
      </c>
      <c r="AI16" s="16" t="str">
        <f t="shared" si="49"/>
        <v xml:space="preserve"> </v>
      </c>
      <c r="AJ16" s="16">
        <f t="shared" si="50"/>
        <v>1.0469460401883453</v>
      </c>
      <c r="AK16" s="16">
        <f t="shared" si="51"/>
        <v>1.0469460401883453</v>
      </c>
      <c r="AL16" s="16" t="str">
        <f t="shared" si="51"/>
        <v xml:space="preserve"> </v>
      </c>
      <c r="AM16" s="138">
        <f>SUM(AM10:AM15)</f>
        <v>16543102</v>
      </c>
      <c r="AN16" s="138">
        <f>SUM(AN10:AN15)</f>
        <v>16543102</v>
      </c>
      <c r="AO16" s="136"/>
      <c r="AP16" s="138">
        <f t="shared" si="52"/>
        <v>9974656.9299999997</v>
      </c>
      <c r="AQ16" s="138">
        <f>SUM(AQ10:AQ15)</f>
        <v>9974656.9299999997</v>
      </c>
      <c r="AR16" s="136"/>
      <c r="AS16" s="138">
        <f t="shared" si="53"/>
        <v>9876230.6699999999</v>
      </c>
      <c r="AT16" s="138">
        <f>SUM(AT10:AT15)</f>
        <v>9876230.6699999999</v>
      </c>
      <c r="AU16" s="136"/>
      <c r="AV16" s="16">
        <f t="shared" si="54"/>
        <v>0.60294961186843921</v>
      </c>
      <c r="AW16" s="16">
        <f t="shared" si="54"/>
        <v>0.60294961186843921</v>
      </c>
      <c r="AX16" s="16" t="str">
        <f t="shared" si="54"/>
        <v xml:space="preserve"> </v>
      </c>
      <c r="AY16" s="16">
        <f t="shared" si="55"/>
        <v>1.0099659741948899</v>
      </c>
      <c r="AZ16" s="16">
        <f t="shared" si="55"/>
        <v>1.0099659741948899</v>
      </c>
      <c r="BA16" s="16" t="str">
        <f t="shared" si="55"/>
        <v xml:space="preserve"> </v>
      </c>
      <c r="BB16" s="138">
        <f>SUM(BB10:BB15)</f>
        <v>15718494</v>
      </c>
      <c r="BC16" s="138">
        <f>SUM(BC10:BC15)</f>
        <v>15718494</v>
      </c>
      <c r="BD16" s="136"/>
      <c r="BE16" s="138">
        <f t="shared" si="56"/>
        <v>12683308.910000002</v>
      </c>
      <c r="BF16" s="138">
        <f>SUM(BF10:BF15)</f>
        <v>12683308.910000002</v>
      </c>
      <c r="BG16" s="136"/>
      <c r="BH16" s="138">
        <f t="shared" si="57"/>
        <v>11458336.759999998</v>
      </c>
      <c r="BI16" s="138">
        <f>SUM(BI10:BI15)</f>
        <v>11458336.759999998</v>
      </c>
      <c r="BJ16" s="136"/>
      <c r="BK16" s="16">
        <f t="shared" si="58"/>
        <v>0.8069035691332771</v>
      </c>
      <c r="BL16" s="16">
        <f t="shared" si="58"/>
        <v>0.8069035691332771</v>
      </c>
      <c r="BM16" s="16" t="str">
        <f t="shared" si="58"/>
        <v xml:space="preserve"> </v>
      </c>
      <c r="BN16" s="16">
        <f t="shared" si="59"/>
        <v>1.1069066283927236</v>
      </c>
      <c r="BO16" s="16">
        <f t="shared" si="59"/>
        <v>1.1069066283927236</v>
      </c>
      <c r="BP16" s="16" t="str">
        <f t="shared" si="59"/>
        <v xml:space="preserve"> </v>
      </c>
      <c r="BQ16" s="138">
        <f>SUM(BQ10:BQ15)</f>
        <v>2617082.25</v>
      </c>
      <c r="BR16" s="138">
        <f>SUM(BR10:BR15)</f>
        <v>2617082.25</v>
      </c>
      <c r="BS16" s="136"/>
      <c r="BT16" s="138">
        <f t="shared" si="60"/>
        <v>2059668.95</v>
      </c>
      <c r="BU16" s="138">
        <f>SUM(BU10:BU15)</f>
        <v>2059668.95</v>
      </c>
      <c r="BV16" s="136"/>
      <c r="BW16" s="138">
        <f t="shared" si="61"/>
        <v>1494468</v>
      </c>
      <c r="BX16" s="138">
        <f>SUM(BX10:BX15)</f>
        <v>1494468</v>
      </c>
      <c r="BY16" s="136"/>
      <c r="BZ16" s="16">
        <f t="shared" si="62"/>
        <v>0.78700963639946742</v>
      </c>
      <c r="CA16" s="16">
        <f t="shared" si="62"/>
        <v>0.78700963639946742</v>
      </c>
      <c r="CB16" s="16" t="str">
        <f t="shared" si="63"/>
        <v xml:space="preserve"> </v>
      </c>
      <c r="CC16" s="16">
        <f t="shared" si="64"/>
        <v>1.3781954180350466</v>
      </c>
      <c r="CD16" s="16">
        <f t="shared" si="64"/>
        <v>1.3781954180350466</v>
      </c>
      <c r="CE16" s="16" t="str">
        <f t="shared" si="64"/>
        <v xml:space="preserve"> </v>
      </c>
      <c r="CF16" s="138">
        <f>SUM(CF10:CF15)</f>
        <v>46032888.670000002</v>
      </c>
      <c r="CG16" s="138">
        <f>CG15+CG14+CG13+CG12+CG11+CG10</f>
        <v>46032888.670000002</v>
      </c>
      <c r="CH16" s="136"/>
      <c r="CI16" s="138">
        <f t="shared" si="65"/>
        <v>64118428.829999998</v>
      </c>
      <c r="CJ16" s="138">
        <f>SUM(CJ10:CJ15)</f>
        <v>64118428.829999998</v>
      </c>
      <c r="CK16" s="136"/>
      <c r="CL16" s="138">
        <f t="shared" si="66"/>
        <v>39732242.86999999</v>
      </c>
      <c r="CM16" s="138">
        <f>SUM(CM10:CM15)</f>
        <v>39732242.86999999</v>
      </c>
      <c r="CN16" s="44"/>
      <c r="CO16" s="16">
        <f t="shared" si="67"/>
        <v>1.3928830165243677</v>
      </c>
      <c r="CP16" s="16">
        <f t="shared" si="67"/>
        <v>1.3928830165243677</v>
      </c>
      <c r="CQ16" s="16" t="str">
        <f t="shared" si="67"/>
        <v xml:space="preserve"> </v>
      </c>
      <c r="CR16" s="16">
        <f t="shared" si="68"/>
        <v>1.6137631353908015</v>
      </c>
      <c r="CS16" s="16">
        <f t="shared" si="68"/>
        <v>1.6137631353908015</v>
      </c>
      <c r="CT16" s="16" t="str">
        <f t="shared" si="68"/>
        <v xml:space="preserve"> </v>
      </c>
      <c r="CU16" s="138">
        <f>SUM(CU10:CU15)</f>
        <v>54900560</v>
      </c>
      <c r="CV16" s="138">
        <f>SUM(CV10:CV15)</f>
        <v>54900560</v>
      </c>
      <c r="CW16" s="136"/>
      <c r="CX16" s="138">
        <f t="shared" si="69"/>
        <v>52225160.07</v>
      </c>
      <c r="CY16" s="138">
        <f>SUM(CY10:CY15)</f>
        <v>52225160.07</v>
      </c>
      <c r="CZ16" s="136"/>
      <c r="DA16" s="138">
        <f t="shared" si="70"/>
        <v>54942558.210000001</v>
      </c>
      <c r="DB16" s="138">
        <f>SUM(DB10:DB15)</f>
        <v>54942558.210000001</v>
      </c>
      <c r="DC16" s="136"/>
      <c r="DD16" s="16">
        <f t="shared" si="71"/>
        <v>0.95126825791940917</v>
      </c>
      <c r="DE16" s="16">
        <f t="shared" si="71"/>
        <v>0.95126825791940917</v>
      </c>
      <c r="DF16" s="16" t="str">
        <f t="shared" si="71"/>
        <v xml:space="preserve"> </v>
      </c>
      <c r="DG16" s="16">
        <f t="shared" si="72"/>
        <v>0.95054110641128808</v>
      </c>
      <c r="DH16" s="16">
        <f t="shared" si="72"/>
        <v>0.95054110641128808</v>
      </c>
      <c r="DI16" s="44"/>
      <c r="DJ16" s="138">
        <f>SUM(DJ10:DJ15)</f>
        <v>79831176.969999999</v>
      </c>
      <c r="DK16" s="138">
        <f>SUM(DK10:DK15)</f>
        <v>79831176.969999999</v>
      </c>
      <c r="DL16" s="136"/>
      <c r="DM16" s="138">
        <f t="shared" si="16"/>
        <v>68440839.780000001</v>
      </c>
      <c r="DN16" s="138">
        <f>SUM(DN10:DN15)</f>
        <v>68440839.780000001</v>
      </c>
      <c r="DO16" s="136"/>
      <c r="DP16" s="138">
        <f t="shared" si="17"/>
        <v>107255449.16</v>
      </c>
      <c r="DQ16" s="138">
        <f>SUM(DQ10:DQ15)</f>
        <v>107255449.16</v>
      </c>
      <c r="DR16" s="136"/>
      <c r="DS16" s="16">
        <f t="shared" si="18"/>
        <v>0.85731968859383834</v>
      </c>
      <c r="DT16" s="16">
        <f t="shared" si="18"/>
        <v>0.85731968859383834</v>
      </c>
      <c r="DU16" s="16" t="str">
        <f t="shared" si="18"/>
        <v xml:space="preserve"> </v>
      </c>
      <c r="DV16" s="16">
        <f t="shared" si="19"/>
        <v>0.63811060711612244</v>
      </c>
      <c r="DW16" s="16">
        <f t="shared" si="19"/>
        <v>0.63811060711612244</v>
      </c>
      <c r="DX16" s="16" t="str">
        <f t="shared" si="19"/>
        <v xml:space="preserve"> </v>
      </c>
      <c r="DY16" s="154">
        <f>SUM(DY10:DY15)</f>
        <v>0</v>
      </c>
      <c r="DZ16" s="138">
        <f>SUM(DZ10:DZ15)</f>
        <v>0</v>
      </c>
      <c r="EA16" s="136"/>
      <c r="EB16" s="154">
        <f>SUM(EB10:EB15)</f>
        <v>7288878.1399999997</v>
      </c>
      <c r="EC16" s="138">
        <f>SUM(EC10:EC15)</f>
        <v>7288878.1399999997</v>
      </c>
      <c r="ED16" s="136"/>
      <c r="EE16" s="154">
        <f>SUM(EE10:EE15)</f>
        <v>20868437.219999999</v>
      </c>
      <c r="EF16" s="138">
        <f>SUM(EF10:EF15)</f>
        <v>20868437.219999999</v>
      </c>
      <c r="EG16" s="154"/>
      <c r="EH16" s="16" t="str">
        <f t="shared" si="73"/>
        <v xml:space="preserve"> </v>
      </c>
      <c r="EI16" s="16" t="str">
        <f t="shared" si="73"/>
        <v xml:space="preserve"> </v>
      </c>
      <c r="EJ16" s="16" t="str">
        <f t="shared" si="73"/>
        <v xml:space="preserve"> </v>
      </c>
      <c r="EK16" s="16">
        <f t="shared" si="74"/>
        <v>0.34927762262017625</v>
      </c>
      <c r="EL16" s="16">
        <f t="shared" si="74"/>
        <v>0.34927762262017625</v>
      </c>
      <c r="EM16" s="16" t="str">
        <f t="shared" si="74"/>
        <v xml:space="preserve"> </v>
      </c>
      <c r="EN16" s="138">
        <f>SUM(EN10:EN15)</f>
        <v>26528698.759999998</v>
      </c>
      <c r="EO16" s="138">
        <f>SUM(EO10:EO15)</f>
        <v>26528698.759999998</v>
      </c>
      <c r="EP16" s="136"/>
      <c r="EQ16" s="138">
        <f>SUM(EQ10:EQ15)</f>
        <v>24509405.229999997</v>
      </c>
      <c r="ER16" s="138">
        <f>SUM(ER10:ER15)</f>
        <v>24509405.229999997</v>
      </c>
      <c r="ES16" s="136"/>
      <c r="ET16" s="138">
        <f>SUM(ET10:ET15)</f>
        <v>25656339.359999999</v>
      </c>
      <c r="EU16" s="138">
        <f>SUM(EU10:EU15)</f>
        <v>25656339.359999999</v>
      </c>
      <c r="EV16" s="138"/>
      <c r="EW16" s="16">
        <f t="shared" si="75"/>
        <v>0.92388267708611871</v>
      </c>
      <c r="EX16" s="16">
        <f t="shared" si="75"/>
        <v>0.92388267708611871</v>
      </c>
      <c r="EY16" s="16" t="str">
        <f t="shared" si="75"/>
        <v xml:space="preserve"> </v>
      </c>
      <c r="EZ16" s="16">
        <f t="shared" si="76"/>
        <v>0.95529626756542863</v>
      </c>
      <c r="FA16" s="16">
        <f t="shared" si="76"/>
        <v>0.95529626756542863</v>
      </c>
      <c r="FB16" s="16" t="str">
        <f t="shared" si="76"/>
        <v xml:space="preserve"> </v>
      </c>
      <c r="FC16" s="138">
        <f>SUM(FC10:FC15)</f>
        <v>24175298.620000001</v>
      </c>
      <c r="FD16" s="138">
        <f>SUM(FD10:FD15)</f>
        <v>24175298.620000001</v>
      </c>
      <c r="FE16" s="136"/>
      <c r="FF16" s="138">
        <f>SUM(FG16:FH16)</f>
        <v>69071586.310000002</v>
      </c>
      <c r="FG16" s="138">
        <f>SUM(FG10:FG15)</f>
        <v>69071586.310000002</v>
      </c>
      <c r="FH16" s="136"/>
      <c r="FI16" s="138">
        <f>SUM(FJ16:FK16)</f>
        <v>4245432.93</v>
      </c>
      <c r="FJ16" s="138">
        <f>SUM(FJ10:FJ15)</f>
        <v>4245432.93</v>
      </c>
      <c r="FK16" s="136"/>
      <c r="FL16" s="16" t="str">
        <f t="shared" si="77"/>
        <v>СВ.200</v>
      </c>
      <c r="FM16" s="16" t="str">
        <f t="shared" si="77"/>
        <v>СВ.200</v>
      </c>
      <c r="FN16" s="16" t="str">
        <f t="shared" si="77"/>
        <v xml:space="preserve"> </v>
      </c>
      <c r="FO16" s="16" t="str">
        <f t="shared" si="78"/>
        <v>СВ.200</v>
      </c>
      <c r="FP16" s="16" t="str">
        <f t="shared" si="29"/>
        <v>СВ.200</v>
      </c>
      <c r="FQ16" s="16" t="str">
        <f t="shared" si="29"/>
        <v xml:space="preserve"> </v>
      </c>
      <c r="FR16" s="138">
        <f>SUM(FR10:FR15)</f>
        <v>10163824.309999999</v>
      </c>
      <c r="FS16" s="138">
        <f>SUM(FS10:FS15)</f>
        <v>10163824.309999999</v>
      </c>
      <c r="FT16" s="136"/>
      <c r="FU16" s="138">
        <f>SUM(FV16:FW16)</f>
        <v>8879915.3999999985</v>
      </c>
      <c r="FV16" s="138">
        <f>SUM(FV10:FV15)</f>
        <v>8879915.3999999985</v>
      </c>
      <c r="FW16" s="136"/>
      <c r="FX16" s="138">
        <f>SUM(FY16:FZ16)</f>
        <v>7463380.4900000002</v>
      </c>
      <c r="FY16" s="138">
        <f>SUM(FY10:FY15)</f>
        <v>7463380.4900000002</v>
      </c>
      <c r="FZ16" s="136"/>
      <c r="GA16" s="16">
        <f t="shared" si="33"/>
        <v>0.87367856125407584</v>
      </c>
      <c r="GB16" s="16">
        <f t="shared" si="33"/>
        <v>0.87367856125407584</v>
      </c>
      <c r="GC16" s="86" t="str">
        <f t="shared" si="33"/>
        <v xml:space="preserve"> </v>
      </c>
      <c r="GD16" s="16">
        <f>IF(FX16=0," ",IF(FU16/FX16*100&gt;200,"СВ.200",FU16/FX16))</f>
        <v>1.189798029444965</v>
      </c>
      <c r="GE16" s="16">
        <f>IF(FY16=0," ",IF(FV16/FY16*100&gt;200,"СВ.200",FV16/FY16))</f>
        <v>1.189798029444965</v>
      </c>
      <c r="GF16" s="16" t="str">
        <f t="shared" si="34"/>
        <v xml:space="preserve"> </v>
      </c>
      <c r="GG16" s="156">
        <f t="shared" si="79"/>
        <v>0.12767346767881108</v>
      </c>
      <c r="GH16" s="157">
        <f t="shared" si="35"/>
        <v>0.12767346767881108</v>
      </c>
      <c r="GI16" s="43"/>
      <c r="GJ16" s="157">
        <f t="shared" si="80"/>
        <v>0.12366492351058783</v>
      </c>
      <c r="GK16" s="157">
        <f t="shared" si="36"/>
        <v>0.12366492351058783</v>
      </c>
      <c r="GL16" s="43"/>
      <c r="GM16" s="16">
        <f t="shared" si="37"/>
        <v>0.31592908967292493</v>
      </c>
      <c r="GN16" s="16">
        <f t="shared" si="37"/>
        <v>0.31592908967292493</v>
      </c>
      <c r="GO16" s="43"/>
      <c r="GP16" s="16">
        <f t="shared" si="38"/>
        <v>0.28799253842810979</v>
      </c>
      <c r="GQ16" s="16">
        <f t="shared" si="38"/>
        <v>0.28799253842810979</v>
      </c>
      <c r="GR16" s="16" t="str">
        <f t="shared" si="81"/>
        <v xml:space="preserve"> </v>
      </c>
      <c r="GS16" s="16">
        <f t="shared" si="82"/>
        <v>1.9712906949317884E-2</v>
      </c>
      <c r="GT16" s="16">
        <f t="shared" si="82"/>
        <v>1.9712906949317884E-2</v>
      </c>
      <c r="GU16" s="16" t="str">
        <f t="shared" si="82"/>
        <v xml:space="preserve"> </v>
      </c>
      <c r="GV16" s="16">
        <f t="shared" si="83"/>
        <v>1.8998922933670885E-2</v>
      </c>
      <c r="GW16" s="16">
        <f t="shared" si="83"/>
        <v>1.8998922933670885E-2</v>
      </c>
      <c r="GX16" s="16" t="str">
        <f t="shared" si="85"/>
        <v xml:space="preserve"> </v>
      </c>
      <c r="GY16" s="16">
        <f t="shared" si="39"/>
        <v>9.4523102282360522E-2</v>
      </c>
      <c r="GZ16" s="16">
        <f t="shared" si="39"/>
        <v>9.4523102282360522E-2</v>
      </c>
      <c r="HA16" s="16" t="str">
        <f t="shared" si="39"/>
        <v xml:space="preserve"> </v>
      </c>
      <c r="HB16" s="16">
        <f t="shared" si="40"/>
        <v>7.8230515270841558E-2</v>
      </c>
      <c r="HC16" s="16">
        <f t="shared" si="40"/>
        <v>7.8230515270841558E-2</v>
      </c>
      <c r="HD16" s="16"/>
      <c r="HE16" s="16">
        <f t="shared" si="41"/>
        <v>4.4139131276833062E-2</v>
      </c>
      <c r="HF16" s="16">
        <f t="shared" si="41"/>
        <v>4.4139131276833062E-2</v>
      </c>
      <c r="HG16" s="158" t="str">
        <f t="shared" si="41"/>
        <v xml:space="preserve"> </v>
      </c>
      <c r="HH16" s="16">
        <f t="shared" si="42"/>
        <v>3.6713786947800517E-2</v>
      </c>
      <c r="HI16" s="16">
        <f t="shared" si="42"/>
        <v>3.6713786947800517E-2</v>
      </c>
      <c r="HJ16" s="16" t="str">
        <f t="shared" si="84"/>
        <v xml:space="preserve"> </v>
      </c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</row>
    <row r="17" spans="1:244" s="12" customFormat="1" ht="33" customHeight="1" x14ac:dyDescent="0.2">
      <c r="A17" s="32"/>
      <c r="B17" s="89" t="s">
        <v>10</v>
      </c>
      <c r="C17" s="122" t="s">
        <v>0</v>
      </c>
      <c r="D17" s="123"/>
      <c r="E17" s="123"/>
      <c r="F17" s="130" t="s">
        <v>0</v>
      </c>
      <c r="G17" s="130"/>
      <c r="H17" s="130"/>
      <c r="I17" s="122" t="s">
        <v>0</v>
      </c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70"/>
      <c r="FS17" s="70"/>
      <c r="FT17" s="70"/>
      <c r="FU17" s="70"/>
      <c r="FV17" s="71"/>
      <c r="FW17" s="70"/>
      <c r="FX17" s="70"/>
      <c r="FY17" s="70"/>
      <c r="FZ17" s="70"/>
      <c r="GA17" s="9" t="str">
        <f t="shared" si="33"/>
        <v xml:space="preserve"> </v>
      </c>
      <c r="GB17" s="9" t="str">
        <f t="shared" si="33"/>
        <v xml:space="preserve"> </v>
      </c>
      <c r="GC17" s="19" t="str">
        <f t="shared" si="33"/>
        <v xml:space="preserve"> </v>
      </c>
      <c r="GD17" s="34"/>
      <c r="GE17" s="34"/>
      <c r="GF17" s="34"/>
      <c r="GG17" s="108"/>
      <c r="GH17" s="68"/>
      <c r="GI17" s="68"/>
      <c r="GJ17" s="72"/>
      <c r="GK17" s="68"/>
      <c r="GL17" s="68"/>
      <c r="GM17" s="37" t="str">
        <f t="shared" ref="GM17:GO42" si="86">IF(AD17&lt;=0," ",IF(O17&lt;=0," ",IF(AD17/O17*100&gt;200,"СВ.200",AD17/O17)))</f>
        <v xml:space="preserve"> </v>
      </c>
      <c r="GN17" s="9" t="str">
        <f t="shared" si="86"/>
        <v xml:space="preserve"> </v>
      </c>
      <c r="GO17" s="68"/>
      <c r="GP17" s="37" t="str">
        <f t="shared" ref="GP17:GR42" si="87">IF(AA17&lt;=0," ",IF(L17&lt;=0," ",IF(AA17/L17*100&gt;200,"СВ.200",AA17/L17)))</f>
        <v xml:space="preserve"> </v>
      </c>
      <c r="GQ17" s="9" t="str">
        <f t="shared" si="87"/>
        <v xml:space="preserve"> </v>
      </c>
      <c r="GR17" s="9" t="str">
        <f>IF(AC17&lt;=0," ",IF(Q17&lt;=0," ",IF(AC17/Q17*100&gt;200,"СВ.200",AC17/Q17)))</f>
        <v xml:space="preserve"> </v>
      </c>
      <c r="GS17" s="37" t="str">
        <f t="shared" ref="GS17:GU42" si="88">IF(BH17&lt;=0," ",IF(O17&lt;=0," ",IF(BH17/O17*100&gt;200,"СВ.200",BH17/O17)))</f>
        <v xml:space="preserve"> </v>
      </c>
      <c r="GT17" s="9" t="str">
        <f t="shared" si="88"/>
        <v xml:space="preserve"> </v>
      </c>
      <c r="GU17" s="9" t="str">
        <f t="shared" si="88"/>
        <v xml:space="preserve"> </v>
      </c>
      <c r="GV17" s="37" t="str">
        <f t="shared" ref="GV17:GV42" si="89">IF(BE17&lt;=0," ",IF(L17&lt;=0," ",IF(BE17/L17*100&gt;200,"СВ.200",BE17/L17)))</f>
        <v xml:space="preserve"> </v>
      </c>
      <c r="GW17" s="9" t="str">
        <f t="shared" ref="GW17:GX42" si="90">IF(BF17&lt;=0," ",IF(M17&lt;=0," ",IF(BF17/M17*100&gt;200,"СВ.200",BF17/M17)))</f>
        <v xml:space="preserve"> </v>
      </c>
      <c r="GX17" s="9" t="str">
        <f t="shared" si="85"/>
        <v xml:space="preserve"> </v>
      </c>
      <c r="GY17" s="37" t="str">
        <f t="shared" ref="GY17:HA41" si="91">IF(DA17&lt;=0," ",IF(O17&lt;=0," ",IF(DA17/O17*100&gt;200,"СВ.200",DA17/O17)))</f>
        <v xml:space="preserve"> </v>
      </c>
      <c r="GZ17" s="9" t="str">
        <f t="shared" si="91"/>
        <v xml:space="preserve"> </v>
      </c>
      <c r="HA17" s="9" t="str">
        <f t="shared" si="91"/>
        <v xml:space="preserve"> </v>
      </c>
      <c r="HB17" s="37" t="str">
        <f t="shared" ref="HB17:HD42" si="92">IF(CX17&lt;=0," ",IF(L17&lt;=0," ",IF(CX17/L17*100&gt;200,"СВ.200",CX17/L17)))</f>
        <v xml:space="preserve"> </v>
      </c>
      <c r="HC17" s="9" t="str">
        <f t="shared" si="92"/>
        <v xml:space="preserve"> </v>
      </c>
      <c r="HD17" s="9" t="str">
        <f>IF(CZ17&lt;=0," ",IF(Q17&lt;=0," ",IF(CZ17/Q17*100&gt;200,"СВ.200",CZ17/Q17)))</f>
        <v xml:space="preserve"> </v>
      </c>
      <c r="HE17" s="37" t="str">
        <f t="shared" ref="HE17:HG42" si="93">IF(ET17&lt;=0," ",IF(O17&lt;=0," ",IF(ET17/O17*100&gt;200,"СВ.200",ET17/O17)))</f>
        <v xml:space="preserve"> </v>
      </c>
      <c r="HF17" s="9" t="str">
        <f t="shared" si="93"/>
        <v xml:space="preserve"> </v>
      </c>
      <c r="HG17" s="19" t="str">
        <f t="shared" si="93"/>
        <v xml:space="preserve"> </v>
      </c>
      <c r="HH17" s="37" t="str">
        <f t="shared" ref="HH17:HJ41" si="94">IF(EQ17&lt;=0," ",IF(L17&lt;=0," ",IF(EQ17/L17*100&gt;200,"СВ.200",EQ17/L17)))</f>
        <v xml:space="preserve"> </v>
      </c>
      <c r="HI17" s="9" t="str">
        <f t="shared" si="94"/>
        <v xml:space="preserve"> </v>
      </c>
      <c r="HJ17" s="9" t="str">
        <f>IF(ES17&lt;=0," ",IF(Q17&lt;=0," ",IF(ES17/Q17*100&gt;200,"СВ.200",ES17/Q17)))</f>
        <v xml:space="preserve"> </v>
      </c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</row>
    <row r="18" spans="1:244" s="12" customFormat="1" ht="15.75" outlineLevel="1" x14ac:dyDescent="0.2">
      <c r="A18" s="32">
        <v>7</v>
      </c>
      <c r="B18" s="82" t="s">
        <v>11</v>
      </c>
      <c r="C18" s="130">
        <f>SUM(D18:E18)</f>
        <v>30524346.609999999</v>
      </c>
      <c r="D18" s="144">
        <v>17798707.149999999</v>
      </c>
      <c r="E18" s="131">
        <v>12725639.459999999</v>
      </c>
      <c r="F18" s="130">
        <f>SUM(G18:H18)</f>
        <v>23207200.380000003</v>
      </c>
      <c r="G18" s="144">
        <v>13555862.550000001</v>
      </c>
      <c r="H18" s="131">
        <v>9651337.8300000001</v>
      </c>
      <c r="I18" s="130">
        <f>J18+K18</f>
        <v>4635940.63</v>
      </c>
      <c r="J18" s="130">
        <v>3788393.27</v>
      </c>
      <c r="K18" s="130">
        <v>847547.3600000001</v>
      </c>
      <c r="L18" s="130">
        <f t="shared" ref="L18:L38" si="95">SUM(M18:N18)</f>
        <v>4264434.3899999997</v>
      </c>
      <c r="M18" s="130">
        <v>3465602.11</v>
      </c>
      <c r="N18" s="130">
        <v>798832.28</v>
      </c>
      <c r="O18" s="130">
        <f t="shared" ref="O18:O38" si="96">SUM(P18:Q18)</f>
        <v>2944028.33</v>
      </c>
      <c r="P18" s="130">
        <v>2029286.3</v>
      </c>
      <c r="Q18" s="130">
        <v>914742.03</v>
      </c>
      <c r="R18" s="9">
        <f t="shared" ref="R18:T33" si="97">IF(I18=0," ",IF(L18/I18*100&gt;200,"СВ.200",L18/I18))</f>
        <v>0.91986389178586181</v>
      </c>
      <c r="S18" s="9">
        <f t="shared" si="97"/>
        <v>0.91479470662241991</v>
      </c>
      <c r="T18" s="9">
        <f t="shared" si="97"/>
        <v>0.9425222916156567</v>
      </c>
      <c r="U18" s="9">
        <f t="shared" ref="U18:W33" si="98">IF(O18=0," ",IF(L18/O18*100&gt;200,"СВ.200",L18/O18))</f>
        <v>1.4485031772775092</v>
      </c>
      <c r="V18" s="9">
        <f t="shared" si="98"/>
        <v>1.7077935774759825</v>
      </c>
      <c r="W18" s="9">
        <f t="shared" si="98"/>
        <v>0.87328695282537749</v>
      </c>
      <c r="X18" s="130">
        <f>Y18+Z18</f>
        <v>640000</v>
      </c>
      <c r="Y18" s="130">
        <v>520000</v>
      </c>
      <c r="Z18" s="130">
        <v>120000</v>
      </c>
      <c r="AA18" s="130">
        <f t="shared" ref="AA18:AA39" si="99">SUM(AB18:AC18)</f>
        <v>705966.76</v>
      </c>
      <c r="AB18" s="130">
        <v>500319.99</v>
      </c>
      <c r="AC18" s="130">
        <v>205646.77</v>
      </c>
      <c r="AD18" s="130">
        <f t="shared" ref="AD18:AD39" si="100">SUM(AE18:AF18)</f>
        <v>674689.15999999992</v>
      </c>
      <c r="AE18" s="130">
        <v>491516.36</v>
      </c>
      <c r="AF18" s="130">
        <v>183172.8</v>
      </c>
      <c r="AG18" s="9">
        <f t="shared" ref="AG18:AI40" si="101">IF(X18=0," ",IF(AA18/X18*100&gt;200,"СВ.200",AA18/X18))</f>
        <v>1.1030730625</v>
      </c>
      <c r="AH18" s="9">
        <f t="shared" si="101"/>
        <v>0.96215382692307694</v>
      </c>
      <c r="AI18" s="9">
        <f t="shared" si="101"/>
        <v>1.7137230833333332</v>
      </c>
      <c r="AJ18" s="9">
        <f t="shared" ref="AJ18:AL26" si="102">IF(AD18=0," ",IF(AA18/AD18*100&gt;200,"СВ.200",AA18/AD18))</f>
        <v>1.0463585334615426</v>
      </c>
      <c r="AK18" s="9">
        <f t="shared" si="102"/>
        <v>1.017911163730135</v>
      </c>
      <c r="AL18" s="9">
        <f t="shared" si="102"/>
        <v>1.1226927251207603</v>
      </c>
      <c r="AM18" s="130">
        <f>AN18+AO18</f>
        <v>189000</v>
      </c>
      <c r="AN18" s="130">
        <v>1000</v>
      </c>
      <c r="AO18" s="130">
        <v>188000</v>
      </c>
      <c r="AP18" s="130">
        <f>AQ18+AR18</f>
        <v>73226.8</v>
      </c>
      <c r="AQ18" s="130">
        <v>8332.94</v>
      </c>
      <c r="AR18" s="130">
        <v>64893.86</v>
      </c>
      <c r="AS18" s="130">
        <f>AT18+AU18</f>
        <v>140788.04</v>
      </c>
      <c r="AT18" s="130">
        <v>2181.8200000000002</v>
      </c>
      <c r="AU18" s="130">
        <v>138606.22</v>
      </c>
      <c r="AV18" s="9">
        <f t="shared" ref="AV18:AX38" si="103">IF(AP18=0," ",IF(AP18/AM18*100&gt;200,"СВ.200",AP18/AM18))</f>
        <v>0.38744338624338626</v>
      </c>
      <c r="AW18" s="9" t="str">
        <f t="shared" si="103"/>
        <v>СВ.200</v>
      </c>
      <c r="AX18" s="9">
        <f t="shared" si="103"/>
        <v>0.34518010638297875</v>
      </c>
      <c r="AY18" s="9">
        <f t="shared" ref="AY18:BA33" si="104">IF(AP18=0," ",IF(AS18=0," ",IF(AP18/AS18*100&gt;200,"СВ.200",AP18/AS18)))</f>
        <v>0.5201208852683793</v>
      </c>
      <c r="AZ18" s="9" t="str">
        <f>IF(AQ18=0," ",IF(AT18=0," ",IF(AQ18/AT18*100&gt;200,"СВ.200",AQ18/AT18)))</f>
        <v>СВ.200</v>
      </c>
      <c r="BA18" s="9">
        <f>IF(AR18=0," ",IF(AU18=0," ",IF(AR18/AU18*100&gt;200,"СВ.200",AR18/AU18)))</f>
        <v>0.46818865704583823</v>
      </c>
      <c r="BB18" s="130">
        <f>BC18+BD18</f>
        <v>59687.839999999997</v>
      </c>
      <c r="BC18" s="130">
        <v>33687.839999999997</v>
      </c>
      <c r="BD18" s="130">
        <v>26000</v>
      </c>
      <c r="BE18" s="130">
        <f t="shared" ref="BE18:BE39" si="105">SUM(BF18:BG18)</f>
        <v>89431.2</v>
      </c>
      <c r="BF18" s="130">
        <v>64969.2</v>
      </c>
      <c r="BG18" s="130">
        <v>24462</v>
      </c>
      <c r="BH18" s="130">
        <f t="shared" ref="BH18:BH39" si="106">SUM(BI18:BJ18)</f>
        <v>183328.31</v>
      </c>
      <c r="BI18" s="130">
        <v>40047.269999999997</v>
      </c>
      <c r="BJ18" s="130">
        <v>143281.04</v>
      </c>
      <c r="BK18" s="9">
        <f t="shared" ref="BK18:BK31" si="107">IF(BB18=0," ",IF(BE18/BB18*100&gt;200,"СВ.200",BE18/BB18))</f>
        <v>1.4983152347278776</v>
      </c>
      <c r="BL18" s="9">
        <f t="shared" ref="BL18:BM38" si="108">IF(BF18=0," ",IF(BF18/BC18*100&gt;200,"СВ.200",BF18/BC18))</f>
        <v>1.9285653220865453</v>
      </c>
      <c r="BM18" s="9">
        <f t="shared" si="108"/>
        <v>0.94084615384615389</v>
      </c>
      <c r="BN18" s="9">
        <f>IF(BH18=0," ",IF(BE18/BH18*100&gt;200,"СВ.200",BE18/BH18))</f>
        <v>0.48781991172012656</v>
      </c>
      <c r="BO18" s="9">
        <f>IF(BI18=0," ",IF(BF18/BI18*100&gt;200,"СВ.200",BF18/BI18))</f>
        <v>1.6223128318110074</v>
      </c>
      <c r="BP18" s="9">
        <f>IF(BJ18=0," ",IF(BG18/BJ18*100&gt;200,"СВ.200",BG18/BJ18))</f>
        <v>0.17072740398869243</v>
      </c>
      <c r="BQ18" s="130">
        <f>BR18+BS18</f>
        <v>700</v>
      </c>
      <c r="BR18" s="130">
        <v>700</v>
      </c>
      <c r="BS18" s="150"/>
      <c r="BT18" s="130">
        <f t="shared" ref="BT18:BT39" si="109">SUM(BU18:BV18)</f>
        <v>18.670000000000002</v>
      </c>
      <c r="BU18" s="130">
        <v>18.670000000000002</v>
      </c>
      <c r="BV18" s="150"/>
      <c r="BW18" s="130">
        <f t="shared" ref="BW18:BW39" si="110">SUM(BX18:BY18)</f>
        <v>222.28</v>
      </c>
      <c r="BX18" s="130">
        <v>222.28</v>
      </c>
      <c r="BY18" s="150"/>
      <c r="BZ18" s="9">
        <f t="shared" ref="BZ18:BZ31" si="111">IF(BQ18=0," ",IF(BT18/BQ18*100&gt;200,"СВ.200",BT18/BQ18))</f>
        <v>2.6671428571428575E-2</v>
      </c>
      <c r="CA18" s="9">
        <f t="shared" ref="CA18:CA38" si="112">IF(BU18=0," ",IF(BU18/BR18*100&gt;200,"СВ.200",BU18/BR18))</f>
        <v>2.6671428571428575E-2</v>
      </c>
      <c r="CB18" s="9" t="str">
        <f t="shared" ref="CB18:CB38" si="113">IF(BV18=0," ",IF(BV18/BS18*100&gt;200,"СВ.200",BV18/BS18))</f>
        <v xml:space="preserve"> </v>
      </c>
      <c r="CC18" s="9">
        <f t="shared" ref="CC18:CE42" si="114">IF(BW18=0," ",IF(BT18/BW18*100&gt;200,"СВ.200",BT18/BW18))</f>
        <v>8.3993161777937739E-2</v>
      </c>
      <c r="CD18" s="9">
        <f t="shared" si="114"/>
        <v>8.3993161777937739E-2</v>
      </c>
      <c r="CE18" s="9" t="str">
        <f t="shared" si="114"/>
        <v xml:space="preserve"> </v>
      </c>
      <c r="CF18" s="130">
        <f>CG18+CH18</f>
        <v>1846629</v>
      </c>
      <c r="CG18" s="130">
        <v>1573629</v>
      </c>
      <c r="CH18" s="130">
        <v>273000</v>
      </c>
      <c r="CI18" s="130">
        <f>CJ18+CK18</f>
        <v>1276929.3999999999</v>
      </c>
      <c r="CJ18" s="130">
        <v>1064165.3999999999</v>
      </c>
      <c r="CK18" s="130">
        <v>212764</v>
      </c>
      <c r="CL18" s="130">
        <f>CM18+CN18</f>
        <v>1264080.5</v>
      </c>
      <c r="CM18" s="130">
        <v>1032096.59</v>
      </c>
      <c r="CN18" s="130">
        <v>231983.91</v>
      </c>
      <c r="CO18" s="9">
        <f t="shared" ref="CO18:CQ33" si="115">IF(CF18=0," ",IF(CI18/CF18*100&gt;200,"СВ.200",CI18/CF18))</f>
        <v>0.69149211888256923</v>
      </c>
      <c r="CP18" s="9">
        <f t="shared" si="115"/>
        <v>0.67624923028236006</v>
      </c>
      <c r="CQ18" s="9">
        <f t="shared" si="115"/>
        <v>0.77935531135531133</v>
      </c>
      <c r="CR18" s="9">
        <f t="shared" ref="CR18:CT33" si="116">IF(CL18=0," ",IF(CI18/CL18*100&gt;200,"СВ.200",CI18/CL18))</f>
        <v>1.0101646216360429</v>
      </c>
      <c r="CS18" s="9">
        <f t="shared" si="116"/>
        <v>1.0310715201568488</v>
      </c>
      <c r="CT18" s="9">
        <f t="shared" si="116"/>
        <v>0.91714981439876586</v>
      </c>
      <c r="CU18" s="130">
        <f>CV18+CW18</f>
        <v>1322463.75</v>
      </c>
      <c r="CV18" s="130">
        <v>1322463.75</v>
      </c>
      <c r="CW18" s="130">
        <v>0</v>
      </c>
      <c r="CX18" s="130">
        <f t="shared" ref="CX18:CX39" si="117">SUM(CY18:CZ18)</f>
        <v>1322463.75</v>
      </c>
      <c r="CY18" s="130">
        <v>1322463.75</v>
      </c>
      <c r="CZ18" s="130">
        <v>0</v>
      </c>
      <c r="DA18" s="130">
        <f t="shared" ref="DA18:DA39" si="118">SUM(DB18:DC18)</f>
        <v>250769</v>
      </c>
      <c r="DB18" s="130">
        <v>236146</v>
      </c>
      <c r="DC18" s="130">
        <v>14623</v>
      </c>
      <c r="DD18" s="9">
        <f t="shared" ref="DD18:DF21" si="119">IF(CX18=0," ",IF(CX18/CU18*100&gt;200,"СВ.200",CX18/CU18))</f>
        <v>1</v>
      </c>
      <c r="DE18" s="9">
        <f t="shared" si="119"/>
        <v>1</v>
      </c>
      <c r="DF18" s="9" t="str">
        <f t="shared" si="119"/>
        <v xml:space="preserve"> </v>
      </c>
      <c r="DG18" s="9" t="str">
        <f t="shared" ref="DG18:DI40" si="120">IF(DA18=0," ",IF(CX18/DA18*100&gt;200,"СВ.200",CX18/DA18))</f>
        <v>СВ.200</v>
      </c>
      <c r="DH18" s="9" t="str">
        <f t="shared" si="120"/>
        <v>СВ.200</v>
      </c>
      <c r="DI18" s="9">
        <f t="shared" si="120"/>
        <v>0</v>
      </c>
      <c r="DJ18" s="130">
        <f>DK18+DL18</f>
        <v>22500</v>
      </c>
      <c r="DK18" s="130">
        <v>16250</v>
      </c>
      <c r="DL18" s="130">
        <v>6250</v>
      </c>
      <c r="DM18" s="130">
        <f t="shared" ref="DM18:DM39" si="121">SUM(DN18:DO18)</f>
        <v>82083.240000000005</v>
      </c>
      <c r="DN18" s="130">
        <v>43863.62</v>
      </c>
      <c r="DO18" s="130">
        <v>38219.620000000003</v>
      </c>
      <c r="DP18" s="130">
        <f t="shared" ref="DP18:DP39" si="122">SUM(DQ18:DR18)</f>
        <v>330752.07</v>
      </c>
      <c r="DQ18" s="130">
        <v>177219.1</v>
      </c>
      <c r="DR18" s="130">
        <v>153532.97</v>
      </c>
      <c r="DS18" s="9" t="str">
        <f t="shared" ref="DS18:DU42" si="123">IF(DJ18=0," ",IF(DM18/DJ18*100&gt;200,"СВ.200",DM18/DJ18))</f>
        <v>СВ.200</v>
      </c>
      <c r="DT18" s="9" t="str">
        <f t="shared" si="123"/>
        <v>СВ.200</v>
      </c>
      <c r="DU18" s="9" t="str">
        <f t="shared" si="123"/>
        <v>СВ.200</v>
      </c>
      <c r="DV18" s="9">
        <f t="shared" ref="DV18:DX26" si="124">IF(DP18=0," ",IF(DM18/DP18*100&gt;200,"СВ.200",DM18/DP18))</f>
        <v>0.2481715080422626</v>
      </c>
      <c r="DW18" s="9">
        <f t="shared" si="124"/>
        <v>0.24751068028220435</v>
      </c>
      <c r="DX18" s="9">
        <f t="shared" si="124"/>
        <v>0.24893428427783298</v>
      </c>
      <c r="DY18" s="153">
        <f>DZ18+EA18</f>
        <v>187375</v>
      </c>
      <c r="DZ18" s="153">
        <v>184375</v>
      </c>
      <c r="EA18" s="153">
        <v>3000</v>
      </c>
      <c r="EB18" s="153">
        <f>EC18+ED18</f>
        <v>240890.31</v>
      </c>
      <c r="EC18" s="153">
        <v>184375</v>
      </c>
      <c r="ED18" s="153">
        <v>56515.31</v>
      </c>
      <c r="EE18" s="153">
        <f>EF18+EG18</f>
        <v>10910.85</v>
      </c>
      <c r="EF18" s="153">
        <v>0</v>
      </c>
      <c r="EG18" s="153">
        <v>10910.85</v>
      </c>
      <c r="EH18" s="9">
        <f t="shared" ref="EH18:EJ22" si="125">IF(DY18=0," ",IF(EB18/DY18*100&gt;200,"СВ.200",EB18/DY18))</f>
        <v>1.2856053902601734</v>
      </c>
      <c r="EI18" s="9">
        <f t="shared" si="125"/>
        <v>1</v>
      </c>
      <c r="EJ18" s="9" t="str">
        <f t="shared" si="125"/>
        <v>СВ.200</v>
      </c>
      <c r="EK18" s="9" t="str">
        <f t="shared" ref="EK18:EM42" si="126">IF(EE18=0," ",IF(EB18/EE18*100&gt;200,"СВ.200",EB18/EE18))</f>
        <v>СВ.200</v>
      </c>
      <c r="EL18" s="9" t="str">
        <f t="shared" si="126"/>
        <v xml:space="preserve"> </v>
      </c>
      <c r="EM18" s="9" t="str">
        <f t="shared" si="126"/>
        <v>СВ.200</v>
      </c>
      <c r="EN18" s="130">
        <f>SUM(EO18:EP18)</f>
        <v>130287.67999999999</v>
      </c>
      <c r="EO18" s="130">
        <v>130287.67999999999</v>
      </c>
      <c r="EP18" s="130">
        <v>0</v>
      </c>
      <c r="EQ18" s="130">
        <f>SUM(ER18:ES18)</f>
        <v>107237.36</v>
      </c>
      <c r="ER18" s="130">
        <v>107237.36</v>
      </c>
      <c r="ES18" s="130">
        <v>0</v>
      </c>
      <c r="ET18" s="130">
        <f>SUM(EU18:EV18)</f>
        <v>66418.34</v>
      </c>
      <c r="EU18" s="130">
        <v>45378.34</v>
      </c>
      <c r="EV18" s="130">
        <v>21040</v>
      </c>
      <c r="EW18" s="9">
        <f t="shared" ref="EW18:EW42" si="127">IF(EN18=0," ",IF(EQ18/EN18*100&gt;200,"СВ.200",EQ18/EN18))</f>
        <v>0.82308135350940326</v>
      </c>
      <c r="EX18" s="9">
        <f t="shared" ref="EX18:EY38" si="128">IF(ER18=0," ",IF(ER18/EO18*100&gt;200,"СВ.200",ER18/EO18))</f>
        <v>0.82308135350940326</v>
      </c>
      <c r="EY18" s="9" t="str">
        <f t="shared" si="128"/>
        <v xml:space="preserve"> </v>
      </c>
      <c r="EZ18" s="9">
        <f t="shared" ref="EZ18:FB42" si="129">IF(ET18=0," ",IF(EQ18/ET18*100&gt;200,"СВ.200",EQ18/ET18))</f>
        <v>1.6145745286618125</v>
      </c>
      <c r="FA18" s="9" t="str">
        <f t="shared" si="129"/>
        <v>СВ.200</v>
      </c>
      <c r="FB18" s="9">
        <f t="shared" si="129"/>
        <v>0</v>
      </c>
      <c r="FC18" s="130">
        <f>SUM(FD18:FE18)</f>
        <v>12000</v>
      </c>
      <c r="FD18" s="130">
        <v>0</v>
      </c>
      <c r="FE18" s="130">
        <v>12000</v>
      </c>
      <c r="FF18" s="130">
        <f>FG18+FH18</f>
        <v>140015.5</v>
      </c>
      <c r="FG18" s="130">
        <v>134765.41</v>
      </c>
      <c r="FH18" s="130">
        <v>5250.09</v>
      </c>
      <c r="FI18" s="130">
        <f>FJ18+FK18</f>
        <v>20100.990000000002</v>
      </c>
      <c r="FJ18" s="130">
        <v>0</v>
      </c>
      <c r="FK18" s="130">
        <v>20100.990000000002</v>
      </c>
      <c r="FL18" s="9" t="str">
        <f>IF(FC18=0," ",IF(FF18/FC18*100&gt;200,"СВ.200",FF18/FC18))</f>
        <v>СВ.200</v>
      </c>
      <c r="FM18" s="9" t="str">
        <f t="shared" ref="FM18:FN33" si="130">IF(FD18=0," ",IF(FG18/FD18*100&gt;200,"СВ.200",FG18/FD18))</f>
        <v xml:space="preserve"> </v>
      </c>
      <c r="FN18" s="9">
        <f t="shared" si="130"/>
        <v>0.43750749999999999</v>
      </c>
      <c r="FO18" s="9" t="str">
        <f>IF(FF18&lt;0," ",IF(FI18&lt;0," ",IF(FI18=0," ",IF(FF18/FI18*100&gt;200,"СВ.200",FF18/FI18))))</f>
        <v>СВ.200</v>
      </c>
      <c r="FP18" s="9" t="str">
        <f>IF(FG18&lt;0," ",IF(FJ18&lt;0," ",IF(FJ18=0," ",IF(FG18/FJ18*100&gt;200,"СВ.200",FG18/FJ18))))</f>
        <v xml:space="preserve"> </v>
      </c>
      <c r="FQ18" s="9">
        <f>IF(FH18&lt;0," ",IF(FK18&lt;0," ",IF(FK18=0," ",IF(FH18/FK18*100&gt;200,"СВ.200",FH18/FK18))))</f>
        <v>0.26118564309519082</v>
      </c>
      <c r="FR18" s="130">
        <f>SUM(FS18:FT18)</f>
        <v>163153.35999999999</v>
      </c>
      <c r="FS18" s="130"/>
      <c r="FT18" s="130">
        <v>163153.35999999999</v>
      </c>
      <c r="FU18" s="130">
        <f>FV18+FW18</f>
        <v>136403.35999999999</v>
      </c>
      <c r="FV18" s="130"/>
      <c r="FW18" s="130">
        <v>136403.35999999999</v>
      </c>
      <c r="FX18" s="130">
        <f>FY18+FZ18</f>
        <v>68403.7</v>
      </c>
      <c r="FY18" s="130"/>
      <c r="FZ18" s="130">
        <v>68403.7</v>
      </c>
      <c r="GA18" s="9">
        <f t="shared" si="33"/>
        <v>0.83604383017303474</v>
      </c>
      <c r="GB18" s="9" t="str">
        <f t="shared" si="33"/>
        <v xml:space="preserve"> </v>
      </c>
      <c r="GC18" s="19">
        <f t="shared" si="33"/>
        <v>0.83604383017303474</v>
      </c>
      <c r="GD18" s="9">
        <f>IF(FU18&lt;0," ",IF(FX18&lt;0," ",IF(FX18=0," ",IF(FU18/FX18*100&gt;200,"СВ.200",FU18/FX18))))</f>
        <v>1.9940933019705074</v>
      </c>
      <c r="GE18" s="9" t="str">
        <f>IF(FV18&lt;0," ",IF(FY18&lt;0," ",IF(FY18=0," ",IF(FV18/FY18*100&gt;200,"СВ.200",FV18/FY18))))</f>
        <v xml:space="preserve"> </v>
      </c>
      <c r="GF18" s="9">
        <f>IF(FW18&lt;0," ",IF(FZ18&lt;0," ",IF(FZ18=0," ",IF(FW18/FZ18*100&gt;200,"СВ.200",FW18/FZ18))))</f>
        <v>1.9940933019705074</v>
      </c>
      <c r="GG18" s="107">
        <f t="shared" ref="GG18:GG42" si="131">O18/F18</f>
        <v>0.12685840091841358</v>
      </c>
      <c r="GH18" s="10">
        <f t="shared" ref="GH18:GH40" si="132">P18/G18</f>
        <v>0.14969805812910075</v>
      </c>
      <c r="GI18" s="10">
        <f t="shared" ref="GI18:GI40" si="133">Q18/H18</f>
        <v>9.4778780528916584E-2</v>
      </c>
      <c r="GJ18" s="67">
        <f t="shared" ref="GJ18:GJ42" si="134">L18/C18</f>
        <v>0.13970600073722592</v>
      </c>
      <c r="GK18" s="10">
        <f t="shared" ref="GK18:GK40" si="135">M18/D18</f>
        <v>0.19471088999854691</v>
      </c>
      <c r="GL18" s="10">
        <f t="shared" ref="GL18:GL40" si="136">N18/E18</f>
        <v>6.2773449028706033E-2</v>
      </c>
      <c r="GM18" s="37">
        <f t="shared" si="86"/>
        <v>0.22917210175080072</v>
      </c>
      <c r="GN18" s="9">
        <f t="shared" si="86"/>
        <v>0.24221144152996055</v>
      </c>
      <c r="GO18" s="9">
        <f t="shared" si="86"/>
        <v>0.20024530850517494</v>
      </c>
      <c r="GP18" s="37">
        <f t="shared" si="87"/>
        <v>0.16554757218342386</v>
      </c>
      <c r="GQ18" s="9">
        <f t="shared" si="87"/>
        <v>0.14436740690927152</v>
      </c>
      <c r="GR18" s="9">
        <f t="shared" si="87"/>
        <v>0.25743422636851876</v>
      </c>
      <c r="GS18" s="37">
        <f t="shared" si="88"/>
        <v>6.2271245195524322E-2</v>
      </c>
      <c r="GT18" s="9">
        <f t="shared" si="88"/>
        <v>1.9734657450750048E-2</v>
      </c>
      <c r="GU18" s="9">
        <f t="shared" si="88"/>
        <v>0.15663546147540636</v>
      </c>
      <c r="GV18" s="37">
        <f t="shared" si="89"/>
        <v>2.097140952847442E-2</v>
      </c>
      <c r="GW18" s="9">
        <f t="shared" si="90"/>
        <v>1.8746872242641842E-2</v>
      </c>
      <c r="GX18" s="9">
        <f t="shared" si="90"/>
        <v>3.062219769085946E-2</v>
      </c>
      <c r="GY18" s="37">
        <f t="shared" si="91"/>
        <v>8.5178867826995394E-2</v>
      </c>
      <c r="GZ18" s="9">
        <f t="shared" si="91"/>
        <v>0.11636899140352941</v>
      </c>
      <c r="HA18" s="9">
        <f t="shared" si="91"/>
        <v>1.5985927748394812E-2</v>
      </c>
      <c r="HB18" s="37">
        <f t="shared" si="92"/>
        <v>0.31011469026259308</v>
      </c>
      <c r="HC18" s="9">
        <f t="shared" si="92"/>
        <v>0.38159711011948805</v>
      </c>
      <c r="HD18" s="9" t="str">
        <f t="shared" si="92"/>
        <v xml:space="preserve"> </v>
      </c>
      <c r="HE18" s="37">
        <f t="shared" si="93"/>
        <v>2.2560360348162816E-2</v>
      </c>
      <c r="HF18" s="9">
        <f t="shared" si="93"/>
        <v>2.2361723922346491E-2</v>
      </c>
      <c r="HG18" s="19">
        <f t="shared" si="93"/>
        <v>2.3001020298586257E-2</v>
      </c>
      <c r="HH18" s="37">
        <f t="shared" si="94"/>
        <v>2.514691285940971E-2</v>
      </c>
      <c r="HI18" s="9">
        <f t="shared" si="94"/>
        <v>3.0943356044990405E-2</v>
      </c>
      <c r="HJ18" s="9" t="str">
        <f t="shared" si="94"/>
        <v xml:space="preserve"> </v>
      </c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</row>
    <row r="19" spans="1:244" s="12" customFormat="1" ht="15.75" outlineLevel="1" x14ac:dyDescent="0.2">
      <c r="A19" s="32">
        <v>8</v>
      </c>
      <c r="B19" s="82" t="s">
        <v>12</v>
      </c>
      <c r="C19" s="130">
        <f t="shared" ref="C19:C38" si="137">SUM(D19:E19)</f>
        <v>102274109.31999999</v>
      </c>
      <c r="D19" s="144">
        <v>53680770.649999999</v>
      </c>
      <c r="E19" s="131">
        <v>48593338.670000002</v>
      </c>
      <c r="F19" s="130">
        <f t="shared" ref="F19:F34" si="138">SUM(G19:H19)</f>
        <v>91834694.099999994</v>
      </c>
      <c r="G19" s="144">
        <v>52505345.630000003</v>
      </c>
      <c r="H19" s="131">
        <v>39329348.469999999</v>
      </c>
      <c r="I19" s="130">
        <f t="shared" ref="I19:I38" si="139">J19+K19</f>
        <v>15456230.200000001</v>
      </c>
      <c r="J19" s="130">
        <v>10399113.540000001</v>
      </c>
      <c r="K19" s="130">
        <v>5057116.66</v>
      </c>
      <c r="L19" s="130">
        <f t="shared" si="95"/>
        <v>13323436.609999999</v>
      </c>
      <c r="M19" s="130">
        <v>8733533.9399999995</v>
      </c>
      <c r="N19" s="130">
        <v>4589902.67</v>
      </c>
      <c r="O19" s="130">
        <f t="shared" si="96"/>
        <v>19764991.640000001</v>
      </c>
      <c r="P19" s="130">
        <v>14360976.539999999</v>
      </c>
      <c r="Q19" s="130">
        <v>5404015.0999999996</v>
      </c>
      <c r="R19" s="9">
        <f t="shared" si="97"/>
        <v>0.862010751496183</v>
      </c>
      <c r="S19" s="9">
        <f t="shared" si="97"/>
        <v>0.83983446342869705</v>
      </c>
      <c r="T19" s="9">
        <f t="shared" si="97"/>
        <v>0.90761257423711472</v>
      </c>
      <c r="U19" s="9">
        <f t="shared" si="98"/>
        <v>0.67409270151353318</v>
      </c>
      <c r="V19" s="9">
        <f t="shared" si="98"/>
        <v>0.60814345846706608</v>
      </c>
      <c r="W19" s="9">
        <f t="shared" si="98"/>
        <v>0.84935045240713714</v>
      </c>
      <c r="X19" s="130">
        <f t="shared" ref="X19:X38" si="140">Y19+Z19</f>
        <v>1733175.3199999998</v>
      </c>
      <c r="Y19" s="130">
        <v>1225919.3799999999</v>
      </c>
      <c r="Z19" s="130">
        <v>507255.94</v>
      </c>
      <c r="AA19" s="130">
        <f t="shared" si="99"/>
        <v>1843532.56</v>
      </c>
      <c r="AB19" s="130">
        <v>1467469.22</v>
      </c>
      <c r="AC19" s="130">
        <v>376063.34</v>
      </c>
      <c r="AD19" s="130">
        <f t="shared" si="100"/>
        <v>3912779.28</v>
      </c>
      <c r="AE19" s="130">
        <v>3723541.4</v>
      </c>
      <c r="AF19" s="130">
        <v>189237.88</v>
      </c>
      <c r="AG19" s="9">
        <f t="shared" si="101"/>
        <v>1.0636734430305643</v>
      </c>
      <c r="AH19" s="9">
        <f t="shared" si="101"/>
        <v>1.1970356647759335</v>
      </c>
      <c r="AI19" s="9">
        <f t="shared" si="101"/>
        <v>0.74136803602536427</v>
      </c>
      <c r="AJ19" s="9">
        <f t="shared" si="102"/>
        <v>0.47115679880619288</v>
      </c>
      <c r="AK19" s="9">
        <f t="shared" si="102"/>
        <v>0.39410578864518603</v>
      </c>
      <c r="AL19" s="9">
        <f t="shared" si="102"/>
        <v>1.9872519180620709</v>
      </c>
      <c r="AM19" s="130">
        <f t="shared" ref="AM19:AM38" si="141">AN19+AO19</f>
        <v>1946148.46</v>
      </c>
      <c r="AN19" s="130">
        <v>718730</v>
      </c>
      <c r="AO19" s="130">
        <v>1227418.46</v>
      </c>
      <c r="AP19" s="130">
        <f t="shared" ref="AP19:AP38" si="142">AQ19+AR19</f>
        <v>1148068.49</v>
      </c>
      <c r="AQ19" s="130">
        <v>506828.38</v>
      </c>
      <c r="AR19" s="130">
        <v>641240.11</v>
      </c>
      <c r="AS19" s="130">
        <f t="shared" ref="AS19:AS38" si="143">AT19+AU19</f>
        <v>3037904.65</v>
      </c>
      <c r="AT19" s="130">
        <v>668684.67000000004</v>
      </c>
      <c r="AU19" s="130">
        <v>2369219.98</v>
      </c>
      <c r="AV19" s="9">
        <f t="shared" si="103"/>
        <v>0.58991824806623439</v>
      </c>
      <c r="AW19" s="9">
        <f t="shared" si="103"/>
        <v>0.70517215087724183</v>
      </c>
      <c r="AX19" s="9">
        <f t="shared" si="103"/>
        <v>0.52242990544561307</v>
      </c>
      <c r="AY19" s="9">
        <f t="shared" si="104"/>
        <v>0.37791458991314952</v>
      </c>
      <c r="AZ19" s="9">
        <f t="shared" si="104"/>
        <v>0.75794825683681366</v>
      </c>
      <c r="BA19" s="9">
        <f t="shared" si="104"/>
        <v>0.27065452571440834</v>
      </c>
      <c r="BB19" s="130">
        <f t="shared" ref="BB19:BB38" si="144">BC19+BD19</f>
        <v>614009</v>
      </c>
      <c r="BC19" s="130">
        <v>42180</v>
      </c>
      <c r="BD19" s="130">
        <v>571829</v>
      </c>
      <c r="BE19" s="130">
        <f t="shared" si="105"/>
        <v>518899.69</v>
      </c>
      <c r="BF19" s="130">
        <v>16164.02</v>
      </c>
      <c r="BG19" s="130">
        <v>502735.67</v>
      </c>
      <c r="BH19" s="130">
        <f t="shared" si="106"/>
        <v>470619.62000000005</v>
      </c>
      <c r="BI19" s="130">
        <v>12169.96</v>
      </c>
      <c r="BJ19" s="130">
        <v>458449.66000000003</v>
      </c>
      <c r="BK19" s="9">
        <f t="shared" si="107"/>
        <v>0.84510111415304989</v>
      </c>
      <c r="BL19" s="9">
        <f t="shared" si="108"/>
        <v>0.38321526789947846</v>
      </c>
      <c r="BM19" s="9">
        <f t="shared" si="108"/>
        <v>0.87917134318126566</v>
      </c>
      <c r="BN19" s="9">
        <f>IF(BH19=0," ",IF(BE19/BH19*100&gt;200,"СВ.200",BE19/BH19))</f>
        <v>1.1025883068793434</v>
      </c>
      <c r="BO19" s="9">
        <f>IF(BF19=0," ",IF(BF19/BI19*100&gt;200,"СВ.200",BF19/BI19))</f>
        <v>1.3281900680035104</v>
      </c>
      <c r="BP19" s="9">
        <f>IF(BJ19=0," ",IF(BG19/BJ19*100&gt;200,"СВ.200",BG19/BJ19))</f>
        <v>1.0965995045126655</v>
      </c>
      <c r="BQ19" s="130">
        <f t="shared" ref="BQ19:BQ38" si="145">BR19+BS19</f>
        <v>1358440.86</v>
      </c>
      <c r="BR19" s="130">
        <v>1358440.86</v>
      </c>
      <c r="BS19" s="150"/>
      <c r="BT19" s="130">
        <f t="shared" si="109"/>
        <v>1237827.18</v>
      </c>
      <c r="BU19" s="130">
        <v>1237827.18</v>
      </c>
      <c r="BV19" s="150"/>
      <c r="BW19" s="130">
        <f t="shared" si="110"/>
        <v>588474.5</v>
      </c>
      <c r="BX19" s="130">
        <v>588474.5</v>
      </c>
      <c r="BY19" s="150"/>
      <c r="BZ19" s="9">
        <f t="shared" si="111"/>
        <v>0.91121168130940922</v>
      </c>
      <c r="CA19" s="9">
        <f t="shared" si="112"/>
        <v>0.91121168130940922</v>
      </c>
      <c r="CB19" s="9" t="str">
        <f t="shared" si="113"/>
        <v xml:space="preserve"> </v>
      </c>
      <c r="CC19" s="9" t="str">
        <f t="shared" si="114"/>
        <v>СВ.200</v>
      </c>
      <c r="CD19" s="9" t="str">
        <f t="shared" si="114"/>
        <v>СВ.200</v>
      </c>
      <c r="CE19" s="9" t="str">
        <f t="shared" si="114"/>
        <v xml:space="preserve"> </v>
      </c>
      <c r="CF19" s="130">
        <f t="shared" ref="CF19:CF38" si="146">CG19+CH19</f>
        <v>4892205.46</v>
      </c>
      <c r="CG19" s="130">
        <v>4682300</v>
      </c>
      <c r="CH19" s="130">
        <v>209905.46</v>
      </c>
      <c r="CI19" s="130">
        <f t="shared" ref="CI19:CI38" si="147">CJ19+CK19</f>
        <v>3119494.0100000002</v>
      </c>
      <c r="CJ19" s="130">
        <v>2795200.7</v>
      </c>
      <c r="CK19" s="130">
        <v>324293.31</v>
      </c>
      <c r="CL19" s="130">
        <f t="shared" ref="CL19:CL38" si="148">CM19+CN19</f>
        <v>3481957.4099999997</v>
      </c>
      <c r="CM19" s="130">
        <v>3099211.78</v>
      </c>
      <c r="CN19" s="130">
        <v>382745.63</v>
      </c>
      <c r="CO19" s="9">
        <f t="shared" si="115"/>
        <v>0.6376457480181138</v>
      </c>
      <c r="CP19" s="9">
        <f t="shared" si="115"/>
        <v>0.596971723298379</v>
      </c>
      <c r="CQ19" s="9">
        <f t="shared" si="115"/>
        <v>1.5449493786393169</v>
      </c>
      <c r="CR19" s="9">
        <f t="shared" si="116"/>
        <v>0.89590240278096922</v>
      </c>
      <c r="CS19" s="9">
        <f t="shared" si="116"/>
        <v>0.90190696810012783</v>
      </c>
      <c r="CT19" s="9">
        <f t="shared" si="116"/>
        <v>0.84728154832231528</v>
      </c>
      <c r="CU19" s="130">
        <f t="shared" ref="CU19:CU38" si="149">CV19+CW19</f>
        <v>60000</v>
      </c>
      <c r="CV19" s="130">
        <v>60000</v>
      </c>
      <c r="CW19" s="130">
        <v>0</v>
      </c>
      <c r="CX19" s="130">
        <f t="shared" si="117"/>
        <v>169533.83</v>
      </c>
      <c r="CY19" s="130">
        <v>0</v>
      </c>
      <c r="CZ19" s="130">
        <v>169533.83</v>
      </c>
      <c r="DA19" s="130">
        <f t="shared" si="118"/>
        <v>6007208.0300000003</v>
      </c>
      <c r="DB19" s="130">
        <v>4738366.03</v>
      </c>
      <c r="DC19" s="130">
        <v>1268842</v>
      </c>
      <c r="DD19" s="9" t="str">
        <f t="shared" si="119"/>
        <v>СВ.200</v>
      </c>
      <c r="DE19" s="9" t="str">
        <f t="shared" si="119"/>
        <v xml:space="preserve"> </v>
      </c>
      <c r="DF19" s="9" t="e">
        <f t="shared" si="119"/>
        <v>#DIV/0!</v>
      </c>
      <c r="DG19" s="9">
        <f t="shared" si="120"/>
        <v>2.8221734481867107E-2</v>
      </c>
      <c r="DH19" s="9">
        <f t="shared" si="120"/>
        <v>0</v>
      </c>
      <c r="DI19" s="9">
        <f t="shared" si="120"/>
        <v>0.13361303456222287</v>
      </c>
      <c r="DJ19" s="130">
        <f t="shared" ref="DJ19:DJ38" si="150">DK19+DL19</f>
        <v>3529114.13</v>
      </c>
      <c r="DK19" s="130">
        <v>2053498.81</v>
      </c>
      <c r="DL19" s="130">
        <v>1475615.32</v>
      </c>
      <c r="DM19" s="130">
        <f t="shared" si="121"/>
        <v>3992892.73</v>
      </c>
      <c r="DN19" s="130">
        <v>2528671.08</v>
      </c>
      <c r="DO19" s="130">
        <v>1464221.65</v>
      </c>
      <c r="DP19" s="130">
        <f t="shared" si="122"/>
        <v>1427248.2799999998</v>
      </c>
      <c r="DQ19" s="130">
        <v>1226936.3999999999</v>
      </c>
      <c r="DR19" s="130">
        <v>200311.88</v>
      </c>
      <c r="DS19" s="9">
        <f t="shared" si="123"/>
        <v>1.1314150188733059</v>
      </c>
      <c r="DT19" s="9">
        <f t="shared" si="123"/>
        <v>1.2313964184863588</v>
      </c>
      <c r="DU19" s="9">
        <f t="shared" si="123"/>
        <v>0.99227869903112675</v>
      </c>
      <c r="DV19" s="9" t="str">
        <f t="shared" si="124"/>
        <v>СВ.200</v>
      </c>
      <c r="DW19" s="9" t="str">
        <f t="shared" si="124"/>
        <v>СВ.200</v>
      </c>
      <c r="DX19" s="9" t="str">
        <f t="shared" si="124"/>
        <v>СВ.200</v>
      </c>
      <c r="DY19" s="153">
        <f t="shared" ref="DY19:DY38" si="151">DZ19+EA19</f>
        <v>539156.01</v>
      </c>
      <c r="DZ19" s="153">
        <v>0</v>
      </c>
      <c r="EA19" s="153">
        <v>539156.01</v>
      </c>
      <c r="EB19" s="153">
        <f t="shared" ref="EB19:EB38" si="152">EC19+ED19</f>
        <v>539156.01</v>
      </c>
      <c r="EC19" s="153">
        <v>0</v>
      </c>
      <c r="ED19" s="153">
        <v>539156.01</v>
      </c>
      <c r="EE19" s="153">
        <f t="shared" ref="EE19:EE38" si="153">EF19+EG19</f>
        <v>0</v>
      </c>
      <c r="EF19" s="153">
        <v>0</v>
      </c>
      <c r="EG19" s="153">
        <v>0</v>
      </c>
      <c r="EH19" s="9">
        <f t="shared" si="125"/>
        <v>1</v>
      </c>
      <c r="EI19" s="9" t="str">
        <f t="shared" si="125"/>
        <v xml:space="preserve"> </v>
      </c>
      <c r="EJ19" s="9">
        <f t="shared" si="125"/>
        <v>1</v>
      </c>
      <c r="EK19" s="9" t="str">
        <f t="shared" si="126"/>
        <v xml:space="preserve"> </v>
      </c>
      <c r="EL19" s="9" t="str">
        <f t="shared" si="126"/>
        <v xml:space="preserve"> </v>
      </c>
      <c r="EM19" s="9" t="str">
        <f t="shared" si="126"/>
        <v xml:space="preserve"> </v>
      </c>
      <c r="EN19" s="130">
        <f t="shared" ref="EN19:EN38" si="154">SUM(EO19:EP19)</f>
        <v>114656.04999999999</v>
      </c>
      <c r="EO19" s="130">
        <v>93337.15</v>
      </c>
      <c r="EP19" s="130">
        <v>21318.9</v>
      </c>
      <c r="EQ19" s="130">
        <f t="shared" ref="EQ19:EQ38" si="155">SUM(ER19:ES19)</f>
        <v>188406.69</v>
      </c>
      <c r="ER19" s="130">
        <v>101721.44</v>
      </c>
      <c r="ES19" s="130">
        <v>86685.25</v>
      </c>
      <c r="ET19" s="130">
        <f t="shared" ref="ET19:ET38" si="156">SUM(EU19:EV19)</f>
        <v>274834.03000000003</v>
      </c>
      <c r="EU19" s="130">
        <v>215579.29</v>
      </c>
      <c r="EV19" s="130">
        <v>59254.74</v>
      </c>
      <c r="EW19" s="9">
        <f t="shared" si="127"/>
        <v>1.6432337412635445</v>
      </c>
      <c r="EX19" s="9">
        <f t="shared" si="128"/>
        <v>1.0898280052476426</v>
      </c>
      <c r="EY19" s="9" t="str">
        <f t="shared" si="128"/>
        <v>СВ.200</v>
      </c>
      <c r="EZ19" s="9">
        <f t="shared" si="129"/>
        <v>0.6855289717943589</v>
      </c>
      <c r="FA19" s="9">
        <f t="shared" si="129"/>
        <v>0.47185163287252685</v>
      </c>
      <c r="FB19" s="9">
        <f t="shared" si="129"/>
        <v>1.4629251600800206</v>
      </c>
      <c r="FC19" s="130">
        <f t="shared" ref="FC19:FC38" si="157">SUM(FD19:FE19)</f>
        <v>14400</v>
      </c>
      <c r="FD19" s="130">
        <v>0</v>
      </c>
      <c r="FE19" s="130">
        <v>14400</v>
      </c>
      <c r="FF19" s="130">
        <f t="shared" ref="FF19:FF38" si="158">FG19+FH19</f>
        <v>21600</v>
      </c>
      <c r="FG19" s="130">
        <v>0</v>
      </c>
      <c r="FH19" s="130">
        <v>21600</v>
      </c>
      <c r="FI19" s="130">
        <f t="shared" ref="FI19:FI38" si="159">FJ19+FK19</f>
        <v>42120.6</v>
      </c>
      <c r="FJ19" s="130">
        <v>0</v>
      </c>
      <c r="FK19" s="130">
        <v>42120.6</v>
      </c>
      <c r="FL19" s="9">
        <f t="shared" ref="FL19:FL25" si="160">IF(FC19=0," ",IF(FF19/FC19*100&gt;200,"СВ.200",FF19/FC19))</f>
        <v>1.5</v>
      </c>
      <c r="FM19" s="9" t="str">
        <f t="shared" si="130"/>
        <v xml:space="preserve"> </v>
      </c>
      <c r="FN19" s="9">
        <f t="shared" si="130"/>
        <v>1.5</v>
      </c>
      <c r="FO19" s="9">
        <f t="shared" ref="FO19:FQ34" si="161">IF(FF19&lt;0," ",IF(FI19&lt;0," ",IF(FI19=0," ",IF(FF19/FI19*100&gt;200,"СВ.200",FF19/FI19))))</f>
        <v>0.51281320778906281</v>
      </c>
      <c r="FP19" s="9" t="str">
        <f t="shared" si="161"/>
        <v xml:space="preserve"> </v>
      </c>
      <c r="FQ19" s="9">
        <f t="shared" si="161"/>
        <v>0.51281320778906281</v>
      </c>
      <c r="FR19" s="130">
        <f t="shared" ref="FR19:FR38" si="162">SUM(FS19:FT19)</f>
        <v>490217.56999999995</v>
      </c>
      <c r="FS19" s="130"/>
      <c r="FT19" s="130">
        <v>490217.56999999995</v>
      </c>
      <c r="FU19" s="130">
        <f t="shared" ref="FU19:FU38" si="163">FV19+FW19</f>
        <v>434516.47</v>
      </c>
      <c r="FV19" s="130"/>
      <c r="FW19" s="130">
        <v>434516.47</v>
      </c>
      <c r="FX19" s="130">
        <f t="shared" ref="FX19:FX38" si="164">FY19+FZ19</f>
        <v>433832.73</v>
      </c>
      <c r="FY19" s="130"/>
      <c r="FZ19" s="130">
        <v>433832.73</v>
      </c>
      <c r="GA19" s="9">
        <f t="shared" si="33"/>
        <v>0.88637473764965224</v>
      </c>
      <c r="GB19" s="9" t="str">
        <f t="shared" si="33"/>
        <v xml:space="preserve"> </v>
      </c>
      <c r="GC19" s="19">
        <f t="shared" si="33"/>
        <v>0.88637473764965224</v>
      </c>
      <c r="GD19" s="9">
        <f>IF(FU19&lt;0," ",IF(FX19&lt;0," ",IF(FX19=0," ",IF(FU19/FX19*100&gt;200,"СВ.200",FU19/FX19))))</f>
        <v>1.0015760452190872</v>
      </c>
      <c r="GE19" s="9" t="str">
        <f t="shared" ref="GE19:GF35" si="165">IF(FV19&lt;0," ",IF(FY19&lt;0," ",IF(FY19=0," ",IF(FV19/FY19*100&gt;200,"СВ.200",FV19/FY19))))</f>
        <v xml:space="preserve"> </v>
      </c>
      <c r="GF19" s="9">
        <f t="shared" si="165"/>
        <v>1.0015760452190872</v>
      </c>
      <c r="GG19" s="107">
        <f t="shared" si="131"/>
        <v>0.21522358008268253</v>
      </c>
      <c r="GH19" s="10">
        <f t="shared" si="132"/>
        <v>0.2735145606163682</v>
      </c>
      <c r="GI19" s="10">
        <f t="shared" si="133"/>
        <v>0.13740413483132383</v>
      </c>
      <c r="GJ19" s="67">
        <f t="shared" si="134"/>
        <v>0.13027184199974806</v>
      </c>
      <c r="GK19" s="10">
        <f t="shared" si="135"/>
        <v>0.16269390014802254</v>
      </c>
      <c r="GL19" s="10">
        <f t="shared" si="136"/>
        <v>9.4455388240974297E-2</v>
      </c>
      <c r="GM19" s="37">
        <f t="shared" si="86"/>
        <v>0.19796513711047539</v>
      </c>
      <c r="GN19" s="9">
        <f t="shared" si="86"/>
        <v>0.25928190813686824</v>
      </c>
      <c r="GO19" s="9">
        <f t="shared" si="86"/>
        <v>3.5018014660987903E-2</v>
      </c>
      <c r="GP19" s="37">
        <f t="shared" si="87"/>
        <v>0.13836764597328619</v>
      </c>
      <c r="GQ19" s="9">
        <f t="shared" si="87"/>
        <v>0.16802696709964351</v>
      </c>
      <c r="GR19" s="9">
        <f t="shared" si="87"/>
        <v>8.1932748260215293E-2</v>
      </c>
      <c r="GS19" s="37">
        <f t="shared" si="88"/>
        <v>2.381076747068131E-2</v>
      </c>
      <c r="GT19" s="9">
        <f t="shared" si="88"/>
        <v>8.4743262173729583E-4</v>
      </c>
      <c r="GU19" s="9">
        <f t="shared" si="88"/>
        <v>8.4835007215283323E-2</v>
      </c>
      <c r="GV19" s="37">
        <f t="shared" si="89"/>
        <v>3.8946384869691666E-2</v>
      </c>
      <c r="GW19" s="9">
        <f t="shared" si="90"/>
        <v>1.8507994714451184E-3</v>
      </c>
      <c r="GX19" s="9">
        <f t="shared" si="90"/>
        <v>0.10953079098733917</v>
      </c>
      <c r="GY19" s="37">
        <f t="shared" si="91"/>
        <v>0.3039317263278134</v>
      </c>
      <c r="GZ19" s="9">
        <f t="shared" si="91"/>
        <v>0.32994734145008225</v>
      </c>
      <c r="HA19" s="9">
        <f t="shared" si="91"/>
        <v>0.23479616109880969</v>
      </c>
      <c r="HB19" s="37">
        <f t="shared" si="92"/>
        <v>1.2724482050881315E-2</v>
      </c>
      <c r="HC19" s="9" t="str">
        <f t="shared" si="92"/>
        <v xml:space="preserve"> </v>
      </c>
      <c r="HD19" s="9">
        <f t="shared" si="92"/>
        <v>3.6936258171243526E-2</v>
      </c>
      <c r="HE19" s="37">
        <f t="shared" si="93"/>
        <v>1.3905092145032652E-2</v>
      </c>
      <c r="HF19" s="9">
        <f t="shared" si="93"/>
        <v>1.5011464533734279E-2</v>
      </c>
      <c r="HG19" s="19">
        <f t="shared" si="93"/>
        <v>1.0964947155680598E-2</v>
      </c>
      <c r="HH19" s="37">
        <f t="shared" si="94"/>
        <v>1.4140997965839387E-2</v>
      </c>
      <c r="HI19" s="9">
        <f t="shared" si="94"/>
        <v>1.1647225590331879E-2</v>
      </c>
      <c r="HJ19" s="9">
        <f t="shared" si="94"/>
        <v>1.8886075856593274E-2</v>
      </c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</row>
    <row r="20" spans="1:244" s="12" customFormat="1" ht="15.75" outlineLevel="1" x14ac:dyDescent="0.2">
      <c r="A20" s="32">
        <v>9</v>
      </c>
      <c r="B20" s="82" t="s">
        <v>13</v>
      </c>
      <c r="C20" s="130">
        <f t="shared" si="137"/>
        <v>147782058.94999999</v>
      </c>
      <c r="D20" s="144">
        <v>87997939.849999994</v>
      </c>
      <c r="E20" s="131">
        <v>59784119.099999994</v>
      </c>
      <c r="F20" s="130">
        <f t="shared" si="138"/>
        <v>126193480.07999998</v>
      </c>
      <c r="G20" s="144">
        <v>72130908.319999993</v>
      </c>
      <c r="H20" s="131">
        <v>54062571.759999998</v>
      </c>
      <c r="I20" s="130">
        <f t="shared" si="139"/>
        <v>55093404.07</v>
      </c>
      <c r="J20" s="130">
        <v>42590771.960000001</v>
      </c>
      <c r="K20" s="130">
        <v>12502632.109999999</v>
      </c>
      <c r="L20" s="130">
        <f t="shared" si="95"/>
        <v>18180129.41</v>
      </c>
      <c r="M20" s="130">
        <v>11560505.280000001</v>
      </c>
      <c r="N20" s="130">
        <v>6619624.1299999999</v>
      </c>
      <c r="O20" s="130">
        <f t="shared" si="96"/>
        <v>8709154.6400000006</v>
      </c>
      <c r="P20" s="130">
        <v>5003307.43</v>
      </c>
      <c r="Q20" s="130">
        <v>3705847.21</v>
      </c>
      <c r="R20" s="9">
        <f t="shared" si="97"/>
        <v>0.32998740442505387</v>
      </c>
      <c r="S20" s="9">
        <f t="shared" si="97"/>
        <v>0.27143216119344554</v>
      </c>
      <c r="T20" s="9">
        <f t="shared" si="97"/>
        <v>0.52945844297101374</v>
      </c>
      <c r="U20" s="9" t="str">
        <f t="shared" si="98"/>
        <v>СВ.200</v>
      </c>
      <c r="V20" s="9" t="str">
        <f t="shared" si="98"/>
        <v>СВ.200</v>
      </c>
      <c r="W20" s="9">
        <f t="shared" si="98"/>
        <v>1.786264720287807</v>
      </c>
      <c r="X20" s="130">
        <f t="shared" si="140"/>
        <v>2060000</v>
      </c>
      <c r="Y20" s="130">
        <v>1260000</v>
      </c>
      <c r="Z20" s="130">
        <v>800000</v>
      </c>
      <c r="AA20" s="130">
        <f t="shared" si="99"/>
        <v>2212551.52</v>
      </c>
      <c r="AB20" s="130">
        <v>1352171.86</v>
      </c>
      <c r="AC20" s="130">
        <v>860379.66</v>
      </c>
      <c r="AD20" s="130">
        <f t="shared" si="100"/>
        <v>1651644.0899999999</v>
      </c>
      <c r="AE20" s="130">
        <v>1079324.75</v>
      </c>
      <c r="AF20" s="130">
        <v>572319.34</v>
      </c>
      <c r="AG20" s="9">
        <f t="shared" si="101"/>
        <v>1.0740541359223301</v>
      </c>
      <c r="AH20" s="9">
        <f t="shared" si="101"/>
        <v>1.0731522698412699</v>
      </c>
      <c r="AI20" s="9">
        <f t="shared" si="101"/>
        <v>1.0754745750000001</v>
      </c>
      <c r="AJ20" s="9">
        <f t="shared" si="102"/>
        <v>1.3396055078670128</v>
      </c>
      <c r="AK20" s="9">
        <f t="shared" si="102"/>
        <v>1.2527942678975907</v>
      </c>
      <c r="AL20" s="9">
        <f t="shared" si="102"/>
        <v>1.5033209606371158</v>
      </c>
      <c r="AM20" s="130">
        <f t="shared" si="141"/>
        <v>0</v>
      </c>
      <c r="AN20" s="130">
        <v>0</v>
      </c>
      <c r="AO20" s="130">
        <v>0</v>
      </c>
      <c r="AP20" s="130">
        <f t="shared" si="142"/>
        <v>0</v>
      </c>
      <c r="AQ20" s="130">
        <v>0</v>
      </c>
      <c r="AR20" s="130">
        <v>0</v>
      </c>
      <c r="AS20" s="130">
        <f t="shared" si="143"/>
        <v>61471.05</v>
      </c>
      <c r="AT20" s="130">
        <v>0</v>
      </c>
      <c r="AU20" s="130">
        <v>61471.05</v>
      </c>
      <c r="AV20" s="9" t="str">
        <f t="shared" si="103"/>
        <v xml:space="preserve"> </v>
      </c>
      <c r="AW20" s="9" t="str">
        <f t="shared" si="103"/>
        <v xml:space="preserve"> </v>
      </c>
      <c r="AX20" s="9" t="str">
        <f t="shared" si="103"/>
        <v xml:space="preserve"> </v>
      </c>
      <c r="AY20" s="9" t="str">
        <f t="shared" si="104"/>
        <v xml:space="preserve"> </v>
      </c>
      <c r="AZ20" s="9" t="str">
        <f t="shared" si="104"/>
        <v xml:space="preserve"> </v>
      </c>
      <c r="BA20" s="9" t="str">
        <f t="shared" si="104"/>
        <v xml:space="preserve"> </v>
      </c>
      <c r="BB20" s="130">
        <f t="shared" si="144"/>
        <v>281800</v>
      </c>
      <c r="BC20" s="130">
        <v>281800</v>
      </c>
      <c r="BD20" s="130">
        <v>0</v>
      </c>
      <c r="BE20" s="130">
        <f t="shared" si="105"/>
        <v>394092.48</v>
      </c>
      <c r="BF20" s="130">
        <v>394092.48</v>
      </c>
      <c r="BG20" s="130">
        <v>0</v>
      </c>
      <c r="BH20" s="130">
        <f t="shared" si="106"/>
        <v>245915.31</v>
      </c>
      <c r="BI20" s="130">
        <v>245915.31</v>
      </c>
      <c r="BJ20" s="130">
        <v>0</v>
      </c>
      <c r="BK20" s="9">
        <f t="shared" si="107"/>
        <v>1.3984828956706883</v>
      </c>
      <c r="BL20" s="9">
        <f t="shared" si="108"/>
        <v>1.3984828956706883</v>
      </c>
      <c r="BM20" s="9" t="str">
        <f t="shared" si="108"/>
        <v xml:space="preserve"> </v>
      </c>
      <c r="BN20" s="9">
        <f>IF(BH20=0," ",IF(BE20/BH20*100&gt;200,"СВ.200",BE20/BH20))</f>
        <v>1.6025536596318464</v>
      </c>
      <c r="BO20" s="9">
        <f>IF(BI20=0," ",IF(BF20/BI20*100&gt;200,"СВ.200",BF20/BI20))</f>
        <v>1.6025536596318464</v>
      </c>
      <c r="BP20" s="9" t="str">
        <f>IF(BJ20=0," ",IF(BG20/BJ20*100&gt;200,"СВ.200",BG20/BJ20))</f>
        <v xml:space="preserve"> </v>
      </c>
      <c r="BQ20" s="130">
        <f t="shared" si="145"/>
        <v>78736</v>
      </c>
      <c r="BR20" s="130">
        <v>78736</v>
      </c>
      <c r="BS20" s="150"/>
      <c r="BT20" s="130">
        <f t="shared" si="109"/>
        <v>685094.65</v>
      </c>
      <c r="BU20" s="130">
        <v>685094.65</v>
      </c>
      <c r="BV20" s="150"/>
      <c r="BW20" s="130">
        <f t="shared" si="110"/>
        <v>137289.09</v>
      </c>
      <c r="BX20" s="130">
        <v>137289.09</v>
      </c>
      <c r="BY20" s="150"/>
      <c r="BZ20" s="9" t="str">
        <f t="shared" si="111"/>
        <v>СВ.200</v>
      </c>
      <c r="CA20" s="9" t="str">
        <f t="shared" si="112"/>
        <v>СВ.200</v>
      </c>
      <c r="CB20" s="9" t="str">
        <f t="shared" si="113"/>
        <v xml:space="preserve"> </v>
      </c>
      <c r="CC20" s="9" t="str">
        <f>IF(BT20=0," ",IF(BT20/BW20*100&gt;200,"СВ.200",BT20/BW20))</f>
        <v>СВ.200</v>
      </c>
      <c r="CD20" s="9" t="str">
        <f>IF(BU20=0," ",IF(BU20/BX20*100&gt;200,"СВ.200",BU20/BX20))</f>
        <v>СВ.200</v>
      </c>
      <c r="CE20" s="9" t="str">
        <f t="shared" si="114"/>
        <v xml:space="preserve"> </v>
      </c>
      <c r="CF20" s="130">
        <f t="shared" si="146"/>
        <v>1904000</v>
      </c>
      <c r="CG20" s="130">
        <v>1429000</v>
      </c>
      <c r="CH20" s="130">
        <v>475000</v>
      </c>
      <c r="CI20" s="130">
        <f t="shared" si="147"/>
        <v>1796523.05</v>
      </c>
      <c r="CJ20" s="130">
        <v>1376005.25</v>
      </c>
      <c r="CK20" s="130">
        <v>420517.8</v>
      </c>
      <c r="CL20" s="130">
        <f t="shared" si="148"/>
        <v>1683407.0899999999</v>
      </c>
      <c r="CM20" s="130">
        <v>1261478.6499999999</v>
      </c>
      <c r="CN20" s="130">
        <v>421928.44</v>
      </c>
      <c r="CO20" s="9">
        <f t="shared" si="115"/>
        <v>0.9435520220588236</v>
      </c>
      <c r="CP20" s="9">
        <f t="shared" si="115"/>
        <v>0.96291480055983203</v>
      </c>
      <c r="CQ20" s="9">
        <f t="shared" si="115"/>
        <v>0.88530063157894734</v>
      </c>
      <c r="CR20" s="9">
        <f t="shared" si="116"/>
        <v>1.0671946558096059</v>
      </c>
      <c r="CS20" s="9">
        <f t="shared" si="116"/>
        <v>1.0907875848711353</v>
      </c>
      <c r="CT20" s="9">
        <f t="shared" si="116"/>
        <v>0.99665668424721499</v>
      </c>
      <c r="CU20" s="130">
        <f t="shared" si="149"/>
        <v>1865057.29</v>
      </c>
      <c r="CV20" s="130">
        <v>700000</v>
      </c>
      <c r="CW20" s="130">
        <v>1165057.29</v>
      </c>
      <c r="CX20" s="130">
        <f t="shared" si="117"/>
        <v>1165057.29</v>
      </c>
      <c r="CY20" s="130">
        <v>0</v>
      </c>
      <c r="CZ20" s="130">
        <v>1165057.29</v>
      </c>
      <c r="DA20" s="130">
        <f t="shared" si="118"/>
        <v>503242.5</v>
      </c>
      <c r="DB20" s="130">
        <v>413242.5</v>
      </c>
      <c r="DC20" s="130">
        <v>90000</v>
      </c>
      <c r="DD20" s="9"/>
      <c r="DE20" s="9"/>
      <c r="DF20" s="9">
        <f t="shared" si="119"/>
        <v>1</v>
      </c>
      <c r="DG20" s="9" t="str">
        <f t="shared" si="120"/>
        <v>СВ.200</v>
      </c>
      <c r="DH20" s="9">
        <f t="shared" si="120"/>
        <v>0</v>
      </c>
      <c r="DI20" s="9" t="str">
        <f t="shared" si="120"/>
        <v>СВ.200</v>
      </c>
      <c r="DJ20" s="130">
        <f t="shared" si="150"/>
        <v>2082305.8599999999</v>
      </c>
      <c r="DK20" s="130">
        <v>1341018.96</v>
      </c>
      <c r="DL20" s="130">
        <v>741286.9</v>
      </c>
      <c r="DM20" s="130">
        <f t="shared" si="121"/>
        <v>3122586.25</v>
      </c>
      <c r="DN20" s="130">
        <v>2076456.56</v>
      </c>
      <c r="DO20" s="130">
        <v>1046129.69</v>
      </c>
      <c r="DP20" s="130">
        <f t="shared" si="122"/>
        <v>2253960.94</v>
      </c>
      <c r="DQ20" s="130">
        <v>1325980.78</v>
      </c>
      <c r="DR20" s="130">
        <v>927980.16</v>
      </c>
      <c r="DS20" s="9">
        <f t="shared" si="123"/>
        <v>1.4995809741418105</v>
      </c>
      <c r="DT20" s="9">
        <f t="shared" si="123"/>
        <v>1.5484170037387093</v>
      </c>
      <c r="DU20" s="9">
        <f t="shared" si="123"/>
        <v>1.4112345570925371</v>
      </c>
      <c r="DV20" s="9">
        <f t="shared" si="124"/>
        <v>1.385377268338998</v>
      </c>
      <c r="DW20" s="9">
        <f t="shared" si="124"/>
        <v>1.5659778718662876</v>
      </c>
      <c r="DX20" s="9">
        <f t="shared" si="124"/>
        <v>1.1273190258722772</v>
      </c>
      <c r="DY20" s="153">
        <f t="shared" si="151"/>
        <v>376556.25</v>
      </c>
      <c r="DZ20" s="153">
        <v>0</v>
      </c>
      <c r="EA20" s="153">
        <v>376556.25</v>
      </c>
      <c r="EB20" s="153">
        <f t="shared" si="152"/>
        <v>376556.25</v>
      </c>
      <c r="EC20" s="153">
        <v>0</v>
      </c>
      <c r="ED20" s="153">
        <v>376556.25</v>
      </c>
      <c r="EE20" s="153">
        <f t="shared" si="153"/>
        <v>0</v>
      </c>
      <c r="EF20" s="153">
        <v>0</v>
      </c>
      <c r="EG20" s="153">
        <v>0</v>
      </c>
      <c r="EH20" s="9">
        <f t="shared" si="125"/>
        <v>1</v>
      </c>
      <c r="EI20" s="9" t="str">
        <f t="shared" si="125"/>
        <v xml:space="preserve"> </v>
      </c>
      <c r="EJ20" s="9">
        <f t="shared" si="125"/>
        <v>1</v>
      </c>
      <c r="EK20" s="9" t="str">
        <f t="shared" si="126"/>
        <v xml:space="preserve"> </v>
      </c>
      <c r="EL20" s="9" t="str">
        <f t="shared" si="126"/>
        <v xml:space="preserve"> </v>
      </c>
      <c r="EM20" s="9" t="str">
        <f t="shared" si="126"/>
        <v xml:space="preserve"> </v>
      </c>
      <c r="EN20" s="130">
        <f t="shared" si="154"/>
        <v>333235</v>
      </c>
      <c r="EO20" s="130">
        <v>333235</v>
      </c>
      <c r="EP20" s="130">
        <v>0</v>
      </c>
      <c r="EQ20" s="130">
        <f t="shared" si="155"/>
        <v>656647.15</v>
      </c>
      <c r="ER20" s="130">
        <v>656647.15</v>
      </c>
      <c r="ES20" s="130">
        <v>0</v>
      </c>
      <c r="ET20" s="130">
        <f t="shared" si="156"/>
        <v>467401.35</v>
      </c>
      <c r="EU20" s="130">
        <v>436301.35</v>
      </c>
      <c r="EV20" s="130">
        <v>31100</v>
      </c>
      <c r="EW20" s="9">
        <f t="shared" si="127"/>
        <v>1.9705227542124928</v>
      </c>
      <c r="EX20" s="9">
        <f t="shared" si="128"/>
        <v>1.9705227542124928</v>
      </c>
      <c r="EY20" s="9" t="str">
        <f t="shared" si="128"/>
        <v xml:space="preserve"> </v>
      </c>
      <c r="EZ20" s="9">
        <f t="shared" si="129"/>
        <v>1.4048892884027828</v>
      </c>
      <c r="FA20" s="9">
        <f t="shared" si="129"/>
        <v>1.5050312129449062</v>
      </c>
      <c r="FB20" s="9">
        <f>IF(EV20=0," ",IF(ES20/EV20*100&gt;200,"СВ.200",ES20/EV20))</f>
        <v>0</v>
      </c>
      <c r="FC20" s="130">
        <f t="shared" si="157"/>
        <v>43032567.980000004</v>
      </c>
      <c r="FD20" s="130">
        <v>37163400</v>
      </c>
      <c r="FE20" s="130">
        <v>5869167.9800000004</v>
      </c>
      <c r="FF20" s="130">
        <f t="shared" si="158"/>
        <v>5030812.9800000004</v>
      </c>
      <c r="FG20" s="130">
        <v>5010000</v>
      </c>
      <c r="FH20" s="130">
        <v>20812.98</v>
      </c>
      <c r="FI20" s="130">
        <f t="shared" si="159"/>
        <v>611575.5</v>
      </c>
      <c r="FJ20" s="130">
        <v>120000</v>
      </c>
      <c r="FK20" s="130">
        <v>491575.5</v>
      </c>
      <c r="FL20" s="9">
        <f t="shared" si="160"/>
        <v>0.1169071058538301</v>
      </c>
      <c r="FM20" s="9">
        <f t="shared" si="130"/>
        <v>0.13481005505416618</v>
      </c>
      <c r="FN20" s="9">
        <f t="shared" si="130"/>
        <v>3.5461551059576247E-3</v>
      </c>
      <c r="FO20" s="9" t="str">
        <f>IF(FI20&lt;=0," ",IF(FF20&lt;=0," ",IF(FF20/FI20*100&gt;200,"СВ.200",FF20/FI20)))</f>
        <v>СВ.200</v>
      </c>
      <c r="FP20" s="9" t="str">
        <f t="shared" si="161"/>
        <v>СВ.200</v>
      </c>
      <c r="FQ20" s="9">
        <f t="shared" si="161"/>
        <v>4.2339335463219788E-2</v>
      </c>
      <c r="FR20" s="130">
        <f t="shared" si="162"/>
        <v>1783430.36</v>
      </c>
      <c r="FS20" s="130"/>
      <c r="FT20" s="130">
        <v>1783430.36</v>
      </c>
      <c r="FU20" s="130">
        <f t="shared" si="163"/>
        <v>1669447.1600000001</v>
      </c>
      <c r="FV20" s="130"/>
      <c r="FW20" s="130">
        <v>1669447.1600000001</v>
      </c>
      <c r="FX20" s="130">
        <f t="shared" si="164"/>
        <v>367868.05</v>
      </c>
      <c r="FY20" s="130"/>
      <c r="FZ20" s="130">
        <v>367868.05</v>
      </c>
      <c r="GA20" s="9">
        <f t="shared" si="33"/>
        <v>0.93608766422480327</v>
      </c>
      <c r="GB20" s="9" t="str">
        <f t="shared" si="33"/>
        <v xml:space="preserve"> </v>
      </c>
      <c r="GC20" s="19">
        <f t="shared" si="33"/>
        <v>0.93608766422480327</v>
      </c>
      <c r="GD20" s="9" t="str">
        <f>IF(FX20&lt;=0," ",IF(FU20&lt;=0," ",IF(FU20/FX20*100&gt;200,"СВ.200",FU20/FX20)))</f>
        <v>СВ.200</v>
      </c>
      <c r="GE20" s="9" t="str">
        <f t="shared" si="165"/>
        <v xml:space="preserve"> </v>
      </c>
      <c r="GF20" s="9" t="str">
        <f t="shared" si="165"/>
        <v>СВ.200</v>
      </c>
      <c r="GG20" s="107">
        <f t="shared" si="131"/>
        <v>6.9014299585674774E-2</v>
      </c>
      <c r="GH20" s="10">
        <f t="shared" si="132"/>
        <v>6.9364264869692688E-2</v>
      </c>
      <c r="GI20" s="10">
        <f t="shared" si="133"/>
        <v>6.8547371857398301E-2</v>
      </c>
      <c r="GJ20" s="67">
        <f t="shared" si="134"/>
        <v>0.12301986817054021</v>
      </c>
      <c r="GK20" s="10">
        <f t="shared" si="135"/>
        <v>0.1313724537154605</v>
      </c>
      <c r="GL20" s="10">
        <f t="shared" si="136"/>
        <v>0.11072546070182041</v>
      </c>
      <c r="GM20" s="37">
        <f t="shared" si="86"/>
        <v>0.18964459333563971</v>
      </c>
      <c r="GN20" s="9">
        <f t="shared" si="86"/>
        <v>0.21572225274991749</v>
      </c>
      <c r="GO20" s="9">
        <f t="shared" si="86"/>
        <v>0.15443684198734139</v>
      </c>
      <c r="GP20" s="37">
        <f t="shared" si="87"/>
        <v>0.12170163754626431</v>
      </c>
      <c r="GQ20" s="9">
        <f t="shared" si="87"/>
        <v>0.1169647716297743</v>
      </c>
      <c r="GR20" s="9">
        <f t="shared" si="87"/>
        <v>0.12997409567422072</v>
      </c>
      <c r="GS20" s="37">
        <f t="shared" si="88"/>
        <v>2.8236415606922784E-2</v>
      </c>
      <c r="GT20" s="9">
        <f t="shared" si="88"/>
        <v>4.9150549599547594E-2</v>
      </c>
      <c r="GU20" s="9" t="str">
        <f t="shared" si="88"/>
        <v xml:space="preserve"> </v>
      </c>
      <c r="GV20" s="37">
        <f t="shared" si="89"/>
        <v>2.1677099822140375E-2</v>
      </c>
      <c r="GW20" s="9">
        <f t="shared" si="90"/>
        <v>3.4089554950663882E-2</v>
      </c>
      <c r="GX20" s="9" t="str">
        <f t="shared" si="90"/>
        <v xml:space="preserve"> </v>
      </c>
      <c r="GY20" s="37">
        <f t="shared" si="91"/>
        <v>5.7783162752521752E-2</v>
      </c>
      <c r="GZ20" s="9">
        <f t="shared" si="91"/>
        <v>8.259386531440864E-2</v>
      </c>
      <c r="HA20" s="9">
        <f t="shared" si="91"/>
        <v>2.4285944589712321E-2</v>
      </c>
      <c r="HB20" s="37">
        <f t="shared" si="92"/>
        <v>6.408410323851485E-2</v>
      </c>
      <c r="HC20" s="9" t="str">
        <f t="shared" si="92"/>
        <v xml:space="preserve"> </v>
      </c>
      <c r="HD20" s="9">
        <f t="shared" si="92"/>
        <v>0.17600052013829373</v>
      </c>
      <c r="HE20" s="37">
        <f t="shared" si="93"/>
        <v>5.366782073811012E-2</v>
      </c>
      <c r="HF20" s="9">
        <f t="shared" si="93"/>
        <v>8.7202586709727734E-2</v>
      </c>
      <c r="HG20" s="19">
        <f t="shared" si="93"/>
        <v>8.3921430748894795E-3</v>
      </c>
      <c r="HH20" s="37">
        <f t="shared" si="94"/>
        <v>3.6118948066387831E-2</v>
      </c>
      <c r="HI20" s="9">
        <f t="shared" si="94"/>
        <v>5.6800903948032277E-2</v>
      </c>
      <c r="HJ20" s="9" t="str">
        <f t="shared" si="94"/>
        <v xml:space="preserve"> </v>
      </c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</row>
    <row r="21" spans="1:244" s="12" customFormat="1" ht="15.75" outlineLevel="1" x14ac:dyDescent="0.2">
      <c r="A21" s="32">
        <v>10</v>
      </c>
      <c r="B21" s="82" t="s">
        <v>14</v>
      </c>
      <c r="C21" s="130">
        <f t="shared" si="137"/>
        <v>135903330.65000001</v>
      </c>
      <c r="D21" s="144">
        <v>69544939.879999995</v>
      </c>
      <c r="E21" s="131">
        <v>66358390.770000003</v>
      </c>
      <c r="F21" s="130">
        <f t="shared" si="138"/>
        <v>151569593.75999999</v>
      </c>
      <c r="G21" s="144">
        <v>76631952.879999995</v>
      </c>
      <c r="H21" s="131">
        <v>74937640.879999995</v>
      </c>
      <c r="I21" s="130">
        <f t="shared" si="139"/>
        <v>44991324.160000004</v>
      </c>
      <c r="J21" s="130">
        <v>37544744.950000003</v>
      </c>
      <c r="K21" s="130">
        <v>7446579.2100000009</v>
      </c>
      <c r="L21" s="130">
        <f t="shared" si="95"/>
        <v>17062320.149999999</v>
      </c>
      <c r="M21" s="130">
        <v>11464808.709999999</v>
      </c>
      <c r="N21" s="130">
        <v>5597511.4399999995</v>
      </c>
      <c r="O21" s="130">
        <f t="shared" si="96"/>
        <v>28105140.240000002</v>
      </c>
      <c r="P21" s="130">
        <v>19868817.350000001</v>
      </c>
      <c r="Q21" s="130">
        <v>8236322.8900000006</v>
      </c>
      <c r="R21" s="9">
        <f t="shared" si="97"/>
        <v>0.37923578531101398</v>
      </c>
      <c r="S21" s="9">
        <f t="shared" si="97"/>
        <v>0.3053638725011501</v>
      </c>
      <c r="T21" s="9">
        <f t="shared" si="97"/>
        <v>0.75168896779921568</v>
      </c>
      <c r="U21" s="9">
        <f t="shared" si="98"/>
        <v>0.60708895256521223</v>
      </c>
      <c r="V21" s="9">
        <f t="shared" si="98"/>
        <v>0.57702522037628967</v>
      </c>
      <c r="W21" s="9">
        <f t="shared" si="98"/>
        <v>0.67961291886651609</v>
      </c>
      <c r="X21" s="130">
        <f t="shared" si="140"/>
        <v>3851688.22</v>
      </c>
      <c r="Y21" s="130">
        <v>3328884.22</v>
      </c>
      <c r="Z21" s="130">
        <v>522804</v>
      </c>
      <c r="AA21" s="130">
        <f t="shared" si="99"/>
        <v>3352622.9</v>
      </c>
      <c r="AB21" s="130">
        <v>2592653.4</v>
      </c>
      <c r="AC21" s="130">
        <v>759969.5</v>
      </c>
      <c r="AD21" s="130">
        <f t="shared" si="100"/>
        <v>2994412.56</v>
      </c>
      <c r="AE21" s="130">
        <v>2492001.83</v>
      </c>
      <c r="AF21" s="130">
        <v>502410.73</v>
      </c>
      <c r="AG21" s="9">
        <f t="shared" si="101"/>
        <v>0.87042946066906723</v>
      </c>
      <c r="AH21" s="9">
        <f t="shared" si="101"/>
        <v>0.77883555830007201</v>
      </c>
      <c r="AI21" s="9">
        <f t="shared" si="101"/>
        <v>1.4536413263861792</v>
      </c>
      <c r="AJ21" s="9">
        <f t="shared" si="102"/>
        <v>1.1196262481613422</v>
      </c>
      <c r="AK21" s="9">
        <f t="shared" si="102"/>
        <v>1.0403898459416461</v>
      </c>
      <c r="AL21" s="9">
        <f t="shared" si="102"/>
        <v>1.5126458385950476</v>
      </c>
      <c r="AM21" s="130">
        <f t="shared" si="141"/>
        <v>2406708.38</v>
      </c>
      <c r="AN21" s="130">
        <v>0</v>
      </c>
      <c r="AO21" s="130">
        <v>2406708.38</v>
      </c>
      <c r="AP21" s="130">
        <f t="shared" si="142"/>
        <v>1944591.3900000001</v>
      </c>
      <c r="AQ21" s="130">
        <v>0</v>
      </c>
      <c r="AR21" s="130">
        <v>1944591.3900000001</v>
      </c>
      <c r="AS21" s="130">
        <f t="shared" si="143"/>
        <v>1207712.78</v>
      </c>
      <c r="AT21" s="130">
        <v>5849.28</v>
      </c>
      <c r="AU21" s="130">
        <v>1201863.5</v>
      </c>
      <c r="AV21" s="9">
        <f t="shared" si="103"/>
        <v>0.80798795822533354</v>
      </c>
      <c r="AW21" s="9" t="str">
        <f t="shared" si="103"/>
        <v xml:space="preserve"> </v>
      </c>
      <c r="AX21" s="9">
        <f t="shared" si="103"/>
        <v>0.80798795822533354</v>
      </c>
      <c r="AY21" s="9">
        <f t="shared" si="104"/>
        <v>1.6101439201463117</v>
      </c>
      <c r="AZ21" s="9" t="str">
        <f t="shared" si="104"/>
        <v xml:space="preserve"> </v>
      </c>
      <c r="BA21" s="9">
        <f t="shared" si="104"/>
        <v>1.6179802365243641</v>
      </c>
      <c r="BB21" s="130">
        <f t="shared" si="144"/>
        <v>1633895.76</v>
      </c>
      <c r="BC21" s="130">
        <v>1064960.76</v>
      </c>
      <c r="BD21" s="130">
        <v>568935</v>
      </c>
      <c r="BE21" s="130">
        <f t="shared" si="105"/>
        <v>1443304.1800000002</v>
      </c>
      <c r="BF21" s="130">
        <v>742672.64</v>
      </c>
      <c r="BG21" s="130">
        <v>700631.54</v>
      </c>
      <c r="BH21" s="130">
        <f t="shared" si="106"/>
        <v>1026136.18</v>
      </c>
      <c r="BI21" s="130">
        <v>702369.06</v>
      </c>
      <c r="BJ21" s="130">
        <v>323767.12</v>
      </c>
      <c r="BK21" s="9">
        <f t="shared" si="107"/>
        <v>0.88335144464785209</v>
      </c>
      <c r="BL21" s="9">
        <f t="shared" si="108"/>
        <v>0.69737089655772855</v>
      </c>
      <c r="BM21" s="9">
        <f t="shared" si="108"/>
        <v>1.2314790617557367</v>
      </c>
      <c r="BN21" s="9">
        <f t="shared" ref="BN21:BN38" si="166">IF(BE21=0," ",IF(BE21/BH21*100&gt;200,"СВ.200",BE21/BH21))</f>
        <v>1.4065425312262161</v>
      </c>
      <c r="BO21" s="9">
        <f>IF(BI21=0," ",IF(BF21/BI21*100&gt;200,"СВ.200",BF21/BI21))</f>
        <v>1.0573823397061368</v>
      </c>
      <c r="BP21" s="9" t="str">
        <f t="shared" ref="BP21:BP38" si="167">IF(BG21=0," ",IF(BG21/BJ21*100&gt;200,"СВ.200",BG21/BJ21))</f>
        <v>СВ.200</v>
      </c>
      <c r="BQ21" s="130">
        <f t="shared" si="145"/>
        <v>803012.81</v>
      </c>
      <c r="BR21" s="130">
        <v>803012.81</v>
      </c>
      <c r="BS21" s="150"/>
      <c r="BT21" s="130">
        <f t="shared" si="109"/>
        <v>1064613.55</v>
      </c>
      <c r="BU21" s="130">
        <v>1064613.55</v>
      </c>
      <c r="BV21" s="150"/>
      <c r="BW21" s="130">
        <f t="shared" si="110"/>
        <v>1986561.65</v>
      </c>
      <c r="BX21" s="130">
        <v>1986561.65</v>
      </c>
      <c r="BY21" s="150"/>
      <c r="BZ21" s="9">
        <f t="shared" si="111"/>
        <v>1.3257740558335551</v>
      </c>
      <c r="CA21" s="9">
        <f t="shared" si="112"/>
        <v>1.3257740558335551</v>
      </c>
      <c r="CB21" s="9" t="str">
        <f t="shared" si="113"/>
        <v xml:space="preserve"> </v>
      </c>
      <c r="CC21" s="9">
        <f t="shared" si="114"/>
        <v>0.53590763216434789</v>
      </c>
      <c r="CD21" s="9">
        <f t="shared" si="114"/>
        <v>0.53590763216434789</v>
      </c>
      <c r="CE21" s="9" t="str">
        <f t="shared" si="114"/>
        <v xml:space="preserve"> </v>
      </c>
      <c r="CF21" s="130">
        <f t="shared" si="146"/>
        <v>9171730.8200000003</v>
      </c>
      <c r="CG21" s="130">
        <v>8015321.6699999999</v>
      </c>
      <c r="CH21" s="130">
        <v>1156409.1499999999</v>
      </c>
      <c r="CI21" s="130">
        <f t="shared" si="147"/>
        <v>5605108.1200000001</v>
      </c>
      <c r="CJ21" s="130">
        <v>5185784.05</v>
      </c>
      <c r="CK21" s="130">
        <v>419324.07</v>
      </c>
      <c r="CL21" s="130">
        <f t="shared" si="148"/>
        <v>9065948.5500000007</v>
      </c>
      <c r="CM21" s="130">
        <v>6115355.7000000002</v>
      </c>
      <c r="CN21" s="130">
        <v>2950592.85</v>
      </c>
      <c r="CO21" s="9">
        <f t="shared" si="115"/>
        <v>0.61112872041310085</v>
      </c>
      <c r="CP21" s="9">
        <f t="shared" si="115"/>
        <v>0.64698389702930037</v>
      </c>
      <c r="CQ21" s="9">
        <f t="shared" si="115"/>
        <v>0.36260874449151498</v>
      </c>
      <c r="CR21" s="9">
        <f t="shared" si="116"/>
        <v>0.61825942305838477</v>
      </c>
      <c r="CS21" s="9">
        <f t="shared" si="116"/>
        <v>0.84799385422502893</v>
      </c>
      <c r="CT21" s="9">
        <f t="shared" si="116"/>
        <v>0.14211519220620358</v>
      </c>
      <c r="CU21" s="130">
        <f t="shared" si="149"/>
        <v>12671634.33</v>
      </c>
      <c r="CV21" s="130">
        <v>12637158.33</v>
      </c>
      <c r="CW21" s="130">
        <v>34476</v>
      </c>
      <c r="CX21" s="130">
        <f t="shared" si="117"/>
        <v>804400</v>
      </c>
      <c r="CY21" s="130">
        <v>696900</v>
      </c>
      <c r="CZ21" s="130">
        <v>107500</v>
      </c>
      <c r="DA21" s="130">
        <f t="shared" si="118"/>
        <v>3505500</v>
      </c>
      <c r="DB21" s="130">
        <v>3208500</v>
      </c>
      <c r="DC21" s="130">
        <v>297000</v>
      </c>
      <c r="DD21" s="9">
        <f t="shared" si="119"/>
        <v>6.3480367176914895E-2</v>
      </c>
      <c r="DE21" s="9">
        <f t="shared" si="119"/>
        <v>5.5146891555959476E-2</v>
      </c>
      <c r="DF21" s="9" t="str">
        <f t="shared" si="119"/>
        <v>СВ.200</v>
      </c>
      <c r="DG21" s="9">
        <f t="shared" si="120"/>
        <v>0.22946797889031523</v>
      </c>
      <c r="DH21" s="9">
        <f t="shared" si="120"/>
        <v>0.21720430107526881</v>
      </c>
      <c r="DI21" s="9">
        <f t="shared" si="120"/>
        <v>0.36195286195286197</v>
      </c>
      <c r="DJ21" s="130">
        <f t="shared" si="150"/>
        <v>3602852.73</v>
      </c>
      <c r="DK21" s="130">
        <v>2966968.73</v>
      </c>
      <c r="DL21" s="130">
        <v>635884</v>
      </c>
      <c r="DM21" s="130">
        <f t="shared" si="121"/>
        <v>595210.76</v>
      </c>
      <c r="DN21" s="130">
        <v>-212500.06</v>
      </c>
      <c r="DO21" s="130">
        <v>807710.82</v>
      </c>
      <c r="DP21" s="130">
        <f t="shared" si="122"/>
        <v>4535917.22</v>
      </c>
      <c r="DQ21" s="130">
        <v>2719435.82</v>
      </c>
      <c r="DR21" s="130">
        <v>1816481.4</v>
      </c>
      <c r="DS21" s="9">
        <f t="shared" si="123"/>
        <v>0.16520540932573727</v>
      </c>
      <c r="DT21" s="9">
        <f t="shared" si="123"/>
        <v>-7.1621941226188784E-2</v>
      </c>
      <c r="DU21" s="9">
        <f t="shared" si="123"/>
        <v>1.270217240880412</v>
      </c>
      <c r="DV21" s="9">
        <f t="shared" si="124"/>
        <v>0.13122169808910225</v>
      </c>
      <c r="DW21" s="9">
        <f t="shared" si="124"/>
        <v>-7.8141230043811072E-2</v>
      </c>
      <c r="DX21" s="9">
        <f t="shared" si="124"/>
        <v>0.44465680738597158</v>
      </c>
      <c r="DY21" s="153">
        <f t="shared" si="151"/>
        <v>1268449.67</v>
      </c>
      <c r="DZ21" s="153">
        <v>481191.67</v>
      </c>
      <c r="EA21" s="153">
        <v>787258</v>
      </c>
      <c r="EB21" s="153">
        <f t="shared" si="152"/>
        <v>108000</v>
      </c>
      <c r="EC21" s="153">
        <v>108000</v>
      </c>
      <c r="ED21" s="153">
        <v>0</v>
      </c>
      <c r="EE21" s="153">
        <f t="shared" si="153"/>
        <v>1302500</v>
      </c>
      <c r="EF21" s="153">
        <v>1302500</v>
      </c>
      <c r="EG21" s="153">
        <v>0</v>
      </c>
      <c r="EH21" s="9">
        <f t="shared" si="125"/>
        <v>8.5143307262636608E-2</v>
      </c>
      <c r="EI21" s="9">
        <f t="shared" si="125"/>
        <v>0.22444278804743234</v>
      </c>
      <c r="EJ21" s="9">
        <f t="shared" si="125"/>
        <v>0</v>
      </c>
      <c r="EK21" s="9">
        <f t="shared" si="126"/>
        <v>8.2917466410748555E-2</v>
      </c>
      <c r="EL21" s="9">
        <f t="shared" si="126"/>
        <v>8.2917466410748555E-2</v>
      </c>
      <c r="EM21" s="9" t="str">
        <f t="shared" si="126"/>
        <v xml:space="preserve"> </v>
      </c>
      <c r="EN21" s="130">
        <f t="shared" si="154"/>
        <v>521324.80999999994</v>
      </c>
      <c r="EO21" s="130">
        <v>345934.29</v>
      </c>
      <c r="EP21" s="130">
        <v>175390.52</v>
      </c>
      <c r="EQ21" s="130">
        <f t="shared" si="155"/>
        <v>347367.76999999996</v>
      </c>
      <c r="ER21" s="130">
        <v>342191.73</v>
      </c>
      <c r="ES21" s="130">
        <v>5176.04</v>
      </c>
      <c r="ET21" s="130">
        <f t="shared" si="156"/>
        <v>556060.88</v>
      </c>
      <c r="EU21" s="130">
        <v>523587.69</v>
      </c>
      <c r="EV21" s="130">
        <v>32473.19</v>
      </c>
      <c r="EW21" s="9">
        <f t="shared" si="127"/>
        <v>0.66631735788672708</v>
      </c>
      <c r="EX21" s="9">
        <f t="shared" si="128"/>
        <v>0.98918129798581111</v>
      </c>
      <c r="EY21" s="9">
        <f t="shared" si="128"/>
        <v>2.9511515217584168E-2</v>
      </c>
      <c r="EZ21" s="9">
        <f t="shared" si="129"/>
        <v>0.62469377453778074</v>
      </c>
      <c r="FA21" s="9">
        <f t="shared" si="129"/>
        <v>0.65355190073318947</v>
      </c>
      <c r="FB21" s="9">
        <f t="shared" si="129"/>
        <v>0.15939425723188883</v>
      </c>
      <c r="FC21" s="130">
        <f t="shared" si="157"/>
        <v>6606400</v>
      </c>
      <c r="FD21" s="130">
        <v>6606400</v>
      </c>
      <c r="FE21" s="130">
        <v>0</v>
      </c>
      <c r="FF21" s="130">
        <f t="shared" si="158"/>
        <v>0</v>
      </c>
      <c r="FG21" s="130">
        <v>0</v>
      </c>
      <c r="FH21" s="130">
        <v>0</v>
      </c>
      <c r="FI21" s="130">
        <f t="shared" si="159"/>
        <v>-1990.91</v>
      </c>
      <c r="FJ21" s="130">
        <v>-1990.91</v>
      </c>
      <c r="FK21" s="130">
        <v>0</v>
      </c>
      <c r="FL21" s="9">
        <f t="shared" si="160"/>
        <v>0</v>
      </c>
      <c r="FM21" s="9">
        <f t="shared" si="130"/>
        <v>0</v>
      </c>
      <c r="FN21" s="9" t="str">
        <f t="shared" si="130"/>
        <v xml:space="preserve"> </v>
      </c>
      <c r="FO21" s="9" t="str">
        <f t="shared" si="161"/>
        <v xml:space="preserve"> </v>
      </c>
      <c r="FP21" s="9" t="str">
        <f t="shared" si="161"/>
        <v xml:space="preserve"> </v>
      </c>
      <c r="FQ21" s="9" t="str">
        <f t="shared" si="161"/>
        <v xml:space="preserve"> </v>
      </c>
      <c r="FR21" s="130">
        <f t="shared" si="162"/>
        <v>339050.83999999997</v>
      </c>
      <c r="FS21" s="130"/>
      <c r="FT21" s="130">
        <v>339050.83999999997</v>
      </c>
      <c r="FU21" s="130">
        <f t="shared" si="163"/>
        <v>281638.68</v>
      </c>
      <c r="FV21" s="130"/>
      <c r="FW21" s="130">
        <v>281638.68</v>
      </c>
      <c r="FX21" s="130">
        <f t="shared" si="164"/>
        <v>532386.54</v>
      </c>
      <c r="FY21" s="130"/>
      <c r="FZ21" s="130">
        <v>532386.54</v>
      </c>
      <c r="GA21" s="9">
        <f t="shared" si="33"/>
        <v>0.8306679906765605</v>
      </c>
      <c r="GB21" s="9" t="str">
        <f t="shared" si="33"/>
        <v xml:space="preserve"> </v>
      </c>
      <c r="GC21" s="19">
        <f t="shared" si="33"/>
        <v>0.8306679906765605</v>
      </c>
      <c r="GD21" s="9">
        <f>IF(FU21&lt;0," ",IF(FX21&lt;0," ",IF(FX21=0," ",IF(FU21/FX21*100&gt;200,"СВ.200",FU21/FX21))))</f>
        <v>0.52901164631247055</v>
      </c>
      <c r="GE21" s="9" t="str">
        <f t="shared" si="165"/>
        <v xml:space="preserve"> </v>
      </c>
      <c r="GF21" s="9">
        <f t="shared" si="165"/>
        <v>0.52901164631247055</v>
      </c>
      <c r="GG21" s="107">
        <f t="shared" si="131"/>
        <v>0.18542729806680458</v>
      </c>
      <c r="GH21" s="10">
        <f t="shared" si="132"/>
        <v>0.25927588431829618</v>
      </c>
      <c r="GI21" s="10">
        <f t="shared" si="133"/>
        <v>0.10990902293266856</v>
      </c>
      <c r="GJ21" s="67">
        <f t="shared" si="134"/>
        <v>0.12554747605076447</v>
      </c>
      <c r="GK21" s="10">
        <f t="shared" si="135"/>
        <v>0.16485467856874361</v>
      </c>
      <c r="GL21" s="10">
        <f t="shared" si="136"/>
        <v>8.4352730303559151E-2</v>
      </c>
      <c r="GM21" s="37">
        <f t="shared" si="86"/>
        <v>0.10654323495380644</v>
      </c>
      <c r="GN21" s="9">
        <f t="shared" si="86"/>
        <v>0.12542275597495489</v>
      </c>
      <c r="GO21" s="9">
        <f t="shared" si="86"/>
        <v>6.099939702582495E-2</v>
      </c>
      <c r="GP21" s="37">
        <f t="shared" si="87"/>
        <v>0.19649279057748781</v>
      </c>
      <c r="GQ21" s="9">
        <f t="shared" si="87"/>
        <v>0.22614013592207594</v>
      </c>
      <c r="GR21" s="9">
        <f t="shared" si="87"/>
        <v>0.13576917316670997</v>
      </c>
      <c r="GS21" s="37">
        <f t="shared" si="88"/>
        <v>3.6510623011927729E-2</v>
      </c>
      <c r="GT21" s="9">
        <f t="shared" si="88"/>
        <v>3.5350320435654919E-2</v>
      </c>
      <c r="GU21" s="9">
        <f t="shared" si="88"/>
        <v>3.9309668200732714E-2</v>
      </c>
      <c r="GV21" s="37">
        <f t="shared" si="89"/>
        <v>8.459014760662549E-2</v>
      </c>
      <c r="GW21" s="9">
        <f t="shared" si="90"/>
        <v>6.4778458915953435E-2</v>
      </c>
      <c r="GX21" s="9">
        <f t="shared" si="90"/>
        <v>0.12516839804797256</v>
      </c>
      <c r="GY21" s="37">
        <f t="shared" si="91"/>
        <v>0.1247280735860153</v>
      </c>
      <c r="GZ21" s="9">
        <f t="shared" si="91"/>
        <v>0.16148419623979279</v>
      </c>
      <c r="HA21" s="9">
        <f t="shared" si="91"/>
        <v>3.6059781041439962E-2</v>
      </c>
      <c r="HB21" s="37">
        <f t="shared" si="92"/>
        <v>4.7144819281802072E-2</v>
      </c>
      <c r="HC21" s="9">
        <f t="shared" si="92"/>
        <v>6.0786012015371871E-2</v>
      </c>
      <c r="HD21" s="9">
        <f t="shared" si="92"/>
        <v>1.9204962982621435E-2</v>
      </c>
      <c r="HE21" s="37">
        <f t="shared" si="93"/>
        <v>1.9785024207372538E-2</v>
      </c>
      <c r="HF21" s="9">
        <f t="shared" si="93"/>
        <v>2.6352232283216391E-2</v>
      </c>
      <c r="HG21" s="19">
        <f t="shared" si="93"/>
        <v>3.9426805424817432E-3</v>
      </c>
      <c r="HH21" s="37">
        <f t="shared" si="94"/>
        <v>2.0358765217519375E-2</v>
      </c>
      <c r="HI21" s="9">
        <f t="shared" si="94"/>
        <v>2.9847138199656887E-2</v>
      </c>
      <c r="HJ21" s="9">
        <f t="shared" si="94"/>
        <v>9.2470378229365447E-4</v>
      </c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</row>
    <row r="22" spans="1:244" s="12" customFormat="1" ht="15.75" outlineLevel="1" x14ac:dyDescent="0.2">
      <c r="A22" s="32">
        <v>11</v>
      </c>
      <c r="B22" s="82" t="s">
        <v>15</v>
      </c>
      <c r="C22" s="130">
        <f t="shared" si="137"/>
        <v>767807045.64999998</v>
      </c>
      <c r="D22" s="144">
        <v>656822316.15999997</v>
      </c>
      <c r="E22" s="131">
        <v>110984729.48999999</v>
      </c>
      <c r="F22" s="130">
        <f t="shared" si="138"/>
        <v>692125812.63999999</v>
      </c>
      <c r="G22" s="144">
        <v>601215105.24000001</v>
      </c>
      <c r="H22" s="131">
        <v>90910707.400000006</v>
      </c>
      <c r="I22" s="130">
        <f t="shared" si="139"/>
        <v>82029954.400000006</v>
      </c>
      <c r="J22" s="130">
        <v>73383666.710000008</v>
      </c>
      <c r="K22" s="130">
        <v>8646287.6899999995</v>
      </c>
      <c r="L22" s="130">
        <f t="shared" si="95"/>
        <v>98190686.349999994</v>
      </c>
      <c r="M22" s="130">
        <v>76102885.370000005</v>
      </c>
      <c r="N22" s="130">
        <v>22087800.979999997</v>
      </c>
      <c r="O22" s="130">
        <f t="shared" si="96"/>
        <v>80913886.950000003</v>
      </c>
      <c r="P22" s="130">
        <v>71320439.719999999</v>
      </c>
      <c r="Q22" s="130">
        <v>9593447.2300000004</v>
      </c>
      <c r="R22" s="9">
        <f t="shared" si="97"/>
        <v>1.1970101296313775</v>
      </c>
      <c r="S22" s="9">
        <f t="shared" si="97"/>
        <v>1.0370548213507222</v>
      </c>
      <c r="T22" s="9" t="str">
        <f t="shared" si="97"/>
        <v>СВ.200</v>
      </c>
      <c r="U22" s="9">
        <f t="shared" si="98"/>
        <v>1.2135208188759494</v>
      </c>
      <c r="V22" s="9">
        <f t="shared" si="98"/>
        <v>1.0670557510410146</v>
      </c>
      <c r="W22" s="9" t="str">
        <f t="shared" si="98"/>
        <v>СВ.200</v>
      </c>
      <c r="X22" s="130">
        <f t="shared" si="140"/>
        <v>42000000</v>
      </c>
      <c r="Y22" s="130">
        <v>42000000</v>
      </c>
      <c r="Z22" s="130">
        <v>0</v>
      </c>
      <c r="AA22" s="130">
        <f t="shared" si="99"/>
        <v>41707484.539999999</v>
      </c>
      <c r="AB22" s="130">
        <v>41707484.539999999</v>
      </c>
      <c r="AC22" s="130">
        <v>0</v>
      </c>
      <c r="AD22" s="130">
        <f t="shared" si="100"/>
        <v>28950343.23</v>
      </c>
      <c r="AE22" s="130">
        <v>28950343.23</v>
      </c>
      <c r="AF22" s="130">
        <v>0</v>
      </c>
      <c r="AG22" s="9">
        <f t="shared" si="101"/>
        <v>0.99303534619047618</v>
      </c>
      <c r="AH22" s="9">
        <f t="shared" si="101"/>
        <v>0.99303534619047618</v>
      </c>
      <c r="AI22" s="9" t="str">
        <f t="shared" si="101"/>
        <v xml:space="preserve"> </v>
      </c>
      <c r="AJ22" s="9">
        <f t="shared" si="102"/>
        <v>1.4406559607479996</v>
      </c>
      <c r="AK22" s="9">
        <f t="shared" si="102"/>
        <v>1.4406559607479996</v>
      </c>
      <c r="AL22" s="9" t="str">
        <f t="shared" si="102"/>
        <v xml:space="preserve"> </v>
      </c>
      <c r="AM22" s="130">
        <f t="shared" si="141"/>
        <v>228560</v>
      </c>
      <c r="AN22" s="130">
        <v>0</v>
      </c>
      <c r="AO22" s="130">
        <v>228560</v>
      </c>
      <c r="AP22" s="130">
        <f t="shared" si="142"/>
        <v>1265.9000000000001</v>
      </c>
      <c r="AQ22" s="130">
        <v>0</v>
      </c>
      <c r="AR22" s="130">
        <v>1265.9000000000001</v>
      </c>
      <c r="AS22" s="130">
        <f t="shared" si="143"/>
        <v>229020.27</v>
      </c>
      <c r="AT22" s="130">
        <v>0</v>
      </c>
      <c r="AU22" s="130">
        <v>229020.27</v>
      </c>
      <c r="AV22" s="9">
        <f t="shared" si="103"/>
        <v>5.538589429471474E-3</v>
      </c>
      <c r="AW22" s="9" t="str">
        <f t="shared" si="103"/>
        <v xml:space="preserve"> </v>
      </c>
      <c r="AX22" s="9">
        <f t="shared" si="103"/>
        <v>5.538589429471474E-3</v>
      </c>
      <c r="AY22" s="9">
        <f t="shared" si="104"/>
        <v>5.527458333709938E-3</v>
      </c>
      <c r="AZ22" s="9" t="str">
        <f t="shared" si="104"/>
        <v xml:space="preserve"> </v>
      </c>
      <c r="BA22" s="9">
        <f t="shared" si="104"/>
        <v>5.527458333709938E-3</v>
      </c>
      <c r="BB22" s="130">
        <f t="shared" si="144"/>
        <v>1921200</v>
      </c>
      <c r="BC22" s="130">
        <v>1540000</v>
      </c>
      <c r="BD22" s="130">
        <v>381200</v>
      </c>
      <c r="BE22" s="130">
        <f t="shared" si="105"/>
        <v>1138295.8700000001</v>
      </c>
      <c r="BF22" s="130">
        <v>927946.27</v>
      </c>
      <c r="BG22" s="130">
        <v>210349.6</v>
      </c>
      <c r="BH22" s="130">
        <f t="shared" si="106"/>
        <v>1352667.12</v>
      </c>
      <c r="BI22" s="130">
        <v>1063720.79</v>
      </c>
      <c r="BJ22" s="130">
        <v>288946.32999999996</v>
      </c>
      <c r="BK22" s="9">
        <f t="shared" si="107"/>
        <v>0.5924921247137207</v>
      </c>
      <c r="BL22" s="9">
        <f t="shared" si="108"/>
        <v>0.60256251298701302</v>
      </c>
      <c r="BM22" s="9">
        <f t="shared" si="108"/>
        <v>0.55180902413431276</v>
      </c>
      <c r="BN22" s="9">
        <f t="shared" si="166"/>
        <v>0.84151958243799108</v>
      </c>
      <c r="BO22" s="9">
        <f>IF(BF22=0," ",IF(BF22/BI22*100&gt;200,"СВ.200",BF22/BI22))</f>
        <v>0.87235887342203777</v>
      </c>
      <c r="BP22" s="9">
        <f t="shared" si="167"/>
        <v>0.72798848145951545</v>
      </c>
      <c r="BQ22" s="130">
        <f t="shared" si="145"/>
        <v>2222146.71</v>
      </c>
      <c r="BR22" s="130">
        <v>2222146.71</v>
      </c>
      <c r="BS22" s="150"/>
      <c r="BT22" s="130">
        <f t="shared" si="109"/>
        <v>1043401.84</v>
      </c>
      <c r="BU22" s="130">
        <v>1043401.84</v>
      </c>
      <c r="BV22" s="150"/>
      <c r="BW22" s="130">
        <f t="shared" si="110"/>
        <v>3197477.28</v>
      </c>
      <c r="BX22" s="130">
        <v>3197477.28</v>
      </c>
      <c r="BY22" s="150"/>
      <c r="BZ22" s="9">
        <f t="shared" si="111"/>
        <v>0.46954678343447448</v>
      </c>
      <c r="CA22" s="9">
        <f t="shared" si="112"/>
        <v>0.46954678343447448</v>
      </c>
      <c r="CB22" s="9" t="str">
        <f t="shared" si="113"/>
        <v xml:space="preserve"> </v>
      </c>
      <c r="CC22" s="9">
        <f t="shared" si="114"/>
        <v>0.3263203296318653</v>
      </c>
      <c r="CD22" s="9">
        <f t="shared" si="114"/>
        <v>0.3263203296318653</v>
      </c>
      <c r="CE22" s="9" t="str">
        <f t="shared" si="114"/>
        <v xml:space="preserve"> </v>
      </c>
      <c r="CF22" s="130">
        <f t="shared" si="146"/>
        <v>1557744.44</v>
      </c>
      <c r="CG22" s="130">
        <v>105000</v>
      </c>
      <c r="CH22" s="130">
        <v>1452744.44</v>
      </c>
      <c r="CI22" s="130">
        <f t="shared" si="147"/>
        <v>1327178.53</v>
      </c>
      <c r="CJ22" s="130">
        <v>277617.21000000002</v>
      </c>
      <c r="CK22" s="130">
        <v>1049561.32</v>
      </c>
      <c r="CL22" s="130">
        <f t="shared" si="148"/>
        <v>1271044.96</v>
      </c>
      <c r="CM22" s="130">
        <v>244089.71</v>
      </c>
      <c r="CN22" s="130">
        <v>1026955.25</v>
      </c>
      <c r="CO22" s="9">
        <f t="shared" si="115"/>
        <v>0.85198733240222646</v>
      </c>
      <c r="CP22" s="9" t="str">
        <f t="shared" si="115"/>
        <v>СВ.200</v>
      </c>
      <c r="CQ22" s="9">
        <f t="shared" si="115"/>
        <v>0.72246796552874781</v>
      </c>
      <c r="CR22" s="9">
        <f t="shared" si="116"/>
        <v>1.0441633236954893</v>
      </c>
      <c r="CS22" s="9">
        <f t="shared" si="116"/>
        <v>1.137357285565213</v>
      </c>
      <c r="CT22" s="9">
        <f t="shared" si="116"/>
        <v>1.0220127118489342</v>
      </c>
      <c r="CU22" s="130">
        <f t="shared" si="149"/>
        <v>2126520</v>
      </c>
      <c r="CV22" s="130">
        <v>2126520</v>
      </c>
      <c r="CW22" s="130">
        <v>0</v>
      </c>
      <c r="CX22" s="130">
        <f t="shared" si="117"/>
        <v>2566520</v>
      </c>
      <c r="CY22" s="130">
        <v>2126520</v>
      </c>
      <c r="CZ22" s="130">
        <v>440000</v>
      </c>
      <c r="DA22" s="130">
        <f t="shared" si="118"/>
        <v>1969438</v>
      </c>
      <c r="DB22" s="130">
        <v>488318</v>
      </c>
      <c r="DC22" s="130">
        <v>1481120</v>
      </c>
      <c r="DD22" s="9">
        <f>IF(CU22=0," ",IF(CX22/CU22*100&gt;200,"СВ.200",CX22/CU22))</f>
        <v>1.2069108214359612</v>
      </c>
      <c r="DE22" s="9">
        <f>IF(CV22=0," ",IF(CY22/CV22*100&gt;200,"СВ.200",CY22/CV22))</f>
        <v>1</v>
      </c>
      <c r="DF22" s="9" t="str">
        <f>IF(CW22=0," ",IF(CZ22/CW22*100&gt;200,"СВ.200",CZ22/CW22))</f>
        <v xml:space="preserve"> </v>
      </c>
      <c r="DG22" s="9">
        <f t="shared" si="120"/>
        <v>1.3031737988197649</v>
      </c>
      <c r="DH22" s="9" t="str">
        <f t="shared" si="120"/>
        <v>СВ.200</v>
      </c>
      <c r="DI22" s="9">
        <f t="shared" si="120"/>
        <v>0.29707248568650751</v>
      </c>
      <c r="DJ22" s="130">
        <f t="shared" si="150"/>
        <v>20000000</v>
      </c>
      <c r="DK22" s="130">
        <v>20000000</v>
      </c>
      <c r="DL22" s="130">
        <v>0</v>
      </c>
      <c r="DM22" s="130">
        <f t="shared" si="121"/>
        <v>18572248.960000001</v>
      </c>
      <c r="DN22" s="130">
        <v>18572248.960000001</v>
      </c>
      <c r="DO22" s="130">
        <v>0</v>
      </c>
      <c r="DP22" s="130">
        <f t="shared" si="122"/>
        <v>30178358.579999998</v>
      </c>
      <c r="DQ22" s="130">
        <v>30178358.579999998</v>
      </c>
      <c r="DR22" s="130">
        <v>0</v>
      </c>
      <c r="DS22" s="9">
        <f t="shared" si="123"/>
        <v>0.92861244800000009</v>
      </c>
      <c r="DT22" s="9">
        <f t="shared" si="123"/>
        <v>0.92861244800000009</v>
      </c>
      <c r="DU22" s="9" t="str">
        <f t="shared" si="123"/>
        <v xml:space="preserve"> </v>
      </c>
      <c r="DV22" s="9">
        <f t="shared" si="124"/>
        <v>0.61541614036981873</v>
      </c>
      <c r="DW22" s="9">
        <f t="shared" si="124"/>
        <v>0.61541614036981873</v>
      </c>
      <c r="DX22" s="9" t="str">
        <f t="shared" si="124"/>
        <v xml:space="preserve"> </v>
      </c>
      <c r="DY22" s="153">
        <f t="shared" si="151"/>
        <v>95926.38</v>
      </c>
      <c r="DZ22" s="153">
        <v>0</v>
      </c>
      <c r="EA22" s="153">
        <v>95926.38</v>
      </c>
      <c r="EB22" s="153">
        <f t="shared" si="152"/>
        <v>15055536.26</v>
      </c>
      <c r="EC22" s="153">
        <v>0</v>
      </c>
      <c r="ED22" s="153">
        <v>15055536.26</v>
      </c>
      <c r="EE22" s="153">
        <f t="shared" si="153"/>
        <v>2460120</v>
      </c>
      <c r="EF22" s="153">
        <v>926000</v>
      </c>
      <c r="EG22" s="153">
        <v>1534120</v>
      </c>
      <c r="EH22" s="9" t="str">
        <f t="shared" si="125"/>
        <v>СВ.200</v>
      </c>
      <c r="EI22" s="9" t="str">
        <f t="shared" si="125"/>
        <v xml:space="preserve"> </v>
      </c>
      <c r="EJ22" s="9" t="str">
        <f t="shared" si="125"/>
        <v>СВ.200</v>
      </c>
      <c r="EK22" s="9" t="str">
        <f t="shared" si="126"/>
        <v>СВ.200</v>
      </c>
      <c r="EL22" s="9">
        <f t="shared" si="126"/>
        <v>0</v>
      </c>
      <c r="EM22" s="9" t="str">
        <f t="shared" si="126"/>
        <v>СВ.200</v>
      </c>
      <c r="EN22" s="130">
        <f t="shared" si="154"/>
        <v>540021.86</v>
      </c>
      <c r="EO22" s="130">
        <v>0</v>
      </c>
      <c r="EP22" s="130">
        <v>540021.86</v>
      </c>
      <c r="EQ22" s="130">
        <f t="shared" si="155"/>
        <v>6766973.5100000007</v>
      </c>
      <c r="ER22" s="130">
        <v>6035051.6500000004</v>
      </c>
      <c r="ES22" s="130">
        <v>731921.86</v>
      </c>
      <c r="ET22" s="130">
        <f t="shared" si="156"/>
        <v>1222823.05</v>
      </c>
      <c r="EU22" s="130">
        <v>1179023.05</v>
      </c>
      <c r="EV22" s="130">
        <v>43800</v>
      </c>
      <c r="EW22" s="9" t="str">
        <f t="shared" si="127"/>
        <v>СВ.200</v>
      </c>
      <c r="EX22" s="9"/>
      <c r="EY22" s="9">
        <f t="shared" si="128"/>
        <v>1.355355985033643</v>
      </c>
      <c r="EZ22" s="9" t="str">
        <f t="shared" si="129"/>
        <v>СВ.200</v>
      </c>
      <c r="FA22" s="9" t="str">
        <f t="shared" si="129"/>
        <v>СВ.200</v>
      </c>
      <c r="FB22" s="9" t="str">
        <f t="shared" si="129"/>
        <v>СВ.200</v>
      </c>
      <c r="FC22" s="130">
        <f t="shared" si="157"/>
        <v>2550000</v>
      </c>
      <c r="FD22" s="130">
        <v>2550000</v>
      </c>
      <c r="FE22" s="130">
        <v>0</v>
      </c>
      <c r="FF22" s="130">
        <f t="shared" si="158"/>
        <v>2646965.13</v>
      </c>
      <c r="FG22" s="130">
        <v>2646965.13</v>
      </c>
      <c r="FH22" s="130">
        <v>0</v>
      </c>
      <c r="FI22" s="130">
        <f t="shared" si="159"/>
        <v>1090804.44</v>
      </c>
      <c r="FJ22" s="130">
        <v>1090804.44</v>
      </c>
      <c r="FK22" s="130">
        <v>0</v>
      </c>
      <c r="FL22" s="9">
        <f t="shared" si="160"/>
        <v>1.0380255411764705</v>
      </c>
      <c r="FM22" s="9">
        <f t="shared" si="130"/>
        <v>1.0380255411764705</v>
      </c>
      <c r="FN22" s="9" t="str">
        <f t="shared" si="130"/>
        <v xml:space="preserve"> </v>
      </c>
      <c r="FO22" s="9" t="str">
        <f t="shared" si="161"/>
        <v>СВ.200</v>
      </c>
      <c r="FP22" s="9" t="str">
        <f t="shared" si="161"/>
        <v>СВ.200</v>
      </c>
      <c r="FQ22" s="9" t="str">
        <f t="shared" si="161"/>
        <v xml:space="preserve"> </v>
      </c>
      <c r="FR22" s="130">
        <f t="shared" si="162"/>
        <v>1572635.01</v>
      </c>
      <c r="FS22" s="130"/>
      <c r="FT22" s="130">
        <v>1572635.01</v>
      </c>
      <c r="FU22" s="130">
        <f t="shared" si="163"/>
        <v>1002078.59</v>
      </c>
      <c r="FV22" s="130"/>
      <c r="FW22" s="130">
        <v>1002078.59</v>
      </c>
      <c r="FX22" s="130">
        <f t="shared" si="164"/>
        <v>1397317.9</v>
      </c>
      <c r="FY22" s="130"/>
      <c r="FZ22" s="130">
        <v>1397317.9</v>
      </c>
      <c r="GA22" s="9">
        <f t="shared" si="33"/>
        <v>0.63719717774819218</v>
      </c>
      <c r="GB22" s="9" t="str">
        <f t="shared" si="33"/>
        <v xml:space="preserve"> </v>
      </c>
      <c r="GC22" s="19">
        <f t="shared" si="33"/>
        <v>0.63719717774819218</v>
      </c>
      <c r="GD22" s="9">
        <f>IF(FU22&lt;0," ",IF(FX22&lt;0," ",IF(FX22=0," ",IF(FU22/FX22*100&gt;200,"СВ.200",FU22/FX22))))</f>
        <v>0.71714431626475261</v>
      </c>
      <c r="GE22" s="9" t="str">
        <f t="shared" si="165"/>
        <v xml:space="preserve"> </v>
      </c>
      <c r="GF22" s="9">
        <f t="shared" si="165"/>
        <v>0.71714431626475261</v>
      </c>
      <c r="GG22" s="107">
        <f t="shared" si="131"/>
        <v>0.11690632753800541</v>
      </c>
      <c r="GH22" s="10">
        <f t="shared" si="132"/>
        <v>0.11862715872970205</v>
      </c>
      <c r="GI22" s="10">
        <f t="shared" si="133"/>
        <v>0.10552604312921671</v>
      </c>
      <c r="GJ22" s="67">
        <f t="shared" si="134"/>
        <v>0.12788458624637264</v>
      </c>
      <c r="GK22" s="10">
        <f t="shared" si="135"/>
        <v>0.11586525533255719</v>
      </c>
      <c r="GL22" s="10">
        <f t="shared" si="136"/>
        <v>0.19901657715884385</v>
      </c>
      <c r="GM22" s="37">
        <f t="shared" si="86"/>
        <v>0.35779202212704969</v>
      </c>
      <c r="GN22" s="9">
        <f t="shared" si="86"/>
        <v>0.40591930368990159</v>
      </c>
      <c r="GO22" s="9" t="str">
        <f t="shared" si="86"/>
        <v xml:space="preserve"> </v>
      </c>
      <c r="GP22" s="37">
        <f t="shared" si="87"/>
        <v>0.42476008764552242</v>
      </c>
      <c r="GQ22" s="9">
        <f t="shared" si="87"/>
        <v>0.54804077844387777</v>
      </c>
      <c r="GR22" s="9" t="str">
        <f t="shared" si="87"/>
        <v xml:space="preserve"> </v>
      </c>
      <c r="GS22" s="37">
        <f t="shared" si="88"/>
        <v>1.671736670907762E-2</v>
      </c>
      <c r="GT22" s="9">
        <f t="shared" si="88"/>
        <v>1.4914669541804671E-2</v>
      </c>
      <c r="GU22" s="9">
        <f t="shared" si="88"/>
        <v>3.0119134766950707E-2</v>
      </c>
      <c r="GV22" s="37">
        <f t="shared" si="89"/>
        <v>1.1592707132553821E-2</v>
      </c>
      <c r="GW22" s="9">
        <f t="shared" si="90"/>
        <v>1.2193312585830016E-2</v>
      </c>
      <c r="GX22" s="9">
        <f t="shared" si="90"/>
        <v>9.5233382531138711E-3</v>
      </c>
      <c r="GY22" s="37">
        <f t="shared" si="91"/>
        <v>2.4339925743735388E-2</v>
      </c>
      <c r="GZ22" s="9">
        <f t="shared" si="91"/>
        <v>6.8468170123054317E-3</v>
      </c>
      <c r="HA22" s="9">
        <f t="shared" si="91"/>
        <v>0.15438871601527535</v>
      </c>
      <c r="HB22" s="37">
        <f t="shared" si="92"/>
        <v>2.6138120583572028E-2</v>
      </c>
      <c r="HC22" s="9">
        <f t="shared" si="92"/>
        <v>2.7942698751318051E-2</v>
      </c>
      <c r="HD22" s="9">
        <f t="shared" si="92"/>
        <v>1.9920498215209834E-2</v>
      </c>
      <c r="HE22" s="37">
        <f t="shared" si="93"/>
        <v>1.5112647483560299E-2</v>
      </c>
      <c r="HF22" s="9">
        <f t="shared" si="93"/>
        <v>1.6531348581539564E-2</v>
      </c>
      <c r="HG22" s="19">
        <f t="shared" si="93"/>
        <v>4.5656163993930679E-3</v>
      </c>
      <c r="HH22" s="37">
        <f t="shared" si="94"/>
        <v>6.8916653519246945E-2</v>
      </c>
      <c r="HI22" s="9">
        <f t="shared" si="94"/>
        <v>7.9301219929553898E-2</v>
      </c>
      <c r="HJ22" s="9">
        <f t="shared" si="94"/>
        <v>3.313692751318878E-2</v>
      </c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</row>
    <row r="23" spans="1:244" s="12" customFormat="1" ht="15.75" outlineLevel="1" x14ac:dyDescent="0.2">
      <c r="A23" s="32">
        <v>12</v>
      </c>
      <c r="B23" s="82" t="s">
        <v>16</v>
      </c>
      <c r="C23" s="130">
        <f t="shared" si="137"/>
        <v>82365366.590000004</v>
      </c>
      <c r="D23" s="144">
        <v>54287650.030000001</v>
      </c>
      <c r="E23" s="131">
        <v>28077716.560000002</v>
      </c>
      <c r="F23" s="130">
        <f t="shared" si="138"/>
        <v>87867125.460000008</v>
      </c>
      <c r="G23" s="144">
        <v>64233623.600000001</v>
      </c>
      <c r="H23" s="131">
        <v>23633501.859999999</v>
      </c>
      <c r="I23" s="130">
        <f t="shared" si="139"/>
        <v>8745008.120000001</v>
      </c>
      <c r="J23" s="130">
        <v>5492612.0099999998</v>
      </c>
      <c r="K23" s="130">
        <v>3252396.1100000003</v>
      </c>
      <c r="L23" s="130">
        <f t="shared" si="95"/>
        <v>8965937.9100000001</v>
      </c>
      <c r="M23" s="130">
        <v>5688716.7300000004</v>
      </c>
      <c r="N23" s="130">
        <v>3277221.18</v>
      </c>
      <c r="O23" s="130">
        <f t="shared" si="96"/>
        <v>4670888.8099999996</v>
      </c>
      <c r="P23" s="130">
        <v>3427896.84</v>
      </c>
      <c r="Q23" s="130">
        <v>1242991.9699999997</v>
      </c>
      <c r="R23" s="9">
        <f t="shared" si="97"/>
        <v>1.0252635317164234</v>
      </c>
      <c r="S23" s="9">
        <f t="shared" si="97"/>
        <v>1.0357033629251378</v>
      </c>
      <c r="T23" s="9">
        <f t="shared" si="97"/>
        <v>1.0076328556425433</v>
      </c>
      <c r="U23" s="9">
        <f t="shared" si="98"/>
        <v>1.9195357189416806</v>
      </c>
      <c r="V23" s="9">
        <f t="shared" si="98"/>
        <v>1.6595355681707156</v>
      </c>
      <c r="W23" s="9" t="str">
        <f t="shared" si="98"/>
        <v>СВ.200</v>
      </c>
      <c r="X23" s="130">
        <f t="shared" si="140"/>
        <v>1242500</v>
      </c>
      <c r="Y23" s="130">
        <v>1000000</v>
      </c>
      <c r="Z23" s="130">
        <v>242500</v>
      </c>
      <c r="AA23" s="130">
        <f t="shared" si="99"/>
        <v>767322.97</v>
      </c>
      <c r="AB23" s="130">
        <v>543140.01</v>
      </c>
      <c r="AC23" s="130">
        <v>224182.96</v>
      </c>
      <c r="AD23" s="130">
        <f t="shared" si="100"/>
        <v>719130.64999999991</v>
      </c>
      <c r="AE23" s="130">
        <v>580778.85</v>
      </c>
      <c r="AF23" s="130">
        <v>138351.79999999999</v>
      </c>
      <c r="AG23" s="9">
        <f t="shared" si="101"/>
        <v>0.61756375855130785</v>
      </c>
      <c r="AH23" s="9">
        <f t="shared" si="101"/>
        <v>0.54314001000000001</v>
      </c>
      <c r="AI23" s="9">
        <f t="shared" si="101"/>
        <v>0.9244658144329897</v>
      </c>
      <c r="AJ23" s="9">
        <f t="shared" si="102"/>
        <v>1.0670146933662195</v>
      </c>
      <c r="AK23" s="9">
        <f t="shared" si="102"/>
        <v>0.93519247472596501</v>
      </c>
      <c r="AL23" s="9">
        <f t="shared" si="102"/>
        <v>1.6203833994208967</v>
      </c>
      <c r="AM23" s="130">
        <f t="shared" si="141"/>
        <v>971536.11</v>
      </c>
      <c r="AN23" s="130">
        <v>0</v>
      </c>
      <c r="AO23" s="130">
        <v>971536.11</v>
      </c>
      <c r="AP23" s="130">
        <f t="shared" si="142"/>
        <v>956698.28</v>
      </c>
      <c r="AQ23" s="130">
        <v>0</v>
      </c>
      <c r="AR23" s="130">
        <v>956698.28</v>
      </c>
      <c r="AS23" s="130">
        <f t="shared" si="143"/>
        <v>135741.63</v>
      </c>
      <c r="AT23" s="130">
        <v>0</v>
      </c>
      <c r="AU23" s="130">
        <v>135741.63</v>
      </c>
      <c r="AV23" s="9">
        <f t="shared" si="103"/>
        <v>0.98472745392860384</v>
      </c>
      <c r="AW23" s="9" t="str">
        <f t="shared" si="103"/>
        <v xml:space="preserve"> </v>
      </c>
      <c r="AX23" s="9">
        <f t="shared" si="103"/>
        <v>0.98472745392860384</v>
      </c>
      <c r="AY23" s="9" t="str">
        <f t="shared" si="104"/>
        <v>СВ.200</v>
      </c>
      <c r="AZ23" s="9" t="str">
        <f t="shared" si="104"/>
        <v xml:space="preserve"> </v>
      </c>
      <c r="BA23" s="9" t="str">
        <f t="shared" si="104"/>
        <v>СВ.200</v>
      </c>
      <c r="BB23" s="130">
        <f t="shared" si="144"/>
        <v>360900</v>
      </c>
      <c r="BC23" s="130">
        <v>0</v>
      </c>
      <c r="BD23" s="130">
        <v>360900</v>
      </c>
      <c r="BE23" s="130">
        <f t="shared" si="105"/>
        <v>256106.77000000002</v>
      </c>
      <c r="BF23" s="130">
        <v>0</v>
      </c>
      <c r="BG23" s="130">
        <v>256106.77000000002</v>
      </c>
      <c r="BH23" s="130">
        <f t="shared" si="106"/>
        <v>231640.86</v>
      </c>
      <c r="BI23" s="130">
        <v>0</v>
      </c>
      <c r="BJ23" s="130">
        <v>231640.86</v>
      </c>
      <c r="BK23" s="9">
        <f t="shared" si="107"/>
        <v>0.70963361041839845</v>
      </c>
      <c r="BL23" s="9" t="str">
        <f t="shared" si="108"/>
        <v xml:space="preserve"> </v>
      </c>
      <c r="BM23" s="9">
        <f t="shared" si="108"/>
        <v>0.70963361041839845</v>
      </c>
      <c r="BN23" s="9">
        <f t="shared" si="166"/>
        <v>1.1056200102175413</v>
      </c>
      <c r="BO23" s="9" t="str">
        <f>IF(BF23=0," ",IF(BF23/BI23*100&gt;200,"СВ.200",BF23/BI23))</f>
        <v xml:space="preserve"> </v>
      </c>
      <c r="BP23" s="9">
        <f t="shared" si="167"/>
        <v>1.1056200102175413</v>
      </c>
      <c r="BQ23" s="130">
        <f t="shared" si="145"/>
        <v>24500</v>
      </c>
      <c r="BR23" s="130">
        <v>24500</v>
      </c>
      <c r="BS23" s="150"/>
      <c r="BT23" s="130">
        <f t="shared" si="109"/>
        <v>3250.37</v>
      </c>
      <c r="BU23" s="130">
        <v>3250.37</v>
      </c>
      <c r="BV23" s="150"/>
      <c r="BW23" s="130">
        <f t="shared" si="110"/>
        <v>20104.97</v>
      </c>
      <c r="BX23" s="130">
        <v>20104.97</v>
      </c>
      <c r="BY23" s="150"/>
      <c r="BZ23" s="9">
        <f t="shared" si="111"/>
        <v>0.13266816326530612</v>
      </c>
      <c r="CA23" s="9">
        <f t="shared" si="112"/>
        <v>0.13266816326530612</v>
      </c>
      <c r="CB23" s="9" t="str">
        <f t="shared" si="113"/>
        <v xml:space="preserve"> </v>
      </c>
      <c r="CC23" s="9">
        <f t="shared" si="114"/>
        <v>0.1616699751355013</v>
      </c>
      <c r="CD23" s="9">
        <f t="shared" si="114"/>
        <v>0.1616699751355013</v>
      </c>
      <c r="CE23" s="9" t="str">
        <f t="shared" si="114"/>
        <v xml:space="preserve"> </v>
      </c>
      <c r="CF23" s="130">
        <f t="shared" si="146"/>
        <v>1716790.01</v>
      </c>
      <c r="CG23" s="130">
        <v>1277000.01</v>
      </c>
      <c r="CH23" s="130">
        <v>439790</v>
      </c>
      <c r="CI23" s="130">
        <f t="shared" si="147"/>
        <v>1692138.81</v>
      </c>
      <c r="CJ23" s="130">
        <v>1419146.46</v>
      </c>
      <c r="CK23" s="130">
        <v>272992.34999999998</v>
      </c>
      <c r="CL23" s="130">
        <f t="shared" si="148"/>
        <v>2054338.23</v>
      </c>
      <c r="CM23" s="130">
        <v>1675249.83</v>
      </c>
      <c r="CN23" s="130">
        <v>379088.39999999997</v>
      </c>
      <c r="CO23" s="9">
        <f t="shared" si="115"/>
        <v>0.98564110936316551</v>
      </c>
      <c r="CP23" s="9">
        <f t="shared" si="115"/>
        <v>1.1113128025739012</v>
      </c>
      <c r="CQ23" s="9">
        <f>IF(CH23=0," ",IF(CK23/CH23*100&gt;200,"СВ.200",CK23/CH23))</f>
        <v>0.6207334182223333</v>
      </c>
      <c r="CR23" s="9">
        <f t="shared" si="116"/>
        <v>0.82369046405761537</v>
      </c>
      <c r="CS23" s="9">
        <f t="shared" si="116"/>
        <v>0.8471252672802837</v>
      </c>
      <c r="CT23" s="9">
        <f t="shared" si="116"/>
        <v>0.72012847135391111</v>
      </c>
      <c r="CU23" s="130">
        <f t="shared" si="149"/>
        <v>1648500</v>
      </c>
      <c r="CV23" s="130">
        <v>1348500</v>
      </c>
      <c r="CW23" s="130">
        <v>300000</v>
      </c>
      <c r="CX23" s="130">
        <f t="shared" si="117"/>
        <v>1485502</v>
      </c>
      <c r="CY23" s="130">
        <v>1485502</v>
      </c>
      <c r="CZ23" s="130">
        <v>0</v>
      </c>
      <c r="DA23" s="130">
        <f t="shared" si="118"/>
        <v>175000</v>
      </c>
      <c r="DB23" s="130">
        <v>175000</v>
      </c>
      <c r="DC23" s="130">
        <v>0</v>
      </c>
      <c r="DD23" s="9">
        <f t="shared" ref="DD23:DF24" si="168">IF(CX23=0," ",IF(CX23/CU23*100&gt;200,"СВ.200",CX23/CU23))</f>
        <v>0.90112344555656654</v>
      </c>
      <c r="DE23" s="9">
        <f t="shared" si="168"/>
        <v>1.1015958472376715</v>
      </c>
      <c r="DF23" s="9" t="str">
        <f t="shared" si="168"/>
        <v xml:space="preserve"> </v>
      </c>
      <c r="DG23" s="9" t="str">
        <f t="shared" si="120"/>
        <v>СВ.200</v>
      </c>
      <c r="DH23" s="9" t="str">
        <f t="shared" si="120"/>
        <v>СВ.200</v>
      </c>
      <c r="DI23" s="9" t="str">
        <f t="shared" si="120"/>
        <v xml:space="preserve"> </v>
      </c>
      <c r="DJ23" s="130">
        <f t="shared" si="150"/>
        <v>1759056</v>
      </c>
      <c r="DK23" s="130">
        <v>1400000</v>
      </c>
      <c r="DL23" s="130">
        <v>359056</v>
      </c>
      <c r="DM23" s="130">
        <f t="shared" si="121"/>
        <v>2467952.59</v>
      </c>
      <c r="DN23" s="130">
        <v>1458598.08</v>
      </c>
      <c r="DO23" s="130">
        <v>1009354.51</v>
      </c>
      <c r="DP23" s="130">
        <f t="shared" si="122"/>
        <v>785827.83999999997</v>
      </c>
      <c r="DQ23" s="130">
        <v>681064.85</v>
      </c>
      <c r="DR23" s="130">
        <v>104762.99</v>
      </c>
      <c r="DS23" s="9">
        <f t="shared" si="123"/>
        <v>1.4029983070465066</v>
      </c>
      <c r="DT23" s="9">
        <f t="shared" si="123"/>
        <v>1.0418557714285714</v>
      </c>
      <c r="DU23" s="9" t="str">
        <f t="shared" si="123"/>
        <v>СВ.200</v>
      </c>
      <c r="DV23" s="9" t="str">
        <f t="shared" si="124"/>
        <v>СВ.200</v>
      </c>
      <c r="DW23" s="9" t="str">
        <f t="shared" si="124"/>
        <v>СВ.200</v>
      </c>
      <c r="DX23" s="9" t="str">
        <f t="shared" si="124"/>
        <v>СВ.200</v>
      </c>
      <c r="DY23" s="153">
        <f t="shared" si="151"/>
        <v>0</v>
      </c>
      <c r="DZ23" s="153">
        <v>0</v>
      </c>
      <c r="EA23" s="153">
        <v>0</v>
      </c>
      <c r="EB23" s="153">
        <f t="shared" si="152"/>
        <v>0</v>
      </c>
      <c r="EC23" s="153">
        <v>0</v>
      </c>
      <c r="ED23" s="153">
        <v>0</v>
      </c>
      <c r="EE23" s="153">
        <f t="shared" si="153"/>
        <v>0</v>
      </c>
      <c r="EF23" s="153">
        <v>0</v>
      </c>
      <c r="EG23" s="153">
        <v>0</v>
      </c>
      <c r="EH23" s="9" t="str">
        <f>IF(DY23=0," ",IF(EB23/DY23*100&gt;200,"СВ.200",EB23/DY23))</f>
        <v xml:space="preserve"> </v>
      </c>
      <c r="EI23" s="9" t="str">
        <f>IF(EC23=0," ",IF(EC23/DZ23*100&gt;200,"СВ.200",EC23/DZ23))</f>
        <v xml:space="preserve"> </v>
      </c>
      <c r="EJ23" s="9" t="str">
        <f>IF(EA23=0," ",IF(ED23/EA23*100&gt;200,"СВ.200",ED23/EA23))</f>
        <v xml:space="preserve"> </v>
      </c>
      <c r="EK23" s="9" t="str">
        <f t="shared" si="126"/>
        <v xml:space="preserve"> </v>
      </c>
      <c r="EL23" s="9" t="str">
        <f t="shared" si="126"/>
        <v xml:space="preserve"> </v>
      </c>
      <c r="EM23" s="9" t="str">
        <f t="shared" si="126"/>
        <v xml:space="preserve"> </v>
      </c>
      <c r="EN23" s="130">
        <f t="shared" si="154"/>
        <v>342612</v>
      </c>
      <c r="EO23" s="130">
        <v>342612</v>
      </c>
      <c r="EP23" s="130">
        <v>0</v>
      </c>
      <c r="EQ23" s="130">
        <f t="shared" si="155"/>
        <v>695717.81</v>
      </c>
      <c r="ER23" s="130">
        <v>695717.81</v>
      </c>
      <c r="ES23" s="130">
        <v>0</v>
      </c>
      <c r="ET23" s="130">
        <f t="shared" si="156"/>
        <v>209418.77</v>
      </c>
      <c r="EU23" s="130">
        <v>209418.77</v>
      </c>
      <c r="EV23" s="130">
        <v>0</v>
      </c>
      <c r="EW23" s="9" t="str">
        <f t="shared" si="127"/>
        <v>СВ.200</v>
      </c>
      <c r="EX23" s="9" t="str">
        <f t="shared" si="128"/>
        <v>СВ.200</v>
      </c>
      <c r="EY23" s="9" t="str">
        <f t="shared" si="128"/>
        <v xml:space="preserve"> </v>
      </c>
      <c r="EZ23" s="9" t="str">
        <f t="shared" si="129"/>
        <v>СВ.200</v>
      </c>
      <c r="FA23" s="9" t="str">
        <f t="shared" si="129"/>
        <v>СВ.200</v>
      </c>
      <c r="FB23" s="9" t="str">
        <f t="shared" si="129"/>
        <v xml:space="preserve"> </v>
      </c>
      <c r="FC23" s="130">
        <f t="shared" si="157"/>
        <v>0</v>
      </c>
      <c r="FD23" s="130">
        <v>0</v>
      </c>
      <c r="FE23" s="130">
        <v>0</v>
      </c>
      <c r="FF23" s="130">
        <f t="shared" si="158"/>
        <v>0</v>
      </c>
      <c r="FG23" s="130">
        <v>0</v>
      </c>
      <c r="FH23" s="130">
        <v>0</v>
      </c>
      <c r="FI23" s="130">
        <f t="shared" si="159"/>
        <v>0</v>
      </c>
      <c r="FJ23" s="130">
        <v>0</v>
      </c>
      <c r="FK23" s="130">
        <v>0</v>
      </c>
      <c r="FL23" s="9" t="str">
        <f t="shared" si="160"/>
        <v xml:space="preserve"> </v>
      </c>
      <c r="FM23" s="9" t="str">
        <f t="shared" si="130"/>
        <v xml:space="preserve"> </v>
      </c>
      <c r="FN23" s="9" t="str">
        <f t="shared" si="130"/>
        <v xml:space="preserve"> </v>
      </c>
      <c r="FO23" s="9" t="str">
        <f t="shared" si="161"/>
        <v xml:space="preserve"> </v>
      </c>
      <c r="FP23" s="9" t="str">
        <f t="shared" si="161"/>
        <v xml:space="preserve"> </v>
      </c>
      <c r="FQ23" s="9" t="str">
        <f t="shared" si="161"/>
        <v xml:space="preserve"> </v>
      </c>
      <c r="FR23" s="130">
        <f t="shared" si="162"/>
        <v>510875</v>
      </c>
      <c r="FS23" s="130"/>
      <c r="FT23" s="130">
        <v>510875</v>
      </c>
      <c r="FU23" s="130">
        <f t="shared" si="163"/>
        <v>510875</v>
      </c>
      <c r="FV23" s="130"/>
      <c r="FW23" s="130">
        <v>510875</v>
      </c>
      <c r="FX23" s="130">
        <f t="shared" si="164"/>
        <v>207999.95</v>
      </c>
      <c r="FY23" s="130"/>
      <c r="FZ23" s="130">
        <v>207999.95</v>
      </c>
      <c r="GA23" s="9">
        <f t="shared" si="33"/>
        <v>1</v>
      </c>
      <c r="GB23" s="9" t="str">
        <f t="shared" si="33"/>
        <v xml:space="preserve"> </v>
      </c>
      <c r="GC23" s="19">
        <f t="shared" si="33"/>
        <v>1</v>
      </c>
      <c r="GD23" s="9" t="str">
        <f>IF(FU23&lt;0," ",IF(FX23&lt;0," ",IF(FX23=0," ",IF(FU23/FX23*100&gt;200,"СВ.200",FU23/FX23))))</f>
        <v>СВ.200</v>
      </c>
      <c r="GE23" s="9" t="str">
        <f t="shared" si="165"/>
        <v xml:space="preserve"> </v>
      </c>
      <c r="GF23" s="9" t="str">
        <f t="shared" si="165"/>
        <v>СВ.200</v>
      </c>
      <c r="GG23" s="107">
        <f t="shared" si="131"/>
        <v>5.315854804111398E-2</v>
      </c>
      <c r="GH23" s="10">
        <f t="shared" si="132"/>
        <v>5.336608224605905E-2</v>
      </c>
      <c r="GI23" s="10">
        <f t="shared" si="133"/>
        <v>5.2594489693623417E-2</v>
      </c>
      <c r="GJ23" s="67">
        <f t="shared" si="134"/>
        <v>0.1088556790456701</v>
      </c>
      <c r="GK23" s="10">
        <f t="shared" si="135"/>
        <v>0.10478841369733904</v>
      </c>
      <c r="GL23" s="10">
        <f t="shared" si="136"/>
        <v>0.11671964751823109</v>
      </c>
      <c r="GM23" s="37">
        <f t="shared" si="86"/>
        <v>0.15396013034187384</v>
      </c>
      <c r="GN23" s="9">
        <f t="shared" si="86"/>
        <v>0.16942716689222187</v>
      </c>
      <c r="GO23" s="9">
        <f t="shared" si="86"/>
        <v>0.11130546563386087</v>
      </c>
      <c r="GP23" s="37">
        <f t="shared" si="87"/>
        <v>8.5582008006566707E-2</v>
      </c>
      <c r="GQ23" s="9">
        <f t="shared" si="87"/>
        <v>9.5476719228380344E-2</v>
      </c>
      <c r="GR23" s="9">
        <f t="shared" si="87"/>
        <v>6.8406417414890494E-2</v>
      </c>
      <c r="GS23" s="37">
        <f t="shared" si="88"/>
        <v>4.9592458613888522E-2</v>
      </c>
      <c r="GT23" s="9" t="str">
        <f t="shared" si="88"/>
        <v xml:space="preserve"> </v>
      </c>
      <c r="GU23" s="9">
        <f t="shared" si="88"/>
        <v>0.18635748708819094</v>
      </c>
      <c r="GV23" s="37">
        <f t="shared" si="89"/>
        <v>2.8564414852165758E-2</v>
      </c>
      <c r="GW23" s="9" t="str">
        <f t="shared" si="90"/>
        <v xml:space="preserve"> </v>
      </c>
      <c r="GX23" s="9">
        <f t="shared" si="90"/>
        <v>7.8147539007422134E-2</v>
      </c>
      <c r="GY23" s="37">
        <f t="shared" si="91"/>
        <v>3.746610273088475E-2</v>
      </c>
      <c r="GZ23" s="9">
        <f t="shared" si="91"/>
        <v>5.1051711346132581E-2</v>
      </c>
      <c r="HA23" s="9" t="str">
        <f t="shared" si="91"/>
        <v xml:space="preserve"> </v>
      </c>
      <c r="HB23" s="37">
        <f t="shared" si="92"/>
        <v>0.16568283373267303</v>
      </c>
      <c r="HC23" s="9">
        <f t="shared" si="92"/>
        <v>0.26113130087249042</v>
      </c>
      <c r="HD23" s="9" t="str">
        <f t="shared" si="92"/>
        <v xml:space="preserve"> </v>
      </c>
      <c r="HE23" s="37">
        <f t="shared" si="93"/>
        <v>4.4834886574831569E-2</v>
      </c>
      <c r="HF23" s="9">
        <f t="shared" si="93"/>
        <v>6.1092494837155016E-2</v>
      </c>
      <c r="HG23" s="19" t="str">
        <f t="shared" si="93"/>
        <v xml:space="preserve"> </v>
      </c>
      <c r="HH23" s="37">
        <f t="shared" si="94"/>
        <v>7.7595653347548116E-2</v>
      </c>
      <c r="HI23" s="9">
        <f t="shared" si="94"/>
        <v>0.12229784730378024</v>
      </c>
      <c r="HJ23" s="9" t="str">
        <f t="shared" si="94"/>
        <v xml:space="preserve"> </v>
      </c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</row>
    <row r="24" spans="1:244" s="12" customFormat="1" ht="15.75" outlineLevel="1" x14ac:dyDescent="0.2">
      <c r="A24" s="32">
        <v>13</v>
      </c>
      <c r="B24" s="82" t="s">
        <v>17</v>
      </c>
      <c r="C24" s="130">
        <f t="shared" si="137"/>
        <v>241513673.97</v>
      </c>
      <c r="D24" s="144">
        <v>131263482.12</v>
      </c>
      <c r="E24" s="131">
        <v>110250191.84999999</v>
      </c>
      <c r="F24" s="130">
        <f t="shared" si="138"/>
        <v>242886967.16999999</v>
      </c>
      <c r="G24" s="144">
        <v>143928316.78999999</v>
      </c>
      <c r="H24" s="131">
        <v>98958650.379999995</v>
      </c>
      <c r="I24" s="130">
        <f t="shared" si="139"/>
        <v>30207424.429999996</v>
      </c>
      <c r="J24" s="130">
        <v>8237857.0799999991</v>
      </c>
      <c r="K24" s="130">
        <v>21969567.349999998</v>
      </c>
      <c r="L24" s="130">
        <f t="shared" si="95"/>
        <v>15439818.300000001</v>
      </c>
      <c r="M24" s="130">
        <v>5793102.79</v>
      </c>
      <c r="N24" s="130">
        <v>9646715.5099999998</v>
      </c>
      <c r="O24" s="130">
        <f t="shared" si="96"/>
        <v>16330356.870000001</v>
      </c>
      <c r="P24" s="130">
        <v>6445461.46</v>
      </c>
      <c r="Q24" s="130">
        <v>9884895.4100000001</v>
      </c>
      <c r="R24" s="9">
        <f t="shared" si="97"/>
        <v>0.51112660517545494</v>
      </c>
      <c r="S24" s="9">
        <f t="shared" si="97"/>
        <v>0.70322933910380492</v>
      </c>
      <c r="T24" s="9">
        <f t="shared" si="97"/>
        <v>0.43909446901329174</v>
      </c>
      <c r="U24" s="9">
        <f t="shared" si="98"/>
        <v>0.94546729277937691</v>
      </c>
      <c r="V24" s="9">
        <f t="shared" si="98"/>
        <v>0.89878790307746248</v>
      </c>
      <c r="W24" s="9">
        <f t="shared" si="98"/>
        <v>0.9759046615952004</v>
      </c>
      <c r="X24" s="130">
        <f t="shared" si="140"/>
        <v>2400000</v>
      </c>
      <c r="Y24" s="130">
        <v>1800000</v>
      </c>
      <c r="Z24" s="130">
        <v>600000</v>
      </c>
      <c r="AA24" s="130">
        <f t="shared" si="99"/>
        <v>1329724.6499999999</v>
      </c>
      <c r="AB24" s="130">
        <v>1046193.7</v>
      </c>
      <c r="AC24" s="130">
        <v>283530.95</v>
      </c>
      <c r="AD24" s="130">
        <f t="shared" si="100"/>
        <v>1266324.99</v>
      </c>
      <c r="AE24" s="130">
        <v>906839.67</v>
      </c>
      <c r="AF24" s="130">
        <v>359485.32</v>
      </c>
      <c r="AG24" s="9">
        <f t="shared" si="101"/>
        <v>0.55405193749999992</v>
      </c>
      <c r="AH24" s="9">
        <f t="shared" si="101"/>
        <v>0.58121872222222215</v>
      </c>
      <c r="AI24" s="9">
        <f t="shared" si="101"/>
        <v>0.47255158333333336</v>
      </c>
      <c r="AJ24" s="9">
        <f t="shared" si="102"/>
        <v>1.0500658681623269</v>
      </c>
      <c r="AK24" s="9">
        <f t="shared" si="102"/>
        <v>1.1536699756418904</v>
      </c>
      <c r="AL24" s="9">
        <f t="shared" si="102"/>
        <v>0.78871356972240203</v>
      </c>
      <c r="AM24" s="130">
        <f t="shared" si="141"/>
        <v>13268086.49</v>
      </c>
      <c r="AN24" s="130">
        <v>36000</v>
      </c>
      <c r="AO24" s="130">
        <v>13232086.49</v>
      </c>
      <c r="AP24" s="130">
        <f t="shared" si="142"/>
        <v>2252831.77</v>
      </c>
      <c r="AQ24" s="130">
        <v>5798.43</v>
      </c>
      <c r="AR24" s="130">
        <v>2247033.34</v>
      </c>
      <c r="AS24" s="130">
        <f t="shared" si="143"/>
        <v>6954337.04</v>
      </c>
      <c r="AT24" s="130">
        <v>38183.01</v>
      </c>
      <c r="AU24" s="130">
        <v>6916154.0300000003</v>
      </c>
      <c r="AV24" s="9">
        <f t="shared" si="103"/>
        <v>0.169793268358473</v>
      </c>
      <c r="AW24" s="9">
        <f t="shared" si="103"/>
        <v>0.1610675</v>
      </c>
      <c r="AX24" s="9">
        <f t="shared" si="103"/>
        <v>0.16981700820185613</v>
      </c>
      <c r="AY24" s="9">
        <f t="shared" si="104"/>
        <v>0.32394630243575312</v>
      </c>
      <c r="AZ24" s="9">
        <f t="shared" si="104"/>
        <v>0.15185890268996605</v>
      </c>
      <c r="BA24" s="9">
        <f t="shared" si="104"/>
        <v>0.32489637018682765</v>
      </c>
      <c r="BB24" s="130">
        <f t="shared" si="144"/>
        <v>427054.91000000003</v>
      </c>
      <c r="BC24" s="130">
        <v>76300</v>
      </c>
      <c r="BD24" s="130">
        <v>350754.91000000003</v>
      </c>
      <c r="BE24" s="130">
        <f t="shared" si="105"/>
        <v>311993.32</v>
      </c>
      <c r="BF24" s="130">
        <v>57249.18</v>
      </c>
      <c r="BG24" s="130">
        <v>254744.14</v>
      </c>
      <c r="BH24" s="130">
        <f t="shared" si="106"/>
        <v>292597.27</v>
      </c>
      <c r="BI24" s="130">
        <v>125765.14</v>
      </c>
      <c r="BJ24" s="130">
        <v>166832.13</v>
      </c>
      <c r="BK24" s="9">
        <f t="shared" si="107"/>
        <v>0.73056956539851048</v>
      </c>
      <c r="BL24" s="9">
        <f t="shared" si="108"/>
        <v>0.75031690694626474</v>
      </c>
      <c r="BM24" s="9">
        <f t="shared" si="108"/>
        <v>0.72627391017847753</v>
      </c>
      <c r="BN24" s="9">
        <f t="shared" si="166"/>
        <v>1.0662892377635649</v>
      </c>
      <c r="BO24" s="9">
        <f>IF(BF24=0," ",IF(BF24/BI24*100&gt;200,"СВ.200",BF24/BI24))</f>
        <v>0.4552070629428791</v>
      </c>
      <c r="BP24" s="9">
        <f t="shared" si="167"/>
        <v>1.5269489156555156</v>
      </c>
      <c r="BQ24" s="130">
        <f t="shared" si="145"/>
        <v>461722.02</v>
      </c>
      <c r="BR24" s="130">
        <v>461722.02</v>
      </c>
      <c r="BS24" s="150"/>
      <c r="BT24" s="130">
        <f t="shared" si="109"/>
        <v>252389.78</v>
      </c>
      <c r="BU24" s="130">
        <v>252389.78</v>
      </c>
      <c r="BV24" s="150"/>
      <c r="BW24" s="130">
        <f t="shared" si="110"/>
        <v>70430.45</v>
      </c>
      <c r="BX24" s="130">
        <v>70430.45</v>
      </c>
      <c r="BY24" s="150"/>
      <c r="BZ24" s="9">
        <f t="shared" si="111"/>
        <v>0.54662712425974391</v>
      </c>
      <c r="CA24" s="9">
        <f t="shared" si="112"/>
        <v>0.54662712425974391</v>
      </c>
      <c r="CB24" s="9" t="str">
        <f t="shared" si="113"/>
        <v xml:space="preserve"> </v>
      </c>
      <c r="CC24" s="9" t="str">
        <f t="shared" si="114"/>
        <v>СВ.200</v>
      </c>
      <c r="CD24" s="9" t="str">
        <f t="shared" si="114"/>
        <v>СВ.200</v>
      </c>
      <c r="CE24" s="9" t="str">
        <f t="shared" si="114"/>
        <v xml:space="preserve"> </v>
      </c>
      <c r="CF24" s="130">
        <f t="shared" si="146"/>
        <v>5569264.8300000001</v>
      </c>
      <c r="CG24" s="130">
        <v>4488160</v>
      </c>
      <c r="CH24" s="130">
        <v>1081104.83</v>
      </c>
      <c r="CI24" s="130">
        <f t="shared" si="147"/>
        <v>3703007.1799999997</v>
      </c>
      <c r="CJ24" s="130">
        <v>2648507.7999999998</v>
      </c>
      <c r="CK24" s="130">
        <v>1054499.3799999999</v>
      </c>
      <c r="CL24" s="130">
        <f t="shared" si="148"/>
        <v>3129038.43</v>
      </c>
      <c r="CM24" s="130">
        <v>3084430.25</v>
      </c>
      <c r="CN24" s="130">
        <v>44608.18</v>
      </c>
      <c r="CO24" s="9">
        <f t="shared" si="115"/>
        <v>0.66490053768910096</v>
      </c>
      <c r="CP24" s="9">
        <f t="shared" si="115"/>
        <v>0.59010993369220344</v>
      </c>
      <c r="CQ24" s="9">
        <f t="shared" si="115"/>
        <v>0.97539049936535738</v>
      </c>
      <c r="CR24" s="9">
        <f t="shared" si="116"/>
        <v>1.1834329500389036</v>
      </c>
      <c r="CS24" s="9">
        <f t="shared" si="116"/>
        <v>0.85867002503947032</v>
      </c>
      <c r="CT24" s="9" t="str">
        <f>IF(CN24&lt;=0," ",IF(CK24&lt;=0," ",IF(CK24/CN24*100&gt;200,"СВ.200",CK24/CN24)))</f>
        <v>СВ.200</v>
      </c>
      <c r="CU24" s="130">
        <f t="shared" si="149"/>
        <v>1215109.5</v>
      </c>
      <c r="CV24" s="130">
        <v>100000</v>
      </c>
      <c r="CW24" s="130">
        <v>1115109.5</v>
      </c>
      <c r="CX24" s="130">
        <f t="shared" si="117"/>
        <v>463374.5</v>
      </c>
      <c r="CY24" s="130">
        <v>20265</v>
      </c>
      <c r="CZ24" s="130">
        <v>443109.5</v>
      </c>
      <c r="DA24" s="130">
        <f t="shared" si="118"/>
        <v>436567</v>
      </c>
      <c r="DB24" s="130">
        <v>352075</v>
      </c>
      <c r="DC24" s="130">
        <v>84492</v>
      </c>
      <c r="DD24" s="9">
        <f t="shared" si="168"/>
        <v>0.3813438212770125</v>
      </c>
      <c r="DE24" s="9">
        <f t="shared" si="168"/>
        <v>0.20265</v>
      </c>
      <c r="DF24" s="9"/>
      <c r="DG24" s="9">
        <f t="shared" si="120"/>
        <v>1.0614052367677813</v>
      </c>
      <c r="DH24" s="9">
        <f t="shared" si="120"/>
        <v>5.7558758787190231E-2</v>
      </c>
      <c r="DI24" s="9" t="str">
        <f>IF(DC24&lt;=0," ",IF(CZ24&lt;=0," ",IF(CZ24/DC24*100&gt;200,"СВ.200",CZ24/DC24)))</f>
        <v>СВ.200</v>
      </c>
      <c r="DJ24" s="130">
        <f t="shared" si="150"/>
        <v>1600000</v>
      </c>
      <c r="DK24" s="130">
        <v>1200000</v>
      </c>
      <c r="DL24" s="130">
        <v>400000</v>
      </c>
      <c r="DM24" s="130">
        <f t="shared" si="121"/>
        <v>2260282.3600000003</v>
      </c>
      <c r="DN24" s="130">
        <v>1719204.82</v>
      </c>
      <c r="DO24" s="130">
        <v>541077.54</v>
      </c>
      <c r="DP24" s="130">
        <f t="shared" si="122"/>
        <v>2217070.8200000003</v>
      </c>
      <c r="DQ24" s="130">
        <v>1577350.37</v>
      </c>
      <c r="DR24" s="130">
        <v>639720.44999999995</v>
      </c>
      <c r="DS24" s="9">
        <f t="shared" si="123"/>
        <v>1.4126764750000003</v>
      </c>
      <c r="DT24" s="9">
        <f t="shared" si="123"/>
        <v>1.4326706833333334</v>
      </c>
      <c r="DU24" s="9">
        <f t="shared" si="123"/>
        <v>1.3526938500000001</v>
      </c>
      <c r="DV24" s="9">
        <f t="shared" si="124"/>
        <v>1.0194903742407291</v>
      </c>
      <c r="DW24" s="9">
        <f t="shared" si="124"/>
        <v>1.0899321119124599</v>
      </c>
      <c r="DX24" s="9">
        <f t="shared" si="124"/>
        <v>0.84580310040112061</v>
      </c>
      <c r="DY24" s="153">
        <f t="shared" si="151"/>
        <v>3347752.95</v>
      </c>
      <c r="DZ24" s="153">
        <v>0</v>
      </c>
      <c r="EA24" s="153">
        <v>3347752.95</v>
      </c>
      <c r="EB24" s="153">
        <f t="shared" si="152"/>
        <v>3452030.3</v>
      </c>
      <c r="EC24" s="153">
        <v>0</v>
      </c>
      <c r="ED24" s="153">
        <v>3452030.3</v>
      </c>
      <c r="EE24" s="153">
        <f t="shared" si="153"/>
        <v>808793.62</v>
      </c>
      <c r="EF24" s="153">
        <v>0</v>
      </c>
      <c r="EG24" s="153">
        <v>808793.62</v>
      </c>
      <c r="EH24" s="9"/>
      <c r="EI24" s="9"/>
      <c r="EJ24" s="9"/>
      <c r="EK24" s="9" t="str">
        <f t="shared" si="126"/>
        <v>СВ.200</v>
      </c>
      <c r="EL24" s="9" t="str">
        <f t="shared" si="126"/>
        <v xml:space="preserve"> </v>
      </c>
      <c r="EM24" s="9" t="str">
        <f t="shared" si="126"/>
        <v>СВ.200</v>
      </c>
      <c r="EN24" s="130">
        <f t="shared" si="154"/>
        <v>312807.08</v>
      </c>
      <c r="EO24" s="130">
        <v>72147.06</v>
      </c>
      <c r="EP24" s="130">
        <v>240660.02000000002</v>
      </c>
      <c r="EQ24" s="130">
        <f t="shared" si="155"/>
        <v>277241.39</v>
      </c>
      <c r="ER24" s="130">
        <v>36581.370000000003</v>
      </c>
      <c r="ES24" s="130">
        <v>240660.02000000002</v>
      </c>
      <c r="ET24" s="130">
        <f t="shared" si="156"/>
        <v>170534.18</v>
      </c>
      <c r="EU24" s="130">
        <v>155307.57</v>
      </c>
      <c r="EV24" s="130">
        <v>15226.61</v>
      </c>
      <c r="EW24" s="9">
        <f t="shared" si="127"/>
        <v>0.88630151849504168</v>
      </c>
      <c r="EX24" s="9">
        <f t="shared" si="128"/>
        <v>0.50703895626516182</v>
      </c>
      <c r="EY24" s="9">
        <f t="shared" si="128"/>
        <v>1</v>
      </c>
      <c r="EZ24" s="9">
        <f t="shared" si="129"/>
        <v>1.6257233007482725</v>
      </c>
      <c r="FA24" s="9">
        <f t="shared" si="129"/>
        <v>0.23554144849475142</v>
      </c>
      <c r="FB24" s="9" t="str">
        <f>IF(ES24=0," ",IF(ES24/EV24*100&gt;200,"СВ.200",ES24/EV24))</f>
        <v>СВ.200</v>
      </c>
      <c r="FC24" s="130">
        <f t="shared" si="157"/>
        <v>0</v>
      </c>
      <c r="FD24" s="130">
        <v>0</v>
      </c>
      <c r="FE24" s="130">
        <v>0</v>
      </c>
      <c r="FF24" s="130">
        <f t="shared" si="158"/>
        <v>0</v>
      </c>
      <c r="FG24" s="130">
        <v>0</v>
      </c>
      <c r="FH24" s="130">
        <v>0</v>
      </c>
      <c r="FI24" s="130">
        <f t="shared" si="159"/>
        <v>0</v>
      </c>
      <c r="FJ24" s="130">
        <v>0</v>
      </c>
      <c r="FK24" s="130">
        <v>0</v>
      </c>
      <c r="FL24" s="9" t="str">
        <f t="shared" si="160"/>
        <v xml:space="preserve"> </v>
      </c>
      <c r="FM24" s="9" t="str">
        <f t="shared" si="130"/>
        <v xml:space="preserve"> </v>
      </c>
      <c r="FN24" s="9" t="str">
        <f t="shared" si="130"/>
        <v xml:space="preserve"> </v>
      </c>
      <c r="FO24" s="9" t="str">
        <f t="shared" si="161"/>
        <v xml:space="preserve"> </v>
      </c>
      <c r="FP24" s="9" t="str">
        <f t="shared" si="161"/>
        <v xml:space="preserve"> </v>
      </c>
      <c r="FQ24" s="9" t="str">
        <f t="shared" si="161"/>
        <v xml:space="preserve"> </v>
      </c>
      <c r="FR24" s="130">
        <f t="shared" si="162"/>
        <v>604106.75</v>
      </c>
      <c r="FS24" s="130"/>
      <c r="FT24" s="130">
        <v>604106.75</v>
      </c>
      <c r="FU24" s="130">
        <f t="shared" si="163"/>
        <v>363799.9</v>
      </c>
      <c r="FV24" s="130"/>
      <c r="FW24" s="130">
        <v>363799.9</v>
      </c>
      <c r="FX24" s="130">
        <f t="shared" si="164"/>
        <v>225003.02000000002</v>
      </c>
      <c r="FY24" s="130"/>
      <c r="FZ24" s="130">
        <v>225003.02000000002</v>
      </c>
      <c r="GA24" s="9">
        <f t="shared" si="33"/>
        <v>0.60221128136707636</v>
      </c>
      <c r="GB24" s="9" t="str">
        <f t="shared" si="33"/>
        <v xml:space="preserve"> </v>
      </c>
      <c r="GC24" s="19">
        <f t="shared" si="33"/>
        <v>0.60221128136707636</v>
      </c>
      <c r="GD24" s="9">
        <f>IF(FU24&lt;0," ",IF(FX24&lt;0," ",IF(FX24=0," ",IF(FU24/FX24*100&gt;200,"СВ.200",FU24/FX24))))</f>
        <v>1.616866742499723</v>
      </c>
      <c r="GE24" s="9" t="str">
        <f t="shared" si="165"/>
        <v xml:space="preserve"> </v>
      </c>
      <c r="GF24" s="9">
        <f t="shared" si="165"/>
        <v>1.616866742499723</v>
      </c>
      <c r="GG24" s="107">
        <f t="shared" si="131"/>
        <v>6.7234389149295748E-2</v>
      </c>
      <c r="GH24" s="10">
        <f t="shared" si="132"/>
        <v>4.4782441730381053E-2</v>
      </c>
      <c r="GI24" s="10">
        <f t="shared" si="133"/>
        <v>9.988914937746346E-2</v>
      </c>
      <c r="GJ24" s="67">
        <f t="shared" si="134"/>
        <v>6.3929375286294901E-2</v>
      </c>
      <c r="GK24" s="10">
        <f t="shared" si="135"/>
        <v>4.4133392596609561E-2</v>
      </c>
      <c r="GL24" s="10">
        <f t="shared" si="136"/>
        <v>8.7498401119562322E-2</v>
      </c>
      <c r="GM24" s="37">
        <f t="shared" si="86"/>
        <v>7.7544232503964861E-2</v>
      </c>
      <c r="GN24" s="9">
        <f t="shared" si="86"/>
        <v>0.14069429716208404</v>
      </c>
      <c r="GO24" s="9">
        <f t="shared" si="86"/>
        <v>3.6367134409568833E-2</v>
      </c>
      <c r="GP24" s="37">
        <f t="shared" si="87"/>
        <v>8.6123076331798526E-2</v>
      </c>
      <c r="GQ24" s="9">
        <f t="shared" si="87"/>
        <v>0.18059298063999998</v>
      </c>
      <c r="GR24" s="9">
        <f t="shared" si="87"/>
        <v>2.9391449318276829E-2</v>
      </c>
      <c r="GS24" s="37">
        <f t="shared" si="88"/>
        <v>1.7917383700139556E-2</v>
      </c>
      <c r="GT24" s="9">
        <f t="shared" si="88"/>
        <v>1.9512201070549882E-2</v>
      </c>
      <c r="GU24" s="9">
        <f t="shared" si="88"/>
        <v>1.6877480547869549E-2</v>
      </c>
      <c r="GV24" s="37">
        <f t="shared" si="89"/>
        <v>2.0207059042916326E-2</v>
      </c>
      <c r="GW24" s="9">
        <f t="shared" si="90"/>
        <v>9.882300051506596E-3</v>
      </c>
      <c r="GX24" s="9">
        <f t="shared" si="90"/>
        <v>2.6407344524250413E-2</v>
      </c>
      <c r="GY24" s="37">
        <f t="shared" si="91"/>
        <v>2.6733463541265524E-2</v>
      </c>
      <c r="GZ24" s="9">
        <f t="shared" si="91"/>
        <v>5.4623707268276804E-2</v>
      </c>
      <c r="HA24" s="9">
        <f t="shared" si="91"/>
        <v>8.5475866456335113E-3</v>
      </c>
      <c r="HB24" s="37">
        <f t="shared" si="92"/>
        <v>3.0011654994670501E-2</v>
      </c>
      <c r="HC24" s="9">
        <f t="shared" si="92"/>
        <v>3.4981253974953204E-3</v>
      </c>
      <c r="HD24" s="9">
        <f t="shared" si="92"/>
        <v>4.5933716977624439E-2</v>
      </c>
      <c r="HE24" s="37">
        <f t="shared" si="93"/>
        <v>1.0442771175030664E-2</v>
      </c>
      <c r="HF24" s="9">
        <f t="shared" si="93"/>
        <v>2.4095647916572913E-2</v>
      </c>
      <c r="HG24" s="19">
        <f t="shared" si="93"/>
        <v>1.5403916145229099E-3</v>
      </c>
      <c r="HH24" s="37">
        <f t="shared" si="94"/>
        <v>1.795625988681486E-2</v>
      </c>
      <c r="HI24" s="9">
        <f t="shared" si="94"/>
        <v>6.314641967538781E-3</v>
      </c>
      <c r="HJ24" s="9">
        <f t="shared" si="94"/>
        <v>2.4947353298698037E-2</v>
      </c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</row>
    <row r="25" spans="1:244" s="12" customFormat="1" ht="15.75" outlineLevel="1" x14ac:dyDescent="0.2">
      <c r="A25" s="32">
        <v>14</v>
      </c>
      <c r="B25" s="82" t="s">
        <v>18</v>
      </c>
      <c r="C25" s="130">
        <f t="shared" si="137"/>
        <v>144484060.63</v>
      </c>
      <c r="D25" s="144">
        <v>81237375.090000004</v>
      </c>
      <c r="E25" s="131">
        <v>63246685.539999999</v>
      </c>
      <c r="F25" s="130">
        <f t="shared" si="138"/>
        <v>131722166.22</v>
      </c>
      <c r="G25" s="144">
        <v>71158671.709999993</v>
      </c>
      <c r="H25" s="131">
        <v>60563494.510000005</v>
      </c>
      <c r="I25" s="130">
        <f t="shared" si="139"/>
        <v>19736765.919999998</v>
      </c>
      <c r="J25" s="130">
        <v>14742950.629999999</v>
      </c>
      <c r="K25" s="130">
        <v>4993815.29</v>
      </c>
      <c r="L25" s="130">
        <f t="shared" si="95"/>
        <v>14705593.849999998</v>
      </c>
      <c r="M25" s="130">
        <v>11077976.039999999</v>
      </c>
      <c r="N25" s="130">
        <v>3627617.8099999996</v>
      </c>
      <c r="O25" s="130">
        <f t="shared" si="96"/>
        <v>11577872.629999999</v>
      </c>
      <c r="P25" s="130">
        <v>7939721.1299999999</v>
      </c>
      <c r="Q25" s="130">
        <v>3638151.5</v>
      </c>
      <c r="R25" s="9">
        <f t="shared" si="97"/>
        <v>0.74508629780618074</v>
      </c>
      <c r="S25" s="9">
        <f t="shared" si="97"/>
        <v>0.75140833867121215</v>
      </c>
      <c r="T25" s="9">
        <f t="shared" si="97"/>
        <v>0.72642210401017848</v>
      </c>
      <c r="U25" s="9">
        <f t="shared" si="98"/>
        <v>1.270146452630305</v>
      </c>
      <c r="V25" s="9">
        <f t="shared" si="98"/>
        <v>1.3952600927181431</v>
      </c>
      <c r="W25" s="9">
        <f t="shared" si="98"/>
        <v>0.99710465878070209</v>
      </c>
      <c r="X25" s="130">
        <f t="shared" si="140"/>
        <v>4310820</v>
      </c>
      <c r="Y25" s="130">
        <v>2961890</v>
      </c>
      <c r="Z25" s="130">
        <v>1348930</v>
      </c>
      <c r="AA25" s="130">
        <f t="shared" si="99"/>
        <v>2819648.38</v>
      </c>
      <c r="AB25" s="130">
        <v>1817754.48</v>
      </c>
      <c r="AC25" s="130">
        <v>1001893.9</v>
      </c>
      <c r="AD25" s="130">
        <f t="shared" si="100"/>
        <v>3487838.96</v>
      </c>
      <c r="AE25" s="130">
        <v>2015778.92</v>
      </c>
      <c r="AF25" s="130">
        <v>1472060.04</v>
      </c>
      <c r="AG25" s="9">
        <f t="shared" si="101"/>
        <v>0.65408631768433845</v>
      </c>
      <c r="AH25" s="9">
        <f>IF(Y25=0," ",IF(AB25/Y25*100&gt;200,"СВ.200",AB25/Y25))</f>
        <v>0.6137143783192488</v>
      </c>
      <c r="AI25" s="9">
        <f t="shared" si="101"/>
        <v>0.74273231375979487</v>
      </c>
      <c r="AJ25" s="9">
        <f t="shared" si="102"/>
        <v>0.80842275470195446</v>
      </c>
      <c r="AK25" s="9">
        <f t="shared" si="102"/>
        <v>0.90176281831541327</v>
      </c>
      <c r="AL25" s="9">
        <f t="shared" si="102"/>
        <v>0.68060668231983257</v>
      </c>
      <c r="AM25" s="130">
        <f t="shared" si="141"/>
        <v>508730.76</v>
      </c>
      <c r="AN25" s="130">
        <v>261590</v>
      </c>
      <c r="AO25" s="130">
        <v>247140.76</v>
      </c>
      <c r="AP25" s="130">
        <f t="shared" si="142"/>
        <v>232445.78000000003</v>
      </c>
      <c r="AQ25" s="130">
        <v>12398.79</v>
      </c>
      <c r="AR25" s="130">
        <v>220046.99000000002</v>
      </c>
      <c r="AS25" s="130">
        <f t="shared" si="143"/>
        <v>204491.46</v>
      </c>
      <c r="AT25" s="130">
        <v>7021.51</v>
      </c>
      <c r="AU25" s="130">
        <v>197469.94999999998</v>
      </c>
      <c r="AV25" s="9">
        <f t="shared" si="103"/>
        <v>0.456913161688906</v>
      </c>
      <c r="AW25" s="9">
        <f t="shared" si="103"/>
        <v>4.7397798080966398E-2</v>
      </c>
      <c r="AX25" s="9">
        <f t="shared" si="103"/>
        <v>0.89037109864030528</v>
      </c>
      <c r="AY25" s="9">
        <f t="shared" si="104"/>
        <v>1.1367016500346765</v>
      </c>
      <c r="AZ25" s="9">
        <f t="shared" si="104"/>
        <v>1.7658295722714916</v>
      </c>
      <c r="BA25" s="9">
        <f t="shared" si="104"/>
        <v>1.1143315223404879</v>
      </c>
      <c r="BB25" s="130">
        <f t="shared" si="144"/>
        <v>1543546.09</v>
      </c>
      <c r="BC25" s="130">
        <v>503109.8</v>
      </c>
      <c r="BD25" s="130">
        <v>1040436.29</v>
      </c>
      <c r="BE25" s="130">
        <f t="shared" si="105"/>
        <v>1032646.72</v>
      </c>
      <c r="BF25" s="130">
        <v>462194.8</v>
      </c>
      <c r="BG25" s="130">
        <v>570451.92000000004</v>
      </c>
      <c r="BH25" s="130">
        <f t="shared" si="106"/>
        <v>784884.63</v>
      </c>
      <c r="BI25" s="130">
        <v>294327.42000000004</v>
      </c>
      <c r="BJ25" s="130">
        <v>490557.20999999996</v>
      </c>
      <c r="BK25" s="9">
        <f t="shared" si="107"/>
        <v>0.66900931996141422</v>
      </c>
      <c r="BL25" s="9">
        <f t="shared" si="108"/>
        <v>0.91867580396963044</v>
      </c>
      <c r="BM25" s="9">
        <f t="shared" si="108"/>
        <v>0.54828145219732771</v>
      </c>
      <c r="BN25" s="9">
        <f t="shared" si="166"/>
        <v>1.3156668897950008</v>
      </c>
      <c r="BO25" s="9">
        <f>IF(BF25=0," ",IF(BF25/BI25*100&gt;200,"СВ.200",BF25/BI25))</f>
        <v>1.5703423078964234</v>
      </c>
      <c r="BP25" s="9">
        <f t="shared" si="167"/>
        <v>1.1628652242212485</v>
      </c>
      <c r="BQ25" s="130">
        <f t="shared" si="145"/>
        <v>117427.59</v>
      </c>
      <c r="BR25" s="130">
        <v>117427.59</v>
      </c>
      <c r="BS25" s="150"/>
      <c r="BT25" s="130">
        <f t="shared" si="109"/>
        <v>74787.149999999994</v>
      </c>
      <c r="BU25" s="130">
        <v>74787.149999999994</v>
      </c>
      <c r="BV25" s="150"/>
      <c r="BW25" s="130">
        <f t="shared" si="110"/>
        <v>49251.16</v>
      </c>
      <c r="BX25" s="130">
        <v>49251.16</v>
      </c>
      <c r="BY25" s="150"/>
      <c r="BZ25" s="9">
        <f t="shared" si="111"/>
        <v>0.63687886296567953</v>
      </c>
      <c r="CA25" s="9">
        <f t="shared" si="112"/>
        <v>0.63687886296567953</v>
      </c>
      <c r="CB25" s="9" t="str">
        <f t="shared" si="113"/>
        <v xml:space="preserve"> </v>
      </c>
      <c r="CC25" s="9">
        <f t="shared" si="114"/>
        <v>1.5184850468496578</v>
      </c>
      <c r="CD25" s="9">
        <f t="shared" si="114"/>
        <v>1.5184850468496578</v>
      </c>
      <c r="CE25" s="9" t="str">
        <f t="shared" si="114"/>
        <v xml:space="preserve"> </v>
      </c>
      <c r="CF25" s="130">
        <f t="shared" si="146"/>
        <v>6977830.0499999998</v>
      </c>
      <c r="CG25" s="130">
        <v>6408241.21</v>
      </c>
      <c r="CH25" s="130">
        <v>569588.84</v>
      </c>
      <c r="CI25" s="130">
        <f t="shared" si="147"/>
        <v>4673973.8</v>
      </c>
      <c r="CJ25" s="130">
        <v>4169484.96</v>
      </c>
      <c r="CK25" s="130">
        <v>504488.84</v>
      </c>
      <c r="CL25" s="130">
        <f t="shared" si="148"/>
        <v>4505288.71</v>
      </c>
      <c r="CM25" s="130">
        <v>4405869.22</v>
      </c>
      <c r="CN25" s="130">
        <v>99419.49</v>
      </c>
      <c r="CO25" s="9">
        <f>IF(CF25=0," ",IF(CI25/CF25*100&gt;200,"СВ.200",CI25/CF25))</f>
        <v>0.66983199168056551</v>
      </c>
      <c r="CP25" s="9">
        <f t="shared" si="115"/>
        <v>0.65064419758319303</v>
      </c>
      <c r="CQ25" s="9">
        <f t="shared" si="115"/>
        <v>0.88570703035544029</v>
      </c>
      <c r="CR25" s="9">
        <f t="shared" si="116"/>
        <v>1.0374415716412544</v>
      </c>
      <c r="CS25" s="9">
        <f t="shared" si="116"/>
        <v>0.94634787185081271</v>
      </c>
      <c r="CT25" s="9" t="str">
        <f t="shared" si="116"/>
        <v>СВ.200</v>
      </c>
      <c r="CU25" s="130">
        <f t="shared" si="149"/>
        <v>2765992</v>
      </c>
      <c r="CV25" s="130">
        <v>2589258</v>
      </c>
      <c r="CW25" s="130">
        <v>176734</v>
      </c>
      <c r="CX25" s="130">
        <f t="shared" si="117"/>
        <v>2589258</v>
      </c>
      <c r="CY25" s="130">
        <v>2589258</v>
      </c>
      <c r="CZ25" s="130">
        <v>0</v>
      </c>
      <c r="DA25" s="130">
        <f t="shared" si="118"/>
        <v>110000</v>
      </c>
      <c r="DB25" s="130">
        <v>0</v>
      </c>
      <c r="DC25" s="130">
        <v>110000</v>
      </c>
      <c r="DD25" s="9">
        <f>IF(CU25=0," ",IF(CX25/CU25*100&gt;200,"СВ.200",CX25/CU25))</f>
        <v>0.93610465973871215</v>
      </c>
      <c r="DE25" s="9">
        <f>IF(CV25=0," ",IF(CY25/CV25*100&gt;200,"СВ.200",CY25/CV25))</f>
        <v>1</v>
      </c>
      <c r="DF25" s="9">
        <f>IF(CW25=0," ",IF(CZ25/CW25*100&gt;200,"СВ.200",CZ25/CW25))</f>
        <v>0</v>
      </c>
      <c r="DG25" s="9" t="str">
        <f t="shared" si="120"/>
        <v>СВ.200</v>
      </c>
      <c r="DH25" s="9" t="str">
        <f t="shared" si="120"/>
        <v xml:space="preserve"> </v>
      </c>
      <c r="DI25" s="9">
        <f t="shared" si="120"/>
        <v>0</v>
      </c>
      <c r="DJ25" s="130">
        <f t="shared" si="150"/>
        <v>789289.54999999993</v>
      </c>
      <c r="DK25" s="130">
        <v>757341.44</v>
      </c>
      <c r="DL25" s="130">
        <v>31948.11</v>
      </c>
      <c r="DM25" s="130">
        <f t="shared" si="121"/>
        <v>853623.65</v>
      </c>
      <c r="DN25" s="130">
        <v>821675.54</v>
      </c>
      <c r="DO25" s="130">
        <v>31948.11</v>
      </c>
      <c r="DP25" s="130">
        <f t="shared" si="122"/>
        <v>324171.92</v>
      </c>
      <c r="DQ25" s="130">
        <v>254396.69</v>
      </c>
      <c r="DR25" s="130">
        <v>69775.23</v>
      </c>
      <c r="DS25" s="9">
        <f t="shared" si="123"/>
        <v>1.0815088708573426</v>
      </c>
      <c r="DT25" s="9">
        <f t="shared" si="123"/>
        <v>1.0849472861276417</v>
      </c>
      <c r="DU25" s="9">
        <f t="shared" si="123"/>
        <v>1</v>
      </c>
      <c r="DV25" s="9" t="str">
        <f t="shared" si="124"/>
        <v>СВ.200</v>
      </c>
      <c r="DW25" s="9" t="str">
        <f t="shared" si="124"/>
        <v>СВ.200</v>
      </c>
      <c r="DX25" s="9">
        <f t="shared" si="124"/>
        <v>0.45787179777121484</v>
      </c>
      <c r="DY25" s="153">
        <f t="shared" si="151"/>
        <v>151363.88</v>
      </c>
      <c r="DZ25" s="153">
        <v>0</v>
      </c>
      <c r="EA25" s="153">
        <v>151363.88</v>
      </c>
      <c r="EB25" s="153">
        <f t="shared" si="152"/>
        <v>144046.88</v>
      </c>
      <c r="EC25" s="153">
        <v>0</v>
      </c>
      <c r="ED25" s="153">
        <v>144046.88</v>
      </c>
      <c r="EE25" s="153">
        <f t="shared" si="153"/>
        <v>0</v>
      </c>
      <c r="EF25" s="153">
        <v>0</v>
      </c>
      <c r="EG25" s="153">
        <v>0</v>
      </c>
      <c r="EH25" s="9">
        <f>IF(EB25=0," ",IF(EB25/DY25*100&gt;200,"СВ.200",EB25/DY25))</f>
        <v>0.95165953726873276</v>
      </c>
      <c r="EI25" s="9" t="str">
        <f t="shared" ref="EI25:EJ39" si="169">IF(EC25=0," ",IF(EC25/DZ25*100&gt;200,"СВ.200",EC25/DZ25))</f>
        <v xml:space="preserve"> </v>
      </c>
      <c r="EJ25" s="9">
        <f>IF(EA25=0," ",IF(ED25/EA25*100&gt;200,"СВ.200",ED25/EA25))</f>
        <v>0.95165953726873276</v>
      </c>
      <c r="EK25" s="9" t="str">
        <f t="shared" si="126"/>
        <v xml:space="preserve"> </v>
      </c>
      <c r="EL25" s="9" t="str">
        <f t="shared" si="126"/>
        <v xml:space="preserve"> </v>
      </c>
      <c r="EM25" s="9" t="str">
        <f t="shared" si="126"/>
        <v xml:space="preserve"> </v>
      </c>
      <c r="EN25" s="130">
        <f t="shared" si="154"/>
        <v>731041.39</v>
      </c>
      <c r="EO25" s="130">
        <v>725092.59</v>
      </c>
      <c r="EP25" s="130">
        <v>5948.7999999999993</v>
      </c>
      <c r="EQ25" s="130">
        <f t="shared" si="155"/>
        <v>714467.42</v>
      </c>
      <c r="ER25" s="130">
        <v>703868.62</v>
      </c>
      <c r="ES25" s="130">
        <v>10598.8</v>
      </c>
      <c r="ET25" s="130">
        <f t="shared" si="156"/>
        <v>499190.67</v>
      </c>
      <c r="EU25" s="130">
        <v>494190.99</v>
      </c>
      <c r="EV25" s="130">
        <v>4999.6799999999994</v>
      </c>
      <c r="EW25" s="9">
        <f t="shared" si="127"/>
        <v>0.97732827412138734</v>
      </c>
      <c r="EX25" s="9">
        <f t="shared" si="128"/>
        <v>0.9707292967922897</v>
      </c>
      <c r="EY25" s="9"/>
      <c r="EZ25" s="9">
        <f t="shared" si="129"/>
        <v>1.4312515496333296</v>
      </c>
      <c r="FA25" s="9">
        <f t="shared" si="129"/>
        <v>1.4242846070504038</v>
      </c>
      <c r="FB25" s="9" t="str">
        <f t="shared" si="129"/>
        <v>СВ.200</v>
      </c>
      <c r="FC25" s="130">
        <f t="shared" si="157"/>
        <v>19000</v>
      </c>
      <c r="FD25" s="130">
        <v>19000</v>
      </c>
      <c r="FE25" s="130">
        <v>0</v>
      </c>
      <c r="FF25" s="130">
        <f t="shared" si="158"/>
        <v>19000</v>
      </c>
      <c r="FG25" s="130">
        <v>19000</v>
      </c>
      <c r="FH25" s="130">
        <v>0</v>
      </c>
      <c r="FI25" s="130">
        <f t="shared" si="159"/>
        <v>0</v>
      </c>
      <c r="FJ25" s="130">
        <v>0</v>
      </c>
      <c r="FK25" s="130">
        <v>0</v>
      </c>
      <c r="FL25" s="9">
        <f t="shared" si="160"/>
        <v>1</v>
      </c>
      <c r="FM25" s="9">
        <f t="shared" si="130"/>
        <v>1</v>
      </c>
      <c r="FN25" s="9" t="str">
        <f t="shared" si="130"/>
        <v xml:space="preserve"> </v>
      </c>
      <c r="FO25" s="9" t="str">
        <f t="shared" si="161"/>
        <v xml:space="preserve"> </v>
      </c>
      <c r="FP25" s="9" t="str">
        <f t="shared" si="161"/>
        <v xml:space="preserve"> </v>
      </c>
      <c r="FQ25" s="9" t="str">
        <f t="shared" si="161"/>
        <v xml:space="preserve"> </v>
      </c>
      <c r="FR25" s="130">
        <f t="shared" si="162"/>
        <v>927724.61</v>
      </c>
      <c r="FS25" s="130"/>
      <c r="FT25" s="130">
        <v>927724.61</v>
      </c>
      <c r="FU25" s="130">
        <f t="shared" si="163"/>
        <v>853905.82000000007</v>
      </c>
      <c r="FV25" s="130"/>
      <c r="FW25" s="130">
        <v>853905.82000000007</v>
      </c>
      <c r="FX25" s="130">
        <f t="shared" si="164"/>
        <v>738289.72</v>
      </c>
      <c r="FY25" s="130"/>
      <c r="FZ25" s="130">
        <v>738289.72</v>
      </c>
      <c r="GA25" s="9">
        <f t="shared" si="33"/>
        <v>0.92043027725652349</v>
      </c>
      <c r="GB25" s="9" t="str">
        <f t="shared" si="33"/>
        <v xml:space="preserve"> </v>
      </c>
      <c r="GC25" s="19">
        <f t="shared" si="33"/>
        <v>0.92043027725652349</v>
      </c>
      <c r="GD25" s="9">
        <f>IF(FU25&lt;0," ",IF(FX25&lt;0," ",IF(FX25=0," ",IF(FU25/FX25*100&gt;200,"СВ.200",FU25/FX25))))</f>
        <v>1.1565999049803919</v>
      </c>
      <c r="GE25" s="9" t="str">
        <f t="shared" si="165"/>
        <v xml:space="preserve"> </v>
      </c>
      <c r="GF25" s="9">
        <f t="shared" si="165"/>
        <v>1.1565999049803919</v>
      </c>
      <c r="GG25" s="107">
        <f t="shared" si="131"/>
        <v>8.7896160245822585E-2</v>
      </c>
      <c r="GH25" s="10">
        <f t="shared" si="132"/>
        <v>0.11157770288851841</v>
      </c>
      <c r="GI25" s="10">
        <f t="shared" si="133"/>
        <v>6.0071690536273183E-2</v>
      </c>
      <c r="GJ25" s="67">
        <f t="shared" si="134"/>
        <v>0.10178004262808348</v>
      </c>
      <c r="GK25" s="10">
        <f t="shared" si="135"/>
        <v>0.13636550944349327</v>
      </c>
      <c r="GL25" s="10">
        <f t="shared" si="136"/>
        <v>5.7356646898211509E-2</v>
      </c>
      <c r="GM25" s="37">
        <f t="shared" si="86"/>
        <v>0.30125041719343915</v>
      </c>
      <c r="GN25" s="9">
        <f t="shared" si="86"/>
        <v>0.2538853552908098</v>
      </c>
      <c r="GO25" s="9">
        <f t="shared" si="86"/>
        <v>0.4046175757111819</v>
      </c>
      <c r="GP25" s="37">
        <f t="shared" si="87"/>
        <v>0.19173985143075337</v>
      </c>
      <c r="GQ25" s="9">
        <f t="shared" si="87"/>
        <v>0.16408723700398978</v>
      </c>
      <c r="GR25" s="9">
        <f t="shared" si="87"/>
        <v>0.27618507584733687</v>
      </c>
      <c r="GS25" s="37">
        <f t="shared" si="88"/>
        <v>6.7791783092020427E-2</v>
      </c>
      <c r="GT25" s="9">
        <f t="shared" si="88"/>
        <v>3.7070246571745784E-2</v>
      </c>
      <c r="GU25" s="9">
        <f t="shared" si="88"/>
        <v>0.13483693848373274</v>
      </c>
      <c r="GV25" s="37">
        <f t="shared" si="89"/>
        <v>7.0221354576578368E-2</v>
      </c>
      <c r="GW25" s="9">
        <f t="shared" si="90"/>
        <v>4.172195339032346E-2</v>
      </c>
      <c r="GX25" s="9">
        <f t="shared" si="90"/>
        <v>0.15725248630863903</v>
      </c>
      <c r="GY25" s="37">
        <f t="shared" si="91"/>
        <v>9.5008818558751078E-3</v>
      </c>
      <c r="GZ25" s="9" t="str">
        <f t="shared" si="91"/>
        <v xml:space="preserve"> </v>
      </c>
      <c r="HA25" s="9">
        <f t="shared" si="91"/>
        <v>3.0235134518174958E-2</v>
      </c>
      <c r="HB25" s="37">
        <f t="shared" si="92"/>
        <v>0.17607299823529401</v>
      </c>
      <c r="HC25" s="9">
        <f t="shared" si="92"/>
        <v>0.23373024013148166</v>
      </c>
      <c r="HD25" s="9" t="str">
        <f t="shared" si="92"/>
        <v xml:space="preserve"> </v>
      </c>
      <c r="HE25" s="37">
        <f t="shared" si="93"/>
        <v>4.3115923447501259E-2</v>
      </c>
      <c r="HF25" s="9">
        <f t="shared" si="93"/>
        <v>6.2242864945560118E-2</v>
      </c>
      <c r="HG25" s="19">
        <f t="shared" si="93"/>
        <v>1.3742363395257177E-3</v>
      </c>
      <c r="HH25" s="37">
        <f t="shared" si="94"/>
        <v>4.8584737705101258E-2</v>
      </c>
      <c r="HI25" s="9">
        <f t="shared" si="94"/>
        <v>6.3537655024572523E-2</v>
      </c>
      <c r="HJ25" s="9">
        <f t="shared" si="94"/>
        <v>2.9216969799803691E-3</v>
      </c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</row>
    <row r="26" spans="1:244" s="12" customFormat="1" ht="15.75" outlineLevel="1" x14ac:dyDescent="0.2">
      <c r="A26" s="32">
        <v>15</v>
      </c>
      <c r="B26" s="82" t="s">
        <v>19</v>
      </c>
      <c r="C26" s="130">
        <f t="shared" si="137"/>
        <v>175471257.97999999</v>
      </c>
      <c r="D26" s="144">
        <v>124182774.52</v>
      </c>
      <c r="E26" s="131">
        <v>51288483.460000001</v>
      </c>
      <c r="F26" s="130">
        <f t="shared" si="138"/>
        <v>155227044.66</v>
      </c>
      <c r="G26" s="144">
        <v>113314867.59999999</v>
      </c>
      <c r="H26" s="131">
        <v>41912177.060000002</v>
      </c>
      <c r="I26" s="130">
        <f t="shared" si="139"/>
        <v>20727547.390000001</v>
      </c>
      <c r="J26" s="130">
        <v>18614771</v>
      </c>
      <c r="K26" s="130">
        <v>2112776.39</v>
      </c>
      <c r="L26" s="130">
        <f t="shared" si="95"/>
        <v>14733640.6</v>
      </c>
      <c r="M26" s="130">
        <v>13558674.869999999</v>
      </c>
      <c r="N26" s="130">
        <v>1174965.73</v>
      </c>
      <c r="O26" s="130">
        <f t="shared" si="96"/>
        <v>19067669.270000003</v>
      </c>
      <c r="P26" s="130">
        <v>17851909.760000002</v>
      </c>
      <c r="Q26" s="130">
        <v>1215759.5100000002</v>
      </c>
      <c r="R26" s="9">
        <f t="shared" si="97"/>
        <v>0.7108241183956111</v>
      </c>
      <c r="S26" s="9">
        <f t="shared" si="97"/>
        <v>0.72838257693312469</v>
      </c>
      <c r="T26" s="9">
        <f t="shared" si="97"/>
        <v>0.55612403449851122</v>
      </c>
      <c r="U26" s="9">
        <f t="shared" si="98"/>
        <v>0.77270275623990814</v>
      </c>
      <c r="V26" s="9">
        <f t="shared" si="98"/>
        <v>0.75950836926032039</v>
      </c>
      <c r="W26" s="9">
        <f t="shared" si="98"/>
        <v>0.96644584750153406</v>
      </c>
      <c r="X26" s="130">
        <f t="shared" si="140"/>
        <v>1990000</v>
      </c>
      <c r="Y26" s="130">
        <v>1790000</v>
      </c>
      <c r="Z26" s="130">
        <v>200000</v>
      </c>
      <c r="AA26" s="130">
        <f t="shared" si="99"/>
        <v>1081391.22</v>
      </c>
      <c r="AB26" s="130">
        <v>916510.99</v>
      </c>
      <c r="AC26" s="130">
        <v>164880.23000000001</v>
      </c>
      <c r="AD26" s="130">
        <f t="shared" si="100"/>
        <v>1964824.91</v>
      </c>
      <c r="AE26" s="130">
        <v>1793836.91</v>
      </c>
      <c r="AF26" s="130">
        <v>170988</v>
      </c>
      <c r="AG26" s="9">
        <f t="shared" si="101"/>
        <v>0.54341267336683419</v>
      </c>
      <c r="AH26" s="9">
        <f t="shared" si="101"/>
        <v>0.51201731284916197</v>
      </c>
      <c r="AI26" s="9">
        <f t="shared" si="101"/>
        <v>0.82440115000000003</v>
      </c>
      <c r="AJ26" s="9">
        <f t="shared" si="102"/>
        <v>0.55037536143614951</v>
      </c>
      <c r="AK26" s="9">
        <f t="shared" si="102"/>
        <v>0.51092213840108802</v>
      </c>
      <c r="AL26" s="9">
        <f t="shared" si="102"/>
        <v>0.96427954008468442</v>
      </c>
      <c r="AM26" s="130">
        <f t="shared" si="141"/>
        <v>512941.09</v>
      </c>
      <c r="AN26" s="130">
        <v>0</v>
      </c>
      <c r="AO26" s="130">
        <v>512941.09</v>
      </c>
      <c r="AP26" s="130">
        <f t="shared" si="142"/>
        <v>2590.38</v>
      </c>
      <c r="AQ26" s="130">
        <v>0</v>
      </c>
      <c r="AR26" s="130">
        <v>2590.38</v>
      </c>
      <c r="AS26" s="130">
        <f t="shared" si="143"/>
        <v>78429.990000000005</v>
      </c>
      <c r="AT26" s="130">
        <v>0</v>
      </c>
      <c r="AU26" s="130">
        <v>78429.990000000005</v>
      </c>
      <c r="AV26" s="9">
        <f t="shared" si="103"/>
        <v>5.0500536036214216E-3</v>
      </c>
      <c r="AW26" s="9" t="str">
        <f t="shared" si="103"/>
        <v xml:space="preserve"> </v>
      </c>
      <c r="AX26" s="9">
        <f t="shared" si="103"/>
        <v>5.0500536036214216E-3</v>
      </c>
      <c r="AY26" s="9">
        <f t="shared" si="104"/>
        <v>3.3027927199786714E-2</v>
      </c>
      <c r="AZ26" s="9" t="str">
        <f t="shared" si="104"/>
        <v xml:space="preserve"> </v>
      </c>
      <c r="BA26" s="9">
        <f t="shared" si="104"/>
        <v>3.3027927199786714E-2</v>
      </c>
      <c r="BB26" s="130">
        <f t="shared" si="144"/>
        <v>1092267.3599999999</v>
      </c>
      <c r="BC26" s="130">
        <v>833000</v>
      </c>
      <c r="BD26" s="130">
        <v>259267.36</v>
      </c>
      <c r="BE26" s="130">
        <f t="shared" si="105"/>
        <v>434642.29000000004</v>
      </c>
      <c r="BF26" s="130">
        <v>154608.6</v>
      </c>
      <c r="BG26" s="130">
        <v>280033.69</v>
      </c>
      <c r="BH26" s="130">
        <f t="shared" si="106"/>
        <v>316547.53000000003</v>
      </c>
      <c r="BI26" s="130">
        <v>70000</v>
      </c>
      <c r="BJ26" s="130">
        <v>246547.53</v>
      </c>
      <c r="BK26" s="9">
        <f t="shared" si="107"/>
        <v>0.39792664865495941</v>
      </c>
      <c r="BL26" s="9">
        <f t="shared" si="108"/>
        <v>0.1856045618247299</v>
      </c>
      <c r="BM26" s="9">
        <f t="shared" si="108"/>
        <v>1.0800961987656295</v>
      </c>
      <c r="BN26" s="9">
        <f t="shared" si="166"/>
        <v>1.3730711782840321</v>
      </c>
      <c r="BO26" s="9" t="str">
        <f t="shared" ref="BO26:BO38" si="170">IF(BI26=0," ",IF(BF26/BI26*100&gt;200,"СВ.200",BF26/BI26))</f>
        <v>СВ.200</v>
      </c>
      <c r="BP26" s="9">
        <f t="shared" si="167"/>
        <v>1.1358203020731945</v>
      </c>
      <c r="BQ26" s="130">
        <f t="shared" si="145"/>
        <v>58492</v>
      </c>
      <c r="BR26" s="130">
        <v>58492</v>
      </c>
      <c r="BS26" s="150"/>
      <c r="BT26" s="130">
        <f t="shared" si="109"/>
        <v>21951.48</v>
      </c>
      <c r="BU26" s="130">
        <v>21951.48</v>
      </c>
      <c r="BV26" s="150"/>
      <c r="BW26" s="130">
        <f t="shared" si="110"/>
        <v>14441.62</v>
      </c>
      <c r="BX26" s="130">
        <v>14441.62</v>
      </c>
      <c r="BY26" s="150"/>
      <c r="BZ26" s="9">
        <f t="shared" si="111"/>
        <v>0.3752902961088696</v>
      </c>
      <c r="CA26" s="9">
        <f t="shared" si="112"/>
        <v>0.3752902961088696</v>
      </c>
      <c r="CB26" s="9" t="str">
        <f t="shared" si="113"/>
        <v xml:space="preserve"> </v>
      </c>
      <c r="CC26" s="9">
        <f t="shared" si="114"/>
        <v>1.5200150675616724</v>
      </c>
      <c r="CD26" s="9">
        <f t="shared" si="114"/>
        <v>1.5200150675616724</v>
      </c>
      <c r="CE26" s="9" t="str">
        <f t="shared" si="114"/>
        <v xml:space="preserve"> </v>
      </c>
      <c r="CF26" s="130">
        <f t="shared" si="146"/>
        <v>10121314.199999999</v>
      </c>
      <c r="CG26" s="130">
        <v>9922339</v>
      </c>
      <c r="CH26" s="130">
        <v>198975.2</v>
      </c>
      <c r="CI26" s="130">
        <f t="shared" si="147"/>
        <v>5914863.7200000007</v>
      </c>
      <c r="CJ26" s="130">
        <v>5732317.6100000003</v>
      </c>
      <c r="CK26" s="130">
        <v>182546.11</v>
      </c>
      <c r="CL26" s="130">
        <f t="shared" si="148"/>
        <v>6430629.8200000003</v>
      </c>
      <c r="CM26" s="130">
        <v>6428513.25</v>
      </c>
      <c r="CN26" s="130">
        <v>2116.5700000000002</v>
      </c>
      <c r="CO26" s="9">
        <f t="shared" si="115"/>
        <v>0.58439680886499912</v>
      </c>
      <c r="CP26" s="9">
        <f t="shared" si="115"/>
        <v>0.57771837970865547</v>
      </c>
      <c r="CQ26" s="9">
        <f t="shared" si="115"/>
        <v>0.91743146884636873</v>
      </c>
      <c r="CR26" s="9">
        <f t="shared" si="116"/>
        <v>0.91979539882766881</v>
      </c>
      <c r="CS26" s="9">
        <f t="shared" si="116"/>
        <v>0.89170192034682361</v>
      </c>
      <c r="CT26" s="9" t="str">
        <f t="shared" si="116"/>
        <v>СВ.200</v>
      </c>
      <c r="CU26" s="130">
        <f t="shared" si="149"/>
        <v>485245.4</v>
      </c>
      <c r="CV26" s="130">
        <v>200000</v>
      </c>
      <c r="CW26" s="130">
        <v>285245.40000000002</v>
      </c>
      <c r="CX26" s="130">
        <f t="shared" si="117"/>
        <v>1206245.3999999999</v>
      </c>
      <c r="CY26" s="130">
        <v>920000</v>
      </c>
      <c r="CZ26" s="130">
        <v>286245.40000000002</v>
      </c>
      <c r="DA26" s="130">
        <f t="shared" si="118"/>
        <v>0</v>
      </c>
      <c r="DB26" s="130">
        <v>0</v>
      </c>
      <c r="DC26" s="130">
        <v>0</v>
      </c>
      <c r="DD26" s="9" t="str">
        <f t="shared" ref="DD26:DF38" si="171">IF(CX26=0," ",IF(CX26/CU26*100&gt;200,"СВ.200",CX26/CU26))</f>
        <v>СВ.200</v>
      </c>
      <c r="DE26" s="9" t="str">
        <f t="shared" si="171"/>
        <v>СВ.200</v>
      </c>
      <c r="DF26" s="9">
        <f t="shared" si="171"/>
        <v>1.0035057532917271</v>
      </c>
      <c r="DG26" s="9" t="str">
        <f t="shared" si="120"/>
        <v xml:space="preserve"> </v>
      </c>
      <c r="DH26" s="9" t="str">
        <f t="shared" si="120"/>
        <v xml:space="preserve"> </v>
      </c>
      <c r="DI26" s="9" t="str">
        <f t="shared" si="120"/>
        <v xml:space="preserve"> </v>
      </c>
      <c r="DJ26" s="130">
        <f t="shared" si="150"/>
        <v>5749364.9800000004</v>
      </c>
      <c r="DK26" s="130">
        <v>5500000</v>
      </c>
      <c r="DL26" s="130">
        <v>249364.98</v>
      </c>
      <c r="DM26" s="130">
        <f t="shared" si="121"/>
        <v>5323665.6099999994</v>
      </c>
      <c r="DN26" s="130">
        <v>5077231.47</v>
      </c>
      <c r="DO26" s="130">
        <v>246434.14</v>
      </c>
      <c r="DP26" s="130">
        <f t="shared" si="122"/>
        <v>7748480.3300000001</v>
      </c>
      <c r="DQ26" s="130">
        <v>7702876.5700000003</v>
      </c>
      <c r="DR26" s="130">
        <v>45603.76</v>
      </c>
      <c r="DS26" s="9">
        <f t="shared" si="123"/>
        <v>0.92595714979291488</v>
      </c>
      <c r="DT26" s="9">
        <f t="shared" si="123"/>
        <v>0.9231329945454545</v>
      </c>
      <c r="DU26" s="9">
        <f t="shared" si="123"/>
        <v>0.98824678589591852</v>
      </c>
      <c r="DV26" s="9">
        <f t="shared" si="124"/>
        <v>0.68705931786239682</v>
      </c>
      <c r="DW26" s="9">
        <f t="shared" si="124"/>
        <v>0.65913447059167918</v>
      </c>
      <c r="DX26" s="9" t="str">
        <f t="shared" si="124"/>
        <v>СВ.200</v>
      </c>
      <c r="DY26" s="153">
        <f t="shared" si="151"/>
        <v>1000</v>
      </c>
      <c r="DZ26" s="153">
        <v>0</v>
      </c>
      <c r="EA26" s="153">
        <v>1000</v>
      </c>
      <c r="EB26" s="153">
        <f t="shared" si="152"/>
        <v>0</v>
      </c>
      <c r="EC26" s="153">
        <v>0</v>
      </c>
      <c r="ED26" s="153">
        <v>0</v>
      </c>
      <c r="EE26" s="153">
        <f t="shared" si="153"/>
        <v>321000</v>
      </c>
      <c r="EF26" s="153">
        <v>0</v>
      </c>
      <c r="EG26" s="153">
        <v>321000</v>
      </c>
      <c r="EH26" s="9" t="str">
        <f t="shared" ref="EH26:EH31" si="172">IF(EB26=0," ",IF(EB26/DY26*100&gt;200,"СВ.200",EB26/DY26))</f>
        <v xml:space="preserve"> </v>
      </c>
      <c r="EI26" s="9" t="str">
        <f t="shared" si="169"/>
        <v xml:space="preserve"> </v>
      </c>
      <c r="EJ26" s="9" t="str">
        <f t="shared" si="169"/>
        <v xml:space="preserve"> </v>
      </c>
      <c r="EK26" s="9">
        <f t="shared" si="126"/>
        <v>0</v>
      </c>
      <c r="EL26" s="9" t="str">
        <f>IF(EF26=0," ",IF(EC26/EF26*100&gt;200,"СВ.200",EC26/EF26))</f>
        <v xml:space="preserve"> </v>
      </c>
      <c r="EM26" s="9">
        <f t="shared" si="126"/>
        <v>0</v>
      </c>
      <c r="EN26" s="130">
        <f t="shared" si="154"/>
        <v>280940</v>
      </c>
      <c r="EO26" s="130">
        <v>280940</v>
      </c>
      <c r="EP26" s="130">
        <v>0</v>
      </c>
      <c r="EQ26" s="130">
        <f t="shared" si="155"/>
        <v>681080.95</v>
      </c>
      <c r="ER26" s="130">
        <v>681080.95</v>
      </c>
      <c r="ES26" s="130">
        <v>0</v>
      </c>
      <c r="ET26" s="130">
        <f t="shared" si="156"/>
        <v>1828207.67</v>
      </c>
      <c r="EU26" s="130">
        <v>1812714.49</v>
      </c>
      <c r="EV26" s="130">
        <v>15493.18</v>
      </c>
      <c r="EW26" s="9" t="str">
        <f t="shared" si="127"/>
        <v>СВ.200</v>
      </c>
      <c r="EX26" s="9" t="str">
        <f t="shared" si="128"/>
        <v>СВ.200</v>
      </c>
      <c r="EY26" s="9" t="str">
        <f t="shared" si="128"/>
        <v xml:space="preserve"> </v>
      </c>
      <c r="EZ26" s="9">
        <f t="shared" si="129"/>
        <v>0.37254025413863401</v>
      </c>
      <c r="FA26" s="9">
        <f t="shared" si="129"/>
        <v>0.37572433704107477</v>
      </c>
      <c r="FB26" s="9">
        <f t="shared" si="129"/>
        <v>0</v>
      </c>
      <c r="FC26" s="130">
        <f t="shared" si="157"/>
        <v>1000</v>
      </c>
      <c r="FD26" s="130">
        <v>0</v>
      </c>
      <c r="FE26" s="130">
        <v>1000</v>
      </c>
      <c r="FF26" s="130">
        <f t="shared" si="158"/>
        <v>39627.769999999997</v>
      </c>
      <c r="FG26" s="130">
        <v>39627.769999999997</v>
      </c>
      <c r="FH26" s="130">
        <v>0</v>
      </c>
      <c r="FI26" s="130">
        <f t="shared" si="159"/>
        <v>271273.46000000002</v>
      </c>
      <c r="FJ26" s="130">
        <v>117317.98</v>
      </c>
      <c r="FK26" s="130">
        <v>153955.48000000001</v>
      </c>
      <c r="FL26" s="9">
        <f>IF(FF26=0," ",IF(FC26/FF26*100&gt;200,"СВ.200",FC26/FF26))</f>
        <v>2.5234829010060373E-2</v>
      </c>
      <c r="FM26" s="9" t="str">
        <f t="shared" si="130"/>
        <v xml:space="preserve"> </v>
      </c>
      <c r="FN26" s="9" t="str">
        <f t="shared" ref="FN26:FN38" si="173">IF(FH26=0," ",IF(FE26/FH26*100&gt;200,"СВ.200",FE26/FH26))</f>
        <v xml:space="preserve"> </v>
      </c>
      <c r="FO26" s="9">
        <f>IF(FF26&lt;0," ",IF(FI26&lt;0," ",IF(FI26=0," ",IF(FF26/FI26*100&gt;200,"СВ.200",FF26/FI26))))</f>
        <v>0.14608052700769178</v>
      </c>
      <c r="FP26" s="9">
        <f t="shared" si="161"/>
        <v>0.33778087553161074</v>
      </c>
      <c r="FQ26" s="9">
        <f t="shared" si="161"/>
        <v>0</v>
      </c>
      <c r="FR26" s="130">
        <f t="shared" si="162"/>
        <v>0</v>
      </c>
      <c r="FS26" s="130"/>
      <c r="FT26" s="130">
        <v>0</v>
      </c>
      <c r="FU26" s="130">
        <f t="shared" si="163"/>
        <v>0</v>
      </c>
      <c r="FV26" s="130"/>
      <c r="FW26" s="130">
        <v>0</v>
      </c>
      <c r="FX26" s="130">
        <f t="shared" si="164"/>
        <v>0</v>
      </c>
      <c r="FY26" s="130"/>
      <c r="FZ26" s="130">
        <v>0</v>
      </c>
      <c r="GA26" s="9" t="str">
        <f t="shared" si="33"/>
        <v xml:space="preserve"> </v>
      </c>
      <c r="GB26" s="9" t="str">
        <f t="shared" si="33"/>
        <v xml:space="preserve"> </v>
      </c>
      <c r="GC26" s="19" t="str">
        <f t="shared" si="33"/>
        <v xml:space="preserve"> </v>
      </c>
      <c r="GD26" s="9" t="str">
        <f t="shared" ref="GD26:GD33" si="174">IF(FU26&lt;0," ",IF(FX26&lt;0," ",IF(FX26=0," ",IF(FU26/FX26*100&gt;200,"СВ.200",FU26/FX26))))</f>
        <v xml:space="preserve"> </v>
      </c>
      <c r="GE26" s="9" t="str">
        <f t="shared" si="165"/>
        <v xml:space="preserve"> </v>
      </c>
      <c r="GF26" s="9" t="str">
        <f t="shared" si="165"/>
        <v xml:space="preserve"> </v>
      </c>
      <c r="GG26" s="107">
        <f t="shared" si="131"/>
        <v>0.12283728851351053</v>
      </c>
      <c r="GH26" s="10">
        <f t="shared" si="132"/>
        <v>0.15754251968962282</v>
      </c>
      <c r="GI26" s="10">
        <f t="shared" si="133"/>
        <v>2.9007309934283815E-2</v>
      </c>
      <c r="GJ26" s="67">
        <f t="shared" si="134"/>
        <v>8.396611940674252E-2</v>
      </c>
      <c r="GK26" s="10">
        <f t="shared" si="135"/>
        <v>0.10918321741809961</v>
      </c>
      <c r="GL26" s="10">
        <f t="shared" si="136"/>
        <v>2.2908958322317294E-2</v>
      </c>
      <c r="GM26" s="37">
        <f t="shared" si="86"/>
        <v>0.1030448389983009</v>
      </c>
      <c r="GN26" s="9">
        <f t="shared" si="86"/>
        <v>0.10048431423395229</v>
      </c>
      <c r="GO26" s="9">
        <f t="shared" si="86"/>
        <v>0.14064294672883124</v>
      </c>
      <c r="GP26" s="37">
        <f t="shared" si="87"/>
        <v>7.3396063427799377E-2</v>
      </c>
      <c r="GQ26" s="9">
        <f t="shared" si="87"/>
        <v>6.7595911752989776E-2</v>
      </c>
      <c r="GR26" s="9">
        <f t="shared" si="87"/>
        <v>0.14032769279151658</v>
      </c>
      <c r="GS26" s="37">
        <f t="shared" si="88"/>
        <v>1.6601270219115772E-2</v>
      </c>
      <c r="GT26" s="9">
        <f t="shared" si="88"/>
        <v>3.9211491062343343E-3</v>
      </c>
      <c r="GU26" s="9">
        <f t="shared" si="88"/>
        <v>0.20279300961421223</v>
      </c>
      <c r="GV26" s="37">
        <f t="shared" si="89"/>
        <v>2.94999926901977E-2</v>
      </c>
      <c r="GW26" s="9">
        <f t="shared" si="90"/>
        <v>1.1402928492819596E-2</v>
      </c>
      <c r="GX26" s="9">
        <f t="shared" si="90"/>
        <v>0.2383334959054508</v>
      </c>
      <c r="GY26" s="37" t="str">
        <f t="shared" si="91"/>
        <v xml:space="preserve"> </v>
      </c>
      <c r="GZ26" s="9" t="str">
        <f t="shared" si="91"/>
        <v xml:space="preserve"> </v>
      </c>
      <c r="HA26" s="9" t="str">
        <f t="shared" si="91"/>
        <v xml:space="preserve"> </v>
      </c>
      <c r="HB26" s="37">
        <f t="shared" si="92"/>
        <v>8.1870152309809971E-2</v>
      </c>
      <c r="HC26" s="9">
        <f t="shared" si="92"/>
        <v>6.7853238522268669E-2</v>
      </c>
      <c r="HD26" s="9">
        <f t="shared" si="92"/>
        <v>0.24362021179970927</v>
      </c>
      <c r="HE26" s="37">
        <f t="shared" si="93"/>
        <v>9.587997589597376E-2</v>
      </c>
      <c r="HF26" s="9">
        <f t="shared" si="93"/>
        <v>0.10154176860459325</v>
      </c>
      <c r="HG26" s="19">
        <f t="shared" si="93"/>
        <v>1.27436222974723E-2</v>
      </c>
      <c r="HH26" s="37">
        <f t="shared" si="94"/>
        <v>4.6226249743053997E-2</v>
      </c>
      <c r="HI26" s="9">
        <f t="shared" si="94"/>
        <v>5.0232117557960143E-2</v>
      </c>
      <c r="HJ26" s="9" t="str">
        <f t="shared" si="94"/>
        <v xml:space="preserve"> </v>
      </c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</row>
    <row r="27" spans="1:244" s="12" customFormat="1" ht="15.75" outlineLevel="1" x14ac:dyDescent="0.2">
      <c r="A27" s="32">
        <v>16</v>
      </c>
      <c r="B27" s="82" t="s">
        <v>20</v>
      </c>
      <c r="C27" s="130">
        <f t="shared" si="137"/>
        <v>41776546.350000001</v>
      </c>
      <c r="D27" s="144">
        <v>25712465.969999999</v>
      </c>
      <c r="E27" s="131">
        <v>16064080.380000001</v>
      </c>
      <c r="F27" s="130">
        <f t="shared" si="138"/>
        <v>33436374.199999999</v>
      </c>
      <c r="G27" s="144">
        <v>21547786.579999998</v>
      </c>
      <c r="H27" s="131">
        <v>11888587.620000001</v>
      </c>
      <c r="I27" s="130">
        <f t="shared" si="139"/>
        <v>4953204.75</v>
      </c>
      <c r="J27" s="130">
        <v>2513250</v>
      </c>
      <c r="K27" s="130">
        <v>2439954.75</v>
      </c>
      <c r="L27" s="130">
        <f t="shared" si="95"/>
        <v>4502868.3499999996</v>
      </c>
      <c r="M27" s="130">
        <v>2161902.65</v>
      </c>
      <c r="N27" s="130">
        <v>2340965.7000000002</v>
      </c>
      <c r="O27" s="130">
        <f t="shared" si="96"/>
        <v>3533991.86</v>
      </c>
      <c r="P27" s="130">
        <v>3071337.7399999998</v>
      </c>
      <c r="Q27" s="130">
        <v>462654.12</v>
      </c>
      <c r="R27" s="9">
        <f t="shared" si="97"/>
        <v>0.9090818121338512</v>
      </c>
      <c r="S27" s="9">
        <f t="shared" si="97"/>
        <v>0.86020198945588378</v>
      </c>
      <c r="T27" s="9">
        <f t="shared" si="97"/>
        <v>0.9594299648384873</v>
      </c>
      <c r="U27" s="9">
        <f t="shared" si="98"/>
        <v>1.2741592308025294</v>
      </c>
      <c r="V27" s="9">
        <f t="shared" si="98"/>
        <v>0.70389609773101669</v>
      </c>
      <c r="W27" s="9" t="str">
        <f t="shared" si="98"/>
        <v>СВ.200</v>
      </c>
      <c r="X27" s="130">
        <f t="shared" si="140"/>
        <v>435000</v>
      </c>
      <c r="Y27" s="130">
        <v>345000</v>
      </c>
      <c r="Z27" s="130">
        <v>90000</v>
      </c>
      <c r="AA27" s="130">
        <f t="shared" si="99"/>
        <v>2086.2000000000003</v>
      </c>
      <c r="AB27" s="130">
        <v>1723.88</v>
      </c>
      <c r="AC27" s="130">
        <v>362.32</v>
      </c>
      <c r="AD27" s="130">
        <f t="shared" si="100"/>
        <v>266807.87</v>
      </c>
      <c r="AE27" s="130">
        <v>249577.62</v>
      </c>
      <c r="AF27" s="130">
        <v>17230.25</v>
      </c>
      <c r="AG27" s="9">
        <f>IF(X27=0," ",IF(AA27/X27*100&gt;200,"СВ.200",AA27/X27))</f>
        <v>4.7958620689655179E-3</v>
      </c>
      <c r="AH27" s="9">
        <f t="shared" si="101"/>
        <v>4.9967536231884059E-3</v>
      </c>
      <c r="AI27" s="9">
        <f t="shared" si="101"/>
        <v>4.0257777777777774E-3</v>
      </c>
      <c r="AJ27" s="9">
        <f>IF(AD27&lt;=0," ",IF(AA27&lt;=0," ",IF(AA27/AD27*100&gt;200,"СВ.200",AA27/AD27)))</f>
        <v>7.8191096836836196E-3</v>
      </c>
      <c r="AK27" s="9">
        <f>IF(AE27&lt;=0," ",IF(AB27&lt;=0," ",IF(AB27/AE27*100&gt;200,"СВ.200",AB27/AE27)))</f>
        <v>6.9071898353706557E-3</v>
      </c>
      <c r="AL27" s="9">
        <f>IF(AF27&lt;=0," ",IF(AC27&lt;=0," ",IF(AC27/AF27*100&gt;200,"СВ.200",AC27/AF27)))</f>
        <v>2.1028133660277708E-2</v>
      </c>
      <c r="AM27" s="130">
        <f t="shared" si="141"/>
        <v>284997.15000000002</v>
      </c>
      <c r="AN27" s="130">
        <v>0</v>
      </c>
      <c r="AO27" s="130">
        <v>284997.15000000002</v>
      </c>
      <c r="AP27" s="130">
        <f t="shared" si="142"/>
        <v>293777.34999999998</v>
      </c>
      <c r="AQ27" s="130">
        <v>0</v>
      </c>
      <c r="AR27" s="130">
        <v>293777.34999999998</v>
      </c>
      <c r="AS27" s="130">
        <f t="shared" si="143"/>
        <v>112145.13</v>
      </c>
      <c r="AT27" s="130">
        <v>0</v>
      </c>
      <c r="AU27" s="130">
        <v>112145.13</v>
      </c>
      <c r="AV27" s="9">
        <f t="shared" si="103"/>
        <v>1.0308080273785192</v>
      </c>
      <c r="AW27" s="9" t="str">
        <f t="shared" si="103"/>
        <v xml:space="preserve"> </v>
      </c>
      <c r="AX27" s="9">
        <f t="shared" si="103"/>
        <v>1.0308080273785192</v>
      </c>
      <c r="AY27" s="9" t="str">
        <f>IF(AP27=0," ",IF(AS27=0," ",IF(AP27/AS27*100&gt;200,"СВ.200",AP27/AS27)))</f>
        <v>СВ.200</v>
      </c>
      <c r="AZ27" s="9" t="str">
        <f t="shared" si="104"/>
        <v xml:space="preserve"> </v>
      </c>
      <c r="BA27" s="9" t="str">
        <f t="shared" si="104"/>
        <v>СВ.200</v>
      </c>
      <c r="BB27" s="130">
        <f t="shared" si="144"/>
        <v>320000</v>
      </c>
      <c r="BC27" s="130">
        <v>320000</v>
      </c>
      <c r="BD27" s="130">
        <v>0</v>
      </c>
      <c r="BE27" s="130">
        <f t="shared" si="105"/>
        <v>477190.61</v>
      </c>
      <c r="BF27" s="130">
        <v>477190.61</v>
      </c>
      <c r="BG27" s="130">
        <v>0</v>
      </c>
      <c r="BH27" s="130">
        <f t="shared" si="106"/>
        <v>321310.05</v>
      </c>
      <c r="BI27" s="130">
        <v>321310.05</v>
      </c>
      <c r="BJ27" s="130">
        <v>0</v>
      </c>
      <c r="BK27" s="9">
        <f t="shared" si="107"/>
        <v>1.4912206562499999</v>
      </c>
      <c r="BL27" s="9">
        <f t="shared" si="108"/>
        <v>1.4912206562499999</v>
      </c>
      <c r="BM27" s="9" t="str">
        <f t="shared" si="108"/>
        <v xml:space="preserve"> </v>
      </c>
      <c r="BN27" s="9">
        <f t="shared" si="166"/>
        <v>1.485140629743763</v>
      </c>
      <c r="BO27" s="9">
        <f t="shared" si="170"/>
        <v>1.485140629743763</v>
      </c>
      <c r="BP27" s="9" t="str">
        <f t="shared" si="167"/>
        <v xml:space="preserve"> </v>
      </c>
      <c r="BQ27" s="130">
        <f t="shared" si="145"/>
        <v>53000</v>
      </c>
      <c r="BR27" s="130">
        <v>53000</v>
      </c>
      <c r="BS27" s="150"/>
      <c r="BT27" s="130">
        <f t="shared" si="109"/>
        <v>13386.49</v>
      </c>
      <c r="BU27" s="130">
        <v>13386.49</v>
      </c>
      <c r="BV27" s="150"/>
      <c r="BW27" s="130">
        <f t="shared" si="110"/>
        <v>10274.459999999999</v>
      </c>
      <c r="BX27" s="130">
        <v>10274.459999999999</v>
      </c>
      <c r="BY27" s="150"/>
      <c r="BZ27" s="9">
        <f t="shared" si="111"/>
        <v>0.25257528301886795</v>
      </c>
      <c r="CA27" s="9">
        <f t="shared" si="112"/>
        <v>0.25257528301886795</v>
      </c>
      <c r="CB27" s="9" t="str">
        <f t="shared" si="113"/>
        <v xml:space="preserve"> </v>
      </c>
      <c r="CC27" s="9">
        <f t="shared" si="114"/>
        <v>1.3028898842372252</v>
      </c>
      <c r="CD27" s="9">
        <f t="shared" si="114"/>
        <v>1.3028898842372252</v>
      </c>
      <c r="CE27" s="9" t="str">
        <f t="shared" si="114"/>
        <v xml:space="preserve"> </v>
      </c>
      <c r="CF27" s="130">
        <f t="shared" si="146"/>
        <v>1481000</v>
      </c>
      <c r="CG27" s="130">
        <v>1310000</v>
      </c>
      <c r="CH27" s="130">
        <v>171000</v>
      </c>
      <c r="CI27" s="130">
        <f t="shared" si="147"/>
        <v>1341204.83</v>
      </c>
      <c r="CJ27" s="130">
        <v>1165304.83</v>
      </c>
      <c r="CK27" s="130">
        <v>175900</v>
      </c>
      <c r="CL27" s="130">
        <f t="shared" si="148"/>
        <v>1037911.9</v>
      </c>
      <c r="CM27" s="130">
        <v>972711.9</v>
      </c>
      <c r="CN27" s="130">
        <v>65200</v>
      </c>
      <c r="CO27" s="9">
        <f t="shared" si="115"/>
        <v>0.90560758271438224</v>
      </c>
      <c r="CP27" s="9">
        <f t="shared" si="115"/>
        <v>0.8895456717557253</v>
      </c>
      <c r="CQ27" s="9">
        <f>IF(CH27=0," ",IF(CK27/CH27*100&gt;200,"СВ.200",CK27/CH27))</f>
        <v>1.0286549707602339</v>
      </c>
      <c r="CR27" s="9">
        <f t="shared" si="116"/>
        <v>1.2922145222537675</v>
      </c>
      <c r="CS27" s="9">
        <f t="shared" si="116"/>
        <v>1.1979958608504739</v>
      </c>
      <c r="CT27" s="9" t="str">
        <f t="shared" si="116"/>
        <v>СВ.200</v>
      </c>
      <c r="CU27" s="130">
        <f t="shared" si="149"/>
        <v>200000</v>
      </c>
      <c r="CV27" s="130">
        <v>200000</v>
      </c>
      <c r="CW27" s="130">
        <v>0</v>
      </c>
      <c r="CX27" s="130">
        <f t="shared" si="117"/>
        <v>274000</v>
      </c>
      <c r="CY27" s="130">
        <v>274000</v>
      </c>
      <c r="CZ27" s="130">
        <v>0</v>
      </c>
      <c r="DA27" s="130">
        <f t="shared" si="118"/>
        <v>171175.83</v>
      </c>
      <c r="DB27" s="130">
        <v>0</v>
      </c>
      <c r="DC27" s="130">
        <v>171175.83</v>
      </c>
      <c r="DD27" s="9">
        <f t="shared" si="171"/>
        <v>1.37</v>
      </c>
      <c r="DE27" s="9">
        <f t="shared" si="171"/>
        <v>1.37</v>
      </c>
      <c r="DF27" s="9" t="str">
        <f t="shared" si="171"/>
        <v xml:space="preserve"> </v>
      </c>
      <c r="DG27" s="9">
        <f t="shared" si="120"/>
        <v>1.6006932754466563</v>
      </c>
      <c r="DH27" s="9" t="str">
        <f t="shared" si="120"/>
        <v xml:space="preserve"> </v>
      </c>
      <c r="DI27" s="9">
        <f t="shared" si="120"/>
        <v>0</v>
      </c>
      <c r="DJ27" s="130">
        <f t="shared" si="150"/>
        <v>205000</v>
      </c>
      <c r="DK27" s="130">
        <v>170000</v>
      </c>
      <c r="DL27" s="130">
        <v>35000</v>
      </c>
      <c r="DM27" s="130">
        <f t="shared" si="121"/>
        <v>129109</v>
      </c>
      <c r="DN27" s="130">
        <v>119391.67999999999</v>
      </c>
      <c r="DO27" s="130">
        <v>9717.32</v>
      </c>
      <c r="DP27" s="130">
        <f t="shared" si="122"/>
        <v>1429507.49</v>
      </c>
      <c r="DQ27" s="130">
        <v>1398749.59</v>
      </c>
      <c r="DR27" s="130">
        <v>30757.9</v>
      </c>
      <c r="DS27" s="9">
        <f>IF(DM27=0," ",IF(DM27/DJ27*100&gt;200,"СВ.200",DM27/DJ27))</f>
        <v>0.62980000000000003</v>
      </c>
      <c r="DT27" s="9">
        <f t="shared" si="123"/>
        <v>0.70230399999999993</v>
      </c>
      <c r="DU27" s="9">
        <f t="shared" si="123"/>
        <v>0.27763771428571427</v>
      </c>
      <c r="DV27" s="9">
        <f>IF(DP27&lt;=0," ",IF(DM27&lt;=0," ",IF(DM27/DP27*100&gt;200,"СВ.200",DM27/DP27)))</f>
        <v>9.0317120339117637E-2</v>
      </c>
      <c r="DW27" s="9">
        <f>IF(DQ27&lt;=0," ",IF(DN27&lt;=0," ",IF(DN27/DQ27*100&gt;200,"СВ.200",DN27/DQ27)))</f>
        <v>8.535600714635419E-2</v>
      </c>
      <c r="DX27" s="9">
        <f>IF(DR27&lt;=0," ",IF(DO27&lt;=0," ",IF(DO27/DR27*100&gt;200,"СВ.200",DO27/DR27)))</f>
        <v>0.31592924094297725</v>
      </c>
      <c r="DY27" s="153">
        <f t="shared" si="151"/>
        <v>1848957.6</v>
      </c>
      <c r="DZ27" s="153">
        <v>0</v>
      </c>
      <c r="EA27" s="153">
        <v>1848957.6</v>
      </c>
      <c r="EB27" s="153">
        <f t="shared" si="152"/>
        <v>1848957.6</v>
      </c>
      <c r="EC27" s="153">
        <v>0</v>
      </c>
      <c r="ED27" s="153">
        <v>1848957.6</v>
      </c>
      <c r="EE27" s="153">
        <f t="shared" si="153"/>
        <v>61623</v>
      </c>
      <c r="EF27" s="153">
        <v>0</v>
      </c>
      <c r="EG27" s="153">
        <v>61623</v>
      </c>
      <c r="EH27" s="9">
        <f t="shared" si="172"/>
        <v>1</v>
      </c>
      <c r="EI27" s="9" t="str">
        <f t="shared" si="169"/>
        <v xml:space="preserve"> </v>
      </c>
      <c r="EJ27" s="9">
        <f t="shared" si="169"/>
        <v>1</v>
      </c>
      <c r="EK27" s="9" t="str">
        <f t="shared" si="126"/>
        <v>СВ.200</v>
      </c>
      <c r="EL27" s="9" t="str">
        <f t="shared" si="126"/>
        <v xml:space="preserve"> </v>
      </c>
      <c r="EM27" s="9" t="str">
        <f t="shared" si="126"/>
        <v>СВ.200</v>
      </c>
      <c r="EN27" s="130">
        <f t="shared" si="154"/>
        <v>75250</v>
      </c>
      <c r="EO27" s="130">
        <v>75250</v>
      </c>
      <c r="EP27" s="130">
        <v>0</v>
      </c>
      <c r="EQ27" s="130">
        <f t="shared" si="155"/>
        <v>72344.179999999993</v>
      </c>
      <c r="ER27" s="130">
        <v>72344.179999999993</v>
      </c>
      <c r="ES27" s="130">
        <v>0</v>
      </c>
      <c r="ET27" s="130">
        <f t="shared" si="156"/>
        <v>55529.31</v>
      </c>
      <c r="EU27" s="130">
        <v>55529.31</v>
      </c>
      <c r="EV27" s="130">
        <v>0</v>
      </c>
      <c r="EW27" s="9">
        <f t="shared" si="127"/>
        <v>0.96138445182724241</v>
      </c>
      <c r="EX27" s="9">
        <f t="shared" si="128"/>
        <v>0.96138445182724241</v>
      </c>
      <c r="EY27" s="9" t="str">
        <f t="shared" si="128"/>
        <v xml:space="preserve"> </v>
      </c>
      <c r="EZ27" s="9">
        <f t="shared" si="129"/>
        <v>1.302810713837431</v>
      </c>
      <c r="FA27" s="9">
        <f t="shared" si="129"/>
        <v>1.302810713837431</v>
      </c>
      <c r="FB27" s="9" t="str">
        <f t="shared" si="129"/>
        <v xml:space="preserve"> </v>
      </c>
      <c r="FC27" s="130">
        <f t="shared" si="157"/>
        <v>0</v>
      </c>
      <c r="FD27" s="130">
        <v>0</v>
      </c>
      <c r="FE27" s="130">
        <v>0</v>
      </c>
      <c r="FF27" s="130">
        <f t="shared" si="158"/>
        <v>0</v>
      </c>
      <c r="FG27" s="130">
        <v>0</v>
      </c>
      <c r="FH27" s="130">
        <v>0</v>
      </c>
      <c r="FI27" s="130">
        <f t="shared" si="159"/>
        <v>0</v>
      </c>
      <c r="FJ27" s="130">
        <v>0</v>
      </c>
      <c r="FK27" s="130">
        <v>0</v>
      </c>
      <c r="FL27" s="9" t="str">
        <f>IF(FC27=0," ",IF(FF27/FC27*100&gt;200,"СВ.200",FF27/FC27))</f>
        <v xml:space="preserve"> </v>
      </c>
      <c r="FM27" s="9" t="str">
        <f t="shared" si="130"/>
        <v xml:space="preserve"> </v>
      </c>
      <c r="FN27" s="9" t="str">
        <f t="shared" si="173"/>
        <v xml:space="preserve"> </v>
      </c>
      <c r="FO27" s="9" t="str">
        <f t="shared" ref="FO27:FQ42" si="175">IF(FF27&lt;0," ",IF(FI27&lt;0," ",IF(FI27=0," ",IF(FF27/FI27*100&gt;200,"СВ.200",FF27/FI27))))</f>
        <v xml:space="preserve"> </v>
      </c>
      <c r="FP27" s="9" t="str">
        <f t="shared" si="161"/>
        <v xml:space="preserve"> </v>
      </c>
      <c r="FQ27" s="9" t="str">
        <f t="shared" si="161"/>
        <v xml:space="preserve"> </v>
      </c>
      <c r="FR27" s="130">
        <f t="shared" si="162"/>
        <v>0</v>
      </c>
      <c r="FS27" s="130"/>
      <c r="FT27" s="130">
        <v>0</v>
      </c>
      <c r="FU27" s="130">
        <f t="shared" si="163"/>
        <v>0</v>
      </c>
      <c r="FV27" s="130"/>
      <c r="FW27" s="130">
        <v>0</v>
      </c>
      <c r="FX27" s="130">
        <f t="shared" si="164"/>
        <v>0</v>
      </c>
      <c r="FY27" s="130"/>
      <c r="FZ27" s="130">
        <v>0</v>
      </c>
      <c r="GA27" s="9" t="str">
        <f t="shared" si="33"/>
        <v xml:space="preserve"> </v>
      </c>
      <c r="GB27" s="9" t="str">
        <f t="shared" si="33"/>
        <v xml:space="preserve"> </v>
      </c>
      <c r="GC27" s="19" t="str">
        <f t="shared" si="33"/>
        <v xml:space="preserve"> </v>
      </c>
      <c r="GD27" s="9" t="str">
        <f t="shared" si="174"/>
        <v xml:space="preserve"> </v>
      </c>
      <c r="GE27" s="9" t="str">
        <f t="shared" si="165"/>
        <v xml:space="preserve"> </v>
      </c>
      <c r="GF27" s="9" t="str">
        <f t="shared" si="165"/>
        <v xml:space="preserve"> </v>
      </c>
      <c r="GG27" s="107">
        <f t="shared" si="131"/>
        <v>0.10569303474298358</v>
      </c>
      <c r="GH27" s="10">
        <f t="shared" si="132"/>
        <v>0.14253611286695786</v>
      </c>
      <c r="GI27" s="10">
        <f t="shared" si="133"/>
        <v>3.8915818664757414E-2</v>
      </c>
      <c r="GJ27" s="67">
        <f t="shared" si="134"/>
        <v>0.10778460029403554</v>
      </c>
      <c r="GK27" s="10">
        <f t="shared" si="135"/>
        <v>8.4079942099773639E-2</v>
      </c>
      <c r="GL27" s="10">
        <f t="shared" si="136"/>
        <v>0.14572671728625899</v>
      </c>
      <c r="GM27" s="37">
        <f t="shared" si="86"/>
        <v>7.5497590421727795E-2</v>
      </c>
      <c r="GN27" s="9">
        <f t="shared" si="86"/>
        <v>8.1260232878198543E-2</v>
      </c>
      <c r="GO27" s="9">
        <f t="shared" si="86"/>
        <v>3.7242184290934233E-2</v>
      </c>
      <c r="GP27" s="37">
        <f t="shared" si="87"/>
        <v>4.6330468444630421E-4</v>
      </c>
      <c r="GQ27" s="9">
        <f t="shared" si="87"/>
        <v>7.9739020626113765E-4</v>
      </c>
      <c r="GR27" s="9">
        <f t="shared" si="87"/>
        <v>1.5477373290860263E-4</v>
      </c>
      <c r="GS27" s="37">
        <f t="shared" si="88"/>
        <v>9.0919861371723698E-2</v>
      </c>
      <c r="GT27" s="9">
        <f t="shared" si="88"/>
        <v>0.10461566822019386</v>
      </c>
      <c r="GU27" s="9" t="str">
        <f t="shared" si="88"/>
        <v xml:space="preserve"> </v>
      </c>
      <c r="GV27" s="37">
        <f t="shared" si="89"/>
        <v>0.10597480825749658</v>
      </c>
      <c r="GW27" s="9">
        <f t="shared" si="90"/>
        <v>0.22072714976319585</v>
      </c>
      <c r="GX27" s="9" t="str">
        <f t="shared" si="90"/>
        <v xml:space="preserve"> </v>
      </c>
      <c r="GY27" s="37">
        <f t="shared" si="91"/>
        <v>4.8436962160971132E-2</v>
      </c>
      <c r="GZ27" s="9" t="str">
        <f t="shared" si="91"/>
        <v xml:space="preserve"> </v>
      </c>
      <c r="HA27" s="9">
        <f t="shared" si="91"/>
        <v>0.36998661116429699</v>
      </c>
      <c r="HB27" s="37">
        <f t="shared" si="92"/>
        <v>6.085010235753395E-2</v>
      </c>
      <c r="HC27" s="9">
        <f t="shared" si="92"/>
        <v>0.12674021191472243</v>
      </c>
      <c r="HD27" s="9" t="str">
        <f t="shared" si="92"/>
        <v xml:space="preserve"> </v>
      </c>
      <c r="HE27" s="37">
        <f t="shared" si="93"/>
        <v>1.5712913951080803E-2</v>
      </c>
      <c r="HF27" s="9">
        <f t="shared" si="93"/>
        <v>1.8079844908232074E-2</v>
      </c>
      <c r="HG27" s="19" t="str">
        <f t="shared" si="93"/>
        <v xml:space="preserve"> </v>
      </c>
      <c r="HH27" s="37">
        <f t="shared" si="94"/>
        <v>1.6066243642233066E-2</v>
      </c>
      <c r="HI27" s="9">
        <f t="shared" si="94"/>
        <v>3.3463199649623444E-2</v>
      </c>
      <c r="HJ27" s="9" t="str">
        <f t="shared" si="94"/>
        <v xml:space="preserve"> </v>
      </c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</row>
    <row r="28" spans="1:244" s="12" customFormat="1" ht="15.75" outlineLevel="1" x14ac:dyDescent="0.2">
      <c r="A28" s="32">
        <v>17</v>
      </c>
      <c r="B28" s="82" t="s">
        <v>21</v>
      </c>
      <c r="C28" s="130">
        <f t="shared" si="137"/>
        <v>121381598.05000001</v>
      </c>
      <c r="D28" s="144">
        <v>85161619.870000005</v>
      </c>
      <c r="E28" s="131">
        <v>36219978.18</v>
      </c>
      <c r="F28" s="130">
        <f t="shared" si="138"/>
        <v>105734894.74000001</v>
      </c>
      <c r="G28" s="144">
        <v>74032761.040000007</v>
      </c>
      <c r="H28" s="131">
        <v>31702133.699999999</v>
      </c>
      <c r="I28" s="130">
        <f t="shared" si="139"/>
        <v>19309315.98</v>
      </c>
      <c r="J28" s="130">
        <v>16774406.24</v>
      </c>
      <c r="K28" s="130">
        <v>2534909.7400000002</v>
      </c>
      <c r="L28" s="130">
        <f t="shared" si="95"/>
        <v>14315029.09</v>
      </c>
      <c r="M28" s="130">
        <v>12475992.5</v>
      </c>
      <c r="N28" s="130">
        <v>1839036.5899999999</v>
      </c>
      <c r="O28" s="130">
        <f t="shared" si="96"/>
        <v>22129284.77</v>
      </c>
      <c r="P28" s="130">
        <v>20228861.48</v>
      </c>
      <c r="Q28" s="130">
        <v>1900423.29</v>
      </c>
      <c r="R28" s="9">
        <f t="shared" si="97"/>
        <v>0.74135350546995393</v>
      </c>
      <c r="S28" s="9">
        <f t="shared" si="97"/>
        <v>0.74375166080394151</v>
      </c>
      <c r="T28" s="9">
        <f t="shared" si="97"/>
        <v>0.72548405214617218</v>
      </c>
      <c r="U28" s="9">
        <f t="shared" si="98"/>
        <v>0.64688168816944558</v>
      </c>
      <c r="V28" s="9">
        <f t="shared" si="98"/>
        <v>0.61674219838495825</v>
      </c>
      <c r="W28" s="9">
        <f t="shared" si="98"/>
        <v>0.96769840681125296</v>
      </c>
      <c r="X28" s="130">
        <f t="shared" si="140"/>
        <v>7761991</v>
      </c>
      <c r="Y28" s="130">
        <v>6998000</v>
      </c>
      <c r="Z28" s="130">
        <v>763991</v>
      </c>
      <c r="AA28" s="130">
        <f t="shared" si="99"/>
        <v>5876408.1799999997</v>
      </c>
      <c r="AB28" s="130">
        <v>5155798.99</v>
      </c>
      <c r="AC28" s="130">
        <v>720609.19</v>
      </c>
      <c r="AD28" s="130">
        <f t="shared" si="100"/>
        <v>5463379.8700000001</v>
      </c>
      <c r="AE28" s="130">
        <v>5021558.96</v>
      </c>
      <c r="AF28" s="130">
        <v>441820.91000000003</v>
      </c>
      <c r="AG28" s="9">
        <f t="shared" si="101"/>
        <v>0.75707485102726857</v>
      </c>
      <c r="AH28" s="9">
        <f t="shared" si="101"/>
        <v>0.7367532137753644</v>
      </c>
      <c r="AI28" s="9">
        <f t="shared" si="101"/>
        <v>0.94321685726664317</v>
      </c>
      <c r="AJ28" s="9">
        <f t="shared" ref="AJ28:AL42" si="176">IF(AD28=0," ",IF(AA28/AD28*100&gt;200,"СВ.200",AA28/AD28))</f>
        <v>1.0755994127862099</v>
      </c>
      <c r="AK28" s="9">
        <f t="shared" si="176"/>
        <v>1.0267327399855921</v>
      </c>
      <c r="AL28" s="9">
        <f t="shared" si="176"/>
        <v>1.6309983834852901</v>
      </c>
      <c r="AM28" s="130">
        <f t="shared" si="141"/>
        <v>11627.17</v>
      </c>
      <c r="AN28" s="130">
        <v>0</v>
      </c>
      <c r="AO28" s="130">
        <v>11627.17</v>
      </c>
      <c r="AP28" s="130">
        <f t="shared" si="142"/>
        <v>11627.17</v>
      </c>
      <c r="AQ28" s="130">
        <v>0</v>
      </c>
      <c r="AR28" s="130">
        <v>11627.17</v>
      </c>
      <c r="AS28" s="130">
        <f t="shared" si="143"/>
        <v>24518.74</v>
      </c>
      <c r="AT28" s="130">
        <v>0</v>
      </c>
      <c r="AU28" s="130">
        <v>24518.74</v>
      </c>
      <c r="AV28" s="9">
        <f t="shared" si="103"/>
        <v>1</v>
      </c>
      <c r="AW28" s="9" t="str">
        <f t="shared" si="103"/>
        <v xml:space="preserve"> </v>
      </c>
      <c r="AX28" s="9">
        <f t="shared" si="103"/>
        <v>1</v>
      </c>
      <c r="AY28" s="9">
        <f t="shared" ref="AY28:BA42" si="177">IF(AP28=0," ",IF(AS28=0," ",IF(AP28/AS28*100&gt;200,"СВ.200",AP28/AS28)))</f>
        <v>0.47421564077109996</v>
      </c>
      <c r="AZ28" s="9" t="str">
        <f t="shared" si="104"/>
        <v xml:space="preserve"> </v>
      </c>
      <c r="BA28" s="9">
        <f t="shared" si="104"/>
        <v>0.47421564077109996</v>
      </c>
      <c r="BB28" s="130">
        <f t="shared" si="144"/>
        <v>234624</v>
      </c>
      <c r="BC28" s="130">
        <v>216420</v>
      </c>
      <c r="BD28" s="130">
        <v>18204</v>
      </c>
      <c r="BE28" s="130">
        <f t="shared" si="105"/>
        <v>153645.94</v>
      </c>
      <c r="BF28" s="130">
        <v>139992.94</v>
      </c>
      <c r="BG28" s="130">
        <v>13653</v>
      </c>
      <c r="BH28" s="130">
        <f t="shared" si="106"/>
        <v>126556.58</v>
      </c>
      <c r="BI28" s="130">
        <v>91549.34</v>
      </c>
      <c r="BJ28" s="130">
        <v>35007.240000000005</v>
      </c>
      <c r="BK28" s="9">
        <f t="shared" si="107"/>
        <v>0.65486028709765409</v>
      </c>
      <c r="BL28" s="9">
        <f t="shared" si="108"/>
        <v>0.64685768413270495</v>
      </c>
      <c r="BM28" s="9">
        <f t="shared" si="108"/>
        <v>0.75</v>
      </c>
      <c r="BN28" s="9">
        <f t="shared" si="166"/>
        <v>1.2140493998810651</v>
      </c>
      <c r="BO28" s="9">
        <f t="shared" si="170"/>
        <v>1.5291529136092079</v>
      </c>
      <c r="BP28" s="9">
        <f t="shared" si="167"/>
        <v>0.39000503895765554</v>
      </c>
      <c r="BQ28" s="130">
        <f t="shared" si="145"/>
        <v>723841.24</v>
      </c>
      <c r="BR28" s="130">
        <v>723841.24</v>
      </c>
      <c r="BS28" s="150"/>
      <c r="BT28" s="130">
        <f t="shared" si="109"/>
        <v>682741.57</v>
      </c>
      <c r="BU28" s="130">
        <v>682741.57</v>
      </c>
      <c r="BV28" s="150"/>
      <c r="BW28" s="130">
        <f t="shared" si="110"/>
        <v>309368.40000000002</v>
      </c>
      <c r="BX28" s="130">
        <v>309368.40000000002</v>
      </c>
      <c r="BY28" s="150"/>
      <c r="BZ28" s="9">
        <f t="shared" si="111"/>
        <v>0.94322004919200231</v>
      </c>
      <c r="CA28" s="9">
        <f t="shared" si="112"/>
        <v>0.94322004919200231</v>
      </c>
      <c r="CB28" s="9" t="str">
        <f t="shared" si="113"/>
        <v xml:space="preserve"> </v>
      </c>
      <c r="CC28" s="9" t="str">
        <f t="shared" si="114"/>
        <v>СВ.200</v>
      </c>
      <c r="CD28" s="9" t="str">
        <f t="shared" si="114"/>
        <v>СВ.200</v>
      </c>
      <c r="CE28" s="9" t="str">
        <f t="shared" si="114"/>
        <v xml:space="preserve"> </v>
      </c>
      <c r="CF28" s="130">
        <f t="shared" si="146"/>
        <v>7975000</v>
      </c>
      <c r="CG28" s="130">
        <v>7770000</v>
      </c>
      <c r="CH28" s="130">
        <v>205000</v>
      </c>
      <c r="CI28" s="130">
        <f t="shared" si="147"/>
        <v>5618903.2599999998</v>
      </c>
      <c r="CJ28" s="130">
        <v>5492558.79</v>
      </c>
      <c r="CK28" s="130">
        <v>126344.47</v>
      </c>
      <c r="CL28" s="130">
        <f t="shared" si="148"/>
        <v>6982909.46</v>
      </c>
      <c r="CM28" s="130">
        <v>6766995.9199999999</v>
      </c>
      <c r="CN28" s="130">
        <v>215913.53999999998</v>
      </c>
      <c r="CO28" s="9">
        <f t="shared" si="115"/>
        <v>0.70456467210031348</v>
      </c>
      <c r="CP28" s="9">
        <f t="shared" si="115"/>
        <v>0.7068930231660232</v>
      </c>
      <c r="CQ28" s="9">
        <f>IF(CH28=0," ",IF(CK28/CH28*100&gt;200,"СВ.200",CK28/CH28))</f>
        <v>0.61631448780487808</v>
      </c>
      <c r="CR28" s="9">
        <f t="shared" si="116"/>
        <v>0.80466506005649974</v>
      </c>
      <c r="CS28" s="9">
        <f t="shared" si="116"/>
        <v>0.81166870128687774</v>
      </c>
      <c r="CT28" s="9">
        <f t="shared" si="116"/>
        <v>0.58516232932867485</v>
      </c>
      <c r="CU28" s="130">
        <f t="shared" si="149"/>
        <v>500875</v>
      </c>
      <c r="CV28" s="130">
        <v>472000</v>
      </c>
      <c r="CW28" s="130">
        <v>28875</v>
      </c>
      <c r="CX28" s="130">
        <f t="shared" si="117"/>
        <v>504687.34</v>
      </c>
      <c r="CY28" s="130">
        <v>475812.34</v>
      </c>
      <c r="CZ28" s="130">
        <v>28875</v>
      </c>
      <c r="DA28" s="130">
        <f t="shared" si="118"/>
        <v>7660000</v>
      </c>
      <c r="DB28" s="130">
        <v>7500000</v>
      </c>
      <c r="DC28" s="130">
        <v>160000</v>
      </c>
      <c r="DD28" s="9">
        <f t="shared" si="171"/>
        <v>1.0076113601197905</v>
      </c>
      <c r="DE28" s="9">
        <f t="shared" si="171"/>
        <v>1.0080769915254237</v>
      </c>
      <c r="DF28" s="9">
        <f t="shared" si="171"/>
        <v>1</v>
      </c>
      <c r="DG28" s="9">
        <f t="shared" si="120"/>
        <v>6.5886075718015663E-2</v>
      </c>
      <c r="DH28" s="9">
        <f t="shared" si="120"/>
        <v>6.3441645333333338E-2</v>
      </c>
      <c r="DI28" s="9">
        <f t="shared" si="120"/>
        <v>0.18046875000000001</v>
      </c>
      <c r="DJ28" s="130">
        <f t="shared" si="150"/>
        <v>390000</v>
      </c>
      <c r="DK28" s="130">
        <v>320000</v>
      </c>
      <c r="DL28" s="130">
        <v>70000</v>
      </c>
      <c r="DM28" s="130">
        <f t="shared" si="121"/>
        <v>410821.67</v>
      </c>
      <c r="DN28" s="130">
        <v>345789.42</v>
      </c>
      <c r="DO28" s="130">
        <v>65032.25</v>
      </c>
      <c r="DP28" s="130">
        <f t="shared" si="122"/>
        <v>499127.07</v>
      </c>
      <c r="DQ28" s="130">
        <v>302587.31</v>
      </c>
      <c r="DR28" s="130">
        <v>196539.76</v>
      </c>
      <c r="DS28" s="9">
        <f t="shared" ref="DS28:DU38" si="178">IF(DM28=0," ",IF(DM28/DJ28*100&gt;200,"СВ.200",DM28/DJ28))</f>
        <v>1.0533888974358974</v>
      </c>
      <c r="DT28" s="9">
        <f t="shared" si="178"/>
        <v>1.0805919374999999</v>
      </c>
      <c r="DU28" s="9">
        <f t="shared" si="178"/>
        <v>0.92903214285714286</v>
      </c>
      <c r="DV28" s="9">
        <f t="shared" ref="DV28:DX42" si="179">IF(DP28=0," ",IF(DM28/DP28*100&gt;200,"СВ.200",DM28/DP28))</f>
        <v>0.82308032301273493</v>
      </c>
      <c r="DW28" s="9">
        <f t="shared" si="179"/>
        <v>1.1427756834878502</v>
      </c>
      <c r="DX28" s="9">
        <f t="shared" si="179"/>
        <v>0.33088597442064649</v>
      </c>
      <c r="DY28" s="153">
        <f t="shared" si="151"/>
        <v>508599</v>
      </c>
      <c r="DZ28" s="153">
        <v>0</v>
      </c>
      <c r="EA28" s="153">
        <v>508599</v>
      </c>
      <c r="EB28" s="153">
        <f t="shared" si="152"/>
        <v>110000</v>
      </c>
      <c r="EC28" s="153">
        <v>0</v>
      </c>
      <c r="ED28" s="153">
        <v>110000</v>
      </c>
      <c r="EE28" s="153">
        <f t="shared" si="153"/>
        <v>719022.46</v>
      </c>
      <c r="EF28" s="153">
        <v>0</v>
      </c>
      <c r="EG28" s="153">
        <v>719022.46</v>
      </c>
      <c r="EH28" s="9">
        <f t="shared" si="172"/>
        <v>0.21628040951712449</v>
      </c>
      <c r="EI28" s="9" t="str">
        <f t="shared" si="169"/>
        <v xml:space="preserve"> </v>
      </c>
      <c r="EJ28" s="9">
        <f t="shared" si="169"/>
        <v>0.21628040951712449</v>
      </c>
      <c r="EK28" s="9">
        <f t="shared" si="126"/>
        <v>0.15298548532127912</v>
      </c>
      <c r="EL28" s="9" t="str">
        <f t="shared" si="126"/>
        <v xml:space="preserve"> </v>
      </c>
      <c r="EM28" s="9">
        <f t="shared" si="126"/>
        <v>0.15298548532127912</v>
      </c>
      <c r="EN28" s="130">
        <f t="shared" si="154"/>
        <v>184145</v>
      </c>
      <c r="EO28" s="130">
        <v>184145</v>
      </c>
      <c r="EP28" s="130">
        <v>0</v>
      </c>
      <c r="EQ28" s="130">
        <f t="shared" si="155"/>
        <v>100927.93</v>
      </c>
      <c r="ER28" s="130">
        <v>100927.93</v>
      </c>
      <c r="ES28" s="130">
        <v>0</v>
      </c>
      <c r="ET28" s="130">
        <f t="shared" si="156"/>
        <v>170576.92</v>
      </c>
      <c r="EU28" s="130">
        <v>170576.92</v>
      </c>
      <c r="EV28" s="130">
        <v>0</v>
      </c>
      <c r="EW28" s="9">
        <f t="shared" si="127"/>
        <v>0.54808944038665175</v>
      </c>
      <c r="EX28" s="9">
        <f t="shared" si="128"/>
        <v>0.54808944038665175</v>
      </c>
      <c r="EY28" s="9" t="str">
        <f t="shared" si="128"/>
        <v xml:space="preserve"> </v>
      </c>
      <c r="EZ28" s="9">
        <f t="shared" si="129"/>
        <v>0.59168573333367713</v>
      </c>
      <c r="FA28" s="9">
        <f t="shared" si="129"/>
        <v>0.59168573333367713</v>
      </c>
      <c r="FB28" s="9" t="str">
        <f t="shared" si="129"/>
        <v xml:space="preserve"> </v>
      </c>
      <c r="FC28" s="130">
        <f t="shared" si="157"/>
        <v>0</v>
      </c>
      <c r="FD28" s="130">
        <v>0</v>
      </c>
      <c r="FE28" s="130">
        <v>0</v>
      </c>
      <c r="FF28" s="130">
        <f t="shared" si="158"/>
        <v>0</v>
      </c>
      <c r="FG28" s="130">
        <v>0</v>
      </c>
      <c r="FH28" s="130">
        <v>0</v>
      </c>
      <c r="FI28" s="130">
        <f t="shared" si="159"/>
        <v>0</v>
      </c>
      <c r="FJ28" s="130">
        <v>0</v>
      </c>
      <c r="FK28" s="130">
        <v>0</v>
      </c>
      <c r="FL28" s="9" t="str">
        <f>IF(FC28=0," ",IF(FF28/FC28*100&gt;200,"СВ.200",FF28/FC28))</f>
        <v xml:space="preserve"> </v>
      </c>
      <c r="FM28" s="9" t="str">
        <f t="shared" si="130"/>
        <v xml:space="preserve"> </v>
      </c>
      <c r="FN28" s="9" t="str">
        <f t="shared" si="173"/>
        <v xml:space="preserve"> </v>
      </c>
      <c r="FO28" s="9" t="str">
        <f t="shared" si="175"/>
        <v xml:space="preserve"> </v>
      </c>
      <c r="FP28" s="9" t="str">
        <f t="shared" si="161"/>
        <v xml:space="preserve"> </v>
      </c>
      <c r="FQ28" s="9" t="str">
        <f t="shared" si="161"/>
        <v xml:space="preserve"> </v>
      </c>
      <c r="FR28" s="130">
        <f t="shared" si="162"/>
        <v>748613.57</v>
      </c>
      <c r="FS28" s="130"/>
      <c r="FT28" s="130">
        <v>748613.57</v>
      </c>
      <c r="FU28" s="130">
        <f t="shared" si="163"/>
        <v>616588.56999999995</v>
      </c>
      <c r="FV28" s="130"/>
      <c r="FW28" s="130">
        <v>616588.56999999995</v>
      </c>
      <c r="FX28" s="130">
        <f t="shared" si="164"/>
        <v>26000</v>
      </c>
      <c r="FY28" s="130"/>
      <c r="FZ28" s="130">
        <v>26000</v>
      </c>
      <c r="GA28" s="9">
        <f t="shared" si="33"/>
        <v>0.82364065348160864</v>
      </c>
      <c r="GB28" s="9" t="str">
        <f t="shared" si="33"/>
        <v xml:space="preserve"> </v>
      </c>
      <c r="GC28" s="19">
        <f t="shared" si="33"/>
        <v>0.82364065348160864</v>
      </c>
      <c r="GD28" s="9" t="str">
        <f t="shared" si="174"/>
        <v>СВ.200</v>
      </c>
      <c r="GE28" s="9" t="str">
        <f t="shared" si="165"/>
        <v xml:space="preserve"> </v>
      </c>
      <c r="GF28" s="9" t="str">
        <f t="shared" si="165"/>
        <v>СВ.200</v>
      </c>
      <c r="GG28" s="107">
        <f t="shared" si="131"/>
        <v>0.20929027095941663</v>
      </c>
      <c r="GH28" s="10">
        <f t="shared" si="132"/>
        <v>0.27324202415023152</v>
      </c>
      <c r="GI28" s="10">
        <f t="shared" si="133"/>
        <v>5.9946226584742468E-2</v>
      </c>
      <c r="GJ28" s="67">
        <f t="shared" si="134"/>
        <v>0.11793409643612777</v>
      </c>
      <c r="GK28" s="10">
        <f t="shared" si="135"/>
        <v>0.14649782987975943</v>
      </c>
      <c r="GL28" s="10">
        <f t="shared" si="136"/>
        <v>5.0774094364736025E-2</v>
      </c>
      <c r="GM28" s="37">
        <f t="shared" si="86"/>
        <v>0.24688461135474829</v>
      </c>
      <c r="GN28" s="9">
        <f t="shared" si="86"/>
        <v>0.24823734963852251</v>
      </c>
      <c r="GO28" s="9">
        <f t="shared" si="86"/>
        <v>0.23248552694805166</v>
      </c>
      <c r="GP28" s="37">
        <f t="shared" si="87"/>
        <v>0.41050619897832147</v>
      </c>
      <c r="GQ28" s="9">
        <f t="shared" si="87"/>
        <v>0.41325762178840686</v>
      </c>
      <c r="GR28" s="9">
        <f t="shared" si="87"/>
        <v>0.39184059410150179</v>
      </c>
      <c r="GS28" s="37">
        <f t="shared" si="88"/>
        <v>5.7189638669013342E-3</v>
      </c>
      <c r="GT28" s="9">
        <f t="shared" si="88"/>
        <v>4.5256793166789724E-3</v>
      </c>
      <c r="GU28" s="9">
        <f t="shared" si="88"/>
        <v>1.8420759303575996E-2</v>
      </c>
      <c r="GV28" s="37">
        <f t="shared" si="89"/>
        <v>1.0733190902652926E-2</v>
      </c>
      <c r="GW28" s="9">
        <f t="shared" si="90"/>
        <v>1.1220986226145936E-2</v>
      </c>
      <c r="GX28" s="9">
        <f t="shared" si="90"/>
        <v>7.4239958433888484E-3</v>
      </c>
      <c r="GY28" s="37">
        <f t="shared" si="91"/>
        <v>0.34614765364601524</v>
      </c>
      <c r="GZ28" s="9">
        <f t="shared" si="91"/>
        <v>0.37075739568512778</v>
      </c>
      <c r="HA28" s="9">
        <f t="shared" si="91"/>
        <v>8.4191769718839848E-2</v>
      </c>
      <c r="HB28" s="37">
        <f t="shared" si="92"/>
        <v>3.5255767684926165E-2</v>
      </c>
      <c r="HC28" s="9">
        <f t="shared" si="92"/>
        <v>3.8138235495091877E-2</v>
      </c>
      <c r="HD28" s="9">
        <f t="shared" si="92"/>
        <v>1.5701155788314141E-2</v>
      </c>
      <c r="HE28" s="37">
        <f t="shared" si="93"/>
        <v>7.7081985149039236E-3</v>
      </c>
      <c r="HF28" s="9">
        <f t="shared" si="93"/>
        <v>8.4323539497587197E-3</v>
      </c>
      <c r="HG28" s="19" t="str">
        <f t="shared" si="93"/>
        <v xml:space="preserve"> </v>
      </c>
      <c r="HH28" s="37">
        <f t="shared" si="94"/>
        <v>7.0504872442421276E-3</v>
      </c>
      <c r="HI28" s="9">
        <f t="shared" si="94"/>
        <v>8.0897716153644685E-3</v>
      </c>
      <c r="HJ28" s="9" t="str">
        <f t="shared" si="94"/>
        <v xml:space="preserve"> </v>
      </c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</row>
    <row r="29" spans="1:244" s="12" customFormat="1" ht="15.75" outlineLevel="1" x14ac:dyDescent="0.2">
      <c r="A29" s="32">
        <v>18</v>
      </c>
      <c r="B29" s="82" t="s">
        <v>22</v>
      </c>
      <c r="C29" s="130">
        <f t="shared" si="137"/>
        <v>36168592.5</v>
      </c>
      <c r="D29" s="144">
        <v>19621640.09</v>
      </c>
      <c r="E29" s="131">
        <v>16546952.41</v>
      </c>
      <c r="F29" s="130">
        <f t="shared" si="138"/>
        <v>32601091.879999999</v>
      </c>
      <c r="G29" s="144">
        <v>17314284.199999999</v>
      </c>
      <c r="H29" s="131">
        <v>15286807.68</v>
      </c>
      <c r="I29" s="130">
        <f t="shared" si="139"/>
        <v>5729543.04</v>
      </c>
      <c r="J29" s="130">
        <v>3792807.77</v>
      </c>
      <c r="K29" s="130">
        <v>1936735.27</v>
      </c>
      <c r="L29" s="130">
        <f t="shared" si="95"/>
        <v>3547679.7</v>
      </c>
      <c r="M29" s="130">
        <v>2328297.9</v>
      </c>
      <c r="N29" s="130">
        <v>1219381.8</v>
      </c>
      <c r="O29" s="130">
        <f t="shared" si="96"/>
        <v>3274889.5</v>
      </c>
      <c r="P29" s="130">
        <v>2340678.48</v>
      </c>
      <c r="Q29" s="130">
        <v>934211.02</v>
      </c>
      <c r="R29" s="9">
        <f t="shared" si="97"/>
        <v>0.61919068854747628</v>
      </c>
      <c r="S29" s="9">
        <f t="shared" si="97"/>
        <v>0.61387184407713868</v>
      </c>
      <c r="T29" s="9">
        <f t="shared" si="97"/>
        <v>0.62960685380609605</v>
      </c>
      <c r="U29" s="9">
        <f t="shared" si="98"/>
        <v>1.083297528054</v>
      </c>
      <c r="V29" s="9">
        <f t="shared" si="98"/>
        <v>0.99471068747553915</v>
      </c>
      <c r="W29" s="9">
        <f t="shared" si="98"/>
        <v>1.305253067984576</v>
      </c>
      <c r="X29" s="130">
        <f>Y29+Z29</f>
        <v>232000</v>
      </c>
      <c r="Y29" s="130">
        <v>132000</v>
      </c>
      <c r="Z29" s="130">
        <v>100000</v>
      </c>
      <c r="AA29" s="130">
        <f t="shared" si="99"/>
        <v>126015.84</v>
      </c>
      <c r="AB29" s="130">
        <v>107746.25</v>
      </c>
      <c r="AC29" s="130">
        <v>18269.59</v>
      </c>
      <c r="AD29" s="130">
        <f t="shared" si="100"/>
        <v>284416.78000000003</v>
      </c>
      <c r="AE29" s="130">
        <v>166029.85</v>
      </c>
      <c r="AF29" s="130">
        <v>118386.93</v>
      </c>
      <c r="AG29" s="9">
        <f t="shared" si="101"/>
        <v>0.54317172413793102</v>
      </c>
      <c r="AH29" s="9">
        <f t="shared" si="101"/>
        <v>0.81625946969696972</v>
      </c>
      <c r="AI29" s="9">
        <f t="shared" si="101"/>
        <v>0.18269589999999999</v>
      </c>
      <c r="AJ29" s="9">
        <f t="shared" si="176"/>
        <v>0.44306752927868737</v>
      </c>
      <c r="AK29" s="9">
        <f t="shared" si="176"/>
        <v>0.64895710018409336</v>
      </c>
      <c r="AL29" s="9">
        <f t="shared" si="176"/>
        <v>0.15432100486092512</v>
      </c>
      <c r="AM29" s="130">
        <f t="shared" si="141"/>
        <v>863220.57</v>
      </c>
      <c r="AN29" s="130">
        <v>150000</v>
      </c>
      <c r="AO29" s="130">
        <v>713220.57</v>
      </c>
      <c r="AP29" s="130">
        <f t="shared" si="142"/>
        <v>303600.17</v>
      </c>
      <c r="AQ29" s="130">
        <v>4704.07</v>
      </c>
      <c r="AR29" s="130">
        <v>298896.09999999998</v>
      </c>
      <c r="AS29" s="130">
        <f t="shared" si="143"/>
        <v>50339.54</v>
      </c>
      <c r="AT29" s="130">
        <v>339.54</v>
      </c>
      <c r="AU29" s="130">
        <v>50000</v>
      </c>
      <c r="AV29" s="9">
        <f t="shared" si="103"/>
        <v>0.35170636631145152</v>
      </c>
      <c r="AW29" s="9">
        <f t="shared" si="103"/>
        <v>3.1360466666666663E-2</v>
      </c>
      <c r="AX29" s="9">
        <f t="shared" si="103"/>
        <v>0.41907947214702457</v>
      </c>
      <c r="AY29" s="9" t="str">
        <f t="shared" si="177"/>
        <v>СВ.200</v>
      </c>
      <c r="AZ29" s="9" t="str">
        <f t="shared" si="104"/>
        <v>СВ.200</v>
      </c>
      <c r="BA29" s="9" t="str">
        <f t="shared" si="104"/>
        <v>СВ.200</v>
      </c>
      <c r="BB29" s="130">
        <f t="shared" si="144"/>
        <v>580333</v>
      </c>
      <c r="BC29" s="130">
        <v>580333</v>
      </c>
      <c r="BD29" s="130">
        <v>0</v>
      </c>
      <c r="BE29" s="130">
        <f t="shared" si="105"/>
        <v>579137.15</v>
      </c>
      <c r="BF29" s="130">
        <v>579137.15</v>
      </c>
      <c r="BG29" s="130">
        <v>0</v>
      </c>
      <c r="BH29" s="130">
        <f t="shared" si="106"/>
        <v>483557.93</v>
      </c>
      <c r="BI29" s="130">
        <v>483557.93</v>
      </c>
      <c r="BJ29" s="130">
        <v>0</v>
      </c>
      <c r="BK29" s="9">
        <f t="shared" si="107"/>
        <v>0.99793937273944444</v>
      </c>
      <c r="BL29" s="9">
        <f t="shared" si="108"/>
        <v>0.99793937273944444</v>
      </c>
      <c r="BM29" s="9" t="str">
        <f t="shared" si="108"/>
        <v xml:space="preserve"> </v>
      </c>
      <c r="BN29" s="9">
        <f t="shared" si="166"/>
        <v>1.1976582619583966</v>
      </c>
      <c r="BO29" s="9">
        <f t="shared" si="170"/>
        <v>1.1976582619583966</v>
      </c>
      <c r="BP29" s="9" t="str">
        <f t="shared" si="167"/>
        <v xml:space="preserve"> </v>
      </c>
      <c r="BQ29" s="130">
        <f t="shared" si="145"/>
        <v>8365</v>
      </c>
      <c r="BR29" s="130">
        <v>8365</v>
      </c>
      <c r="BS29" s="150"/>
      <c r="BT29" s="130">
        <f t="shared" si="109"/>
        <v>9248.49</v>
      </c>
      <c r="BU29" s="130">
        <v>9248.49</v>
      </c>
      <c r="BV29" s="150"/>
      <c r="BW29" s="130">
        <f t="shared" si="110"/>
        <v>2646.15</v>
      </c>
      <c r="BX29" s="130">
        <v>2646.15</v>
      </c>
      <c r="BY29" s="150"/>
      <c r="BZ29" s="9">
        <f t="shared" si="111"/>
        <v>1.105617453676031</v>
      </c>
      <c r="CA29" s="9">
        <f t="shared" si="112"/>
        <v>1.105617453676031</v>
      </c>
      <c r="CB29" s="9" t="str">
        <f t="shared" si="113"/>
        <v xml:space="preserve"> </v>
      </c>
      <c r="CC29" s="9" t="str">
        <f t="shared" si="114"/>
        <v>СВ.200</v>
      </c>
      <c r="CD29" s="9" t="str">
        <f t="shared" si="114"/>
        <v>СВ.200</v>
      </c>
      <c r="CE29" s="9" t="str">
        <f t="shared" si="114"/>
        <v xml:space="preserve"> </v>
      </c>
      <c r="CF29" s="130">
        <f t="shared" si="146"/>
        <v>1985135</v>
      </c>
      <c r="CG29" s="130">
        <v>1081500</v>
      </c>
      <c r="CH29" s="130">
        <v>903635</v>
      </c>
      <c r="CI29" s="130">
        <f t="shared" si="147"/>
        <v>1410331.97</v>
      </c>
      <c r="CJ29" s="130">
        <v>704512.97</v>
      </c>
      <c r="CK29" s="130">
        <v>705819</v>
      </c>
      <c r="CL29" s="130">
        <f t="shared" si="148"/>
        <v>1247574.1000000001</v>
      </c>
      <c r="CM29" s="130">
        <v>730136.23</v>
      </c>
      <c r="CN29" s="130">
        <v>517437.87</v>
      </c>
      <c r="CO29" s="9">
        <f t="shared" si="115"/>
        <v>0.71044637770227215</v>
      </c>
      <c r="CP29" s="9">
        <f t="shared" si="115"/>
        <v>0.65142207119741102</v>
      </c>
      <c r="CQ29" s="9">
        <f>IF(CH29=0," ",IF(CK29/CH29*100&gt;200,"СВ.200",CK29/CH29))</f>
        <v>0.78108860325241936</v>
      </c>
      <c r="CR29" s="9">
        <f t="shared" si="116"/>
        <v>1.1304594813245961</v>
      </c>
      <c r="CS29" s="9">
        <f t="shared" si="116"/>
        <v>0.96490619291690261</v>
      </c>
      <c r="CT29" s="9">
        <f t="shared" si="116"/>
        <v>1.3640652161775479</v>
      </c>
      <c r="CU29" s="130">
        <f t="shared" si="149"/>
        <v>0</v>
      </c>
      <c r="CV29" s="130">
        <v>0</v>
      </c>
      <c r="CW29" s="130">
        <v>0</v>
      </c>
      <c r="CX29" s="130">
        <f t="shared" si="117"/>
        <v>0</v>
      </c>
      <c r="CY29" s="130">
        <v>0</v>
      </c>
      <c r="CZ29" s="130">
        <v>0</v>
      </c>
      <c r="DA29" s="130">
        <f t="shared" si="118"/>
        <v>1000</v>
      </c>
      <c r="DB29" s="130">
        <v>0</v>
      </c>
      <c r="DC29" s="130">
        <v>1000</v>
      </c>
      <c r="DD29" s="9" t="str">
        <f t="shared" si="171"/>
        <v xml:space="preserve"> </v>
      </c>
      <c r="DE29" s="9" t="str">
        <f t="shared" si="171"/>
        <v xml:space="preserve"> </v>
      </c>
      <c r="DF29" s="9" t="str">
        <f t="shared" si="171"/>
        <v xml:space="preserve"> </v>
      </c>
      <c r="DG29" s="9">
        <f t="shared" si="120"/>
        <v>0</v>
      </c>
      <c r="DH29" s="9" t="str">
        <f t="shared" si="120"/>
        <v xml:space="preserve"> </v>
      </c>
      <c r="DI29" s="9">
        <f t="shared" si="120"/>
        <v>0</v>
      </c>
      <c r="DJ29" s="130">
        <f t="shared" si="150"/>
        <v>179500</v>
      </c>
      <c r="DK29" s="130">
        <v>129500</v>
      </c>
      <c r="DL29" s="130">
        <v>50000</v>
      </c>
      <c r="DM29" s="130">
        <f t="shared" si="121"/>
        <v>181125.56</v>
      </c>
      <c r="DN29" s="130">
        <v>153871.32</v>
      </c>
      <c r="DO29" s="130">
        <v>27254.240000000002</v>
      </c>
      <c r="DP29" s="130">
        <f t="shared" si="122"/>
        <v>105384.16</v>
      </c>
      <c r="DQ29" s="130">
        <v>54861.440000000002</v>
      </c>
      <c r="DR29" s="130">
        <v>50522.720000000001</v>
      </c>
      <c r="DS29" s="9">
        <f t="shared" si="178"/>
        <v>1.009056044568245</v>
      </c>
      <c r="DT29" s="9">
        <f t="shared" si="178"/>
        <v>1.1881955212355213</v>
      </c>
      <c r="DU29" s="9">
        <f t="shared" si="178"/>
        <v>0.54508480000000004</v>
      </c>
      <c r="DV29" s="9">
        <f t="shared" si="179"/>
        <v>1.7187171202958773</v>
      </c>
      <c r="DW29" s="9" t="str">
        <f t="shared" si="179"/>
        <v>СВ.200</v>
      </c>
      <c r="DX29" s="9">
        <f t="shared" si="179"/>
        <v>0.53944522385176419</v>
      </c>
      <c r="DY29" s="153">
        <f t="shared" si="151"/>
        <v>0</v>
      </c>
      <c r="DZ29" s="153">
        <v>0</v>
      </c>
      <c r="EA29" s="153">
        <v>0</v>
      </c>
      <c r="EB29" s="153">
        <f t="shared" si="152"/>
        <v>0</v>
      </c>
      <c r="EC29" s="153">
        <v>0</v>
      </c>
      <c r="ED29" s="153">
        <v>0</v>
      </c>
      <c r="EE29" s="153">
        <f t="shared" si="153"/>
        <v>73030</v>
      </c>
      <c r="EF29" s="153">
        <v>0</v>
      </c>
      <c r="EG29" s="153">
        <v>73030</v>
      </c>
      <c r="EH29" s="9" t="str">
        <f t="shared" si="172"/>
        <v xml:space="preserve"> </v>
      </c>
      <c r="EI29" s="9" t="str">
        <f t="shared" si="169"/>
        <v xml:space="preserve"> </v>
      </c>
      <c r="EJ29" s="9" t="str">
        <f t="shared" si="169"/>
        <v xml:space="preserve"> </v>
      </c>
      <c r="EK29" s="9">
        <f t="shared" si="126"/>
        <v>0</v>
      </c>
      <c r="EL29" s="9" t="str">
        <f t="shared" si="126"/>
        <v xml:space="preserve"> </v>
      </c>
      <c r="EM29" s="9">
        <f t="shared" si="126"/>
        <v>0</v>
      </c>
      <c r="EN29" s="130">
        <f t="shared" si="154"/>
        <v>173025</v>
      </c>
      <c r="EO29" s="130">
        <v>173025</v>
      </c>
      <c r="EP29" s="130">
        <v>0</v>
      </c>
      <c r="EQ29" s="130">
        <f t="shared" si="155"/>
        <v>109696.18</v>
      </c>
      <c r="ER29" s="130">
        <v>109696.18</v>
      </c>
      <c r="ES29" s="130">
        <v>0</v>
      </c>
      <c r="ET29" s="130">
        <f t="shared" si="156"/>
        <v>160492.94</v>
      </c>
      <c r="EU29" s="130">
        <v>160492.94</v>
      </c>
      <c r="EV29" s="130">
        <v>0</v>
      </c>
      <c r="EW29" s="9">
        <f t="shared" si="127"/>
        <v>0.63399034821557576</v>
      </c>
      <c r="EX29" s="9">
        <f t="shared" si="128"/>
        <v>0.63399034821557576</v>
      </c>
      <c r="EY29" s="9" t="str">
        <f t="shared" si="128"/>
        <v xml:space="preserve"> </v>
      </c>
      <c r="EZ29" s="9">
        <f t="shared" si="129"/>
        <v>0.68349536122897359</v>
      </c>
      <c r="FA29" s="9">
        <f t="shared" si="129"/>
        <v>0.68349536122897359</v>
      </c>
      <c r="FB29" s="9" t="str">
        <f t="shared" si="129"/>
        <v xml:space="preserve"> </v>
      </c>
      <c r="FC29" s="130">
        <f t="shared" si="157"/>
        <v>1638084.77</v>
      </c>
      <c r="FD29" s="130">
        <v>1538084.77</v>
      </c>
      <c r="FE29" s="130">
        <v>100000</v>
      </c>
      <c r="FF29" s="130">
        <f t="shared" si="158"/>
        <v>796748.24</v>
      </c>
      <c r="FG29" s="130">
        <v>697485.07</v>
      </c>
      <c r="FH29" s="130">
        <v>99263.17</v>
      </c>
      <c r="FI29" s="130">
        <f t="shared" si="159"/>
        <v>817333.20000000007</v>
      </c>
      <c r="FJ29" s="130">
        <v>742614.4</v>
      </c>
      <c r="FK29" s="130">
        <v>74718.8</v>
      </c>
      <c r="FL29" s="9">
        <f>IF(FC29=0," ",IF(FF29/FC29*100&gt;200,"СВ.200",FF29/FC29))</f>
        <v>0.48639011520752984</v>
      </c>
      <c r="FM29" s="9">
        <f t="shared" si="130"/>
        <v>0.45347635163177641</v>
      </c>
      <c r="FN29" s="9">
        <f t="shared" si="173"/>
        <v>1.0074229948529752</v>
      </c>
      <c r="FO29" s="9">
        <f t="shared" si="175"/>
        <v>0.97481448202520093</v>
      </c>
      <c r="FP29" s="9">
        <f t="shared" si="161"/>
        <v>0.93922912079270204</v>
      </c>
      <c r="FQ29" s="9">
        <f t="shared" si="161"/>
        <v>1.3284898847411895</v>
      </c>
      <c r="FR29" s="130">
        <f t="shared" si="162"/>
        <v>69879.7</v>
      </c>
      <c r="FS29" s="130"/>
      <c r="FT29" s="130">
        <v>69879.7</v>
      </c>
      <c r="FU29" s="130">
        <f t="shared" si="163"/>
        <v>69879.7</v>
      </c>
      <c r="FV29" s="130"/>
      <c r="FW29" s="130">
        <v>69879.7</v>
      </c>
      <c r="FX29" s="130">
        <f t="shared" si="164"/>
        <v>49114.7</v>
      </c>
      <c r="FY29" s="130"/>
      <c r="FZ29" s="130">
        <v>49114.7</v>
      </c>
      <c r="GA29" s="9">
        <f t="shared" si="33"/>
        <v>1</v>
      </c>
      <c r="GB29" s="9" t="str">
        <f t="shared" si="33"/>
        <v xml:space="preserve"> </v>
      </c>
      <c r="GC29" s="19">
        <f t="shared" si="33"/>
        <v>1</v>
      </c>
      <c r="GD29" s="9">
        <f t="shared" si="174"/>
        <v>1.4227858461926877</v>
      </c>
      <c r="GE29" s="9" t="str">
        <f t="shared" si="165"/>
        <v xml:space="preserve"> </v>
      </c>
      <c r="GF29" s="9">
        <f t="shared" si="165"/>
        <v>1.4227858461926877</v>
      </c>
      <c r="GG29" s="107">
        <f t="shared" si="131"/>
        <v>0.1004533686188918</v>
      </c>
      <c r="GH29" s="10">
        <f t="shared" si="132"/>
        <v>0.13518771281344683</v>
      </c>
      <c r="GI29" s="10">
        <f t="shared" si="133"/>
        <v>6.1112237398148521E-2</v>
      </c>
      <c r="GJ29" s="67">
        <f t="shared" si="134"/>
        <v>9.808730323138784E-2</v>
      </c>
      <c r="GK29" s="10">
        <f t="shared" si="135"/>
        <v>0.11865969864499741</v>
      </c>
      <c r="GL29" s="10">
        <f t="shared" si="136"/>
        <v>7.3692228622297712E-2</v>
      </c>
      <c r="GM29" s="37">
        <f t="shared" si="86"/>
        <v>8.6847748603426173E-2</v>
      </c>
      <c r="GN29" s="9">
        <f t="shared" si="86"/>
        <v>7.0932360603409322E-2</v>
      </c>
      <c r="GO29" s="9">
        <f t="shared" si="86"/>
        <v>0.12672397077910727</v>
      </c>
      <c r="GP29" s="37">
        <f t="shared" si="87"/>
        <v>3.5520636206250525E-2</v>
      </c>
      <c r="GQ29" s="9">
        <f t="shared" si="87"/>
        <v>4.6276831671754719E-2</v>
      </c>
      <c r="GR29" s="9">
        <f t="shared" si="87"/>
        <v>1.4982665806558699E-2</v>
      </c>
      <c r="GS29" s="37">
        <f t="shared" si="88"/>
        <v>0.14765625832566259</v>
      </c>
      <c r="GT29" s="9">
        <f t="shared" si="88"/>
        <v>0.20658878787999965</v>
      </c>
      <c r="GU29" s="9" t="str">
        <f t="shared" si="88"/>
        <v xml:space="preserve"> </v>
      </c>
      <c r="GV29" s="37">
        <f t="shared" si="89"/>
        <v>0.16324392249954245</v>
      </c>
      <c r="GW29" s="9">
        <f t="shared" si="90"/>
        <v>0.24873842389326556</v>
      </c>
      <c r="GX29" s="9" t="str">
        <f t="shared" si="90"/>
        <v xml:space="preserve"> </v>
      </c>
      <c r="GY29" s="37">
        <f t="shared" si="91"/>
        <v>3.0535381422793043E-4</v>
      </c>
      <c r="GZ29" s="9" t="str">
        <f t="shared" si="91"/>
        <v xml:space="preserve"> </v>
      </c>
      <c r="HA29" s="9">
        <f t="shared" si="91"/>
        <v>1.070421969546024E-3</v>
      </c>
      <c r="HB29" s="37" t="str">
        <f t="shared" si="92"/>
        <v xml:space="preserve"> </v>
      </c>
      <c r="HC29" s="9" t="str">
        <f t="shared" si="92"/>
        <v xml:space="preserve"> </v>
      </c>
      <c r="HD29" s="9" t="str">
        <f t="shared" si="92"/>
        <v xml:space="preserve"> </v>
      </c>
      <c r="HE29" s="37">
        <f t="shared" si="93"/>
        <v>4.9007131385654386E-2</v>
      </c>
      <c r="HF29" s="9">
        <f t="shared" si="93"/>
        <v>6.8566845626743242E-2</v>
      </c>
      <c r="HG29" s="19" t="str">
        <f t="shared" si="93"/>
        <v xml:space="preserve"> </v>
      </c>
      <c r="HH29" s="37">
        <f t="shared" si="94"/>
        <v>3.0920542234971208E-2</v>
      </c>
      <c r="HI29" s="9">
        <f t="shared" si="94"/>
        <v>4.7114323300295892E-2</v>
      </c>
      <c r="HJ29" s="9" t="str">
        <f t="shared" si="94"/>
        <v xml:space="preserve"> </v>
      </c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</row>
    <row r="30" spans="1:244" s="12" customFormat="1" ht="15.75" outlineLevel="1" x14ac:dyDescent="0.2">
      <c r="A30" s="32">
        <v>19</v>
      </c>
      <c r="B30" s="82" t="s">
        <v>23</v>
      </c>
      <c r="C30" s="130">
        <f t="shared" si="137"/>
        <v>295427412.28999996</v>
      </c>
      <c r="D30" s="144">
        <v>123225501.02</v>
      </c>
      <c r="E30" s="131">
        <v>172201911.26999998</v>
      </c>
      <c r="F30" s="130">
        <f t="shared" si="138"/>
        <v>245507803</v>
      </c>
      <c r="G30" s="144">
        <v>109016824.42</v>
      </c>
      <c r="H30" s="131">
        <v>136490978.58000001</v>
      </c>
      <c r="I30" s="130">
        <f t="shared" si="139"/>
        <v>83316464.340000004</v>
      </c>
      <c r="J30" s="130">
        <v>24390252.52</v>
      </c>
      <c r="K30" s="130">
        <v>58926211.82</v>
      </c>
      <c r="L30" s="130">
        <f t="shared" si="95"/>
        <v>31376802.140000001</v>
      </c>
      <c r="M30" s="130">
        <v>18619946.449999999</v>
      </c>
      <c r="N30" s="130">
        <v>12756855.689999999</v>
      </c>
      <c r="O30" s="130">
        <f t="shared" si="96"/>
        <v>29731013.580000002</v>
      </c>
      <c r="P30" s="130">
        <v>20706170.400000002</v>
      </c>
      <c r="Q30" s="130">
        <v>9024843.1799999997</v>
      </c>
      <c r="R30" s="9">
        <f t="shared" si="97"/>
        <v>0.37659785960139558</v>
      </c>
      <c r="S30" s="9">
        <f t="shared" si="97"/>
        <v>0.76341753471931662</v>
      </c>
      <c r="T30" s="9">
        <f t="shared" si="97"/>
        <v>0.21648864394962219</v>
      </c>
      <c r="U30" s="9">
        <f t="shared" si="98"/>
        <v>1.0553559519782776</v>
      </c>
      <c r="V30" s="9">
        <f t="shared" si="98"/>
        <v>0.89924626767294435</v>
      </c>
      <c r="W30" s="9">
        <f t="shared" si="98"/>
        <v>1.4135265772008683</v>
      </c>
      <c r="X30" s="130">
        <f t="shared" si="140"/>
        <v>6500000</v>
      </c>
      <c r="Y30" s="130">
        <v>4000000</v>
      </c>
      <c r="Z30" s="130">
        <v>2500000</v>
      </c>
      <c r="AA30" s="130">
        <f t="shared" si="99"/>
        <v>5946931.9100000001</v>
      </c>
      <c r="AB30" s="130">
        <v>3814930.89</v>
      </c>
      <c r="AC30" s="130">
        <v>2132001.02</v>
      </c>
      <c r="AD30" s="130">
        <f t="shared" si="100"/>
        <v>4588580.58</v>
      </c>
      <c r="AE30" s="130">
        <v>2529849.31</v>
      </c>
      <c r="AF30" s="130">
        <v>2058731.27</v>
      </c>
      <c r="AG30" s="9">
        <f t="shared" si="101"/>
        <v>0.91491260153846155</v>
      </c>
      <c r="AH30" s="9">
        <f t="shared" si="101"/>
        <v>0.95373272250000007</v>
      </c>
      <c r="AI30" s="9">
        <f t="shared" si="101"/>
        <v>0.85280040800000001</v>
      </c>
      <c r="AJ30" s="9">
        <f t="shared" si="176"/>
        <v>1.2960286533749834</v>
      </c>
      <c r="AK30" s="9">
        <f t="shared" si="176"/>
        <v>1.5079676385942529</v>
      </c>
      <c r="AL30" s="9">
        <f t="shared" si="176"/>
        <v>1.0355897591238317</v>
      </c>
      <c r="AM30" s="130">
        <f t="shared" si="141"/>
        <v>1965442</v>
      </c>
      <c r="AN30" s="130">
        <v>610670</v>
      </c>
      <c r="AO30" s="130">
        <v>1354772</v>
      </c>
      <c r="AP30" s="130">
        <f t="shared" si="142"/>
        <v>902740.03</v>
      </c>
      <c r="AQ30" s="130">
        <v>344583.84</v>
      </c>
      <c r="AR30" s="130">
        <v>558156.18999999994</v>
      </c>
      <c r="AS30" s="130">
        <f t="shared" si="143"/>
        <v>1183406.43</v>
      </c>
      <c r="AT30" s="130">
        <v>462043.82</v>
      </c>
      <c r="AU30" s="130">
        <v>721362.61</v>
      </c>
      <c r="AV30" s="9">
        <f t="shared" si="103"/>
        <v>0.45930636976313727</v>
      </c>
      <c r="AW30" s="9">
        <f t="shared" si="103"/>
        <v>0.5642717670755073</v>
      </c>
      <c r="AX30" s="9">
        <f t="shared" si="103"/>
        <v>0.41199271168875645</v>
      </c>
      <c r="AY30" s="9">
        <f t="shared" si="177"/>
        <v>0.76283177707594518</v>
      </c>
      <c r="AZ30" s="9">
        <f t="shared" si="104"/>
        <v>0.7457817312652294</v>
      </c>
      <c r="BA30" s="9">
        <f t="shared" si="104"/>
        <v>0.77375259302668864</v>
      </c>
      <c r="BB30" s="130">
        <f t="shared" si="144"/>
        <v>2491716</v>
      </c>
      <c r="BC30" s="130">
        <v>477000</v>
      </c>
      <c r="BD30" s="130">
        <v>2014716</v>
      </c>
      <c r="BE30" s="130">
        <f t="shared" si="105"/>
        <v>1949174.42</v>
      </c>
      <c r="BF30" s="130">
        <v>375339.73</v>
      </c>
      <c r="BG30" s="130">
        <v>1573834.69</v>
      </c>
      <c r="BH30" s="130">
        <f t="shared" si="106"/>
        <v>1808271.4700000002</v>
      </c>
      <c r="BI30" s="130">
        <v>492589.06</v>
      </c>
      <c r="BJ30" s="130">
        <v>1315682.4100000001</v>
      </c>
      <c r="BK30" s="9">
        <f t="shared" si="107"/>
        <v>0.7822618709355319</v>
      </c>
      <c r="BL30" s="9">
        <f t="shared" si="108"/>
        <v>0.78687574423480078</v>
      </c>
      <c r="BM30" s="9">
        <f t="shared" si="108"/>
        <v>0.78116949982032202</v>
      </c>
      <c r="BN30" s="9">
        <f t="shared" si="166"/>
        <v>1.0779213477277279</v>
      </c>
      <c r="BO30" s="9">
        <f t="shared" si="170"/>
        <v>0.76197333736969308</v>
      </c>
      <c r="BP30" s="9">
        <f t="shared" si="167"/>
        <v>1.1962116982319462</v>
      </c>
      <c r="BQ30" s="130">
        <f t="shared" si="145"/>
        <v>556424.52</v>
      </c>
      <c r="BR30" s="130">
        <v>556424.52</v>
      </c>
      <c r="BS30" s="150"/>
      <c r="BT30" s="130">
        <f t="shared" si="109"/>
        <v>382649.51</v>
      </c>
      <c r="BU30" s="130">
        <v>382649.51</v>
      </c>
      <c r="BV30" s="150"/>
      <c r="BW30" s="130">
        <f t="shared" si="110"/>
        <v>503661.17</v>
      </c>
      <c r="BX30" s="130">
        <v>503661.17</v>
      </c>
      <c r="BY30" s="150"/>
      <c r="BZ30" s="9">
        <f t="shared" si="111"/>
        <v>0.68769347188366181</v>
      </c>
      <c r="CA30" s="9">
        <f t="shared" si="112"/>
        <v>0.68769347188366181</v>
      </c>
      <c r="CB30" s="9" t="str">
        <f t="shared" si="113"/>
        <v xml:space="preserve"> </v>
      </c>
      <c r="CC30" s="9">
        <f t="shared" si="114"/>
        <v>0.75973597488168487</v>
      </c>
      <c r="CD30" s="9">
        <f t="shared" si="114"/>
        <v>0.75973597488168487</v>
      </c>
      <c r="CE30" s="9" t="str">
        <f t="shared" si="114"/>
        <v xml:space="preserve"> </v>
      </c>
      <c r="CF30" s="130">
        <f t="shared" si="146"/>
        <v>21557390.740000002</v>
      </c>
      <c r="CG30" s="130">
        <v>16753681</v>
      </c>
      <c r="CH30" s="130">
        <v>4803709.74</v>
      </c>
      <c r="CI30" s="130">
        <f t="shared" si="147"/>
        <v>17894252.68</v>
      </c>
      <c r="CJ30" s="130">
        <v>11336648.17</v>
      </c>
      <c r="CK30" s="130">
        <v>6557604.5099999998</v>
      </c>
      <c r="CL30" s="130">
        <f t="shared" si="148"/>
        <v>14789512.76</v>
      </c>
      <c r="CM30" s="130">
        <v>11729853.029999999</v>
      </c>
      <c r="CN30" s="130">
        <v>3059659.73</v>
      </c>
      <c r="CO30" s="9">
        <f t="shared" si="115"/>
        <v>0.83007507243429957</v>
      </c>
      <c r="CP30" s="9">
        <f t="shared" si="115"/>
        <v>0.67666611116685338</v>
      </c>
      <c r="CQ30" s="9">
        <f>IF(CH30=0," ",IF(CK30/CH30*100&gt;200,"СВ.200",CK30/CH30))</f>
        <v>1.3651125619425954</v>
      </c>
      <c r="CR30" s="9">
        <f t="shared" si="116"/>
        <v>1.2099284790772242</v>
      </c>
      <c r="CS30" s="9">
        <f t="shared" si="116"/>
        <v>0.96647827905478889</v>
      </c>
      <c r="CT30" s="9" t="str">
        <f t="shared" si="116"/>
        <v>СВ.200</v>
      </c>
      <c r="CU30" s="130">
        <f t="shared" si="149"/>
        <v>45476443.200000003</v>
      </c>
      <c r="CV30" s="130">
        <v>47652</v>
      </c>
      <c r="CW30" s="130">
        <v>45428791.200000003</v>
      </c>
      <c r="CX30" s="130">
        <f t="shared" si="117"/>
        <v>441859.99</v>
      </c>
      <c r="CY30" s="130">
        <v>179376</v>
      </c>
      <c r="CZ30" s="130">
        <v>262483.99</v>
      </c>
      <c r="DA30" s="130">
        <f t="shared" si="118"/>
        <v>2514905.14</v>
      </c>
      <c r="DB30" s="130">
        <v>2278703</v>
      </c>
      <c r="DC30" s="130">
        <v>236202.14</v>
      </c>
      <c r="DD30" s="9">
        <f t="shared" si="171"/>
        <v>9.7162389779858593E-3</v>
      </c>
      <c r="DE30" s="9" t="str">
        <f t="shared" si="171"/>
        <v>СВ.200</v>
      </c>
      <c r="DF30" s="9">
        <f t="shared" si="171"/>
        <v>5.7779215133507665E-3</v>
      </c>
      <c r="DG30" s="9">
        <f t="shared" si="120"/>
        <v>0.17569648372502827</v>
      </c>
      <c r="DH30" s="9">
        <f t="shared" si="120"/>
        <v>7.8718463968318816E-2</v>
      </c>
      <c r="DI30" s="9">
        <f t="shared" si="120"/>
        <v>1.1112684669156681</v>
      </c>
      <c r="DJ30" s="130">
        <f t="shared" si="150"/>
        <v>1816000</v>
      </c>
      <c r="DK30" s="130">
        <v>1016000</v>
      </c>
      <c r="DL30" s="130">
        <v>800000</v>
      </c>
      <c r="DM30" s="130">
        <f t="shared" si="121"/>
        <v>1205680.5900000001</v>
      </c>
      <c r="DN30" s="130">
        <v>1020691.37</v>
      </c>
      <c r="DO30" s="130">
        <v>184989.22</v>
      </c>
      <c r="DP30" s="130">
        <f t="shared" si="122"/>
        <v>1036656.36</v>
      </c>
      <c r="DQ30" s="130">
        <v>894399.52</v>
      </c>
      <c r="DR30" s="130">
        <v>142256.84</v>
      </c>
      <c r="DS30" s="9">
        <f t="shared" si="178"/>
        <v>0.6639210297356829</v>
      </c>
      <c r="DT30" s="9">
        <f t="shared" si="178"/>
        <v>1.0046174901574803</v>
      </c>
      <c r="DU30" s="9">
        <f t="shared" si="178"/>
        <v>0.231236525</v>
      </c>
      <c r="DV30" s="9">
        <f t="shared" si="179"/>
        <v>1.1630475020671267</v>
      </c>
      <c r="DW30" s="9">
        <f t="shared" si="179"/>
        <v>1.1412029492144629</v>
      </c>
      <c r="DX30" s="9">
        <f t="shared" si="179"/>
        <v>1.3003889303319265</v>
      </c>
      <c r="DY30" s="153">
        <f t="shared" si="151"/>
        <v>0</v>
      </c>
      <c r="DZ30" s="153">
        <v>0</v>
      </c>
      <c r="EA30" s="153">
        <v>0</v>
      </c>
      <c r="EB30" s="153">
        <f t="shared" si="152"/>
        <v>2432.88</v>
      </c>
      <c r="EC30" s="153">
        <v>0</v>
      </c>
      <c r="ED30" s="153">
        <v>2432.88</v>
      </c>
      <c r="EE30" s="153">
        <f t="shared" si="153"/>
        <v>537798.76</v>
      </c>
      <c r="EF30" s="153">
        <v>537798.76</v>
      </c>
      <c r="EG30" s="153">
        <v>0</v>
      </c>
      <c r="EH30" s="9" t="e">
        <f t="shared" si="172"/>
        <v>#DIV/0!</v>
      </c>
      <c r="EI30" s="9" t="str">
        <f t="shared" si="169"/>
        <v xml:space="preserve"> </v>
      </c>
      <c r="EJ30" s="9" t="e">
        <f t="shared" si="169"/>
        <v>#DIV/0!</v>
      </c>
      <c r="EK30" s="9">
        <f t="shared" si="126"/>
        <v>4.523773911267479E-3</v>
      </c>
      <c r="EL30" s="9">
        <f t="shared" si="126"/>
        <v>0</v>
      </c>
      <c r="EM30" s="9" t="str">
        <f t="shared" si="126"/>
        <v xml:space="preserve"> </v>
      </c>
      <c r="EN30" s="130">
        <f t="shared" si="154"/>
        <v>897871.08000000007</v>
      </c>
      <c r="EO30" s="130">
        <v>395545</v>
      </c>
      <c r="EP30" s="130">
        <v>502326.08</v>
      </c>
      <c r="EQ30" s="130">
        <f t="shared" si="155"/>
        <v>683724.37</v>
      </c>
      <c r="ER30" s="130">
        <v>598753.36</v>
      </c>
      <c r="ES30" s="130">
        <v>84971.01</v>
      </c>
      <c r="ET30" s="130">
        <f t="shared" si="156"/>
        <v>330656.83</v>
      </c>
      <c r="EU30" s="130">
        <v>314942.89</v>
      </c>
      <c r="EV30" s="130">
        <v>15713.94</v>
      </c>
      <c r="EW30" s="9">
        <f t="shared" si="127"/>
        <v>0.76149503556791243</v>
      </c>
      <c r="EX30" s="9">
        <f t="shared" si="128"/>
        <v>1.5137427094262346</v>
      </c>
      <c r="EY30" s="9">
        <f t="shared" si="128"/>
        <v>0.169155083486806</v>
      </c>
      <c r="EZ30" s="9" t="str">
        <f t="shared" si="129"/>
        <v>СВ.200</v>
      </c>
      <c r="FA30" s="9">
        <f t="shared" si="129"/>
        <v>1.9011489987914951</v>
      </c>
      <c r="FB30" s="9" t="str">
        <f t="shared" si="129"/>
        <v>СВ.200</v>
      </c>
      <c r="FC30" s="130">
        <f t="shared" si="157"/>
        <v>233680</v>
      </c>
      <c r="FD30" s="130">
        <v>233280</v>
      </c>
      <c r="FE30" s="130">
        <v>400</v>
      </c>
      <c r="FF30" s="130">
        <f t="shared" si="158"/>
        <v>10926.58</v>
      </c>
      <c r="FG30" s="130">
        <v>10526.58</v>
      </c>
      <c r="FH30" s="130">
        <v>400</v>
      </c>
      <c r="FI30" s="130">
        <f t="shared" si="159"/>
        <v>395787.3</v>
      </c>
      <c r="FJ30" s="130">
        <v>392187.3</v>
      </c>
      <c r="FK30" s="130">
        <v>3600</v>
      </c>
      <c r="FL30" s="9">
        <f>IF(FC30=0," ",IF(FF30/FC30*100&gt;200,"СВ.200",FF30/FC30))</f>
        <v>4.6758729887024994E-2</v>
      </c>
      <c r="FM30" s="9">
        <f t="shared" si="130"/>
        <v>4.5124228395061729E-2</v>
      </c>
      <c r="FN30" s="9">
        <f t="shared" si="173"/>
        <v>1</v>
      </c>
      <c r="FO30" s="9">
        <f t="shared" si="175"/>
        <v>2.7607202151256498E-2</v>
      </c>
      <c r="FP30" s="9">
        <f t="shared" si="161"/>
        <v>2.6840695759398635E-2</v>
      </c>
      <c r="FQ30" s="9">
        <f t="shared" si="161"/>
        <v>0.1111111111111111</v>
      </c>
      <c r="FR30" s="130">
        <f t="shared" si="162"/>
        <v>81496.800000000003</v>
      </c>
      <c r="FS30" s="130"/>
      <c r="FT30" s="130">
        <v>81496.800000000003</v>
      </c>
      <c r="FU30" s="130">
        <f t="shared" si="163"/>
        <v>81462</v>
      </c>
      <c r="FV30" s="130"/>
      <c r="FW30" s="130">
        <v>81462</v>
      </c>
      <c r="FX30" s="130">
        <f t="shared" si="164"/>
        <v>0</v>
      </c>
      <c r="FY30" s="130"/>
      <c r="FZ30" s="130">
        <v>0</v>
      </c>
      <c r="GA30" s="9">
        <f t="shared" si="33"/>
        <v>0.99957298936890771</v>
      </c>
      <c r="GB30" s="9" t="str">
        <f t="shared" si="33"/>
        <v xml:space="preserve"> </v>
      </c>
      <c r="GC30" s="19">
        <f t="shared" si="33"/>
        <v>0.99957298936890771</v>
      </c>
      <c r="GD30" s="9" t="str">
        <f t="shared" si="174"/>
        <v xml:space="preserve"> </v>
      </c>
      <c r="GE30" s="9" t="str">
        <f t="shared" si="165"/>
        <v xml:space="preserve"> </v>
      </c>
      <c r="GF30" s="9" t="str">
        <f t="shared" si="165"/>
        <v xml:space="preserve"> </v>
      </c>
      <c r="GG30" s="107">
        <f t="shared" si="131"/>
        <v>0.12110007591082554</v>
      </c>
      <c r="GH30" s="10">
        <f t="shared" si="132"/>
        <v>0.18993554903257015</v>
      </c>
      <c r="GI30" s="10">
        <f t="shared" si="133"/>
        <v>6.6120437217836808E-2</v>
      </c>
      <c r="GJ30" s="67">
        <f t="shared" si="134"/>
        <v>0.10620816090417377</v>
      </c>
      <c r="GK30" s="10">
        <f t="shared" si="135"/>
        <v>0.15110465200687564</v>
      </c>
      <c r="GL30" s="10">
        <f t="shared" si="136"/>
        <v>7.4080801983656172E-2</v>
      </c>
      <c r="GM30" s="37">
        <f t="shared" si="86"/>
        <v>0.1543365000877982</v>
      </c>
      <c r="GN30" s="9">
        <f t="shared" si="86"/>
        <v>0.12217852268809687</v>
      </c>
      <c r="GO30" s="9">
        <f t="shared" si="86"/>
        <v>0.22811823196688499</v>
      </c>
      <c r="GP30" s="37">
        <f t="shared" si="87"/>
        <v>0.18953276001376473</v>
      </c>
      <c r="GQ30" s="9">
        <f t="shared" si="87"/>
        <v>0.20488409567901847</v>
      </c>
      <c r="GR30" s="9">
        <f t="shared" si="87"/>
        <v>0.16712590248012754</v>
      </c>
      <c r="GS30" s="37">
        <f t="shared" si="88"/>
        <v>6.082105021863167E-2</v>
      </c>
      <c r="GT30" s="9">
        <f t="shared" si="88"/>
        <v>2.3789481612688745E-2</v>
      </c>
      <c r="GU30" s="9">
        <f t="shared" si="88"/>
        <v>0.14578451766515904</v>
      </c>
      <c r="GV30" s="37">
        <f t="shared" si="89"/>
        <v>6.2121512935033596E-2</v>
      </c>
      <c r="GW30" s="9">
        <f t="shared" si="90"/>
        <v>2.015793820932283E-2</v>
      </c>
      <c r="GX30" s="9">
        <f t="shared" si="90"/>
        <v>0.12337167780566154</v>
      </c>
      <c r="GY30" s="37">
        <f t="shared" si="91"/>
        <v>8.4588610920812074E-2</v>
      </c>
      <c r="GZ30" s="9">
        <f t="shared" si="91"/>
        <v>0.11004946622094831</v>
      </c>
      <c r="HA30" s="9">
        <f t="shared" si="91"/>
        <v>2.6172437048374287E-2</v>
      </c>
      <c r="HB30" s="37">
        <f t="shared" si="92"/>
        <v>1.4082378058428869E-2</v>
      </c>
      <c r="HC30" s="9">
        <f t="shared" si="92"/>
        <v>9.6335400577910908E-3</v>
      </c>
      <c r="HD30" s="9">
        <f t="shared" si="92"/>
        <v>2.057591591364941E-2</v>
      </c>
      <c r="HE30" s="37">
        <f t="shared" si="93"/>
        <v>1.1121613096380685E-2</v>
      </c>
      <c r="HF30" s="9">
        <f t="shared" si="93"/>
        <v>1.5210098435198813E-2</v>
      </c>
      <c r="HG30" s="19">
        <f t="shared" si="93"/>
        <v>1.7411870418783278E-3</v>
      </c>
      <c r="HH30" s="37">
        <f t="shared" si="94"/>
        <v>2.1790760159346181E-2</v>
      </c>
      <c r="HI30" s="9">
        <f t="shared" si="94"/>
        <v>3.2156556497508079E-2</v>
      </c>
      <c r="HJ30" s="9">
        <f t="shared" si="94"/>
        <v>6.6608114150423538E-3</v>
      </c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</row>
    <row r="31" spans="1:244" s="12" customFormat="1" ht="15.75" outlineLevel="1" x14ac:dyDescent="0.2">
      <c r="A31" s="32">
        <v>20</v>
      </c>
      <c r="B31" s="82" t="s">
        <v>24</v>
      </c>
      <c r="C31" s="130">
        <f t="shared" si="137"/>
        <v>119973644.97999999</v>
      </c>
      <c r="D31" s="144">
        <v>67712634.969999999</v>
      </c>
      <c r="E31" s="131">
        <v>52261010.009999998</v>
      </c>
      <c r="F31" s="130">
        <f t="shared" si="138"/>
        <v>98231023.879999995</v>
      </c>
      <c r="G31" s="144">
        <v>56339562.670000002</v>
      </c>
      <c r="H31" s="131">
        <v>41891461.210000001</v>
      </c>
      <c r="I31" s="130">
        <f>J31+K31</f>
        <v>22042561.530000001</v>
      </c>
      <c r="J31" s="130">
        <v>19668411.550000001</v>
      </c>
      <c r="K31" s="130">
        <v>2374149.98</v>
      </c>
      <c r="L31" s="130">
        <f t="shared" si="95"/>
        <v>13150833.57</v>
      </c>
      <c r="M31" s="130">
        <v>10610856.280000001</v>
      </c>
      <c r="N31" s="130">
        <v>2539977.29</v>
      </c>
      <c r="O31" s="130">
        <f t="shared" si="96"/>
        <v>10054109.569999998</v>
      </c>
      <c r="P31" s="130">
        <v>9339241.4799999986</v>
      </c>
      <c r="Q31" s="130">
        <v>714868.09000000008</v>
      </c>
      <c r="R31" s="9">
        <f t="shared" si="97"/>
        <v>0.59661094978011842</v>
      </c>
      <c r="S31" s="9">
        <f t="shared" si="97"/>
        <v>0.53948720022588714</v>
      </c>
      <c r="T31" s="9">
        <f t="shared" si="97"/>
        <v>1.0698470237335216</v>
      </c>
      <c r="U31" s="9">
        <f t="shared" si="98"/>
        <v>1.3080057938934917</v>
      </c>
      <c r="V31" s="9">
        <f t="shared" si="98"/>
        <v>1.1361582525436533</v>
      </c>
      <c r="W31" s="9" t="str">
        <f t="shared" si="98"/>
        <v>СВ.200</v>
      </c>
      <c r="X31" s="130">
        <f t="shared" si="140"/>
        <v>855000</v>
      </c>
      <c r="Y31" s="130">
        <v>455000</v>
      </c>
      <c r="Z31" s="130">
        <v>400000</v>
      </c>
      <c r="AA31" s="130">
        <f t="shared" si="99"/>
        <v>1160906.32</v>
      </c>
      <c r="AB31" s="130">
        <v>887183.74</v>
      </c>
      <c r="AC31" s="130">
        <v>273722.58</v>
      </c>
      <c r="AD31" s="130">
        <f t="shared" si="100"/>
        <v>417148.14</v>
      </c>
      <c r="AE31" s="130">
        <v>254416.08</v>
      </c>
      <c r="AF31" s="130">
        <v>162732.06</v>
      </c>
      <c r="AG31" s="9">
        <f t="shared" si="101"/>
        <v>1.3577851695906433</v>
      </c>
      <c r="AH31" s="9">
        <f t="shared" si="101"/>
        <v>1.9498543736263736</v>
      </c>
      <c r="AI31" s="9">
        <f t="shared" si="101"/>
        <v>0.68430645000000001</v>
      </c>
      <c r="AJ31" s="9" t="str">
        <f t="shared" si="176"/>
        <v>СВ.200</v>
      </c>
      <c r="AK31" s="9" t="str">
        <f t="shared" si="176"/>
        <v>СВ.200</v>
      </c>
      <c r="AL31" s="9">
        <f t="shared" si="176"/>
        <v>1.6820445829789166</v>
      </c>
      <c r="AM31" s="130">
        <f t="shared" si="141"/>
        <v>356713</v>
      </c>
      <c r="AN31" s="130">
        <v>250000</v>
      </c>
      <c r="AO31" s="130">
        <v>106713</v>
      </c>
      <c r="AP31" s="130">
        <f t="shared" si="142"/>
        <v>58676.399999999994</v>
      </c>
      <c r="AQ31" s="130">
        <v>39119.629999999997</v>
      </c>
      <c r="AR31" s="130">
        <v>19556.77</v>
      </c>
      <c r="AS31" s="130">
        <f t="shared" si="143"/>
        <v>147696.88</v>
      </c>
      <c r="AT31" s="130">
        <v>85611.7</v>
      </c>
      <c r="AU31" s="130">
        <v>62085.18</v>
      </c>
      <c r="AV31" s="9">
        <f t="shared" si="103"/>
        <v>0.16449190245379336</v>
      </c>
      <c r="AW31" s="9">
        <f t="shared" si="103"/>
        <v>0.15647851999999998</v>
      </c>
      <c r="AX31" s="9">
        <f t="shared" si="103"/>
        <v>0.18326511296655515</v>
      </c>
      <c r="AY31" s="9">
        <f t="shared" si="177"/>
        <v>0.39727582600255329</v>
      </c>
      <c r="AZ31" s="9">
        <f t="shared" si="104"/>
        <v>0.45694256742945177</v>
      </c>
      <c r="BA31" s="9">
        <f t="shared" si="104"/>
        <v>0.31499900620405707</v>
      </c>
      <c r="BB31" s="130">
        <f t="shared" si="144"/>
        <v>657940</v>
      </c>
      <c r="BC31" s="130">
        <v>454940</v>
      </c>
      <c r="BD31" s="130">
        <v>203000</v>
      </c>
      <c r="BE31" s="130">
        <f t="shared" si="105"/>
        <v>442671.12</v>
      </c>
      <c r="BF31" s="130">
        <v>252257.91999999998</v>
      </c>
      <c r="BG31" s="130">
        <v>190413.2</v>
      </c>
      <c r="BH31" s="130">
        <f t="shared" si="106"/>
        <v>395542</v>
      </c>
      <c r="BI31" s="130">
        <v>330585.2</v>
      </c>
      <c r="BJ31" s="130">
        <v>64956.800000000003</v>
      </c>
      <c r="BK31" s="9">
        <f t="shared" si="107"/>
        <v>0.67281381280967867</v>
      </c>
      <c r="BL31" s="9">
        <f t="shared" si="108"/>
        <v>0.55448613003912606</v>
      </c>
      <c r="BM31" s="9">
        <f t="shared" si="108"/>
        <v>0.93799605911330053</v>
      </c>
      <c r="BN31" s="9">
        <f t="shared" si="166"/>
        <v>1.1191507349409164</v>
      </c>
      <c r="BO31" s="9">
        <f t="shared" si="170"/>
        <v>0.76306477119967853</v>
      </c>
      <c r="BP31" s="9" t="str">
        <f t="shared" si="167"/>
        <v>СВ.200</v>
      </c>
      <c r="BQ31" s="130">
        <f t="shared" si="145"/>
        <v>0</v>
      </c>
      <c r="BR31" s="130">
        <v>0</v>
      </c>
      <c r="BS31" s="150"/>
      <c r="BT31" s="130">
        <f t="shared" si="109"/>
        <v>30968.28</v>
      </c>
      <c r="BU31" s="130">
        <v>30968.28</v>
      </c>
      <c r="BV31" s="150"/>
      <c r="BW31" s="130">
        <f t="shared" si="110"/>
        <v>120828.89</v>
      </c>
      <c r="BX31" s="130">
        <v>120828.89</v>
      </c>
      <c r="BY31" s="150"/>
      <c r="BZ31" s="9" t="str">
        <f t="shared" si="111"/>
        <v xml:space="preserve"> </v>
      </c>
      <c r="CA31" s="9" t="e">
        <f t="shared" si="112"/>
        <v>#DIV/0!</v>
      </c>
      <c r="CB31" s="9" t="str">
        <f t="shared" si="113"/>
        <v xml:space="preserve"> </v>
      </c>
      <c r="CC31" s="9">
        <f t="shared" si="114"/>
        <v>0.25629863851269341</v>
      </c>
      <c r="CD31" s="9">
        <f t="shared" si="114"/>
        <v>0.25629863851269341</v>
      </c>
      <c r="CE31" s="9" t="str">
        <f t="shared" si="114"/>
        <v xml:space="preserve"> </v>
      </c>
      <c r="CF31" s="130">
        <f t="shared" si="146"/>
        <v>9105757.5500000007</v>
      </c>
      <c r="CG31" s="130">
        <v>8970341.5500000007</v>
      </c>
      <c r="CH31" s="130">
        <v>135416</v>
      </c>
      <c r="CI31" s="130">
        <f t="shared" si="147"/>
        <v>5536465.54</v>
      </c>
      <c r="CJ31" s="130">
        <v>5455403.7000000002</v>
      </c>
      <c r="CK31" s="130">
        <v>81061.84</v>
      </c>
      <c r="CL31" s="130">
        <f t="shared" si="148"/>
        <v>5367915.8599999994</v>
      </c>
      <c r="CM31" s="130">
        <v>5332796.1399999997</v>
      </c>
      <c r="CN31" s="130">
        <v>35119.72</v>
      </c>
      <c r="CO31" s="9">
        <f t="shared" si="115"/>
        <v>0.60801811486843282</v>
      </c>
      <c r="CP31" s="9">
        <f t="shared" si="115"/>
        <v>0.6081600872822952</v>
      </c>
      <c r="CQ31" s="9">
        <f>IF(CH31=0," ",IF(CK31/CH31*100&gt;200,"СВ.200",CK31/CH31))</f>
        <v>0.59861345778933062</v>
      </c>
      <c r="CR31" s="9">
        <f t="shared" si="116"/>
        <v>1.0313994638507618</v>
      </c>
      <c r="CS31" s="9">
        <f t="shared" si="116"/>
        <v>1.0229912332632316</v>
      </c>
      <c r="CT31" s="9" t="str">
        <f t="shared" si="116"/>
        <v>СВ.200</v>
      </c>
      <c r="CU31" s="130">
        <f t="shared" si="149"/>
        <v>9422130</v>
      </c>
      <c r="CV31" s="130">
        <v>9221000</v>
      </c>
      <c r="CW31" s="130">
        <v>201130</v>
      </c>
      <c r="CX31" s="130">
        <f t="shared" si="117"/>
        <v>1017462</v>
      </c>
      <c r="CY31" s="130">
        <v>346500</v>
      </c>
      <c r="CZ31" s="130">
        <v>670962</v>
      </c>
      <c r="DA31" s="130">
        <f t="shared" si="118"/>
        <v>1543920.1</v>
      </c>
      <c r="DB31" s="130">
        <v>1543920.1</v>
      </c>
      <c r="DC31" s="130">
        <v>0</v>
      </c>
      <c r="DD31" s="9">
        <f t="shared" si="171"/>
        <v>0.10798641071604828</v>
      </c>
      <c r="DE31" s="9">
        <f t="shared" si="171"/>
        <v>3.7577269276651122E-2</v>
      </c>
      <c r="DF31" s="9" t="str">
        <f t="shared" si="171"/>
        <v>СВ.200</v>
      </c>
      <c r="DG31" s="9">
        <f t="shared" si="120"/>
        <v>0.65901208229622754</v>
      </c>
      <c r="DH31" s="9">
        <f t="shared" si="120"/>
        <v>0.22442871234074871</v>
      </c>
      <c r="DI31" s="9" t="str">
        <f t="shared" si="120"/>
        <v xml:space="preserve"> </v>
      </c>
      <c r="DJ31" s="130">
        <f t="shared" si="150"/>
        <v>200000</v>
      </c>
      <c r="DK31" s="130">
        <v>175000</v>
      </c>
      <c r="DL31" s="130">
        <v>25000</v>
      </c>
      <c r="DM31" s="130">
        <f t="shared" si="121"/>
        <v>2580670.48</v>
      </c>
      <c r="DN31" s="130">
        <v>2513125.29</v>
      </c>
      <c r="DO31" s="130">
        <v>67545.19</v>
      </c>
      <c r="DP31" s="130">
        <f t="shared" si="122"/>
        <v>1640299.32</v>
      </c>
      <c r="DQ31" s="130">
        <v>1567448.3</v>
      </c>
      <c r="DR31" s="130">
        <v>72851.02</v>
      </c>
      <c r="DS31" s="9" t="str">
        <f t="shared" si="178"/>
        <v>СВ.200</v>
      </c>
      <c r="DT31" s="9" t="str">
        <f t="shared" si="178"/>
        <v>СВ.200</v>
      </c>
      <c r="DU31" s="9" t="str">
        <f t="shared" si="178"/>
        <v>СВ.200</v>
      </c>
      <c r="DV31" s="9">
        <f t="shared" si="179"/>
        <v>1.5732924159232109</v>
      </c>
      <c r="DW31" s="9">
        <f t="shared" si="179"/>
        <v>1.6033226040055037</v>
      </c>
      <c r="DX31" s="9">
        <f t="shared" si="179"/>
        <v>0.92716876167279472</v>
      </c>
      <c r="DY31" s="153">
        <f t="shared" si="151"/>
        <v>544074</v>
      </c>
      <c r="DZ31" s="153">
        <v>0</v>
      </c>
      <c r="EA31" s="153">
        <v>544074</v>
      </c>
      <c r="EB31" s="153">
        <f t="shared" si="152"/>
        <v>1425664.0899999999</v>
      </c>
      <c r="EC31" s="153">
        <v>878215.09</v>
      </c>
      <c r="ED31" s="153">
        <v>547449</v>
      </c>
      <c r="EE31" s="153">
        <f t="shared" si="153"/>
        <v>432220.4</v>
      </c>
      <c r="EF31" s="153">
        <v>432220.4</v>
      </c>
      <c r="EG31" s="153">
        <v>0</v>
      </c>
      <c r="EH31" s="9" t="str">
        <f t="shared" si="172"/>
        <v>СВ.200</v>
      </c>
      <c r="EI31" s="9" t="e">
        <f t="shared" si="169"/>
        <v>#DIV/0!</v>
      </c>
      <c r="EJ31" s="9">
        <f t="shared" si="169"/>
        <v>1.0062032002999592</v>
      </c>
      <c r="EK31" s="9" t="str">
        <f t="shared" si="126"/>
        <v>СВ.200</v>
      </c>
      <c r="EL31" s="9" t="str">
        <f t="shared" si="126"/>
        <v>СВ.200</v>
      </c>
      <c r="EM31" s="9" t="str">
        <f t="shared" si="126"/>
        <v xml:space="preserve"> </v>
      </c>
      <c r="EN31" s="130">
        <f t="shared" si="154"/>
        <v>132130</v>
      </c>
      <c r="EO31" s="130">
        <v>132130</v>
      </c>
      <c r="EP31" s="130">
        <v>0</v>
      </c>
      <c r="EQ31" s="130">
        <f t="shared" si="155"/>
        <v>217655.96</v>
      </c>
      <c r="ER31" s="130">
        <v>208082.63</v>
      </c>
      <c r="ES31" s="130">
        <v>9573.33</v>
      </c>
      <c r="ET31" s="130">
        <f t="shared" si="156"/>
        <v>-253491.49</v>
      </c>
      <c r="EU31" s="130">
        <v>-332854.37</v>
      </c>
      <c r="EV31" s="130">
        <v>79362.880000000005</v>
      </c>
      <c r="EW31" s="9">
        <f t="shared" si="127"/>
        <v>1.6472864603042459</v>
      </c>
      <c r="EX31" s="9">
        <f t="shared" si="128"/>
        <v>1.5748325891167789</v>
      </c>
      <c r="EY31" s="9" t="e">
        <f t="shared" si="128"/>
        <v>#DIV/0!</v>
      </c>
      <c r="EZ31" s="9">
        <f t="shared" si="129"/>
        <v>-0.85863221680538471</v>
      </c>
      <c r="FA31" s="9">
        <f t="shared" si="129"/>
        <v>-0.6251461562604691</v>
      </c>
      <c r="FB31" s="9">
        <f t="shared" si="129"/>
        <v>0.12062730082376041</v>
      </c>
      <c r="FC31" s="130">
        <f t="shared" si="157"/>
        <v>0</v>
      </c>
      <c r="FD31" s="130">
        <v>0</v>
      </c>
      <c r="FE31" s="130">
        <v>0</v>
      </c>
      <c r="FF31" s="130">
        <f t="shared" si="158"/>
        <v>4604.83</v>
      </c>
      <c r="FG31" s="130">
        <v>0</v>
      </c>
      <c r="FH31" s="130">
        <v>4604.83</v>
      </c>
      <c r="FI31" s="130">
        <f t="shared" si="159"/>
        <v>12469.04</v>
      </c>
      <c r="FJ31" s="130">
        <v>1469.04</v>
      </c>
      <c r="FK31" s="130">
        <v>11000</v>
      </c>
      <c r="FL31" s="9" t="str">
        <f>IF(FC31=0," ",IF(FF31/FC31*100&gt;200,"СВ.200",FF31/FC31))</f>
        <v xml:space="preserve"> </v>
      </c>
      <c r="FM31" s="9" t="str">
        <f t="shared" si="130"/>
        <v xml:space="preserve"> </v>
      </c>
      <c r="FN31" s="9">
        <f t="shared" si="173"/>
        <v>0</v>
      </c>
      <c r="FO31" s="9">
        <f t="shared" si="175"/>
        <v>0.36930108492714753</v>
      </c>
      <c r="FP31" s="9">
        <f t="shared" si="161"/>
        <v>0</v>
      </c>
      <c r="FQ31" s="9">
        <f t="shared" si="161"/>
        <v>0.4186209090909091</v>
      </c>
      <c r="FR31" s="130">
        <f t="shared" si="162"/>
        <v>413644.64</v>
      </c>
      <c r="FS31" s="130"/>
      <c r="FT31" s="130">
        <v>413644.64</v>
      </c>
      <c r="FU31" s="130">
        <f t="shared" si="163"/>
        <v>306563.42</v>
      </c>
      <c r="FV31" s="130"/>
      <c r="FW31" s="130">
        <v>306563.42</v>
      </c>
      <c r="FX31" s="130">
        <f t="shared" si="164"/>
        <v>78055.41</v>
      </c>
      <c r="FY31" s="130"/>
      <c r="FZ31" s="130">
        <v>78055.41</v>
      </c>
      <c r="GA31" s="9">
        <f t="shared" si="33"/>
        <v>0.74112750500042734</v>
      </c>
      <c r="GB31" s="9" t="str">
        <f t="shared" si="33"/>
        <v xml:space="preserve"> </v>
      </c>
      <c r="GC31" s="19">
        <f t="shared" si="33"/>
        <v>0.74112750500042734</v>
      </c>
      <c r="GD31" s="9" t="str">
        <f t="shared" si="174"/>
        <v>СВ.200</v>
      </c>
      <c r="GE31" s="9" t="str">
        <f t="shared" si="165"/>
        <v xml:space="preserve"> </v>
      </c>
      <c r="GF31" s="9" t="str">
        <f t="shared" si="165"/>
        <v>СВ.200</v>
      </c>
      <c r="GG31" s="107">
        <f t="shared" si="131"/>
        <v>0.10235167234215332</v>
      </c>
      <c r="GH31" s="10">
        <f t="shared" si="132"/>
        <v>0.16576702120857975</v>
      </c>
      <c r="GI31" s="10">
        <f t="shared" si="133"/>
        <v>1.7064768555491504E-2</v>
      </c>
      <c r="GJ31" s="67">
        <f t="shared" si="134"/>
        <v>0.10961435382072694</v>
      </c>
      <c r="GK31" s="10">
        <f t="shared" si="135"/>
        <v>0.15670422934657804</v>
      </c>
      <c r="GL31" s="10">
        <f t="shared" si="136"/>
        <v>4.8601764288787805E-2</v>
      </c>
      <c r="GM31" s="37">
        <f t="shared" si="86"/>
        <v>4.1490311707434481E-2</v>
      </c>
      <c r="GN31" s="9">
        <f t="shared" si="86"/>
        <v>2.7241621339894943E-2</v>
      </c>
      <c r="GO31" s="9">
        <f t="shared" si="86"/>
        <v>0.22763928377331821</v>
      </c>
      <c r="GP31" s="37">
        <f t="shared" si="87"/>
        <v>8.8276253654999304E-2</v>
      </c>
      <c r="GQ31" s="9">
        <f t="shared" si="87"/>
        <v>8.3610946806641689E-2</v>
      </c>
      <c r="GR31" s="9">
        <f t="shared" si="87"/>
        <v>0.10776575880330017</v>
      </c>
      <c r="GS31" s="37">
        <f t="shared" si="88"/>
        <v>3.9341325777892837E-2</v>
      </c>
      <c r="GT31" s="9">
        <f t="shared" si="88"/>
        <v>3.5397435724084103E-2</v>
      </c>
      <c r="GU31" s="9">
        <f t="shared" si="88"/>
        <v>9.08654350483038E-2</v>
      </c>
      <c r="GV31" s="37">
        <f t="shared" si="89"/>
        <v>3.3661069288401006E-2</v>
      </c>
      <c r="GW31" s="9">
        <f t="shared" si="90"/>
        <v>2.3773568630410285E-2</v>
      </c>
      <c r="GX31" s="9">
        <f t="shared" si="90"/>
        <v>7.4966497042971592E-2</v>
      </c>
      <c r="GY31" s="37">
        <f t="shared" si="91"/>
        <v>0.1535610975045302</v>
      </c>
      <c r="GZ31" s="9">
        <f t="shared" si="91"/>
        <v>0.16531536349138284</v>
      </c>
      <c r="HA31" s="9" t="str">
        <f t="shared" si="91"/>
        <v xml:space="preserve"> </v>
      </c>
      <c r="HB31" s="37">
        <f t="shared" si="92"/>
        <v>7.7368631774114988E-2</v>
      </c>
      <c r="HC31" s="9">
        <f t="shared" si="92"/>
        <v>3.2655234493478597E-2</v>
      </c>
      <c r="HD31" s="9">
        <f t="shared" si="92"/>
        <v>0.2641606295621643</v>
      </c>
      <c r="HE31" s="37" t="str">
        <f t="shared" si="93"/>
        <v xml:space="preserve"> </v>
      </c>
      <c r="HF31" s="9" t="str">
        <f t="shared" si="93"/>
        <v xml:space="preserve"> </v>
      </c>
      <c r="HG31" s="19">
        <f t="shared" si="93"/>
        <v>0.11101751653231577</v>
      </c>
      <c r="HH31" s="37">
        <f t="shared" si="94"/>
        <v>1.6550734890031765E-2</v>
      </c>
      <c r="HI31" s="9">
        <f t="shared" si="94"/>
        <v>1.9610352313621196E-2</v>
      </c>
      <c r="HJ31" s="9">
        <f t="shared" si="94"/>
        <v>3.7690612580240823E-3</v>
      </c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</row>
    <row r="32" spans="1:244" s="12" customFormat="1" ht="15.75" outlineLevel="1" x14ac:dyDescent="0.2">
      <c r="A32" s="32">
        <v>21</v>
      </c>
      <c r="B32" s="82" t="s">
        <v>25</v>
      </c>
      <c r="C32" s="130">
        <f t="shared" si="137"/>
        <v>422013409.83000004</v>
      </c>
      <c r="D32" s="144">
        <v>238191050.90000001</v>
      </c>
      <c r="E32" s="131">
        <v>183822358.93000001</v>
      </c>
      <c r="F32" s="130">
        <f t="shared" si="138"/>
        <v>336528708.07999998</v>
      </c>
      <c r="G32" s="144">
        <v>174726717.78999999</v>
      </c>
      <c r="H32" s="131">
        <v>161801990.28999999</v>
      </c>
      <c r="I32" s="130">
        <f t="shared" si="139"/>
        <v>117981126.62</v>
      </c>
      <c r="J32" s="130">
        <v>107624611.68000001</v>
      </c>
      <c r="K32" s="130">
        <v>10356514.939999999</v>
      </c>
      <c r="L32" s="130">
        <f t="shared" si="95"/>
        <v>75852565.939999998</v>
      </c>
      <c r="M32" s="130">
        <v>70235241.939999998</v>
      </c>
      <c r="N32" s="130">
        <v>5617324</v>
      </c>
      <c r="O32" s="130">
        <f t="shared" si="96"/>
        <v>45388760.989999995</v>
      </c>
      <c r="P32" s="130">
        <v>38279377.949999996</v>
      </c>
      <c r="Q32" s="130">
        <v>7109383.04</v>
      </c>
      <c r="R32" s="9">
        <f t="shared" si="97"/>
        <v>0.64292118674463961</v>
      </c>
      <c r="S32" s="9">
        <f t="shared" si="97"/>
        <v>0.65259461422105081</v>
      </c>
      <c r="T32" s="9">
        <f t="shared" si="97"/>
        <v>0.5423952007546663</v>
      </c>
      <c r="U32" s="9">
        <f t="shared" si="98"/>
        <v>1.6711750725407939</v>
      </c>
      <c r="V32" s="9">
        <f t="shared" si="98"/>
        <v>1.834806250815787</v>
      </c>
      <c r="W32" s="9">
        <f t="shared" si="98"/>
        <v>0.79012819655304434</v>
      </c>
      <c r="X32" s="130">
        <f t="shared" si="140"/>
        <v>7376260</v>
      </c>
      <c r="Y32" s="130">
        <v>3688130</v>
      </c>
      <c r="Z32" s="130">
        <v>3688130</v>
      </c>
      <c r="AA32" s="130">
        <f t="shared" si="99"/>
        <v>4297216.2300000004</v>
      </c>
      <c r="AB32" s="130">
        <v>2148607.9900000002</v>
      </c>
      <c r="AC32" s="130">
        <v>2148608.2400000002</v>
      </c>
      <c r="AD32" s="130">
        <f t="shared" si="100"/>
        <v>4673021.71</v>
      </c>
      <c r="AE32" s="130">
        <v>2336510.8199999998</v>
      </c>
      <c r="AF32" s="130">
        <v>2336510.89</v>
      </c>
      <c r="AG32" s="9">
        <f t="shared" si="101"/>
        <v>0.58257385585649102</v>
      </c>
      <c r="AH32" s="9">
        <f t="shared" si="101"/>
        <v>0.58257382196397633</v>
      </c>
      <c r="AI32" s="9">
        <f t="shared" si="101"/>
        <v>0.5825738897490057</v>
      </c>
      <c r="AJ32" s="9">
        <f t="shared" si="176"/>
        <v>0.91957977015261938</v>
      </c>
      <c r="AK32" s="9">
        <f t="shared" si="176"/>
        <v>0.91957973042898233</v>
      </c>
      <c r="AL32" s="9">
        <f t="shared" si="176"/>
        <v>0.91957980987625532</v>
      </c>
      <c r="AM32" s="130">
        <f t="shared" si="141"/>
        <v>749015</v>
      </c>
      <c r="AN32" s="130">
        <v>740000</v>
      </c>
      <c r="AO32" s="130">
        <v>9015</v>
      </c>
      <c r="AP32" s="130">
        <f t="shared" si="142"/>
        <v>287122.58</v>
      </c>
      <c r="AQ32" s="130">
        <v>257682.13</v>
      </c>
      <c r="AR32" s="130">
        <v>29440.45</v>
      </c>
      <c r="AS32" s="130">
        <f t="shared" si="143"/>
        <v>1201286.6499999999</v>
      </c>
      <c r="AT32" s="130">
        <v>1185563.8799999999</v>
      </c>
      <c r="AU32" s="130">
        <v>15722.77</v>
      </c>
      <c r="AV32" s="9">
        <f t="shared" si="103"/>
        <v>0.38333355139750208</v>
      </c>
      <c r="AW32" s="9">
        <f t="shared" si="103"/>
        <v>0.3482190945945946</v>
      </c>
      <c r="AX32" s="9" t="str">
        <f t="shared" si="103"/>
        <v>СВ.200</v>
      </c>
      <c r="AY32" s="9">
        <f t="shared" si="177"/>
        <v>0.23901254542369221</v>
      </c>
      <c r="AZ32" s="9">
        <f t="shared" si="104"/>
        <v>0.21734984874876589</v>
      </c>
      <c r="BA32" s="9">
        <f t="shared" si="104"/>
        <v>1.8724722170457242</v>
      </c>
      <c r="BB32" s="130">
        <f t="shared" si="144"/>
        <v>7121472.8499999996</v>
      </c>
      <c r="BC32" s="130">
        <v>6946400</v>
      </c>
      <c r="BD32" s="130">
        <v>175072.85</v>
      </c>
      <c r="BE32" s="130">
        <f t="shared" si="105"/>
        <v>6851790.0899999999</v>
      </c>
      <c r="BF32" s="130">
        <v>6720905.3300000001</v>
      </c>
      <c r="BG32" s="130">
        <v>130884.76</v>
      </c>
      <c r="BH32" s="130">
        <f t="shared" si="106"/>
        <v>5868706.1000000006</v>
      </c>
      <c r="BI32" s="130">
        <v>5610756.2000000002</v>
      </c>
      <c r="BJ32" s="130">
        <v>257949.9</v>
      </c>
      <c r="BK32" s="9">
        <f>IF(BB32=0," ",IF(BE32/BB32*100&gt;200,"СВ.200",BE32/BB32))</f>
        <v>0.96213104147409623</v>
      </c>
      <c r="BL32" s="9">
        <f t="shared" si="108"/>
        <v>0.96753790884486934</v>
      </c>
      <c r="BM32" s="9">
        <f t="shared" si="108"/>
        <v>0.74760169837870349</v>
      </c>
      <c r="BN32" s="9">
        <f t="shared" si="166"/>
        <v>1.167512902034743</v>
      </c>
      <c r="BO32" s="9">
        <f t="shared" si="170"/>
        <v>1.1978608747961639</v>
      </c>
      <c r="BP32" s="9">
        <f t="shared" si="167"/>
        <v>0.50740380205613567</v>
      </c>
      <c r="BQ32" s="130">
        <f t="shared" si="145"/>
        <v>1656259.08</v>
      </c>
      <c r="BR32" s="130">
        <v>1656259.08</v>
      </c>
      <c r="BS32" s="150"/>
      <c r="BT32" s="130">
        <f t="shared" si="109"/>
        <v>946038.29</v>
      </c>
      <c r="BU32" s="130">
        <v>946038.29</v>
      </c>
      <c r="BV32" s="150"/>
      <c r="BW32" s="130">
        <f t="shared" si="110"/>
        <v>7056201.3899999997</v>
      </c>
      <c r="BX32" s="130">
        <v>7056201.3899999997</v>
      </c>
      <c r="BY32" s="150"/>
      <c r="BZ32" s="9">
        <f>IF(BQ32=0," ",IF(BT32/BQ32*100&gt;200,"СВ.200",BT32/BQ32))</f>
        <v>0.57118979839796558</v>
      </c>
      <c r="CA32" s="9">
        <f t="shared" si="112"/>
        <v>0.57118979839796558</v>
      </c>
      <c r="CB32" s="9" t="str">
        <f t="shared" si="113"/>
        <v xml:space="preserve"> </v>
      </c>
      <c r="CC32" s="9">
        <f t="shared" si="114"/>
        <v>0.13407189473655315</v>
      </c>
      <c r="CD32" s="9">
        <f t="shared" si="114"/>
        <v>0.13407189473655315</v>
      </c>
      <c r="CE32" s="9" t="str">
        <f t="shared" si="114"/>
        <v xml:space="preserve"> </v>
      </c>
      <c r="CF32" s="130">
        <f t="shared" si="146"/>
        <v>30166179.43</v>
      </c>
      <c r="CG32" s="130">
        <v>30166179.43</v>
      </c>
      <c r="CH32" s="130">
        <v>0</v>
      </c>
      <c r="CI32" s="130">
        <f t="shared" si="147"/>
        <v>17588403.91</v>
      </c>
      <c r="CJ32" s="130">
        <v>17577787.460000001</v>
      </c>
      <c r="CK32" s="130">
        <v>10616.45</v>
      </c>
      <c r="CL32" s="130">
        <f t="shared" si="148"/>
        <v>18109932.5</v>
      </c>
      <c r="CM32" s="130">
        <v>17854192.34</v>
      </c>
      <c r="CN32" s="130">
        <v>255740.15999999997</v>
      </c>
      <c r="CO32" s="9">
        <f t="shared" si="115"/>
        <v>0.58305043072536022</v>
      </c>
      <c r="CP32" s="9">
        <f t="shared" si="115"/>
        <v>0.58269849852179312</v>
      </c>
      <c r="CQ32" s="9" t="str">
        <f t="shared" si="115"/>
        <v xml:space="preserve"> </v>
      </c>
      <c r="CR32" s="9">
        <f t="shared" si="116"/>
        <v>0.9712020688094779</v>
      </c>
      <c r="CS32" s="9">
        <f t="shared" si="116"/>
        <v>0.98451876877226474</v>
      </c>
      <c r="CT32" s="9">
        <f t="shared" si="116"/>
        <v>4.1512643145292481E-2</v>
      </c>
      <c r="CU32" s="130">
        <f t="shared" si="149"/>
        <v>1257500</v>
      </c>
      <c r="CV32" s="130">
        <v>707500</v>
      </c>
      <c r="CW32" s="130">
        <v>550000</v>
      </c>
      <c r="CX32" s="130">
        <f t="shared" si="117"/>
        <v>34200</v>
      </c>
      <c r="CY32" s="130">
        <v>34200</v>
      </c>
      <c r="CZ32" s="130">
        <v>0</v>
      </c>
      <c r="DA32" s="130">
        <f t="shared" si="118"/>
        <v>480866.67000000004</v>
      </c>
      <c r="DB32" s="130">
        <v>475033.34</v>
      </c>
      <c r="DC32" s="130">
        <v>5833.33</v>
      </c>
      <c r="DD32" s="9">
        <f t="shared" si="171"/>
        <v>2.7196819085487076E-2</v>
      </c>
      <c r="DE32" s="9">
        <f t="shared" si="171"/>
        <v>4.8339222614840992E-2</v>
      </c>
      <c r="DF32" s="9" t="str">
        <f t="shared" si="171"/>
        <v xml:space="preserve"> </v>
      </c>
      <c r="DG32" s="9">
        <f t="shared" si="120"/>
        <v>7.1121585532222475E-2</v>
      </c>
      <c r="DH32" s="9">
        <f t="shared" si="120"/>
        <v>7.1994946712582317E-2</v>
      </c>
      <c r="DI32" s="9">
        <f t="shared" si="120"/>
        <v>0</v>
      </c>
      <c r="DJ32" s="130">
        <f t="shared" si="150"/>
        <v>2852900</v>
      </c>
      <c r="DK32" s="130">
        <v>1612900</v>
      </c>
      <c r="DL32" s="130">
        <v>1240000</v>
      </c>
      <c r="DM32" s="130">
        <f t="shared" si="121"/>
        <v>2147014.98</v>
      </c>
      <c r="DN32" s="130">
        <v>1224754.55</v>
      </c>
      <c r="DO32" s="130">
        <v>922260.43</v>
      </c>
      <c r="DP32" s="130">
        <f t="shared" si="122"/>
        <v>4069972.76</v>
      </c>
      <c r="DQ32" s="130">
        <v>2276684.5099999998</v>
      </c>
      <c r="DR32" s="130">
        <v>1793288.25</v>
      </c>
      <c r="DS32" s="9">
        <f t="shared" si="178"/>
        <v>0.75257281362823791</v>
      </c>
      <c r="DT32" s="9">
        <f t="shared" si="178"/>
        <v>0.75934933969867946</v>
      </c>
      <c r="DU32" s="9">
        <f t="shared" si="178"/>
        <v>0.74375841129032261</v>
      </c>
      <c r="DV32" s="9">
        <f t="shared" si="179"/>
        <v>0.5275256387711057</v>
      </c>
      <c r="DW32" s="9">
        <f t="shared" si="179"/>
        <v>0.53795532258441914</v>
      </c>
      <c r="DX32" s="9">
        <f t="shared" si="179"/>
        <v>0.514284544049179</v>
      </c>
      <c r="DY32" s="153">
        <f t="shared" si="151"/>
        <v>471000</v>
      </c>
      <c r="DZ32" s="153">
        <v>372000</v>
      </c>
      <c r="EA32" s="153">
        <v>99000</v>
      </c>
      <c r="EB32" s="153">
        <f t="shared" si="152"/>
        <v>4352042.1800000006</v>
      </c>
      <c r="EC32" s="153">
        <v>4351359.7300000004</v>
      </c>
      <c r="ED32" s="153">
        <v>682.45</v>
      </c>
      <c r="EE32" s="153">
        <f t="shared" si="153"/>
        <v>519540.12</v>
      </c>
      <c r="EF32" s="153">
        <v>285945.44</v>
      </c>
      <c r="EG32" s="153">
        <v>233594.68</v>
      </c>
      <c r="EH32" s="9" t="str">
        <f>IF(DY32=0," ",IF(EB32/DY32*100&gt;200,"СВ.200",EB32/DY32))</f>
        <v>СВ.200</v>
      </c>
      <c r="EI32" s="9"/>
      <c r="EJ32" s="9">
        <f t="shared" si="169"/>
        <v>6.8934343434343438E-3</v>
      </c>
      <c r="EK32" s="9" t="str">
        <f t="shared" si="126"/>
        <v>СВ.200</v>
      </c>
      <c r="EL32" s="9" t="str">
        <f t="shared" si="126"/>
        <v>СВ.200</v>
      </c>
      <c r="EM32" s="9">
        <f t="shared" si="126"/>
        <v>2.9215134522755401E-3</v>
      </c>
      <c r="EN32" s="130">
        <f t="shared" si="154"/>
        <v>25184563.170000002</v>
      </c>
      <c r="EO32" s="130">
        <v>25084563.170000002</v>
      </c>
      <c r="EP32" s="130">
        <v>100000</v>
      </c>
      <c r="EQ32" s="130">
        <f t="shared" si="155"/>
        <v>25202323.710000001</v>
      </c>
      <c r="ER32" s="130">
        <v>25202323.710000001</v>
      </c>
      <c r="ES32" s="130">
        <v>0</v>
      </c>
      <c r="ET32" s="130">
        <f t="shared" si="156"/>
        <v>172199.3</v>
      </c>
      <c r="EU32" s="130">
        <v>159598.29999999999</v>
      </c>
      <c r="EV32" s="130">
        <v>12601</v>
      </c>
      <c r="EW32" s="9">
        <f t="shared" si="127"/>
        <v>1.0007052153289344</v>
      </c>
      <c r="EX32" s="9">
        <f t="shared" si="128"/>
        <v>1.0046945421852447</v>
      </c>
      <c r="EY32" s="9" t="str">
        <f t="shared" si="128"/>
        <v xml:space="preserve"> </v>
      </c>
      <c r="EZ32" s="9" t="str">
        <f t="shared" si="129"/>
        <v>СВ.200</v>
      </c>
      <c r="FA32" s="9" t="str">
        <f t="shared" si="129"/>
        <v>СВ.200</v>
      </c>
      <c r="FB32" s="9">
        <f t="shared" si="129"/>
        <v>0</v>
      </c>
      <c r="FC32" s="130">
        <f t="shared" si="157"/>
        <v>35207146.460000001</v>
      </c>
      <c r="FD32" s="130">
        <v>35053180</v>
      </c>
      <c r="FE32" s="130">
        <v>153966.46</v>
      </c>
      <c r="FF32" s="130">
        <f t="shared" si="158"/>
        <v>10893555.780000001</v>
      </c>
      <c r="FG32" s="130">
        <v>10394589.32</v>
      </c>
      <c r="FH32" s="130">
        <v>498966.45999999996</v>
      </c>
      <c r="FI32" s="130">
        <f t="shared" si="159"/>
        <v>3494.69</v>
      </c>
      <c r="FJ32" s="130">
        <v>3494.69</v>
      </c>
      <c r="FK32" s="130">
        <v>0</v>
      </c>
      <c r="FL32" s="9" t="str">
        <f t="shared" ref="FL32:FL38" si="180">IF(FF32=0," ",IF(FC32/FF32*100&gt;200,"СВ.200",FC32/FF32))</f>
        <v>СВ.200</v>
      </c>
      <c r="FM32" s="9">
        <f t="shared" si="130"/>
        <v>0.29653769843420769</v>
      </c>
      <c r="FN32" s="9">
        <f t="shared" si="173"/>
        <v>0.30857076044750581</v>
      </c>
      <c r="FO32" s="9" t="str">
        <f t="shared" si="175"/>
        <v>СВ.200</v>
      </c>
      <c r="FP32" s="9" t="str">
        <f t="shared" si="161"/>
        <v>СВ.200</v>
      </c>
      <c r="FQ32" s="9" t="str">
        <f t="shared" si="161"/>
        <v xml:space="preserve"> </v>
      </c>
      <c r="FR32" s="130">
        <f t="shared" si="162"/>
        <v>2249330.63</v>
      </c>
      <c r="FS32" s="130"/>
      <c r="FT32" s="130">
        <v>2249330.63</v>
      </c>
      <c r="FU32" s="130">
        <f t="shared" si="163"/>
        <v>657685.05000000005</v>
      </c>
      <c r="FV32" s="130"/>
      <c r="FW32" s="130">
        <v>657685.05000000005</v>
      </c>
      <c r="FX32" s="130">
        <f t="shared" si="164"/>
        <v>860283.82000000007</v>
      </c>
      <c r="FY32" s="130"/>
      <c r="FZ32" s="130">
        <v>860283.82000000007</v>
      </c>
      <c r="GA32" s="9">
        <f t="shared" si="33"/>
        <v>0.29239145247401893</v>
      </c>
      <c r="GB32" s="9" t="str">
        <f t="shared" si="33"/>
        <v xml:space="preserve"> </v>
      </c>
      <c r="GC32" s="19">
        <f t="shared" si="33"/>
        <v>0.29239145247401893</v>
      </c>
      <c r="GD32" s="9">
        <f t="shared" si="174"/>
        <v>0.76449775610100401</v>
      </c>
      <c r="GE32" s="9" t="str">
        <f t="shared" si="165"/>
        <v xml:space="preserve"> </v>
      </c>
      <c r="GF32" s="9">
        <f t="shared" si="165"/>
        <v>0.76449775610100401</v>
      </c>
      <c r="GG32" s="107">
        <f t="shared" si="131"/>
        <v>0.13487337008767206</v>
      </c>
      <c r="GH32" s="10">
        <f t="shared" si="132"/>
        <v>0.21908142288809601</v>
      </c>
      <c r="GI32" s="10">
        <f t="shared" si="133"/>
        <v>4.3938786088216546E-2</v>
      </c>
      <c r="GJ32" s="67">
        <f t="shared" si="134"/>
        <v>0.17973970535807318</v>
      </c>
      <c r="GK32" s="10">
        <f t="shared" si="135"/>
        <v>0.29486935665558206</v>
      </c>
      <c r="GL32" s="10">
        <f t="shared" si="136"/>
        <v>3.0558437138428249E-2</v>
      </c>
      <c r="GM32" s="37">
        <f t="shared" si="86"/>
        <v>0.10295548078586141</v>
      </c>
      <c r="GN32" s="9">
        <f t="shared" si="86"/>
        <v>6.1038369616452981E-2</v>
      </c>
      <c r="GO32" s="9">
        <f t="shared" si="86"/>
        <v>0.32865170955818973</v>
      </c>
      <c r="GP32" s="37">
        <f t="shared" si="87"/>
        <v>5.6652219694177962E-2</v>
      </c>
      <c r="GQ32" s="9">
        <f t="shared" si="87"/>
        <v>3.0591593773329578E-2</v>
      </c>
      <c r="GR32" s="9">
        <f t="shared" si="87"/>
        <v>0.38249676180330711</v>
      </c>
      <c r="GS32" s="37">
        <f t="shared" si="88"/>
        <v>0.1292986627525036</v>
      </c>
      <c r="GT32" s="9">
        <f t="shared" si="88"/>
        <v>0.14657386040412396</v>
      </c>
      <c r="GU32" s="9">
        <f t="shared" si="88"/>
        <v>3.6283021824633603E-2</v>
      </c>
      <c r="GV32" s="37">
        <f t="shared" si="89"/>
        <v>9.0330366614358462E-2</v>
      </c>
      <c r="GW32" s="9">
        <f t="shared" si="90"/>
        <v>9.5691353006820731E-2</v>
      </c>
      <c r="GX32" s="9">
        <f t="shared" si="90"/>
        <v>2.3300197745403328E-2</v>
      </c>
      <c r="GY32" s="37">
        <f t="shared" si="91"/>
        <v>1.059439957186635E-2</v>
      </c>
      <c r="GZ32" s="9">
        <f t="shared" si="91"/>
        <v>1.2409641050606468E-2</v>
      </c>
      <c r="HA32" s="9">
        <f t="shared" si="91"/>
        <v>8.2051142373108083E-4</v>
      </c>
      <c r="HB32" s="37">
        <f t="shared" si="92"/>
        <v>4.508746616040976E-4</v>
      </c>
      <c r="HC32" s="9">
        <f t="shared" si="92"/>
        <v>4.8693503510981146E-4</v>
      </c>
      <c r="HD32" s="9" t="str">
        <f t="shared" si="92"/>
        <v xml:space="preserve"> </v>
      </c>
      <c r="HE32" s="37">
        <f t="shared" si="93"/>
        <v>3.7938753172385288E-3</v>
      </c>
      <c r="HF32" s="9">
        <f t="shared" si="93"/>
        <v>4.169302338414828E-3</v>
      </c>
      <c r="HG32" s="19">
        <f t="shared" si="93"/>
        <v>1.7724463471868299E-3</v>
      </c>
      <c r="HH32" s="37">
        <f t="shared" si="94"/>
        <v>0.33225406942640867</v>
      </c>
      <c r="HI32" s="9">
        <f t="shared" si="94"/>
        <v>0.35882732106952292</v>
      </c>
      <c r="HJ32" s="9" t="str">
        <f t="shared" si="94"/>
        <v xml:space="preserve"> </v>
      </c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</row>
    <row r="33" spans="1:244" s="12" customFormat="1" ht="15.75" outlineLevel="1" x14ac:dyDescent="0.2">
      <c r="A33" s="32">
        <v>22</v>
      </c>
      <c r="B33" s="82" t="s">
        <v>26</v>
      </c>
      <c r="C33" s="130">
        <f t="shared" si="137"/>
        <v>89079720.120000005</v>
      </c>
      <c r="D33" s="144">
        <v>53618291.109999999</v>
      </c>
      <c r="E33" s="131">
        <v>35461429.009999998</v>
      </c>
      <c r="F33" s="130">
        <f t="shared" si="138"/>
        <v>76796483.849999994</v>
      </c>
      <c r="G33" s="144">
        <v>46779300.350000001</v>
      </c>
      <c r="H33" s="131">
        <v>30017183.5</v>
      </c>
      <c r="I33" s="130">
        <f t="shared" si="139"/>
        <v>11148942.449999999</v>
      </c>
      <c r="J33" s="130">
        <v>8440584.2199999988</v>
      </c>
      <c r="K33" s="130">
        <v>2708358.23</v>
      </c>
      <c r="L33" s="130">
        <f t="shared" si="95"/>
        <v>6935351.9699999997</v>
      </c>
      <c r="M33" s="130">
        <v>4947384.3200000003</v>
      </c>
      <c r="N33" s="130">
        <v>1987967.6499999997</v>
      </c>
      <c r="O33" s="130">
        <f t="shared" si="96"/>
        <v>8461367.1500000004</v>
      </c>
      <c r="P33" s="130">
        <v>6661647.8200000003</v>
      </c>
      <c r="Q33" s="130">
        <v>1799719.33</v>
      </c>
      <c r="R33" s="9">
        <f t="shared" si="97"/>
        <v>0.62206366219066811</v>
      </c>
      <c r="S33" s="9">
        <f t="shared" si="97"/>
        <v>0.58614240330392686</v>
      </c>
      <c r="T33" s="9">
        <f t="shared" si="97"/>
        <v>0.73401207712467187</v>
      </c>
      <c r="U33" s="9">
        <f t="shared" si="98"/>
        <v>0.81964910008662129</v>
      </c>
      <c r="V33" s="9">
        <f t="shared" si="98"/>
        <v>0.74266674757958007</v>
      </c>
      <c r="W33" s="9">
        <f t="shared" si="98"/>
        <v>1.1045987098443841</v>
      </c>
      <c r="X33" s="130">
        <f t="shared" si="140"/>
        <v>1510000</v>
      </c>
      <c r="Y33" s="130">
        <v>1360000</v>
      </c>
      <c r="Z33" s="130">
        <v>150000</v>
      </c>
      <c r="AA33" s="130">
        <f t="shared" si="99"/>
        <v>821224</v>
      </c>
      <c r="AB33" s="130">
        <v>704559.03</v>
      </c>
      <c r="AC33" s="130">
        <v>116664.97</v>
      </c>
      <c r="AD33" s="130">
        <f t="shared" si="100"/>
        <v>568061.94999999995</v>
      </c>
      <c r="AE33" s="130">
        <v>458371.49</v>
      </c>
      <c r="AF33" s="130">
        <v>109690.46</v>
      </c>
      <c r="AG33" s="9">
        <f t="shared" si="101"/>
        <v>0.54385695364238407</v>
      </c>
      <c r="AH33" s="9">
        <f t="shared" si="101"/>
        <v>0.51805811029411764</v>
      </c>
      <c r="AI33" s="9">
        <f t="shared" si="101"/>
        <v>0.77776646666666671</v>
      </c>
      <c r="AJ33" s="9">
        <f t="shared" si="176"/>
        <v>1.4456592278359781</v>
      </c>
      <c r="AK33" s="9">
        <f t="shared" si="176"/>
        <v>1.5370917375336761</v>
      </c>
      <c r="AL33" s="9">
        <f t="shared" si="176"/>
        <v>1.0635835605028914</v>
      </c>
      <c r="AM33" s="130">
        <f t="shared" si="141"/>
        <v>160266.51999999999</v>
      </c>
      <c r="AN33" s="130">
        <v>0</v>
      </c>
      <c r="AO33" s="130">
        <v>160266.51999999999</v>
      </c>
      <c r="AP33" s="130">
        <f t="shared" si="142"/>
        <v>132027.06</v>
      </c>
      <c r="AQ33" s="130">
        <v>0</v>
      </c>
      <c r="AR33" s="130">
        <v>132027.06</v>
      </c>
      <c r="AS33" s="130">
        <f t="shared" si="143"/>
        <v>176222.65</v>
      </c>
      <c r="AT33" s="130">
        <v>0</v>
      </c>
      <c r="AU33" s="130">
        <v>176222.65</v>
      </c>
      <c r="AV33" s="9">
        <f t="shared" si="103"/>
        <v>0.82379688533824791</v>
      </c>
      <c r="AW33" s="9" t="str">
        <f t="shared" si="103"/>
        <v xml:space="preserve"> </v>
      </c>
      <c r="AX33" s="9">
        <f t="shared" si="103"/>
        <v>0.82379688533824791</v>
      </c>
      <c r="AY33" s="9">
        <f t="shared" si="177"/>
        <v>0.74920596188968902</v>
      </c>
      <c r="AZ33" s="9" t="str">
        <f t="shared" si="104"/>
        <v xml:space="preserve"> </v>
      </c>
      <c r="BA33" s="9">
        <f t="shared" si="104"/>
        <v>0.74920596188968902</v>
      </c>
      <c r="BB33" s="130">
        <f t="shared" si="144"/>
        <v>1240000</v>
      </c>
      <c r="BC33" s="130">
        <v>0</v>
      </c>
      <c r="BD33" s="130">
        <v>1240000</v>
      </c>
      <c r="BE33" s="130">
        <f t="shared" si="105"/>
        <v>805932.10000000009</v>
      </c>
      <c r="BF33" s="130">
        <v>0</v>
      </c>
      <c r="BG33" s="130">
        <v>805932.10000000009</v>
      </c>
      <c r="BH33" s="130">
        <f t="shared" si="106"/>
        <v>705967.23</v>
      </c>
      <c r="BI33" s="130">
        <v>0</v>
      </c>
      <c r="BJ33" s="130">
        <v>705967.23</v>
      </c>
      <c r="BK33" s="9">
        <f>IF(BE33=0," ",IF(BE33/BB33*100&gt;200,"СВ.200",BE33/BB33))</f>
        <v>0.64994524193548397</v>
      </c>
      <c r="BL33" s="9" t="str">
        <f t="shared" si="108"/>
        <v xml:space="preserve"> </v>
      </c>
      <c r="BM33" s="9">
        <f t="shared" si="108"/>
        <v>0.64994524193548397</v>
      </c>
      <c r="BN33" s="9">
        <f t="shared" si="166"/>
        <v>1.1415998728439565</v>
      </c>
      <c r="BO33" s="9" t="str">
        <f t="shared" si="170"/>
        <v xml:space="preserve"> </v>
      </c>
      <c r="BP33" s="9">
        <f t="shared" si="167"/>
        <v>1.1415998728439565</v>
      </c>
      <c r="BQ33" s="130">
        <f t="shared" si="145"/>
        <v>529620.57999999996</v>
      </c>
      <c r="BR33" s="130">
        <v>529620.57999999996</v>
      </c>
      <c r="BS33" s="150"/>
      <c r="BT33" s="130">
        <f t="shared" si="109"/>
        <v>289501.33</v>
      </c>
      <c r="BU33" s="130">
        <v>289501.33</v>
      </c>
      <c r="BV33" s="150"/>
      <c r="BW33" s="130">
        <f t="shared" si="110"/>
        <v>246292.52</v>
      </c>
      <c r="BX33" s="130">
        <v>246292.52</v>
      </c>
      <c r="BY33" s="150"/>
      <c r="BZ33" s="9">
        <f>IF(BT33=0," ",IF(BT33/BQ33*100&gt;200,"СВ.200",BT33/BQ33))</f>
        <v>0.54662024274056731</v>
      </c>
      <c r="CA33" s="9">
        <f t="shared" si="112"/>
        <v>0.54662024274056731</v>
      </c>
      <c r="CB33" s="9" t="str">
        <f t="shared" si="113"/>
        <v xml:space="preserve"> </v>
      </c>
      <c r="CC33" s="9">
        <f t="shared" si="114"/>
        <v>1.1754369560228626</v>
      </c>
      <c r="CD33" s="9">
        <f t="shared" si="114"/>
        <v>1.1754369560228626</v>
      </c>
      <c r="CE33" s="9" t="str">
        <f t="shared" si="114"/>
        <v xml:space="preserve"> </v>
      </c>
      <c r="CF33" s="130">
        <f t="shared" si="146"/>
        <v>5871054.3300000001</v>
      </c>
      <c r="CG33" s="130">
        <v>5246954.33</v>
      </c>
      <c r="CH33" s="130">
        <v>624100</v>
      </c>
      <c r="CI33" s="130">
        <f t="shared" si="147"/>
        <v>2935330.2</v>
      </c>
      <c r="CJ33" s="130">
        <v>2498978.64</v>
      </c>
      <c r="CK33" s="130">
        <v>436351.56</v>
      </c>
      <c r="CL33" s="130">
        <f t="shared" si="148"/>
        <v>3108051.46</v>
      </c>
      <c r="CM33" s="130">
        <v>2712863.16</v>
      </c>
      <c r="CN33" s="130">
        <v>395188.3</v>
      </c>
      <c r="CO33" s="9">
        <f t="shared" si="115"/>
        <v>0.499966451511274</v>
      </c>
      <c r="CP33" s="9">
        <f t="shared" si="115"/>
        <v>0.47627223010343983</v>
      </c>
      <c r="CQ33" s="9">
        <f t="shared" si="115"/>
        <v>0.69916929979170006</v>
      </c>
      <c r="CR33" s="9">
        <f t="shared" si="116"/>
        <v>0.94442779914589969</v>
      </c>
      <c r="CS33" s="9">
        <f t="shared" si="116"/>
        <v>0.92115911957756103</v>
      </c>
      <c r="CT33" s="9">
        <f t="shared" si="116"/>
        <v>1.1041611302763772</v>
      </c>
      <c r="CU33" s="130">
        <f t="shared" si="149"/>
        <v>3155.53</v>
      </c>
      <c r="CV33" s="130">
        <v>0</v>
      </c>
      <c r="CW33" s="130">
        <v>3155.53</v>
      </c>
      <c r="CX33" s="130">
        <f t="shared" si="117"/>
        <v>43155.53</v>
      </c>
      <c r="CY33" s="130">
        <v>40000</v>
      </c>
      <c r="CZ33" s="130">
        <v>3155.53</v>
      </c>
      <c r="DA33" s="130">
        <f t="shared" si="118"/>
        <v>2479081.39</v>
      </c>
      <c r="DB33" s="130">
        <v>2476000</v>
      </c>
      <c r="DC33" s="130">
        <v>3081.39</v>
      </c>
      <c r="DD33" s="9" t="str">
        <f t="shared" si="171"/>
        <v>СВ.200</v>
      </c>
      <c r="DE33" s="9" t="e">
        <f t="shared" si="171"/>
        <v>#DIV/0!</v>
      </c>
      <c r="DF33" s="9">
        <f t="shared" si="171"/>
        <v>1</v>
      </c>
      <c r="DG33" s="9">
        <f t="shared" si="120"/>
        <v>1.7407871389006714E-2</v>
      </c>
      <c r="DH33" s="9">
        <f t="shared" si="120"/>
        <v>1.6155088852988692E-2</v>
      </c>
      <c r="DI33" s="9">
        <f t="shared" si="120"/>
        <v>1.0240605700674048</v>
      </c>
      <c r="DJ33" s="130">
        <f t="shared" si="150"/>
        <v>501000</v>
      </c>
      <c r="DK33" s="130">
        <v>471000</v>
      </c>
      <c r="DL33" s="130">
        <v>30000</v>
      </c>
      <c r="DM33" s="130">
        <f t="shared" si="121"/>
        <v>542115.83999999997</v>
      </c>
      <c r="DN33" s="130">
        <v>510735.16</v>
      </c>
      <c r="DO33" s="130">
        <v>31380.68</v>
      </c>
      <c r="DP33" s="130">
        <f t="shared" si="122"/>
        <v>356927.63</v>
      </c>
      <c r="DQ33" s="130">
        <v>263969.36</v>
      </c>
      <c r="DR33" s="130">
        <v>92958.27</v>
      </c>
      <c r="DS33" s="9">
        <f t="shared" si="178"/>
        <v>1.0820675449101795</v>
      </c>
      <c r="DT33" s="9">
        <f t="shared" si="178"/>
        <v>1.0843633970276008</v>
      </c>
      <c r="DU33" s="9">
        <f t="shared" si="178"/>
        <v>1.0460226666666668</v>
      </c>
      <c r="DV33" s="9">
        <f>IF(DM33=0," ",IF(DM33/DP33*100&gt;200,"СВ.200",DM33/DP33))</f>
        <v>1.5188396594570164</v>
      </c>
      <c r="DW33" s="9">
        <f>IF(DN33=0," ",IF(DN33/DQ33*100&gt;200,"СВ.200",DN33/DQ33))</f>
        <v>1.9348274360327273</v>
      </c>
      <c r="DX33" s="9">
        <f>IF(DO33=0," ",IF(DO33/DR33*100&gt;200,"СВ.200",DO33/DR33))</f>
        <v>0.33757814124552876</v>
      </c>
      <c r="DY33" s="153">
        <f t="shared" si="151"/>
        <v>0</v>
      </c>
      <c r="DZ33" s="153">
        <v>0</v>
      </c>
      <c r="EA33" s="153">
        <v>0</v>
      </c>
      <c r="EB33" s="153">
        <f t="shared" si="152"/>
        <v>0</v>
      </c>
      <c r="EC33" s="153">
        <v>0</v>
      </c>
      <c r="ED33" s="153">
        <v>0</v>
      </c>
      <c r="EE33" s="153">
        <f t="shared" si="153"/>
        <v>0</v>
      </c>
      <c r="EF33" s="153">
        <v>0</v>
      </c>
      <c r="EG33" s="153">
        <v>0</v>
      </c>
      <c r="EH33" s="9" t="str">
        <f>IF(DY33=0," ",IF(EB33/DY33*100&gt;200,"СВ.200",EB33/DY33))</f>
        <v xml:space="preserve"> </v>
      </c>
      <c r="EI33" s="9" t="str">
        <f t="shared" si="169"/>
        <v xml:space="preserve"> </v>
      </c>
      <c r="EJ33" s="9" t="str">
        <f t="shared" si="169"/>
        <v xml:space="preserve"> </v>
      </c>
      <c r="EK33" s="9" t="str">
        <f t="shared" si="126"/>
        <v xml:space="preserve"> </v>
      </c>
      <c r="EL33" s="9" t="str">
        <f t="shared" si="126"/>
        <v xml:space="preserve"> </v>
      </c>
      <c r="EM33" s="9" t="str">
        <f t="shared" si="126"/>
        <v xml:space="preserve"> </v>
      </c>
      <c r="EN33" s="130">
        <f t="shared" si="154"/>
        <v>347559.04</v>
      </c>
      <c r="EO33" s="130">
        <v>347559.04</v>
      </c>
      <c r="EP33" s="130">
        <v>0</v>
      </c>
      <c r="EQ33" s="130">
        <f t="shared" si="155"/>
        <v>323996.51</v>
      </c>
      <c r="ER33" s="130">
        <v>323996.49</v>
      </c>
      <c r="ES33" s="130">
        <v>0.02</v>
      </c>
      <c r="ET33" s="130">
        <f t="shared" si="156"/>
        <v>64324.07</v>
      </c>
      <c r="EU33" s="130">
        <v>64324.07</v>
      </c>
      <c r="EV33" s="130">
        <v>0</v>
      </c>
      <c r="EW33" s="9">
        <f t="shared" si="127"/>
        <v>0.93220567648017449</v>
      </c>
      <c r="EX33" s="9">
        <f t="shared" si="128"/>
        <v>0.9322056189359943</v>
      </c>
      <c r="EY33" s="9"/>
      <c r="EZ33" s="9" t="str">
        <f t="shared" si="129"/>
        <v>СВ.200</v>
      </c>
      <c r="FA33" s="9" t="str">
        <f t="shared" si="129"/>
        <v>СВ.200</v>
      </c>
      <c r="FB33" s="9" t="str">
        <f t="shared" si="129"/>
        <v xml:space="preserve"> </v>
      </c>
      <c r="FC33" s="130">
        <f t="shared" si="157"/>
        <v>305.08</v>
      </c>
      <c r="FD33" s="130">
        <v>304.07</v>
      </c>
      <c r="FE33" s="130">
        <v>1.01</v>
      </c>
      <c r="FF33" s="130">
        <f t="shared" si="158"/>
        <v>23941.9</v>
      </c>
      <c r="FG33" s="130">
        <v>304.07</v>
      </c>
      <c r="FH33" s="130">
        <v>23637.83</v>
      </c>
      <c r="FI33" s="130">
        <f t="shared" si="159"/>
        <v>83518.320000000007</v>
      </c>
      <c r="FJ33" s="130">
        <v>322.27</v>
      </c>
      <c r="FK33" s="130">
        <v>83196.05</v>
      </c>
      <c r="FL33" s="9">
        <f t="shared" si="180"/>
        <v>1.2742514169719193E-2</v>
      </c>
      <c r="FM33" s="9">
        <f t="shared" si="130"/>
        <v>1</v>
      </c>
      <c r="FN33" s="9">
        <f t="shared" si="173"/>
        <v>4.2728118444036529E-5</v>
      </c>
      <c r="FO33" s="9">
        <f t="shared" si="175"/>
        <v>0.28666644635572169</v>
      </c>
      <c r="FP33" s="9">
        <f t="shared" si="161"/>
        <v>0.9435256151674063</v>
      </c>
      <c r="FQ33" s="9">
        <f t="shared" si="161"/>
        <v>0.28412202262006431</v>
      </c>
      <c r="FR33" s="130">
        <f t="shared" si="162"/>
        <v>240784.97</v>
      </c>
      <c r="FS33" s="130"/>
      <c r="FT33" s="130">
        <v>240784.97</v>
      </c>
      <c r="FU33" s="130">
        <f t="shared" si="163"/>
        <v>240784.97</v>
      </c>
      <c r="FV33" s="130"/>
      <c r="FW33" s="130">
        <v>240784.97</v>
      </c>
      <c r="FX33" s="130">
        <f t="shared" si="164"/>
        <v>84588.32</v>
      </c>
      <c r="FY33" s="130"/>
      <c r="FZ33" s="130">
        <v>84588.32</v>
      </c>
      <c r="GA33" s="9">
        <f t="shared" si="33"/>
        <v>1</v>
      </c>
      <c r="GB33" s="9" t="str">
        <f t="shared" si="33"/>
        <v xml:space="preserve"> </v>
      </c>
      <c r="GC33" s="19">
        <f t="shared" si="33"/>
        <v>1</v>
      </c>
      <c r="GD33" s="9" t="str">
        <f t="shared" si="174"/>
        <v>СВ.200</v>
      </c>
      <c r="GE33" s="9" t="str">
        <f t="shared" si="165"/>
        <v xml:space="preserve"> </v>
      </c>
      <c r="GF33" s="9" t="str">
        <f t="shared" si="165"/>
        <v>СВ.200</v>
      </c>
      <c r="GG33" s="107">
        <f t="shared" si="131"/>
        <v>0.1101790957842141</v>
      </c>
      <c r="GH33" s="10">
        <f t="shared" si="132"/>
        <v>0.14240588829157211</v>
      </c>
      <c r="GI33" s="10">
        <f t="shared" si="133"/>
        <v>5.9956302362611735E-2</v>
      </c>
      <c r="GJ33" s="67">
        <f t="shared" si="134"/>
        <v>7.7855565336951343E-2</v>
      </c>
      <c r="GK33" s="10">
        <f t="shared" si="135"/>
        <v>9.2270458785235251E-2</v>
      </c>
      <c r="GL33" s="10">
        <f t="shared" si="136"/>
        <v>5.6059998299543987E-2</v>
      </c>
      <c r="GM33" s="37">
        <f t="shared" si="86"/>
        <v>6.713595331931671E-2</v>
      </c>
      <c r="GN33" s="9">
        <f t="shared" si="86"/>
        <v>6.8807523661615605E-2</v>
      </c>
      <c r="GO33" s="9">
        <f t="shared" si="86"/>
        <v>6.0948648031690589E-2</v>
      </c>
      <c r="GP33" s="37">
        <f t="shared" si="87"/>
        <v>0.11841129383949638</v>
      </c>
      <c r="GQ33" s="9">
        <f t="shared" si="87"/>
        <v>0.1424104101134395</v>
      </c>
      <c r="GR33" s="9">
        <f t="shared" si="87"/>
        <v>5.8685547523874455E-2</v>
      </c>
      <c r="GS33" s="37">
        <f t="shared" si="88"/>
        <v>8.3434180019005558E-2</v>
      </c>
      <c r="GT33" s="9" t="str">
        <f t="shared" si="88"/>
        <v xml:space="preserve"> </v>
      </c>
      <c r="GU33" s="9">
        <f t="shared" si="88"/>
        <v>0.39226518170474944</v>
      </c>
      <c r="GV33" s="37">
        <f t="shared" si="89"/>
        <v>0.1162063733010511</v>
      </c>
      <c r="GW33" s="9" t="str">
        <f t="shared" si="90"/>
        <v xml:space="preserve"> </v>
      </c>
      <c r="GX33" s="9">
        <f t="shared" si="90"/>
        <v>0.40540503765239855</v>
      </c>
      <c r="GY33" s="37">
        <f t="shared" si="91"/>
        <v>0.29298827790494825</v>
      </c>
      <c r="GZ33" s="9">
        <f t="shared" si="91"/>
        <v>0.37167981059677213</v>
      </c>
      <c r="HA33" s="9">
        <f t="shared" si="91"/>
        <v>1.712150305125633E-3</v>
      </c>
      <c r="HB33" s="37">
        <f t="shared" si="92"/>
        <v>6.2225435978846217E-3</v>
      </c>
      <c r="HC33" s="9">
        <f t="shared" si="92"/>
        <v>8.0850804006267294E-3</v>
      </c>
      <c r="HD33" s="9">
        <f t="shared" si="92"/>
        <v>1.5873145621861607E-3</v>
      </c>
      <c r="HE33" s="37">
        <f t="shared" si="93"/>
        <v>7.6020894566665859E-3</v>
      </c>
      <c r="HF33" s="9">
        <f t="shared" si="93"/>
        <v>9.6558797069521453E-3</v>
      </c>
      <c r="HG33" s="19" t="str">
        <f t="shared" si="93"/>
        <v xml:space="preserve"> </v>
      </c>
      <c r="HH33" s="37">
        <f t="shared" si="94"/>
        <v>4.6716664331024574E-2</v>
      </c>
      <c r="HI33" s="9">
        <f t="shared" si="94"/>
        <v>6.548844177927135E-2</v>
      </c>
      <c r="HJ33" s="9">
        <f t="shared" si="94"/>
        <v>1.0060525884312052E-8</v>
      </c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</row>
    <row r="34" spans="1:244" s="12" customFormat="1" ht="15.75" outlineLevel="1" x14ac:dyDescent="0.2">
      <c r="A34" s="32">
        <v>23</v>
      </c>
      <c r="B34" s="82" t="s">
        <v>27</v>
      </c>
      <c r="C34" s="130">
        <f t="shared" si="137"/>
        <v>98964894.520000011</v>
      </c>
      <c r="D34" s="144">
        <v>73732221.060000002</v>
      </c>
      <c r="E34" s="131">
        <v>25232673.460000001</v>
      </c>
      <c r="F34" s="130">
        <f t="shared" si="138"/>
        <v>100966949.47999999</v>
      </c>
      <c r="G34" s="144">
        <v>70181592.079999998</v>
      </c>
      <c r="H34" s="131">
        <v>30785357.399999999</v>
      </c>
      <c r="I34" s="130">
        <f t="shared" si="139"/>
        <v>14939665.700000001</v>
      </c>
      <c r="J34" s="130">
        <v>12303933.800000001</v>
      </c>
      <c r="K34" s="130">
        <v>2635731.9</v>
      </c>
      <c r="L34" s="130">
        <f t="shared" si="95"/>
        <v>13670169.66</v>
      </c>
      <c r="M34" s="130">
        <v>11205290.100000001</v>
      </c>
      <c r="N34" s="130">
        <v>2464879.5599999996</v>
      </c>
      <c r="O34" s="130">
        <f t="shared" si="96"/>
        <v>10418506.23</v>
      </c>
      <c r="P34" s="130">
        <v>9225856.3499999996</v>
      </c>
      <c r="Q34" s="130">
        <v>1192649.8799999999</v>
      </c>
      <c r="R34" s="9">
        <f t="shared" ref="R34:T42" si="181">IF(I34=0," ",IF(L34/I34*100&gt;200,"СВ.200",L34/I34))</f>
        <v>0.91502513740986846</v>
      </c>
      <c r="S34" s="9">
        <f t="shared" si="181"/>
        <v>0.91070793147472895</v>
      </c>
      <c r="T34" s="9">
        <f t="shared" si="181"/>
        <v>0.93517840718170142</v>
      </c>
      <c r="U34" s="9">
        <f t="shared" ref="U34:W42" si="182">IF(O34=0," ",IF(L34/O34*100&gt;200,"СВ.200",L34/O34))</f>
        <v>1.3121045722117881</v>
      </c>
      <c r="V34" s="9">
        <f t="shared" si="182"/>
        <v>1.2145528474438041</v>
      </c>
      <c r="W34" s="9" t="str">
        <f t="shared" si="182"/>
        <v>СВ.200</v>
      </c>
      <c r="X34" s="130">
        <f t="shared" si="140"/>
        <v>4566064</v>
      </c>
      <c r="Y34" s="130">
        <v>4229279</v>
      </c>
      <c r="Z34" s="130">
        <v>336785</v>
      </c>
      <c r="AA34" s="130">
        <f t="shared" si="99"/>
        <v>3807138.83</v>
      </c>
      <c r="AB34" s="130">
        <v>3541807.15</v>
      </c>
      <c r="AC34" s="130">
        <v>265331.68</v>
      </c>
      <c r="AD34" s="130">
        <f t="shared" si="100"/>
        <v>3536003.5100000002</v>
      </c>
      <c r="AE34" s="130">
        <v>3286066.14</v>
      </c>
      <c r="AF34" s="130">
        <v>249937.37</v>
      </c>
      <c r="AG34" s="9">
        <f t="shared" si="101"/>
        <v>0.83379007171165365</v>
      </c>
      <c r="AH34" s="9">
        <f t="shared" si="101"/>
        <v>0.83744939740319801</v>
      </c>
      <c r="AI34" s="9">
        <f t="shared" si="101"/>
        <v>0.78783698798937007</v>
      </c>
      <c r="AJ34" s="9">
        <f t="shared" si="176"/>
        <v>1.0766784646093295</v>
      </c>
      <c r="AK34" s="9">
        <f t="shared" si="176"/>
        <v>1.0778258863651478</v>
      </c>
      <c r="AL34" s="9">
        <f t="shared" si="176"/>
        <v>1.0615926701957374</v>
      </c>
      <c r="AM34" s="130">
        <f t="shared" si="141"/>
        <v>86636.19</v>
      </c>
      <c r="AN34" s="130">
        <v>0</v>
      </c>
      <c r="AO34" s="130">
        <v>86636.19</v>
      </c>
      <c r="AP34" s="130">
        <f t="shared" si="142"/>
        <v>54802.22</v>
      </c>
      <c r="AQ34" s="130">
        <v>0</v>
      </c>
      <c r="AR34" s="130">
        <v>54802.22</v>
      </c>
      <c r="AS34" s="130">
        <f t="shared" si="143"/>
        <v>29264.07</v>
      </c>
      <c r="AT34" s="130">
        <v>0</v>
      </c>
      <c r="AU34" s="130">
        <v>29264.07</v>
      </c>
      <c r="AV34" s="9">
        <f t="shared" si="103"/>
        <v>0.63255574835412309</v>
      </c>
      <c r="AW34" s="9" t="str">
        <f t="shared" si="103"/>
        <v xml:space="preserve"> </v>
      </c>
      <c r="AX34" s="9">
        <f t="shared" si="103"/>
        <v>0.63255574835412309</v>
      </c>
      <c r="AY34" s="9">
        <f t="shared" si="177"/>
        <v>1.8726793641485959</v>
      </c>
      <c r="AZ34" s="9" t="str">
        <f t="shared" si="177"/>
        <v xml:space="preserve"> </v>
      </c>
      <c r="BA34" s="9">
        <f t="shared" si="177"/>
        <v>1.8726793641485959</v>
      </c>
      <c r="BB34" s="130">
        <f t="shared" si="144"/>
        <v>519112.56</v>
      </c>
      <c r="BC34" s="130">
        <v>219112.56</v>
      </c>
      <c r="BD34" s="130">
        <v>300000</v>
      </c>
      <c r="BE34" s="130">
        <f t="shared" si="105"/>
        <v>583750.07000000007</v>
      </c>
      <c r="BF34" s="130">
        <v>310531.08</v>
      </c>
      <c r="BG34" s="130">
        <v>273218.99</v>
      </c>
      <c r="BH34" s="130">
        <f t="shared" si="106"/>
        <v>600224.33000000007</v>
      </c>
      <c r="BI34" s="130">
        <v>324838.82</v>
      </c>
      <c r="BJ34" s="130">
        <v>275385.51</v>
      </c>
      <c r="BK34" s="9">
        <f t="shared" ref="BK34:BM42" si="183">IF(BB34=0," ",IF(BE34/BB34*100&gt;200,"СВ.200",BE34/BB34))</f>
        <v>1.1245154037498151</v>
      </c>
      <c r="BL34" s="9">
        <f t="shared" si="108"/>
        <v>1.4172217238482359</v>
      </c>
      <c r="BM34" s="9">
        <f t="shared" si="108"/>
        <v>0.91072996666666661</v>
      </c>
      <c r="BN34" s="9">
        <f t="shared" si="166"/>
        <v>0.9725531619153126</v>
      </c>
      <c r="BO34" s="9">
        <f t="shared" si="170"/>
        <v>0.95595434067886342</v>
      </c>
      <c r="BP34" s="9">
        <f t="shared" si="167"/>
        <v>0.99213277416084811</v>
      </c>
      <c r="BQ34" s="130">
        <f t="shared" si="145"/>
        <v>1032089</v>
      </c>
      <c r="BR34" s="130">
        <v>1032089</v>
      </c>
      <c r="BS34" s="150"/>
      <c r="BT34" s="130">
        <f t="shared" si="109"/>
        <v>1635176.46</v>
      </c>
      <c r="BU34" s="130">
        <v>1635176.46</v>
      </c>
      <c r="BV34" s="150"/>
      <c r="BW34" s="130">
        <f t="shared" si="110"/>
        <v>93072</v>
      </c>
      <c r="BX34" s="130">
        <v>93072</v>
      </c>
      <c r="BY34" s="150"/>
      <c r="BZ34" s="9">
        <f t="shared" ref="BZ34:BZ40" si="184">IF(BQ34=0," ",IF(BT34/BQ34*100&gt;200,"СВ.200",BT34/BQ34))</f>
        <v>1.584336680266915</v>
      </c>
      <c r="CA34" s="9">
        <f t="shared" si="112"/>
        <v>1.584336680266915</v>
      </c>
      <c r="CB34" s="9" t="str">
        <f t="shared" si="113"/>
        <v xml:space="preserve"> </v>
      </c>
      <c r="CC34" s="9" t="str">
        <f t="shared" si="114"/>
        <v>СВ.200</v>
      </c>
      <c r="CD34" s="9" t="str">
        <f t="shared" si="114"/>
        <v>СВ.200</v>
      </c>
      <c r="CE34" s="9" t="str">
        <f t="shared" si="114"/>
        <v xml:space="preserve"> </v>
      </c>
      <c r="CF34" s="130">
        <f t="shared" si="146"/>
        <v>2827867.8299999996</v>
      </c>
      <c r="CG34" s="130">
        <v>2496180.7799999998</v>
      </c>
      <c r="CH34" s="130">
        <v>331687.05</v>
      </c>
      <c r="CI34" s="130">
        <f t="shared" si="147"/>
        <v>1140823.23</v>
      </c>
      <c r="CJ34" s="130">
        <v>889490.49</v>
      </c>
      <c r="CK34" s="130">
        <v>251332.74</v>
      </c>
      <c r="CL34" s="130">
        <f t="shared" si="148"/>
        <v>1200546.9000000001</v>
      </c>
      <c r="CM34" s="130">
        <v>1085069.6200000001</v>
      </c>
      <c r="CN34" s="130">
        <v>115477.28</v>
      </c>
      <c r="CO34" s="9">
        <f t="shared" ref="CO34:CQ42" si="185">IF(CF34=0," ",IF(CI34/CF34*100&gt;200,"СВ.200",CI34/CF34))</f>
        <v>0.4034216938632525</v>
      </c>
      <c r="CP34" s="9">
        <f t="shared" si="185"/>
        <v>0.3563405732176177</v>
      </c>
      <c r="CQ34" s="9">
        <f t="shared" si="185"/>
        <v>0.75774058709859193</v>
      </c>
      <c r="CR34" s="9">
        <f t="shared" ref="CR34:CT40" si="186">IF(CL34=0," ",IF(CI34/CL34*100&gt;200,"СВ.200",CI34/CL34))</f>
        <v>0.95025294721930464</v>
      </c>
      <c r="CS34" s="9">
        <f t="shared" si="186"/>
        <v>0.81975430295431173</v>
      </c>
      <c r="CT34" s="9" t="str">
        <f t="shared" si="186"/>
        <v>СВ.200</v>
      </c>
      <c r="CU34" s="130">
        <f t="shared" si="149"/>
        <v>1125320</v>
      </c>
      <c r="CV34" s="130">
        <v>533000</v>
      </c>
      <c r="CW34" s="130">
        <v>592320</v>
      </c>
      <c r="CX34" s="130">
        <f t="shared" si="117"/>
        <v>565742.4</v>
      </c>
      <c r="CY34" s="130">
        <v>3422.4</v>
      </c>
      <c r="CZ34" s="130">
        <v>562320</v>
      </c>
      <c r="DA34" s="130">
        <f t="shared" si="118"/>
        <v>52452</v>
      </c>
      <c r="DB34" s="130">
        <v>52452</v>
      </c>
      <c r="DC34" s="130">
        <v>0</v>
      </c>
      <c r="DD34" s="9">
        <f t="shared" si="171"/>
        <v>0.50273913198023679</v>
      </c>
      <c r="DE34" s="9">
        <f t="shared" si="171"/>
        <v>6.4210131332082549E-3</v>
      </c>
      <c r="DF34" s="9">
        <f t="shared" si="171"/>
        <v>0.94935170178282013</v>
      </c>
      <c r="DG34" s="9" t="str">
        <f>IF(CX34=0," ",IF(CX34/DA34*100&gt;200,"СВ.200",CX34/DA34))</f>
        <v>СВ.200</v>
      </c>
      <c r="DH34" s="9">
        <f>IF(CY34=0," ",IF(CY34/DB34*100&gt;200,"СВ.200",CY34/DB34))</f>
        <v>6.5248226950354607E-2</v>
      </c>
      <c r="DI34" s="9" t="e">
        <f>IF(CZ34=0," ",IF(CZ34/DC34*100&gt;200,"СВ.200",CZ34/DC34))</f>
        <v>#DIV/0!</v>
      </c>
      <c r="DJ34" s="130">
        <f t="shared" si="150"/>
        <v>2592600</v>
      </c>
      <c r="DK34" s="130">
        <v>2401400</v>
      </c>
      <c r="DL34" s="130">
        <v>191200</v>
      </c>
      <c r="DM34" s="130">
        <f t="shared" si="121"/>
        <v>3397825.02</v>
      </c>
      <c r="DN34" s="130">
        <v>3074810.81</v>
      </c>
      <c r="DO34" s="130">
        <v>323014.21000000002</v>
      </c>
      <c r="DP34" s="130">
        <f t="shared" si="122"/>
        <v>2926536.7399999998</v>
      </c>
      <c r="DQ34" s="130">
        <v>2816366.9</v>
      </c>
      <c r="DR34" s="130">
        <v>110169.84</v>
      </c>
      <c r="DS34" s="9">
        <f t="shared" si="178"/>
        <v>1.3105859060402685</v>
      </c>
      <c r="DT34" s="9">
        <f t="shared" si="178"/>
        <v>1.2804242566836013</v>
      </c>
      <c r="DU34" s="9">
        <f t="shared" si="178"/>
        <v>1.6894048640167365</v>
      </c>
      <c r="DV34" s="9">
        <f t="shared" si="179"/>
        <v>1.1610395911175202</v>
      </c>
      <c r="DW34" s="9">
        <f t="shared" si="179"/>
        <v>1.0917650005047284</v>
      </c>
      <c r="DX34" s="9" t="str">
        <f t="shared" si="179"/>
        <v>СВ.200</v>
      </c>
      <c r="DY34" s="153">
        <f t="shared" si="151"/>
        <v>159000</v>
      </c>
      <c r="DZ34" s="153">
        <v>0</v>
      </c>
      <c r="EA34" s="153">
        <v>159000</v>
      </c>
      <c r="EB34" s="153">
        <f t="shared" si="152"/>
        <v>158818.59</v>
      </c>
      <c r="EC34" s="153">
        <v>0</v>
      </c>
      <c r="ED34" s="153">
        <v>158818.59</v>
      </c>
      <c r="EE34" s="153">
        <f t="shared" si="153"/>
        <v>196230.21</v>
      </c>
      <c r="EF34" s="153">
        <v>0</v>
      </c>
      <c r="EG34" s="153">
        <v>196230.21</v>
      </c>
      <c r="EH34" s="9">
        <f>IF(DY34=0," ",IF(EB34/DY34*100&gt;200,"СВ.200",EB34/DY34))</f>
        <v>0.99885905660377361</v>
      </c>
      <c r="EI34" s="9" t="str">
        <f t="shared" si="169"/>
        <v xml:space="preserve"> </v>
      </c>
      <c r="EJ34" s="9">
        <f t="shared" si="169"/>
        <v>0.99885905660377361</v>
      </c>
      <c r="EK34" s="9">
        <f t="shared" si="126"/>
        <v>0.80934831593973222</v>
      </c>
      <c r="EL34" s="9" t="str">
        <f t="shared" si="126"/>
        <v xml:space="preserve"> </v>
      </c>
      <c r="EM34" s="9">
        <f t="shared" si="126"/>
        <v>0.80934831593973222</v>
      </c>
      <c r="EN34" s="130">
        <f t="shared" si="154"/>
        <v>424572.71</v>
      </c>
      <c r="EO34" s="130">
        <v>394572.71</v>
      </c>
      <c r="EP34" s="130">
        <v>30000</v>
      </c>
      <c r="EQ34" s="130">
        <f t="shared" si="155"/>
        <v>475153.56</v>
      </c>
      <c r="ER34" s="130">
        <v>475153.56</v>
      </c>
      <c r="ES34" s="130">
        <v>0</v>
      </c>
      <c r="ET34" s="130">
        <f t="shared" si="156"/>
        <v>179500.2</v>
      </c>
      <c r="EU34" s="130">
        <v>179500.2</v>
      </c>
      <c r="EV34" s="130">
        <v>0</v>
      </c>
      <c r="EW34" s="9">
        <f t="shared" si="127"/>
        <v>1.1191335401655937</v>
      </c>
      <c r="EX34" s="9">
        <f t="shared" si="128"/>
        <v>1.204223069557953</v>
      </c>
      <c r="EY34" s="9" t="str">
        <f t="shared" si="128"/>
        <v xml:space="preserve"> </v>
      </c>
      <c r="EZ34" s="9" t="str">
        <f t="shared" si="129"/>
        <v>СВ.200</v>
      </c>
      <c r="FA34" s="9" t="str">
        <f t="shared" si="129"/>
        <v>СВ.200</v>
      </c>
      <c r="FB34" s="9" t="str">
        <f t="shared" si="129"/>
        <v xml:space="preserve"> </v>
      </c>
      <c r="FC34" s="130">
        <f t="shared" si="157"/>
        <v>451299.75</v>
      </c>
      <c r="FD34" s="130">
        <v>401299.75</v>
      </c>
      <c r="FE34" s="130">
        <v>50000</v>
      </c>
      <c r="FF34" s="130">
        <f t="shared" si="158"/>
        <v>357194.87999999995</v>
      </c>
      <c r="FG34" s="130">
        <v>349392.97</v>
      </c>
      <c r="FH34" s="130">
        <v>7801.91</v>
      </c>
      <c r="FI34" s="130">
        <f t="shared" si="159"/>
        <v>833021.37</v>
      </c>
      <c r="FJ34" s="130">
        <v>828444.22</v>
      </c>
      <c r="FK34" s="130">
        <v>4577.1499999999996</v>
      </c>
      <c r="FL34" s="9">
        <f t="shared" si="180"/>
        <v>1.2634552600529998</v>
      </c>
      <c r="FM34" s="9">
        <f>IF(FG34=0," ",IF(FD34/FG34*100&gt;200,"СВ.200",FD34/FG34))</f>
        <v>1.1485627487009828</v>
      </c>
      <c r="FN34" s="9" t="str">
        <f t="shared" si="173"/>
        <v>СВ.200</v>
      </c>
      <c r="FO34" s="9">
        <f>IF(FF34&lt;=0," ",IF(FI34&lt;=0," ",IF(FI34=0," ",IF(FF34/FI34*100&gt;200,"СВ.200",FF34/FI34))))</f>
        <v>0.42879437774807622</v>
      </c>
      <c r="FP34" s="9">
        <f t="shared" si="161"/>
        <v>0.4217459203227949</v>
      </c>
      <c r="FQ34" s="9">
        <f>IF(FH34&lt;=0," ",IF(FK34&lt;=0," ",IF(FK34=0," ",IF(FH34/FK34*100&gt;200,"СВ.200",FH34/FK34))))</f>
        <v>1.7045344810635441</v>
      </c>
      <c r="FR34" s="130">
        <f t="shared" si="162"/>
        <v>558103.65999999992</v>
      </c>
      <c r="FS34" s="130"/>
      <c r="FT34" s="130">
        <v>558103.65999999992</v>
      </c>
      <c r="FU34" s="130">
        <f t="shared" si="163"/>
        <v>502211.97</v>
      </c>
      <c r="FV34" s="130"/>
      <c r="FW34" s="130">
        <v>502211.97</v>
      </c>
      <c r="FX34" s="130">
        <f t="shared" si="164"/>
        <v>141958.10999999999</v>
      </c>
      <c r="FY34" s="130"/>
      <c r="FZ34" s="130">
        <v>141958.10999999999</v>
      </c>
      <c r="GA34" s="9">
        <f t="shared" si="33"/>
        <v>0.89985428513405563</v>
      </c>
      <c r="GB34" s="9" t="str">
        <f t="shared" si="33"/>
        <v xml:space="preserve"> </v>
      </c>
      <c r="GC34" s="19">
        <f t="shared" si="33"/>
        <v>0.89985428513405563</v>
      </c>
      <c r="GD34" s="9" t="str">
        <f>IF(FU34&lt;=0," ",IF(FX34&lt;=0," ",IF(FX34=0," ",IF(FU34/FX34*100&gt;200,"СВ.200",FU34/FX34))))</f>
        <v>СВ.200</v>
      </c>
      <c r="GE34" s="9" t="str">
        <f t="shared" si="165"/>
        <v xml:space="preserve"> </v>
      </c>
      <c r="GF34" s="9" t="str">
        <f>IF(FW34&lt;=0," ",IF(FZ34&lt;=0," ",IF(FZ34=0," ",IF(FW34/FZ34*100&gt;200,"СВ.200",FW34/FZ34))))</f>
        <v>СВ.200</v>
      </c>
      <c r="GG34" s="107">
        <f t="shared" si="131"/>
        <v>0.10318729330397119</v>
      </c>
      <c r="GH34" s="10">
        <f t="shared" si="132"/>
        <v>0.13145692590563415</v>
      </c>
      <c r="GI34" s="10">
        <f t="shared" si="133"/>
        <v>3.8740816437622387E-2</v>
      </c>
      <c r="GJ34" s="67">
        <f t="shared" si="134"/>
        <v>0.138131503360895</v>
      </c>
      <c r="GK34" s="10">
        <f t="shared" si="135"/>
        <v>0.15197277308222731</v>
      </c>
      <c r="GL34" s="10">
        <f t="shared" si="136"/>
        <v>9.7686024586631323E-2</v>
      </c>
      <c r="GM34" s="37">
        <f t="shared" si="86"/>
        <v>0.3393964002073645</v>
      </c>
      <c r="GN34" s="9">
        <f t="shared" si="86"/>
        <v>0.35618006777224537</v>
      </c>
      <c r="GO34" s="9">
        <f t="shared" si="86"/>
        <v>0.20956474669665839</v>
      </c>
      <c r="GP34" s="37">
        <f t="shared" si="87"/>
        <v>0.27849974979754566</v>
      </c>
      <c r="GQ34" s="9">
        <f t="shared" si="87"/>
        <v>0.31608348542444248</v>
      </c>
      <c r="GR34" s="9">
        <f t="shared" si="87"/>
        <v>0.10764488630835985</v>
      </c>
      <c r="GS34" s="37">
        <f t="shared" si="88"/>
        <v>5.7611361624150995E-2</v>
      </c>
      <c r="GT34" s="9">
        <f t="shared" si="88"/>
        <v>3.5209611734308005E-2</v>
      </c>
      <c r="GU34" s="9">
        <f t="shared" si="88"/>
        <v>0.23090222421353032</v>
      </c>
      <c r="GV34" s="37">
        <f t="shared" si="89"/>
        <v>4.2702474403671746E-2</v>
      </c>
      <c r="GW34" s="9">
        <f t="shared" si="90"/>
        <v>2.7712899641928947E-2</v>
      </c>
      <c r="GX34" s="9">
        <f t="shared" si="90"/>
        <v>0.1108447627355878</v>
      </c>
      <c r="GY34" s="37">
        <f t="shared" si="91"/>
        <v>5.0345029164512002E-3</v>
      </c>
      <c r="GZ34" s="9">
        <f t="shared" si="91"/>
        <v>5.6853258938938502E-3</v>
      </c>
      <c r="HA34" s="9" t="str">
        <f t="shared" si="91"/>
        <v xml:space="preserve"> </v>
      </c>
      <c r="HB34" s="37">
        <f t="shared" si="92"/>
        <v>4.1385177658431492E-2</v>
      </c>
      <c r="HC34" s="9">
        <f t="shared" si="92"/>
        <v>3.0542716604900749E-4</v>
      </c>
      <c r="HD34" s="9">
        <f t="shared" si="92"/>
        <v>0.22813285043428252</v>
      </c>
      <c r="HE34" s="37">
        <f t="shared" si="93"/>
        <v>1.7228976595812816E-2</v>
      </c>
      <c r="HF34" s="9">
        <f t="shared" si="93"/>
        <v>1.9456210154410222E-2</v>
      </c>
      <c r="HG34" s="19" t="str">
        <f t="shared" si="93"/>
        <v xml:space="preserve"> </v>
      </c>
      <c r="HH34" s="37">
        <f t="shared" si="94"/>
        <v>3.4758424497856599E-2</v>
      </c>
      <c r="HI34" s="9">
        <f t="shared" si="94"/>
        <v>4.2404396116437891E-2</v>
      </c>
      <c r="HJ34" s="9" t="str">
        <f t="shared" si="94"/>
        <v xml:space="preserve"> </v>
      </c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</row>
    <row r="35" spans="1:244" s="12" customFormat="1" ht="15.75" outlineLevel="1" x14ac:dyDescent="0.2">
      <c r="A35" s="32">
        <v>24</v>
      </c>
      <c r="B35" s="82" t="s">
        <v>28</v>
      </c>
      <c r="C35" s="130">
        <f>SUM(D35:E35)</f>
        <v>501530461.48000002</v>
      </c>
      <c r="D35" s="144">
        <v>285722076.83999997</v>
      </c>
      <c r="E35" s="131">
        <v>215808384.64000002</v>
      </c>
      <c r="F35" s="130">
        <f>SUM(G35:H35)</f>
        <v>426020807.42999995</v>
      </c>
      <c r="G35" s="144">
        <v>258342242.81999999</v>
      </c>
      <c r="H35" s="131">
        <v>167678564.60999998</v>
      </c>
      <c r="I35" s="130">
        <f t="shared" si="139"/>
        <v>73378155.109999999</v>
      </c>
      <c r="J35" s="130">
        <v>64623725.269999996</v>
      </c>
      <c r="K35" s="130">
        <v>8754429.8399999999</v>
      </c>
      <c r="L35" s="130">
        <f t="shared" si="95"/>
        <v>50490096.960000001</v>
      </c>
      <c r="M35" s="130">
        <v>42379031.32</v>
      </c>
      <c r="N35" s="130">
        <v>8111065.6399999987</v>
      </c>
      <c r="O35" s="130">
        <f t="shared" si="96"/>
        <v>77405149.800000012</v>
      </c>
      <c r="P35" s="130">
        <v>66804450.220000006</v>
      </c>
      <c r="Q35" s="130">
        <v>10600699.58</v>
      </c>
      <c r="R35" s="9">
        <f t="shared" si="181"/>
        <v>0.68808076305967514</v>
      </c>
      <c r="S35" s="9">
        <f t="shared" si="181"/>
        <v>0.65578131163035014</v>
      </c>
      <c r="T35" s="9">
        <f t="shared" si="181"/>
        <v>0.92650986851703399</v>
      </c>
      <c r="U35" s="9">
        <f t="shared" si="182"/>
        <v>0.65228343450605908</v>
      </c>
      <c r="V35" s="9">
        <f t="shared" si="182"/>
        <v>0.6343743744681325</v>
      </c>
      <c r="W35" s="9">
        <f t="shared" si="182"/>
        <v>0.76514437361312326</v>
      </c>
      <c r="X35" s="130">
        <f t="shared" si="140"/>
        <v>11800000</v>
      </c>
      <c r="Y35" s="130">
        <v>11200000</v>
      </c>
      <c r="Z35" s="130">
        <v>600000</v>
      </c>
      <c r="AA35" s="130">
        <f t="shared" si="99"/>
        <v>7031922.7000000002</v>
      </c>
      <c r="AB35" s="130">
        <v>6630818.0099999998</v>
      </c>
      <c r="AC35" s="130">
        <v>401104.69</v>
      </c>
      <c r="AD35" s="130">
        <f t="shared" si="100"/>
        <v>30608249.800000001</v>
      </c>
      <c r="AE35" s="130">
        <v>30237022.890000001</v>
      </c>
      <c r="AF35" s="130">
        <v>371226.91</v>
      </c>
      <c r="AG35" s="9">
        <f t="shared" si="101"/>
        <v>0.59592565254237295</v>
      </c>
      <c r="AH35" s="9">
        <f t="shared" si="101"/>
        <v>0.59203732232142858</v>
      </c>
      <c r="AI35" s="9">
        <f t="shared" si="101"/>
        <v>0.6685078166666667</v>
      </c>
      <c r="AJ35" s="9">
        <f t="shared" si="176"/>
        <v>0.2297394573668175</v>
      </c>
      <c r="AK35" s="9">
        <f t="shared" si="176"/>
        <v>0.21929467177117315</v>
      </c>
      <c r="AL35" s="9">
        <f t="shared" si="176"/>
        <v>1.0804838744044714</v>
      </c>
      <c r="AM35" s="130">
        <f t="shared" si="141"/>
        <v>150000</v>
      </c>
      <c r="AN35" s="130">
        <v>150000</v>
      </c>
      <c r="AO35" s="130">
        <v>0</v>
      </c>
      <c r="AP35" s="130">
        <f t="shared" si="142"/>
        <v>35280.019999999997</v>
      </c>
      <c r="AQ35" s="130">
        <v>35280.019999999997</v>
      </c>
      <c r="AR35" s="130">
        <v>0</v>
      </c>
      <c r="AS35" s="130">
        <f t="shared" si="143"/>
        <v>140496.38</v>
      </c>
      <c r="AT35" s="130">
        <v>140496.38</v>
      </c>
      <c r="AU35" s="130">
        <v>0</v>
      </c>
      <c r="AV35" s="9">
        <f t="shared" si="103"/>
        <v>0.23520013333333331</v>
      </c>
      <c r="AW35" s="9">
        <f t="shared" si="103"/>
        <v>0.23520013333333331</v>
      </c>
      <c r="AX35" s="9" t="str">
        <f t="shared" si="103"/>
        <v xml:space="preserve"> </v>
      </c>
      <c r="AY35" s="9">
        <f t="shared" si="177"/>
        <v>0.25110981507139185</v>
      </c>
      <c r="AZ35" s="9">
        <f t="shared" si="177"/>
        <v>0.25110981507139185</v>
      </c>
      <c r="BA35" s="9" t="str">
        <f t="shared" si="177"/>
        <v xml:space="preserve"> </v>
      </c>
      <c r="BB35" s="130">
        <f t="shared" si="144"/>
        <v>3421721.71</v>
      </c>
      <c r="BC35" s="130">
        <v>2819440.92</v>
      </c>
      <c r="BD35" s="130">
        <v>602280.79</v>
      </c>
      <c r="BE35" s="130">
        <f t="shared" si="105"/>
        <v>3715907.6100000003</v>
      </c>
      <c r="BF35" s="130">
        <v>3158715.47</v>
      </c>
      <c r="BG35" s="130">
        <v>557192.14</v>
      </c>
      <c r="BH35" s="130">
        <f t="shared" si="106"/>
        <v>2519116.6999999997</v>
      </c>
      <c r="BI35" s="130">
        <v>2269093.1199999996</v>
      </c>
      <c r="BJ35" s="130">
        <v>250023.58</v>
      </c>
      <c r="BK35" s="9">
        <f t="shared" si="183"/>
        <v>1.0859759866327645</v>
      </c>
      <c r="BL35" s="9">
        <f t="shared" si="108"/>
        <v>1.1203339809652759</v>
      </c>
      <c r="BM35" s="9">
        <f t="shared" si="108"/>
        <v>0.92513682862108215</v>
      </c>
      <c r="BN35" s="9">
        <f t="shared" si="166"/>
        <v>1.4750835521037993</v>
      </c>
      <c r="BO35" s="9">
        <f t="shared" si="170"/>
        <v>1.3920607498029878</v>
      </c>
      <c r="BP35" s="9" t="str">
        <f t="shared" si="167"/>
        <v>СВ.200</v>
      </c>
      <c r="BQ35" s="130">
        <f t="shared" si="145"/>
        <v>84685.6</v>
      </c>
      <c r="BR35" s="130">
        <v>84685.6</v>
      </c>
      <c r="BS35" s="150"/>
      <c r="BT35" s="130">
        <f t="shared" si="109"/>
        <v>90217.65</v>
      </c>
      <c r="BU35" s="130">
        <v>90217.65</v>
      </c>
      <c r="BV35" s="150"/>
      <c r="BW35" s="130">
        <f t="shared" si="110"/>
        <v>100145.36</v>
      </c>
      <c r="BX35" s="130">
        <v>100145.36</v>
      </c>
      <c r="BY35" s="150"/>
      <c r="BZ35" s="9">
        <f t="shared" si="184"/>
        <v>1.0653245652153376</v>
      </c>
      <c r="CA35" s="9">
        <f t="shared" si="112"/>
        <v>1.0653245652153376</v>
      </c>
      <c r="CB35" s="9" t="str">
        <f t="shared" si="113"/>
        <v xml:space="preserve"> </v>
      </c>
      <c r="CC35" s="9">
        <f t="shared" si="114"/>
        <v>0.9008669997291936</v>
      </c>
      <c r="CD35" s="9">
        <f t="shared" si="114"/>
        <v>0.9008669997291936</v>
      </c>
      <c r="CE35" s="9" t="str">
        <f t="shared" si="114"/>
        <v xml:space="preserve"> </v>
      </c>
      <c r="CF35" s="130">
        <f t="shared" si="146"/>
        <v>26689403.34</v>
      </c>
      <c r="CG35" s="130">
        <v>25388539.09</v>
      </c>
      <c r="CH35" s="130">
        <v>1300864.25</v>
      </c>
      <c r="CI35" s="130">
        <f t="shared" si="147"/>
        <v>17761567.949999999</v>
      </c>
      <c r="CJ35" s="130">
        <v>16553006.189999999</v>
      </c>
      <c r="CK35" s="130">
        <v>1208561.76</v>
      </c>
      <c r="CL35" s="130">
        <f t="shared" si="148"/>
        <v>23364485.039999999</v>
      </c>
      <c r="CM35" s="130">
        <v>19040381.82</v>
      </c>
      <c r="CN35" s="130">
        <v>4324103.22</v>
      </c>
      <c r="CO35" s="9">
        <f t="shared" si="185"/>
        <v>0.66549138336788305</v>
      </c>
      <c r="CP35" s="9">
        <f t="shared" si="185"/>
        <v>0.65198734481417531</v>
      </c>
      <c r="CQ35" s="9">
        <f t="shared" si="185"/>
        <v>0.92904525587508457</v>
      </c>
      <c r="CR35" s="9">
        <f t="shared" si="186"/>
        <v>0.76019513888674173</v>
      </c>
      <c r="CS35" s="9">
        <f t="shared" si="186"/>
        <v>0.86936314336998932</v>
      </c>
      <c r="CT35" s="9">
        <f t="shared" si="186"/>
        <v>0.27949419764313582</v>
      </c>
      <c r="CU35" s="130">
        <f t="shared" si="149"/>
        <v>5131212</v>
      </c>
      <c r="CV35" s="130">
        <v>5131212</v>
      </c>
      <c r="CW35" s="130">
        <v>0</v>
      </c>
      <c r="CX35" s="130">
        <f t="shared" si="117"/>
        <v>1943333</v>
      </c>
      <c r="CY35" s="130">
        <v>1943333</v>
      </c>
      <c r="CZ35" s="130">
        <v>0</v>
      </c>
      <c r="DA35" s="130">
        <f t="shared" si="118"/>
        <v>9233044.7400000002</v>
      </c>
      <c r="DB35" s="130">
        <v>9233044.7400000002</v>
      </c>
      <c r="DC35" s="130">
        <v>0</v>
      </c>
      <c r="DD35" s="9">
        <f t="shared" si="171"/>
        <v>0.37872787169970762</v>
      </c>
      <c r="DE35" s="9">
        <f t="shared" si="171"/>
        <v>0.37872787169970762</v>
      </c>
      <c r="DF35" s="9" t="str">
        <f t="shared" si="171"/>
        <v xml:space="preserve"> </v>
      </c>
      <c r="DG35" s="9">
        <f t="shared" si="120"/>
        <v>0.2104758565266088</v>
      </c>
      <c r="DH35" s="9">
        <f t="shared" si="120"/>
        <v>0.2104758565266088</v>
      </c>
      <c r="DI35" s="9" t="str">
        <f t="shared" si="120"/>
        <v xml:space="preserve"> </v>
      </c>
      <c r="DJ35" s="130">
        <f t="shared" si="150"/>
        <v>20468000</v>
      </c>
      <c r="DK35" s="130">
        <v>18068000</v>
      </c>
      <c r="DL35" s="130">
        <v>2400000</v>
      </c>
      <c r="DM35" s="130">
        <f t="shared" si="121"/>
        <v>14332327.6</v>
      </c>
      <c r="DN35" s="130">
        <v>12230499.02</v>
      </c>
      <c r="DO35" s="130">
        <v>2101828.58</v>
      </c>
      <c r="DP35" s="130">
        <f t="shared" si="122"/>
        <v>7591791.6999999993</v>
      </c>
      <c r="DQ35" s="130">
        <v>4617505.97</v>
      </c>
      <c r="DR35" s="130">
        <v>2974285.73</v>
      </c>
      <c r="DS35" s="9">
        <f t="shared" si="178"/>
        <v>0.70023097518076993</v>
      </c>
      <c r="DT35" s="9">
        <f t="shared" si="178"/>
        <v>0.67691493358423727</v>
      </c>
      <c r="DU35" s="9">
        <f t="shared" si="178"/>
        <v>0.87576190833333334</v>
      </c>
      <c r="DV35" s="9">
        <f t="shared" si="179"/>
        <v>1.8878715547477416</v>
      </c>
      <c r="DW35" s="9" t="str">
        <f t="shared" si="179"/>
        <v>СВ.200</v>
      </c>
      <c r="DX35" s="9">
        <f t="shared" si="179"/>
        <v>0.70666666581492155</v>
      </c>
      <c r="DY35" s="153">
        <f t="shared" si="151"/>
        <v>0</v>
      </c>
      <c r="DZ35" s="153">
        <v>0</v>
      </c>
      <c r="EA35" s="153">
        <v>0</v>
      </c>
      <c r="EB35" s="153">
        <f t="shared" si="152"/>
        <v>0</v>
      </c>
      <c r="EC35" s="153">
        <v>0</v>
      </c>
      <c r="ED35" s="153">
        <v>0</v>
      </c>
      <c r="EE35" s="153">
        <f t="shared" si="153"/>
        <v>0</v>
      </c>
      <c r="EF35" s="153">
        <v>0</v>
      </c>
      <c r="EG35" s="153">
        <v>0</v>
      </c>
      <c r="EH35" s="9" t="str">
        <f>IF(DY35=0," ",IF(EB35/DY35*100&gt;200,"СВ.200",EB35/DY35))</f>
        <v xml:space="preserve"> </v>
      </c>
      <c r="EI35" s="9" t="str">
        <f t="shared" si="169"/>
        <v xml:space="preserve"> </v>
      </c>
      <c r="EJ35" s="9" t="str">
        <f t="shared" si="169"/>
        <v xml:space="preserve"> </v>
      </c>
      <c r="EK35" s="9" t="str">
        <f t="shared" si="126"/>
        <v xml:space="preserve"> </v>
      </c>
      <c r="EL35" s="9" t="str">
        <f t="shared" si="126"/>
        <v xml:space="preserve"> </v>
      </c>
      <c r="EM35" s="9" t="str">
        <f>IF(ED35=0," ",IF(ED35/EG35*100&gt;200,"СВ.200",ED35/EG35))</f>
        <v xml:space="preserve"> </v>
      </c>
      <c r="EN35" s="130">
        <f t="shared" si="154"/>
        <v>2006743.55</v>
      </c>
      <c r="EO35" s="130">
        <v>1322131.1100000001</v>
      </c>
      <c r="EP35" s="130">
        <v>684612.44</v>
      </c>
      <c r="EQ35" s="130">
        <f t="shared" si="155"/>
        <v>1928739.2</v>
      </c>
      <c r="ER35" s="130">
        <v>1078878.73</v>
      </c>
      <c r="ES35" s="130">
        <v>849860.47</v>
      </c>
      <c r="ET35" s="130">
        <f t="shared" si="156"/>
        <v>598397.22</v>
      </c>
      <c r="EU35" s="130">
        <v>435501.77</v>
      </c>
      <c r="EV35" s="130">
        <v>162895.45000000001</v>
      </c>
      <c r="EW35" s="9">
        <f t="shared" si="127"/>
        <v>0.96112888963814036</v>
      </c>
      <c r="EX35" s="9">
        <f t="shared" si="128"/>
        <v>0.81601493364754107</v>
      </c>
      <c r="EY35" s="51">
        <f>IF(EP35=0," ",IF(ES35/EP35*100&gt;200,"СВ.200",ES35/EP35))</f>
        <v>1.2413745651481296</v>
      </c>
      <c r="EZ35" s="9" t="str">
        <f t="shared" si="129"/>
        <v>СВ.200</v>
      </c>
      <c r="FA35" s="9" t="str">
        <f t="shared" si="129"/>
        <v>СВ.200</v>
      </c>
      <c r="FB35" s="9" t="str">
        <f t="shared" si="129"/>
        <v>СВ.200</v>
      </c>
      <c r="FC35" s="130">
        <f t="shared" si="157"/>
        <v>0</v>
      </c>
      <c r="FD35" s="130">
        <v>0</v>
      </c>
      <c r="FE35" s="130">
        <v>0</v>
      </c>
      <c r="FF35" s="130">
        <f t="shared" si="158"/>
        <v>0</v>
      </c>
      <c r="FG35" s="130">
        <v>0</v>
      </c>
      <c r="FH35" s="130">
        <v>0</v>
      </c>
      <c r="FI35" s="130">
        <f t="shared" si="159"/>
        <v>0</v>
      </c>
      <c r="FJ35" s="130">
        <v>0</v>
      </c>
      <c r="FK35" s="130">
        <v>0</v>
      </c>
      <c r="FL35" s="9" t="str">
        <f t="shared" si="180"/>
        <v xml:space="preserve"> </v>
      </c>
      <c r="FM35" s="9" t="str">
        <f>IF(FG35=0," ",IF(FD35/FG35*100&gt;200,"СВ.200",FD35/FG35))</f>
        <v xml:space="preserve"> </v>
      </c>
      <c r="FN35" s="9" t="str">
        <f>IF(FE35=0," ",IF(FE35/FH35*100&gt;200,"СВ.200",FE35/FH35))</f>
        <v xml:space="preserve"> </v>
      </c>
      <c r="FO35" s="9" t="str">
        <f t="shared" si="175"/>
        <v xml:space="preserve"> </v>
      </c>
      <c r="FP35" s="9" t="str">
        <f t="shared" si="175"/>
        <v xml:space="preserve"> </v>
      </c>
      <c r="FQ35" s="9" t="str">
        <f t="shared" si="175"/>
        <v xml:space="preserve"> </v>
      </c>
      <c r="FR35" s="130">
        <f t="shared" si="162"/>
        <v>421570.66</v>
      </c>
      <c r="FS35" s="130"/>
      <c r="FT35" s="130">
        <v>421570.66</v>
      </c>
      <c r="FU35" s="130">
        <f t="shared" si="163"/>
        <v>421570.66</v>
      </c>
      <c r="FV35" s="130"/>
      <c r="FW35" s="130">
        <v>421570.66</v>
      </c>
      <c r="FX35" s="130">
        <f t="shared" si="164"/>
        <v>136069.94</v>
      </c>
      <c r="FY35" s="130"/>
      <c r="FZ35" s="130">
        <v>136069.94</v>
      </c>
      <c r="GA35" s="9">
        <f t="shared" si="33"/>
        <v>1</v>
      </c>
      <c r="GB35" s="9" t="str">
        <f t="shared" si="33"/>
        <v xml:space="preserve"> </v>
      </c>
      <c r="GC35" s="19">
        <f t="shared" si="33"/>
        <v>1</v>
      </c>
      <c r="GD35" s="9" t="str">
        <f>IF(FU35&lt;0," ",IF(FX35&lt;0," ",IF(FX35=0," ",IF(FU35/FX35*100&gt;200,"СВ.200",FU35/FX35))))</f>
        <v>СВ.200</v>
      </c>
      <c r="GE35" s="9" t="str">
        <f t="shared" si="165"/>
        <v xml:space="preserve"> </v>
      </c>
      <c r="GF35" s="9" t="str">
        <f>IF(FW35&lt;0," ",IF(FZ35&lt;0," ",IF(FZ35=0," ",IF(FW35/FZ35*100&gt;200,"СВ.200",FW35/FZ35))))</f>
        <v>СВ.200</v>
      </c>
      <c r="GG35" s="107">
        <f t="shared" si="131"/>
        <v>0.18169335499585559</v>
      </c>
      <c r="GH35" s="10">
        <f t="shared" si="132"/>
        <v>0.25858895351677358</v>
      </c>
      <c r="GI35" s="10">
        <f t="shared" si="133"/>
        <v>6.3220362153361354E-2</v>
      </c>
      <c r="GJ35" s="67">
        <f t="shared" si="134"/>
        <v>0.10067204454741467</v>
      </c>
      <c r="GK35" s="10">
        <f t="shared" si="135"/>
        <v>0.14832256502087382</v>
      </c>
      <c r="GL35" s="10">
        <f t="shared" si="136"/>
        <v>3.7584571394343382E-2</v>
      </c>
      <c r="GM35" s="37">
        <f t="shared" si="86"/>
        <v>0.39542911394249375</v>
      </c>
      <c r="GN35" s="9">
        <f t="shared" si="86"/>
        <v>0.45261988969931827</v>
      </c>
      <c r="GO35" s="9">
        <f t="shared" si="86"/>
        <v>3.5019095409550317E-2</v>
      </c>
      <c r="GP35" s="37">
        <f t="shared" si="87"/>
        <v>0.13927330552704092</v>
      </c>
      <c r="GQ35" s="9">
        <f t="shared" si="87"/>
        <v>0.15646459589723344</v>
      </c>
      <c r="GR35" s="9">
        <f t="shared" si="87"/>
        <v>4.9451540377375133E-2</v>
      </c>
      <c r="GS35" s="37">
        <f t="shared" si="88"/>
        <v>3.2544562041529689E-2</v>
      </c>
      <c r="GT35" s="9">
        <f t="shared" si="88"/>
        <v>3.3966197050158124E-2</v>
      </c>
      <c r="GU35" s="9">
        <f t="shared" si="88"/>
        <v>2.3585573585323694E-2</v>
      </c>
      <c r="GV35" s="37">
        <f t="shared" si="89"/>
        <v>7.3596761221192949E-2</v>
      </c>
      <c r="GW35" s="9">
        <f t="shared" si="90"/>
        <v>7.4534867164585308E-2</v>
      </c>
      <c r="GX35" s="9">
        <f t="shared" si="90"/>
        <v>6.8695306477633208E-2</v>
      </c>
      <c r="GY35" s="37">
        <f t="shared" si="91"/>
        <v>0.11928204730378286</v>
      </c>
      <c r="GZ35" s="9">
        <f t="shared" si="91"/>
        <v>0.13821002507458402</v>
      </c>
      <c r="HA35" s="9" t="str">
        <f t="shared" si="91"/>
        <v xml:space="preserve"> </v>
      </c>
      <c r="HB35" s="37">
        <f t="shared" si="92"/>
        <v>3.848938934578746E-2</v>
      </c>
      <c r="HC35" s="9">
        <f t="shared" si="92"/>
        <v>4.5856003298567136E-2</v>
      </c>
      <c r="HD35" s="9" t="str">
        <f t="shared" si="92"/>
        <v xml:space="preserve"> </v>
      </c>
      <c r="HE35" s="37">
        <f t="shared" si="93"/>
        <v>7.7307158702766294E-3</v>
      </c>
      <c r="HF35" s="9">
        <f t="shared" si="93"/>
        <v>6.5190532751307475E-3</v>
      </c>
      <c r="HG35" s="19">
        <f t="shared" si="93"/>
        <v>1.5366481124258029E-2</v>
      </c>
      <c r="HH35" s="37">
        <f t="shared" si="94"/>
        <v>3.8200346525933862E-2</v>
      </c>
      <c r="HI35" s="9">
        <f t="shared" si="94"/>
        <v>2.5457843098240972E-2</v>
      </c>
      <c r="HJ35" s="9">
        <f t="shared" si="94"/>
        <v>0.10477790560698756</v>
      </c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</row>
    <row r="36" spans="1:244" s="53" customFormat="1" ht="15.75" outlineLevel="1" x14ac:dyDescent="0.2">
      <c r="A36" s="32">
        <v>25</v>
      </c>
      <c r="B36" s="90" t="s">
        <v>29</v>
      </c>
      <c r="C36" s="130">
        <f t="shared" si="137"/>
        <v>142733299.90000001</v>
      </c>
      <c r="D36" s="144">
        <v>110419755.92</v>
      </c>
      <c r="E36" s="131">
        <v>32313543.98</v>
      </c>
      <c r="F36" s="130">
        <f>SUM(G36:H36)</f>
        <v>106584513.09999999</v>
      </c>
      <c r="G36" s="144">
        <v>83721735.390000001</v>
      </c>
      <c r="H36" s="131">
        <v>22862777.710000001</v>
      </c>
      <c r="I36" s="130">
        <f>J36+K36</f>
        <v>15684965.01</v>
      </c>
      <c r="J36" s="130">
        <v>7123441.040000001</v>
      </c>
      <c r="K36" s="130">
        <v>8561523.9699999988</v>
      </c>
      <c r="L36" s="130">
        <f t="shared" si="95"/>
        <v>17632056.07</v>
      </c>
      <c r="M36" s="130">
        <v>11498219.529999999</v>
      </c>
      <c r="N36" s="130">
        <v>6133836.5399999991</v>
      </c>
      <c r="O36" s="130">
        <f t="shared" si="96"/>
        <v>11427612.15</v>
      </c>
      <c r="P36" s="130">
        <v>8706166.75</v>
      </c>
      <c r="Q36" s="130">
        <v>2721445.4000000004</v>
      </c>
      <c r="R36" s="9">
        <f t="shared" si="181"/>
        <v>1.1241374181427009</v>
      </c>
      <c r="S36" s="9">
        <f t="shared" si="181"/>
        <v>1.6141383729344376</v>
      </c>
      <c r="T36" s="9">
        <f t="shared" si="181"/>
        <v>0.71644213827973435</v>
      </c>
      <c r="U36" s="9">
        <f t="shared" si="182"/>
        <v>1.5429344152181432</v>
      </c>
      <c r="V36" s="9">
        <f t="shared" si="182"/>
        <v>1.3206982889455914</v>
      </c>
      <c r="W36" s="9" t="str">
        <f t="shared" si="182"/>
        <v>СВ.200</v>
      </c>
      <c r="X36" s="130">
        <f>Y36+Z36</f>
        <v>1290000</v>
      </c>
      <c r="Y36" s="130">
        <v>1260000</v>
      </c>
      <c r="Z36" s="130">
        <v>30000</v>
      </c>
      <c r="AA36" s="130">
        <f t="shared" si="99"/>
        <v>1423460.3199999998</v>
      </c>
      <c r="AB36" s="130">
        <v>1401064.44</v>
      </c>
      <c r="AC36" s="130">
        <v>22395.88</v>
      </c>
      <c r="AD36" s="130">
        <f t="shared" si="100"/>
        <v>1292874.9000000001</v>
      </c>
      <c r="AE36" s="130">
        <v>1274798.54</v>
      </c>
      <c r="AF36" s="130">
        <v>18076.36</v>
      </c>
      <c r="AG36" s="9">
        <f t="shared" si="101"/>
        <v>1.1034576124031006</v>
      </c>
      <c r="AH36" s="9">
        <f t="shared" si="101"/>
        <v>1.1119559047619048</v>
      </c>
      <c r="AI36" s="9">
        <f t="shared" si="101"/>
        <v>0.74652933333333338</v>
      </c>
      <c r="AJ36" s="9">
        <f t="shared" si="176"/>
        <v>1.1010039099683966</v>
      </c>
      <c r="AK36" s="9">
        <f t="shared" si="176"/>
        <v>1.0990477287493599</v>
      </c>
      <c r="AL36" s="9">
        <f t="shared" si="176"/>
        <v>1.2389596135505156</v>
      </c>
      <c r="AM36" s="130">
        <f t="shared" si="141"/>
        <v>1000164</v>
      </c>
      <c r="AN36" s="130">
        <v>207000</v>
      </c>
      <c r="AO36" s="130">
        <v>793164</v>
      </c>
      <c r="AP36" s="130">
        <f t="shared" si="142"/>
        <v>376967.66</v>
      </c>
      <c r="AQ36" s="130">
        <v>113801.19</v>
      </c>
      <c r="AR36" s="130">
        <v>263166.46999999997</v>
      </c>
      <c r="AS36" s="130">
        <f t="shared" si="143"/>
        <v>625139.83000000007</v>
      </c>
      <c r="AT36" s="130">
        <v>39181.730000000003</v>
      </c>
      <c r="AU36" s="130">
        <v>585958.10000000009</v>
      </c>
      <c r="AV36" s="9">
        <f t="shared" si="103"/>
        <v>0.37690584744101963</v>
      </c>
      <c r="AW36" s="9">
        <f t="shared" si="103"/>
        <v>0.54976420289855077</v>
      </c>
      <c r="AX36" s="9">
        <f t="shared" si="103"/>
        <v>0.3317932609145145</v>
      </c>
      <c r="AY36" s="9">
        <f t="shared" si="177"/>
        <v>0.60301334503034298</v>
      </c>
      <c r="AZ36" s="9" t="str">
        <f t="shared" si="177"/>
        <v>СВ.200</v>
      </c>
      <c r="BA36" s="9">
        <f t="shared" si="177"/>
        <v>0.4491216522136991</v>
      </c>
      <c r="BB36" s="130">
        <f t="shared" si="144"/>
        <v>257541</v>
      </c>
      <c r="BC36" s="130">
        <v>0</v>
      </c>
      <c r="BD36" s="130">
        <v>257541</v>
      </c>
      <c r="BE36" s="130">
        <f t="shared" si="105"/>
        <v>109216.85999999999</v>
      </c>
      <c r="BF36" s="130">
        <v>0</v>
      </c>
      <c r="BG36" s="130">
        <v>109216.85999999999</v>
      </c>
      <c r="BH36" s="130">
        <f t="shared" si="106"/>
        <v>195756.95</v>
      </c>
      <c r="BI36" s="130">
        <v>0</v>
      </c>
      <c r="BJ36" s="130">
        <v>195756.95</v>
      </c>
      <c r="BK36" s="9">
        <f t="shared" si="183"/>
        <v>0.42407562291052681</v>
      </c>
      <c r="BL36" s="9" t="str">
        <f t="shared" si="108"/>
        <v xml:space="preserve"> </v>
      </c>
      <c r="BM36" s="9">
        <f t="shared" si="108"/>
        <v>0.42407562291052681</v>
      </c>
      <c r="BN36" s="9">
        <f t="shared" si="166"/>
        <v>0.5579207277187348</v>
      </c>
      <c r="BO36" s="9" t="str">
        <f t="shared" si="170"/>
        <v xml:space="preserve"> </v>
      </c>
      <c r="BP36" s="9">
        <f t="shared" si="167"/>
        <v>0.5579207277187348</v>
      </c>
      <c r="BQ36" s="130">
        <f t="shared" si="145"/>
        <v>1015879.81</v>
      </c>
      <c r="BR36" s="130">
        <v>1015879.81</v>
      </c>
      <c r="BS36" s="150"/>
      <c r="BT36" s="130">
        <f t="shared" si="109"/>
        <v>4626653.6500000004</v>
      </c>
      <c r="BU36" s="130">
        <v>4626653.6500000004</v>
      </c>
      <c r="BV36" s="150"/>
      <c r="BW36" s="130">
        <f t="shared" si="110"/>
        <v>3970423.08</v>
      </c>
      <c r="BX36" s="130">
        <v>3970423.08</v>
      </c>
      <c r="BY36" s="150"/>
      <c r="BZ36" s="9" t="str">
        <f t="shared" si="184"/>
        <v>СВ.200</v>
      </c>
      <c r="CA36" s="9" t="str">
        <f t="shared" si="112"/>
        <v>СВ.200</v>
      </c>
      <c r="CB36" s="9" t="str">
        <f t="shared" si="113"/>
        <v xml:space="preserve"> </v>
      </c>
      <c r="CC36" s="9">
        <f t="shared" si="114"/>
        <v>1.1652797590527808</v>
      </c>
      <c r="CD36" s="9">
        <f t="shared" si="114"/>
        <v>1.1652797590527808</v>
      </c>
      <c r="CE36" s="9" t="str">
        <f t="shared" si="114"/>
        <v xml:space="preserve"> </v>
      </c>
      <c r="CF36" s="130">
        <f t="shared" si="146"/>
        <v>2209912.7000000002</v>
      </c>
      <c r="CG36" s="130">
        <v>1864991.45</v>
      </c>
      <c r="CH36" s="130">
        <v>344921.25</v>
      </c>
      <c r="CI36" s="130">
        <f t="shared" si="147"/>
        <v>1900690.49</v>
      </c>
      <c r="CJ36" s="130">
        <v>1645756.58</v>
      </c>
      <c r="CK36" s="130">
        <v>254933.91</v>
      </c>
      <c r="CL36" s="130">
        <f t="shared" si="148"/>
        <v>921716.04999999993</v>
      </c>
      <c r="CM36" s="130">
        <v>738409.44</v>
      </c>
      <c r="CN36" s="130">
        <v>183306.61</v>
      </c>
      <c r="CO36" s="9">
        <f t="shared" si="185"/>
        <v>0.86007492060659219</v>
      </c>
      <c r="CP36" s="9">
        <f t="shared" si="185"/>
        <v>0.88244725196997553</v>
      </c>
      <c r="CQ36" s="9">
        <f t="shared" si="185"/>
        <v>0.73910757890388024</v>
      </c>
      <c r="CR36" s="9" t="str">
        <f t="shared" si="186"/>
        <v>СВ.200</v>
      </c>
      <c r="CS36" s="9" t="str">
        <f t="shared" si="186"/>
        <v>СВ.200</v>
      </c>
      <c r="CT36" s="9">
        <f t="shared" si="186"/>
        <v>1.3907513209698221</v>
      </c>
      <c r="CU36" s="130">
        <f t="shared" si="149"/>
        <v>4504000</v>
      </c>
      <c r="CV36" s="130">
        <v>0</v>
      </c>
      <c r="CW36" s="130">
        <v>4504000</v>
      </c>
      <c r="CX36" s="130">
        <f t="shared" si="117"/>
        <v>3392500</v>
      </c>
      <c r="CY36" s="130">
        <v>0</v>
      </c>
      <c r="CZ36" s="130">
        <v>3392500</v>
      </c>
      <c r="DA36" s="130">
        <f t="shared" si="118"/>
        <v>931003.33000000007</v>
      </c>
      <c r="DB36" s="130">
        <v>485003.33</v>
      </c>
      <c r="DC36" s="130">
        <v>446000</v>
      </c>
      <c r="DD36" s="9">
        <f t="shared" si="171"/>
        <v>0.75321936056838368</v>
      </c>
      <c r="DE36" s="9" t="str">
        <f t="shared" si="171"/>
        <v xml:space="preserve"> </v>
      </c>
      <c r="DF36" s="9">
        <f t="shared" si="171"/>
        <v>0.75321936056838368</v>
      </c>
      <c r="DG36" s="9" t="str">
        <f t="shared" si="120"/>
        <v>СВ.200</v>
      </c>
      <c r="DH36" s="9">
        <f t="shared" si="120"/>
        <v>0</v>
      </c>
      <c r="DI36" s="9" t="str">
        <f t="shared" si="120"/>
        <v>СВ.200</v>
      </c>
      <c r="DJ36" s="130">
        <f t="shared" si="150"/>
        <v>740000</v>
      </c>
      <c r="DK36" s="130">
        <v>720000</v>
      </c>
      <c r="DL36" s="130">
        <v>20000</v>
      </c>
      <c r="DM36" s="130">
        <f t="shared" si="121"/>
        <v>1533209.8099999998</v>
      </c>
      <c r="DN36" s="130">
        <v>1495037.16</v>
      </c>
      <c r="DO36" s="130">
        <v>38172.65</v>
      </c>
      <c r="DP36" s="130">
        <f t="shared" si="122"/>
        <v>1293530.08</v>
      </c>
      <c r="DQ36" s="130">
        <v>1289100.32</v>
      </c>
      <c r="DR36" s="130">
        <v>4429.76</v>
      </c>
      <c r="DS36" s="9" t="str">
        <f t="shared" si="178"/>
        <v>СВ.200</v>
      </c>
      <c r="DT36" s="9" t="str">
        <f t="shared" si="178"/>
        <v>СВ.200</v>
      </c>
      <c r="DU36" s="9">
        <f t="shared" si="178"/>
        <v>1.9086325000000002</v>
      </c>
      <c r="DV36" s="9">
        <f>IF(DM36=0," ",IF(DM36/DP36*100&gt;200,"СВ.200",DM36/DP36))</f>
        <v>1.1852911916822217</v>
      </c>
      <c r="DW36" s="9">
        <f>IF(DN36=0," ",IF(DN36/DQ36*100&gt;200,"СВ.200",DN36/DQ36))</f>
        <v>1.159752376758389</v>
      </c>
      <c r="DX36" s="9" t="str">
        <f>IF(DO36=0," ",IF(DO36/DR36*100&gt;200,"СВ.200",DO36/DR36))</f>
        <v>СВ.200</v>
      </c>
      <c r="DY36" s="153">
        <f t="shared" si="151"/>
        <v>1448370</v>
      </c>
      <c r="DZ36" s="153">
        <v>100000</v>
      </c>
      <c r="EA36" s="153">
        <v>1348370</v>
      </c>
      <c r="EB36" s="153">
        <f t="shared" si="152"/>
        <v>873832.63000000012</v>
      </c>
      <c r="EC36" s="153">
        <v>0</v>
      </c>
      <c r="ED36" s="153">
        <v>873832.63000000012</v>
      </c>
      <c r="EE36" s="153">
        <f t="shared" si="153"/>
        <v>904761.42999999993</v>
      </c>
      <c r="EF36" s="153">
        <v>52796</v>
      </c>
      <c r="EG36" s="153">
        <v>851965.42999999993</v>
      </c>
      <c r="EH36" s="9">
        <f>IF(EB36=0," ",IF(EB36/DY36*100&gt;200,"СВ.200",EB36/DY36))</f>
        <v>0.60332140958456759</v>
      </c>
      <c r="EI36" s="9" t="str">
        <f t="shared" si="169"/>
        <v xml:space="preserve"> </v>
      </c>
      <c r="EJ36" s="9">
        <f t="shared" si="169"/>
        <v>0.64806590920889673</v>
      </c>
      <c r="EK36" s="9">
        <f t="shared" si="126"/>
        <v>0.96581551890424877</v>
      </c>
      <c r="EL36" s="9">
        <f t="shared" si="126"/>
        <v>0</v>
      </c>
      <c r="EM36" s="9">
        <f>IF(ED36=0," ",IF(ED36/EG36*100&gt;200,"СВ.200",ED36/EG36))</f>
        <v>1.0256667691317007</v>
      </c>
      <c r="EN36" s="130">
        <f t="shared" si="154"/>
        <v>9441.7800000000007</v>
      </c>
      <c r="EO36" s="130">
        <v>9441.7800000000007</v>
      </c>
      <c r="EP36" s="130">
        <v>0</v>
      </c>
      <c r="EQ36" s="130">
        <f t="shared" si="155"/>
        <v>194077.53</v>
      </c>
      <c r="ER36" s="130">
        <v>172693.65</v>
      </c>
      <c r="ES36" s="130">
        <v>21383.88</v>
      </c>
      <c r="ET36" s="130">
        <f t="shared" si="156"/>
        <v>35136.97</v>
      </c>
      <c r="EU36" s="130">
        <v>35136.97</v>
      </c>
      <c r="EV36" s="130">
        <v>0</v>
      </c>
      <c r="EW36" s="9" t="str">
        <f t="shared" si="127"/>
        <v>СВ.200</v>
      </c>
      <c r="EX36" s="9" t="str">
        <f t="shared" si="128"/>
        <v>СВ.200</v>
      </c>
      <c r="EY36" s="9" t="e">
        <f t="shared" si="128"/>
        <v>#DIV/0!</v>
      </c>
      <c r="EZ36" s="9" t="str">
        <f t="shared" si="129"/>
        <v>СВ.200</v>
      </c>
      <c r="FA36" s="9" t="str">
        <f t="shared" si="129"/>
        <v>СВ.200</v>
      </c>
      <c r="FB36" s="9" t="str">
        <f t="shared" si="129"/>
        <v xml:space="preserve"> </v>
      </c>
      <c r="FC36" s="130">
        <f t="shared" si="157"/>
        <v>0</v>
      </c>
      <c r="FD36" s="130">
        <v>0</v>
      </c>
      <c r="FE36" s="130">
        <v>0</v>
      </c>
      <c r="FF36" s="130">
        <f t="shared" si="158"/>
        <v>10010</v>
      </c>
      <c r="FG36" s="130">
        <v>10010</v>
      </c>
      <c r="FH36" s="130">
        <v>0</v>
      </c>
      <c r="FI36" s="130">
        <f t="shared" si="159"/>
        <v>52392.28</v>
      </c>
      <c r="FJ36" s="130">
        <v>39957.279999999999</v>
      </c>
      <c r="FK36" s="130">
        <v>12435</v>
      </c>
      <c r="FL36" s="9">
        <f t="shared" si="180"/>
        <v>0</v>
      </c>
      <c r="FM36" s="9">
        <f>IF(FG36=0," ",IF(FD36/FG36*100&gt;200,"СВ.200",FD36/FG36))</f>
        <v>0</v>
      </c>
      <c r="FN36" s="9" t="str">
        <f t="shared" si="173"/>
        <v xml:space="preserve"> </v>
      </c>
      <c r="FO36" s="9">
        <f>IF(FF36&lt;=0," ",IF(FI36&lt;=0," ",IF(FI36=0," ",IF(FF36/FI36*100&gt;200,"СВ.200",FF36/FI36))))</f>
        <v>0.19105868269141943</v>
      </c>
      <c r="FP36" s="9">
        <f>IF(FG36&lt;=0," ",IF(FJ36&lt;=0," ",IF(FJ36=0," ",IF(FG36/FJ36*100&gt;200,"СВ.200",FG36/FJ36))))</f>
        <v>0.25051755274633308</v>
      </c>
      <c r="FQ36" s="9" t="str">
        <f>IF(FH36&lt;=0," ",IF(FK36&lt;=0," ",IF(FK36=0," ",IF(FH36/FK36*100&gt;200,"СВ.200",FH36/FK36))))</f>
        <v xml:space="preserve"> </v>
      </c>
      <c r="FR36" s="130">
        <f t="shared" si="162"/>
        <v>126305.3</v>
      </c>
      <c r="FS36" s="130"/>
      <c r="FT36" s="130">
        <v>126305.3</v>
      </c>
      <c r="FU36" s="130">
        <f t="shared" si="163"/>
        <v>126305.3</v>
      </c>
      <c r="FV36" s="130"/>
      <c r="FW36" s="130">
        <v>126305.3</v>
      </c>
      <c r="FX36" s="130">
        <f t="shared" si="164"/>
        <v>134760</v>
      </c>
      <c r="FY36" s="130"/>
      <c r="FZ36" s="130">
        <v>134760</v>
      </c>
      <c r="GA36" s="9">
        <f t="shared" si="33"/>
        <v>1</v>
      </c>
      <c r="GB36" s="9" t="str">
        <f t="shared" si="33"/>
        <v xml:space="preserve"> </v>
      </c>
      <c r="GC36" s="19">
        <f t="shared" si="33"/>
        <v>1</v>
      </c>
      <c r="GD36" s="9">
        <f>IF(FU36&lt;=0," ",IF(FX36&lt;=0," ",IF(FX36=0," ",IF(FU36/FX36*100&gt;200,"СВ.200",FU36/FX36))))</f>
        <v>0.93726105669338089</v>
      </c>
      <c r="GE36" s="9" t="str">
        <f>IF(FV36&lt;=0," ",IF(FY36&lt;=0," ",IF(FY36=0," ",IF(FV36/FY36*100&gt;200,"СВ.200",FV36/FY36))))</f>
        <v xml:space="preserve"> </v>
      </c>
      <c r="GF36" s="9">
        <f>IF(FW36&lt;=0," ",IF(FZ36&lt;=0," ",IF(FZ36=0," ",IF(FW36/FZ36*100&gt;200,"СВ.200",FW36/FZ36))))</f>
        <v>0.93726105669338089</v>
      </c>
      <c r="GG36" s="107">
        <f t="shared" si="131"/>
        <v>0.10721644090336424</v>
      </c>
      <c r="GH36" s="10">
        <f t="shared" si="132"/>
        <v>0.10398932498764106</v>
      </c>
      <c r="GI36" s="10">
        <f t="shared" si="133"/>
        <v>0.11903389144223107</v>
      </c>
      <c r="GJ36" s="67">
        <f t="shared" si="134"/>
        <v>0.12353148201823363</v>
      </c>
      <c r="GK36" s="10">
        <f t="shared" si="135"/>
        <v>0.10413190496753635</v>
      </c>
      <c r="GL36" s="10">
        <f t="shared" si="136"/>
        <v>0.18982246403540412</v>
      </c>
      <c r="GM36" s="37">
        <f t="shared" si="86"/>
        <v>0.11313605003648991</v>
      </c>
      <c r="GN36" s="9">
        <f t="shared" si="86"/>
        <v>0.14642477873514195</v>
      </c>
      <c r="GO36" s="9">
        <f t="shared" si="86"/>
        <v>6.6421909475016467E-3</v>
      </c>
      <c r="GP36" s="37">
        <f t="shared" si="87"/>
        <v>8.0731385741334011E-2</v>
      </c>
      <c r="GQ36" s="9">
        <f t="shared" si="87"/>
        <v>0.12185055576165366</v>
      </c>
      <c r="GR36" s="9">
        <f t="shared" si="87"/>
        <v>3.6512026125821743E-3</v>
      </c>
      <c r="GS36" s="37">
        <f t="shared" si="88"/>
        <v>1.7130170978020109E-2</v>
      </c>
      <c r="GT36" s="9" t="str">
        <f t="shared" si="88"/>
        <v xml:space="preserve"> </v>
      </c>
      <c r="GU36" s="9">
        <f t="shared" si="88"/>
        <v>7.1931242860870909E-2</v>
      </c>
      <c r="GV36" s="37">
        <f t="shared" si="89"/>
        <v>6.1942214547415506E-3</v>
      </c>
      <c r="GW36" s="9" t="str">
        <f t="shared" si="90"/>
        <v xml:space="preserve"> </v>
      </c>
      <c r="GX36" s="9">
        <f t="shared" si="90"/>
        <v>1.7805635883475956E-2</v>
      </c>
      <c r="GY36" s="37">
        <f t="shared" si="91"/>
        <v>8.146962968112284E-2</v>
      </c>
      <c r="GZ36" s="9">
        <f t="shared" si="91"/>
        <v>5.5708022132702664E-2</v>
      </c>
      <c r="HA36" s="9">
        <f t="shared" si="91"/>
        <v>0.1638835010248598</v>
      </c>
      <c r="HB36" s="37">
        <f t="shared" si="92"/>
        <v>0.19240524114326957</v>
      </c>
      <c r="HC36" s="9" t="str">
        <f t="shared" si="92"/>
        <v xml:space="preserve"> </v>
      </c>
      <c r="HD36" s="9">
        <f t="shared" si="92"/>
        <v>0.55307962282281498</v>
      </c>
      <c r="HE36" s="37">
        <f t="shared" si="93"/>
        <v>3.0747429593154332E-3</v>
      </c>
      <c r="HF36" s="9">
        <f t="shared" si="93"/>
        <v>4.0358714700703385E-3</v>
      </c>
      <c r="HG36" s="19" t="str">
        <f t="shared" si="93"/>
        <v xml:space="preserve"> </v>
      </c>
      <c r="HH36" s="37">
        <f t="shared" si="94"/>
        <v>1.1007084439245434E-2</v>
      </c>
      <c r="HI36" s="9">
        <f t="shared" si="94"/>
        <v>1.5019164449715459E-2</v>
      </c>
      <c r="HJ36" s="9">
        <f t="shared" si="94"/>
        <v>3.4862161488248599E-3</v>
      </c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</row>
    <row r="37" spans="1:244" s="12" customFormat="1" ht="15.75" outlineLevel="1" x14ac:dyDescent="0.2">
      <c r="A37" s="32">
        <v>26</v>
      </c>
      <c r="B37" s="82" t="s">
        <v>30</v>
      </c>
      <c r="C37" s="130">
        <f t="shared" si="137"/>
        <v>153376814.24000001</v>
      </c>
      <c r="D37" s="144">
        <v>84443105.939999998</v>
      </c>
      <c r="E37" s="131">
        <v>68933708.299999997</v>
      </c>
      <c r="F37" s="130">
        <f>SUM(G37:H37)</f>
        <v>139356054.72999999</v>
      </c>
      <c r="G37" s="144">
        <v>79243202.049999997</v>
      </c>
      <c r="H37" s="131">
        <v>60112852.68</v>
      </c>
      <c r="I37" s="130">
        <f t="shared" si="139"/>
        <v>10339060.16</v>
      </c>
      <c r="J37" s="130">
        <v>7285065.3900000006</v>
      </c>
      <c r="K37" s="130">
        <v>3053994.7700000005</v>
      </c>
      <c r="L37" s="130">
        <f t="shared" si="95"/>
        <v>8617552.8900000006</v>
      </c>
      <c r="M37" s="130">
        <v>5792538.54</v>
      </c>
      <c r="N37" s="130">
        <v>2825014.3500000006</v>
      </c>
      <c r="O37" s="130">
        <f t="shared" si="96"/>
        <v>13040269.58</v>
      </c>
      <c r="P37" s="130">
        <v>10213227.83</v>
      </c>
      <c r="Q37" s="130">
        <v>2827041.75</v>
      </c>
      <c r="R37" s="9">
        <f t="shared" si="181"/>
        <v>0.83349480094329975</v>
      </c>
      <c r="S37" s="9">
        <f t="shared" si="181"/>
        <v>0.79512512652957801</v>
      </c>
      <c r="T37" s="9">
        <f t="shared" si="181"/>
        <v>0.92502265483578416</v>
      </c>
      <c r="U37" s="9">
        <f t="shared" si="182"/>
        <v>0.6608416211898589</v>
      </c>
      <c r="V37" s="9">
        <f t="shared" si="182"/>
        <v>0.56716041553339169</v>
      </c>
      <c r="W37" s="9">
        <f t="shared" si="182"/>
        <v>0.99928285459526744</v>
      </c>
      <c r="X37" s="130">
        <f>Y37+Z37</f>
        <v>3724056.99</v>
      </c>
      <c r="Y37" s="130">
        <v>2924056.99</v>
      </c>
      <c r="Z37" s="130">
        <v>800000</v>
      </c>
      <c r="AA37" s="130">
        <f t="shared" si="99"/>
        <v>2597913.14</v>
      </c>
      <c r="AB37" s="130">
        <v>1880876.86</v>
      </c>
      <c r="AC37" s="130">
        <v>717036.28</v>
      </c>
      <c r="AD37" s="130">
        <f t="shared" si="100"/>
        <v>2387335.14</v>
      </c>
      <c r="AE37" s="130">
        <v>1640330.03</v>
      </c>
      <c r="AF37" s="130">
        <v>747005.11</v>
      </c>
      <c r="AG37" s="9">
        <f t="shared" si="101"/>
        <v>0.69760294941136225</v>
      </c>
      <c r="AH37" s="9">
        <f t="shared" si="101"/>
        <v>0.64324220301875856</v>
      </c>
      <c r="AI37" s="9">
        <f t="shared" si="101"/>
        <v>0.89629535000000005</v>
      </c>
      <c r="AJ37" s="9">
        <f t="shared" si="176"/>
        <v>1.0882063001845648</v>
      </c>
      <c r="AK37" s="9">
        <f t="shared" si="176"/>
        <v>1.1466453857459404</v>
      </c>
      <c r="AL37" s="9">
        <f t="shared" si="176"/>
        <v>0.95988135877678271</v>
      </c>
      <c r="AM37" s="130">
        <f t="shared" si="141"/>
        <v>518777.34</v>
      </c>
      <c r="AN37" s="130">
        <v>70467.19</v>
      </c>
      <c r="AO37" s="130">
        <v>448310.15</v>
      </c>
      <c r="AP37" s="130">
        <f t="shared" si="142"/>
        <v>160340.18</v>
      </c>
      <c r="AQ37" s="130">
        <v>63875.82</v>
      </c>
      <c r="AR37" s="130">
        <v>96464.36</v>
      </c>
      <c r="AS37" s="130">
        <f t="shared" si="143"/>
        <v>180498.12</v>
      </c>
      <c r="AT37" s="130">
        <v>77725.03</v>
      </c>
      <c r="AU37" s="130">
        <v>102773.09</v>
      </c>
      <c r="AV37" s="9">
        <f t="shared" si="103"/>
        <v>0.30907321433893004</v>
      </c>
      <c r="AW37" s="9">
        <f t="shared" si="103"/>
        <v>0.90646185834854487</v>
      </c>
      <c r="AX37" s="9">
        <f t="shared" si="103"/>
        <v>0.21517326788162167</v>
      </c>
      <c r="AY37" s="9">
        <f t="shared" si="177"/>
        <v>0.88832049885062514</v>
      </c>
      <c r="AZ37" s="9">
        <f t="shared" si="177"/>
        <v>0.82181788800853472</v>
      </c>
      <c r="BA37" s="9">
        <f t="shared" si="177"/>
        <v>0.93861496234082287</v>
      </c>
      <c r="BB37" s="130">
        <f t="shared" si="144"/>
        <v>2107575.7999999998</v>
      </c>
      <c r="BC37" s="130">
        <v>1106151.72</v>
      </c>
      <c r="BD37" s="130">
        <v>1001424.08</v>
      </c>
      <c r="BE37" s="130">
        <f t="shared" si="105"/>
        <v>1970967.35</v>
      </c>
      <c r="BF37" s="130">
        <v>931445.18</v>
      </c>
      <c r="BG37" s="130">
        <v>1039522.17</v>
      </c>
      <c r="BH37" s="130">
        <f t="shared" si="106"/>
        <v>1238578.17</v>
      </c>
      <c r="BI37" s="130">
        <v>996399.22</v>
      </c>
      <c r="BJ37" s="130">
        <v>242178.95</v>
      </c>
      <c r="BK37" s="9">
        <f t="shared" si="183"/>
        <v>0.93518218893953908</v>
      </c>
      <c r="BL37" s="9">
        <f t="shared" si="108"/>
        <v>0.84205915260883024</v>
      </c>
      <c r="BM37" s="9">
        <f t="shared" si="108"/>
        <v>1.0380439124251937</v>
      </c>
      <c r="BN37" s="9">
        <f t="shared" si="166"/>
        <v>1.5913144585779355</v>
      </c>
      <c r="BO37" s="9">
        <f t="shared" si="170"/>
        <v>0.93481122957924445</v>
      </c>
      <c r="BP37" s="9" t="str">
        <f t="shared" si="167"/>
        <v>СВ.200</v>
      </c>
      <c r="BQ37" s="130">
        <f t="shared" si="145"/>
        <v>182065.26</v>
      </c>
      <c r="BR37" s="130">
        <v>182065.26</v>
      </c>
      <c r="BS37" s="150"/>
      <c r="BT37" s="130">
        <f t="shared" si="109"/>
        <v>129476.14</v>
      </c>
      <c r="BU37" s="130">
        <v>129476.14</v>
      </c>
      <c r="BV37" s="150"/>
      <c r="BW37" s="130">
        <f t="shared" si="110"/>
        <v>470742.08</v>
      </c>
      <c r="BX37" s="130">
        <v>470742.08</v>
      </c>
      <c r="BY37" s="150"/>
      <c r="BZ37" s="9">
        <f t="shared" si="184"/>
        <v>0.7111523637183722</v>
      </c>
      <c r="CA37" s="9">
        <f t="shared" si="112"/>
        <v>0.7111523637183722</v>
      </c>
      <c r="CB37" s="9" t="str">
        <f t="shared" si="113"/>
        <v xml:space="preserve"> </v>
      </c>
      <c r="CC37" s="9">
        <f t="shared" si="114"/>
        <v>0.27504687917426035</v>
      </c>
      <c r="CD37" s="9">
        <f t="shared" si="114"/>
        <v>0.27504687917426035</v>
      </c>
      <c r="CE37" s="9" t="str">
        <f t="shared" si="114"/>
        <v xml:space="preserve"> </v>
      </c>
      <c r="CF37" s="130">
        <f t="shared" si="146"/>
        <v>814796.45000000007</v>
      </c>
      <c r="CG37" s="130">
        <v>547335.16</v>
      </c>
      <c r="CH37" s="130">
        <v>267461.29000000004</v>
      </c>
      <c r="CI37" s="130">
        <f t="shared" si="147"/>
        <v>620925.06000000006</v>
      </c>
      <c r="CJ37" s="130">
        <v>372713.77</v>
      </c>
      <c r="CK37" s="130">
        <v>248211.29</v>
      </c>
      <c r="CL37" s="130">
        <f t="shared" si="148"/>
        <v>369911.70999999996</v>
      </c>
      <c r="CM37" s="130">
        <v>254161.71</v>
      </c>
      <c r="CN37" s="130">
        <v>115750</v>
      </c>
      <c r="CO37" s="9">
        <f t="shared" si="185"/>
        <v>0.76206156764674171</v>
      </c>
      <c r="CP37" s="9">
        <f t="shared" si="185"/>
        <v>0.68096076634287483</v>
      </c>
      <c r="CQ37" s="9">
        <f t="shared" si="185"/>
        <v>0.92802696793992123</v>
      </c>
      <c r="CR37" s="9">
        <f t="shared" si="186"/>
        <v>1.6785763824562356</v>
      </c>
      <c r="CS37" s="9">
        <f t="shared" si="186"/>
        <v>1.4664434308377923</v>
      </c>
      <c r="CT37" s="9" t="str">
        <f t="shared" si="186"/>
        <v>СВ.200</v>
      </c>
      <c r="CU37" s="130">
        <f t="shared" si="149"/>
        <v>1693755.35</v>
      </c>
      <c r="CV37" s="130">
        <v>1674957.25</v>
      </c>
      <c r="CW37" s="130">
        <v>18798.099999999999</v>
      </c>
      <c r="CX37" s="130">
        <f t="shared" si="117"/>
        <v>1881736.35</v>
      </c>
      <c r="CY37" s="130">
        <v>1674957.25</v>
      </c>
      <c r="CZ37" s="130">
        <v>206779.1</v>
      </c>
      <c r="DA37" s="130">
        <f t="shared" si="118"/>
        <v>2743400.0300000003</v>
      </c>
      <c r="DB37" s="130">
        <v>2274405.2000000002</v>
      </c>
      <c r="DC37" s="130">
        <v>468994.83</v>
      </c>
      <c r="DD37" s="9">
        <f t="shared" si="171"/>
        <v>1.1109847416865724</v>
      </c>
      <c r="DE37" s="9">
        <f t="shared" si="171"/>
        <v>1</v>
      </c>
      <c r="DF37" s="9" t="str">
        <f t="shared" si="171"/>
        <v>СВ.200</v>
      </c>
      <c r="DG37" s="9">
        <f t="shared" si="120"/>
        <v>0.68591394963278463</v>
      </c>
      <c r="DH37" s="9">
        <f t="shared" si="120"/>
        <v>0.73643748704056777</v>
      </c>
      <c r="DI37" s="9">
        <f t="shared" si="120"/>
        <v>0.44089846363551599</v>
      </c>
      <c r="DJ37" s="130">
        <f t="shared" si="150"/>
        <v>491721.94</v>
      </c>
      <c r="DK37" s="130">
        <v>281481.57</v>
      </c>
      <c r="DL37" s="130">
        <v>210240.37</v>
      </c>
      <c r="DM37" s="130">
        <f t="shared" si="121"/>
        <v>495317.44</v>
      </c>
      <c r="DN37" s="130">
        <v>285077.07</v>
      </c>
      <c r="DO37" s="130">
        <v>210240.37</v>
      </c>
      <c r="DP37" s="130">
        <f t="shared" si="122"/>
        <v>1901815.3900000001</v>
      </c>
      <c r="DQ37" s="130">
        <v>1005304.71</v>
      </c>
      <c r="DR37" s="130">
        <v>896510.68</v>
      </c>
      <c r="DS37" s="9">
        <f t="shared" si="178"/>
        <v>1.0073120593317435</v>
      </c>
      <c r="DT37" s="9">
        <f t="shared" si="178"/>
        <v>1.0127734828251811</v>
      </c>
      <c r="DU37" s="9">
        <f t="shared" si="178"/>
        <v>1</v>
      </c>
      <c r="DV37" s="9">
        <f t="shared" si="179"/>
        <v>0.26044454293747193</v>
      </c>
      <c r="DW37" s="9">
        <f t="shared" si="179"/>
        <v>0.28357279853985767</v>
      </c>
      <c r="DX37" s="9">
        <f t="shared" si="179"/>
        <v>0.23450961008071872</v>
      </c>
      <c r="DY37" s="153">
        <f t="shared" si="151"/>
        <v>0</v>
      </c>
      <c r="DZ37" s="153">
        <v>0</v>
      </c>
      <c r="EA37" s="153">
        <v>0</v>
      </c>
      <c r="EB37" s="153">
        <f t="shared" si="152"/>
        <v>0</v>
      </c>
      <c r="EC37" s="153">
        <v>0</v>
      </c>
      <c r="ED37" s="153">
        <v>0</v>
      </c>
      <c r="EE37" s="153">
        <f t="shared" si="153"/>
        <v>1276.43</v>
      </c>
      <c r="EF37" s="153">
        <v>1276.43</v>
      </c>
      <c r="EG37" s="153">
        <v>0</v>
      </c>
      <c r="EH37" s="9" t="str">
        <f t="shared" ref="EH37:EH42" si="187">IF(DY37=0," ",IF(EB37/DY37*100&gt;200,"СВ.200",EB37/DY37))</f>
        <v xml:space="preserve"> </v>
      </c>
      <c r="EI37" s="9" t="str">
        <f t="shared" si="169"/>
        <v xml:space="preserve"> </v>
      </c>
      <c r="EJ37" s="9" t="str">
        <f t="shared" si="169"/>
        <v xml:space="preserve"> </v>
      </c>
      <c r="EK37" s="9">
        <f t="shared" si="126"/>
        <v>0</v>
      </c>
      <c r="EL37" s="9">
        <f t="shared" si="126"/>
        <v>0</v>
      </c>
      <c r="EM37" s="9" t="str">
        <f t="shared" si="126"/>
        <v xml:space="preserve"> </v>
      </c>
      <c r="EN37" s="130">
        <f t="shared" si="154"/>
        <v>482880.09</v>
      </c>
      <c r="EO37" s="130">
        <v>481880.09</v>
      </c>
      <c r="EP37" s="130">
        <v>1000</v>
      </c>
      <c r="EQ37" s="130">
        <f t="shared" si="155"/>
        <v>442114.25</v>
      </c>
      <c r="ER37" s="130">
        <v>442114.25</v>
      </c>
      <c r="ES37" s="130">
        <v>0</v>
      </c>
      <c r="ET37" s="130">
        <f t="shared" si="156"/>
        <v>3474711.66</v>
      </c>
      <c r="EU37" s="130">
        <v>3459502.46</v>
      </c>
      <c r="EV37" s="130">
        <v>15209.2</v>
      </c>
      <c r="EW37" s="9">
        <f t="shared" si="127"/>
        <v>0.91557771619865291</v>
      </c>
      <c r="EX37" s="9">
        <f t="shared" si="128"/>
        <v>0.91747772770607716</v>
      </c>
      <c r="EY37" s="9" t="str">
        <f t="shared" si="128"/>
        <v xml:space="preserve"> </v>
      </c>
      <c r="EZ37" s="9">
        <f t="shared" si="129"/>
        <v>0.12723767991730284</v>
      </c>
      <c r="FA37" s="9">
        <f t="shared" si="129"/>
        <v>0.12779706189311396</v>
      </c>
      <c r="FB37" s="9">
        <f t="shared" si="129"/>
        <v>0</v>
      </c>
      <c r="FC37" s="130">
        <f t="shared" si="157"/>
        <v>2.2000000000000002</v>
      </c>
      <c r="FD37" s="130">
        <v>2.2000000000000002</v>
      </c>
      <c r="FE37" s="130">
        <v>0</v>
      </c>
      <c r="FF37" s="130">
        <f t="shared" si="158"/>
        <v>2.2000000000000002</v>
      </c>
      <c r="FG37" s="130">
        <v>2.2000000000000002</v>
      </c>
      <c r="FH37" s="130">
        <v>0</v>
      </c>
      <c r="FI37" s="130">
        <f t="shared" si="159"/>
        <v>4713</v>
      </c>
      <c r="FJ37" s="130">
        <v>4713</v>
      </c>
      <c r="FK37" s="130">
        <v>0</v>
      </c>
      <c r="FL37" s="9">
        <f t="shared" si="180"/>
        <v>1</v>
      </c>
      <c r="FM37" s="9">
        <f>IF(FG37=0," ",IF(FD37/FG37*100&gt;200,"СВ.200",FD37/FG37))</f>
        <v>1</v>
      </c>
      <c r="FN37" s="9" t="str">
        <f t="shared" si="173"/>
        <v xml:space="preserve"> </v>
      </c>
      <c r="FO37" s="9">
        <f t="shared" si="175"/>
        <v>4.6679397411415237E-4</v>
      </c>
      <c r="FP37" s="9">
        <f t="shared" si="175"/>
        <v>4.6679397411415237E-4</v>
      </c>
      <c r="FQ37" s="9" t="str">
        <f t="shared" si="175"/>
        <v xml:space="preserve"> </v>
      </c>
      <c r="FR37" s="130">
        <f t="shared" si="162"/>
        <v>306760.78000000003</v>
      </c>
      <c r="FS37" s="130"/>
      <c r="FT37" s="130">
        <v>306760.78000000003</v>
      </c>
      <c r="FU37" s="130">
        <f t="shared" si="163"/>
        <v>306760.78000000003</v>
      </c>
      <c r="FV37" s="130"/>
      <c r="FW37" s="130">
        <v>306760.78000000003</v>
      </c>
      <c r="FX37" s="130">
        <f t="shared" si="164"/>
        <v>238619.88999999998</v>
      </c>
      <c r="FY37" s="130"/>
      <c r="FZ37" s="130">
        <v>238619.88999999998</v>
      </c>
      <c r="GA37" s="9">
        <f t="shared" si="33"/>
        <v>1</v>
      </c>
      <c r="GB37" s="9" t="str">
        <f t="shared" si="33"/>
        <v xml:space="preserve"> </v>
      </c>
      <c r="GC37" s="19">
        <f t="shared" si="33"/>
        <v>1</v>
      </c>
      <c r="GD37" s="9">
        <f>IF(FU37&lt;0," ",IF(FX37&lt;0," ",IF(FX37=0," ",IF(FU37/FX37*100&gt;200,"СВ.200",FU37/FX37))))</f>
        <v>1.2855624902014666</v>
      </c>
      <c r="GE37" s="9" t="str">
        <f t="shared" ref="GE37:GF42" si="188">IF(FV37&lt;0," ",IF(FY37&lt;0," ",IF(FY37=0," ",IF(FV37/FY37*100&gt;200,"СВ.200",FV37/FY37))))</f>
        <v xml:space="preserve"> </v>
      </c>
      <c r="GF37" s="9">
        <f t="shared" si="188"/>
        <v>1.2855624902014666</v>
      </c>
      <c r="GG37" s="107">
        <f t="shared" si="131"/>
        <v>9.3575192016344774E-2</v>
      </c>
      <c r="GH37" s="10">
        <f t="shared" si="132"/>
        <v>0.12888459282041342</v>
      </c>
      <c r="GI37" s="10">
        <f t="shared" si="133"/>
        <v>4.702890686371599E-2</v>
      </c>
      <c r="GJ37" s="67">
        <f t="shared" si="134"/>
        <v>5.6185499305752173E-2</v>
      </c>
      <c r="GK37" s="10">
        <f t="shared" si="135"/>
        <v>6.8596938441793182E-2</v>
      </c>
      <c r="GL37" s="10">
        <f t="shared" si="136"/>
        <v>4.0981610008640729E-2</v>
      </c>
      <c r="GM37" s="37">
        <f t="shared" si="86"/>
        <v>0.18307406341211546</v>
      </c>
      <c r="GN37" s="9">
        <f t="shared" si="86"/>
        <v>0.16060838525326424</v>
      </c>
      <c r="GO37" s="9">
        <f t="shared" si="86"/>
        <v>0.26423561307504567</v>
      </c>
      <c r="GP37" s="37">
        <f t="shared" si="87"/>
        <v>0.30146761768235575</v>
      </c>
      <c r="GQ37" s="9">
        <f t="shared" si="87"/>
        <v>0.32470683570108799</v>
      </c>
      <c r="GR37" s="9">
        <f t="shared" si="87"/>
        <v>0.25381686291257244</v>
      </c>
      <c r="GS37" s="37">
        <f t="shared" si="88"/>
        <v>9.4981024924486263E-2</v>
      </c>
      <c r="GT37" s="9">
        <f t="shared" si="88"/>
        <v>9.7559678153189694E-2</v>
      </c>
      <c r="GU37" s="9">
        <f t="shared" si="88"/>
        <v>8.5665148029738153E-2</v>
      </c>
      <c r="GV37" s="37">
        <f t="shared" si="89"/>
        <v>0.22871543408653219</v>
      </c>
      <c r="GW37" s="9">
        <f t="shared" si="90"/>
        <v>0.16080086020454859</v>
      </c>
      <c r="GX37" s="9">
        <f t="shared" si="90"/>
        <v>0.36797058039722874</v>
      </c>
      <c r="GY37" s="37">
        <f t="shared" si="91"/>
        <v>0.21037908865071178</v>
      </c>
      <c r="GZ37" s="9">
        <f t="shared" si="91"/>
        <v>0.22269210457826438</v>
      </c>
      <c r="HA37" s="9">
        <f t="shared" si="91"/>
        <v>0.16589596881616622</v>
      </c>
      <c r="HB37" s="37">
        <f t="shared" si="92"/>
        <v>0.21836087042571084</v>
      </c>
      <c r="HC37" s="9">
        <f t="shared" si="92"/>
        <v>0.28915772220308783</v>
      </c>
      <c r="HD37" s="9">
        <f t="shared" si="92"/>
        <v>7.3195769784319839E-2</v>
      </c>
      <c r="HE37" s="37">
        <f t="shared" si="93"/>
        <v>0.2664601094849452</v>
      </c>
      <c r="HF37" s="9">
        <f t="shared" si="93"/>
        <v>0.33872763024419872</v>
      </c>
      <c r="HG37" s="19">
        <f t="shared" si="93"/>
        <v>5.3798993240902794E-3</v>
      </c>
      <c r="HH37" s="37">
        <f t="shared" si="94"/>
        <v>5.130392068878848E-2</v>
      </c>
      <c r="HI37" s="9">
        <f t="shared" si="94"/>
        <v>7.6324783503296287E-2</v>
      </c>
      <c r="HJ37" s="9" t="str">
        <f t="shared" si="94"/>
        <v xml:space="preserve"> </v>
      </c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</row>
    <row r="38" spans="1:244" s="12" customFormat="1" ht="15.75" outlineLevel="1" x14ac:dyDescent="0.2">
      <c r="A38" s="32">
        <v>27</v>
      </c>
      <c r="B38" s="82" t="s">
        <v>31</v>
      </c>
      <c r="C38" s="130">
        <f t="shared" si="137"/>
        <v>80914354.629999995</v>
      </c>
      <c r="D38" s="144">
        <v>49185070</v>
      </c>
      <c r="E38" s="131">
        <v>31729284.629999999</v>
      </c>
      <c r="F38" s="130">
        <f>SUM(G38:H38)</f>
        <v>71620271.519999996</v>
      </c>
      <c r="G38" s="144">
        <v>43273158.100000001</v>
      </c>
      <c r="H38" s="131">
        <v>28347113.419999998</v>
      </c>
      <c r="I38" s="130">
        <f t="shared" si="139"/>
        <v>20082218.630000003</v>
      </c>
      <c r="J38" s="128">
        <v>17504089.850000001</v>
      </c>
      <c r="K38" s="130">
        <v>2578128.7800000003</v>
      </c>
      <c r="L38" s="130">
        <f t="shared" si="95"/>
        <v>11871463.85</v>
      </c>
      <c r="M38" s="130">
        <v>10019021.279999999</v>
      </c>
      <c r="N38" s="130">
        <v>1852442.57</v>
      </c>
      <c r="O38" s="130">
        <f t="shared" si="96"/>
        <v>9974999.4000000004</v>
      </c>
      <c r="P38" s="130">
        <v>8364628.8399999999</v>
      </c>
      <c r="Q38" s="130">
        <v>1610370.56</v>
      </c>
      <c r="R38" s="9">
        <f t="shared" si="181"/>
        <v>0.59114304393966244</v>
      </c>
      <c r="S38" s="9">
        <f t="shared" si="181"/>
        <v>0.57238173283256988</v>
      </c>
      <c r="T38" s="9">
        <f t="shared" si="181"/>
        <v>0.71852212518259073</v>
      </c>
      <c r="U38" s="9">
        <f t="shared" si="182"/>
        <v>1.1901217608093289</v>
      </c>
      <c r="V38" s="9">
        <f t="shared" si="182"/>
        <v>1.1977843215336259</v>
      </c>
      <c r="W38" s="9">
        <f t="shared" si="182"/>
        <v>1.1503206876807286</v>
      </c>
      <c r="X38" s="130">
        <f t="shared" si="140"/>
        <v>738168.42</v>
      </c>
      <c r="Y38" s="130">
        <v>638168.42000000004</v>
      </c>
      <c r="Z38" s="130">
        <v>100000</v>
      </c>
      <c r="AA38" s="130">
        <f t="shared" si="99"/>
        <v>1281278.3700000001</v>
      </c>
      <c r="AB38" s="130">
        <v>1171640.1000000001</v>
      </c>
      <c r="AC38" s="130">
        <v>109638.27</v>
      </c>
      <c r="AD38" s="130">
        <f t="shared" si="100"/>
        <v>1181922.28</v>
      </c>
      <c r="AE38" s="130">
        <v>1016004.91</v>
      </c>
      <c r="AF38" s="130">
        <v>165917.37</v>
      </c>
      <c r="AG38" s="9">
        <f t="shared" si="101"/>
        <v>1.7357534341553111</v>
      </c>
      <c r="AH38" s="9">
        <f t="shared" si="101"/>
        <v>1.8359418349156169</v>
      </c>
      <c r="AI38" s="9">
        <f t="shared" si="101"/>
        <v>1.0963826999999999</v>
      </c>
      <c r="AJ38" s="9">
        <f t="shared" si="176"/>
        <v>1.0840631331528838</v>
      </c>
      <c r="AK38" s="9">
        <f t="shared" si="176"/>
        <v>1.1531835018395729</v>
      </c>
      <c r="AL38" s="9">
        <f t="shared" si="176"/>
        <v>0.66080043337234673</v>
      </c>
      <c r="AM38" s="130">
        <f t="shared" si="141"/>
        <v>270846.32</v>
      </c>
      <c r="AN38" s="130">
        <v>0</v>
      </c>
      <c r="AO38" s="130">
        <v>270846.32</v>
      </c>
      <c r="AP38" s="130">
        <f t="shared" si="142"/>
        <v>30894.28</v>
      </c>
      <c r="AQ38" s="130">
        <v>0</v>
      </c>
      <c r="AR38" s="130">
        <v>30894.28</v>
      </c>
      <c r="AS38" s="130">
        <f t="shared" si="143"/>
        <v>88983.75</v>
      </c>
      <c r="AT38" s="130">
        <v>0</v>
      </c>
      <c r="AU38" s="130">
        <v>88983.75</v>
      </c>
      <c r="AV38" s="9">
        <f t="shared" si="103"/>
        <v>0.11406571815337938</v>
      </c>
      <c r="AW38" s="9" t="str">
        <f t="shared" si="103"/>
        <v xml:space="preserve"> </v>
      </c>
      <c r="AX38" s="9">
        <f t="shared" si="103"/>
        <v>0.11406571815337938</v>
      </c>
      <c r="AY38" s="9">
        <f t="shared" si="177"/>
        <v>0.34719013302990714</v>
      </c>
      <c r="AZ38" s="9" t="str">
        <f t="shared" si="177"/>
        <v xml:space="preserve"> </v>
      </c>
      <c r="BA38" s="9">
        <f t="shared" si="177"/>
        <v>0.34719013302990714</v>
      </c>
      <c r="BB38" s="130">
        <f t="shared" si="144"/>
        <v>557285.29</v>
      </c>
      <c r="BC38" s="130">
        <v>547205.29</v>
      </c>
      <c r="BD38" s="130">
        <v>10080</v>
      </c>
      <c r="BE38" s="130">
        <f t="shared" si="105"/>
        <v>116221.88</v>
      </c>
      <c r="BF38" s="130">
        <v>108661.88</v>
      </c>
      <c r="BG38" s="130">
        <v>7560</v>
      </c>
      <c r="BH38" s="130">
        <f t="shared" si="106"/>
        <v>244981.51</v>
      </c>
      <c r="BI38" s="130">
        <v>238261.51</v>
      </c>
      <c r="BJ38" s="130">
        <v>6720</v>
      </c>
      <c r="BK38" s="9">
        <f t="shared" si="183"/>
        <v>0.20855005880381303</v>
      </c>
      <c r="BL38" s="9">
        <f t="shared" si="108"/>
        <v>0.1985760773621176</v>
      </c>
      <c r="BM38" s="9">
        <f t="shared" si="108"/>
        <v>0.75</v>
      </c>
      <c r="BN38" s="9">
        <f t="shared" si="166"/>
        <v>0.4744108239025876</v>
      </c>
      <c r="BO38" s="9">
        <f t="shared" si="170"/>
        <v>0.45606140916340199</v>
      </c>
      <c r="BP38" s="9">
        <f t="shared" si="167"/>
        <v>1.125</v>
      </c>
      <c r="BQ38" s="130">
        <f t="shared" si="145"/>
        <v>38400.18</v>
      </c>
      <c r="BR38" s="130">
        <v>38400.18</v>
      </c>
      <c r="BS38" s="150"/>
      <c r="BT38" s="130">
        <f t="shared" si="109"/>
        <v>21518.04</v>
      </c>
      <c r="BU38" s="130">
        <v>21518.04</v>
      </c>
      <c r="BV38" s="150"/>
      <c r="BW38" s="130">
        <f t="shared" si="110"/>
        <v>18205.04</v>
      </c>
      <c r="BX38" s="130">
        <v>18205.04</v>
      </c>
      <c r="BY38" s="150"/>
      <c r="BZ38" s="9">
        <f t="shared" si="184"/>
        <v>0.56036299829844549</v>
      </c>
      <c r="CA38" s="9">
        <f t="shared" si="112"/>
        <v>0.56036299829844549</v>
      </c>
      <c r="CB38" s="9" t="str">
        <f t="shared" si="113"/>
        <v xml:space="preserve"> </v>
      </c>
      <c r="CC38" s="9">
        <f t="shared" si="114"/>
        <v>1.1819825718592214</v>
      </c>
      <c r="CD38" s="9">
        <f t="shared" si="114"/>
        <v>1.1819825718592214</v>
      </c>
      <c r="CE38" s="9" t="str">
        <f t="shared" si="114"/>
        <v xml:space="preserve"> </v>
      </c>
      <c r="CF38" s="130">
        <f t="shared" si="146"/>
        <v>8043250.4800000004</v>
      </c>
      <c r="CG38" s="130">
        <v>7541774.3600000003</v>
      </c>
      <c r="CH38" s="130">
        <v>501476.12</v>
      </c>
      <c r="CI38" s="130">
        <f t="shared" si="147"/>
        <v>4739148.3499999996</v>
      </c>
      <c r="CJ38" s="130">
        <v>4335589.84</v>
      </c>
      <c r="CK38" s="130">
        <v>403558.51</v>
      </c>
      <c r="CL38" s="130">
        <f t="shared" si="148"/>
        <v>4480329.7</v>
      </c>
      <c r="CM38" s="130">
        <v>4347213.29</v>
      </c>
      <c r="CN38" s="130">
        <v>133116.41</v>
      </c>
      <c r="CO38" s="9">
        <f t="shared" si="185"/>
        <v>0.58920810209555963</v>
      </c>
      <c r="CP38" s="9">
        <f t="shared" si="185"/>
        <v>0.57487663155172941</v>
      </c>
      <c r="CQ38" s="9">
        <f t="shared" si="185"/>
        <v>0.80474123074893378</v>
      </c>
      <c r="CR38" s="9">
        <f t="shared" si="186"/>
        <v>1.0577677687425546</v>
      </c>
      <c r="CS38" s="9">
        <f t="shared" si="186"/>
        <v>0.99732622964998341</v>
      </c>
      <c r="CT38" s="9" t="str">
        <f t="shared" si="186"/>
        <v>СВ.200</v>
      </c>
      <c r="CU38" s="130">
        <f t="shared" si="149"/>
        <v>6901000</v>
      </c>
      <c r="CV38" s="130">
        <v>6900000</v>
      </c>
      <c r="CW38" s="130">
        <v>1000</v>
      </c>
      <c r="CX38" s="130">
        <f t="shared" si="117"/>
        <v>2211400</v>
      </c>
      <c r="CY38" s="130">
        <v>2211400</v>
      </c>
      <c r="CZ38" s="130">
        <v>0</v>
      </c>
      <c r="DA38" s="130">
        <f t="shared" si="118"/>
        <v>266258</v>
      </c>
      <c r="DB38" s="130">
        <v>266090</v>
      </c>
      <c r="DC38" s="130">
        <v>168</v>
      </c>
      <c r="DD38" s="9">
        <f t="shared" si="171"/>
        <v>0.32044631212867702</v>
      </c>
      <c r="DE38" s="9">
        <f t="shared" si="171"/>
        <v>0.32049275362318841</v>
      </c>
      <c r="DF38" s="9" t="str">
        <f t="shared" si="171"/>
        <v xml:space="preserve"> </v>
      </c>
      <c r="DG38" s="9" t="str">
        <f t="shared" si="120"/>
        <v>СВ.200</v>
      </c>
      <c r="DH38" s="9" t="str">
        <f t="shared" si="120"/>
        <v>СВ.200</v>
      </c>
      <c r="DI38" s="9">
        <f t="shared" si="120"/>
        <v>0</v>
      </c>
      <c r="DJ38" s="130">
        <f t="shared" si="150"/>
        <v>1082856.1000000001</v>
      </c>
      <c r="DK38" s="130">
        <v>982856.1</v>
      </c>
      <c r="DL38" s="130">
        <v>100000</v>
      </c>
      <c r="DM38" s="130">
        <f t="shared" si="121"/>
        <v>1745433.8399999999</v>
      </c>
      <c r="DN38" s="130">
        <v>1394103.15</v>
      </c>
      <c r="DO38" s="130">
        <v>351330.69</v>
      </c>
      <c r="DP38" s="130">
        <f t="shared" si="122"/>
        <v>1425536.26</v>
      </c>
      <c r="DQ38" s="130">
        <v>1014622.21</v>
      </c>
      <c r="DR38" s="130">
        <v>410914.05</v>
      </c>
      <c r="DS38" s="9">
        <f t="shared" si="178"/>
        <v>1.6118797686968747</v>
      </c>
      <c r="DT38" s="9">
        <f t="shared" si="178"/>
        <v>1.4184204076263045</v>
      </c>
      <c r="DU38" s="9" t="str">
        <f t="shared" si="178"/>
        <v>СВ.200</v>
      </c>
      <c r="DV38" s="9">
        <f t="shared" si="179"/>
        <v>1.2244050810745424</v>
      </c>
      <c r="DW38" s="9">
        <f t="shared" si="179"/>
        <v>1.3740120571577079</v>
      </c>
      <c r="DX38" s="9">
        <f t="shared" si="179"/>
        <v>0.85499799775646512</v>
      </c>
      <c r="DY38" s="153">
        <f t="shared" si="151"/>
        <v>0</v>
      </c>
      <c r="DZ38" s="153">
        <v>0</v>
      </c>
      <c r="EA38" s="153">
        <v>0</v>
      </c>
      <c r="EB38" s="153">
        <f t="shared" si="152"/>
        <v>0</v>
      </c>
      <c r="EC38" s="153">
        <v>0</v>
      </c>
      <c r="ED38" s="153">
        <v>0</v>
      </c>
      <c r="EE38" s="153">
        <f t="shared" si="153"/>
        <v>0</v>
      </c>
      <c r="EF38" s="153">
        <v>0</v>
      </c>
      <c r="EG38" s="153">
        <v>0</v>
      </c>
      <c r="EH38" s="9" t="str">
        <f t="shared" si="187"/>
        <v xml:space="preserve"> </v>
      </c>
      <c r="EI38" s="9" t="str">
        <f t="shared" si="169"/>
        <v xml:space="preserve"> </v>
      </c>
      <c r="EJ38" s="9" t="str">
        <f t="shared" si="169"/>
        <v xml:space="preserve"> </v>
      </c>
      <c r="EK38" s="9" t="str">
        <f t="shared" si="126"/>
        <v xml:space="preserve"> </v>
      </c>
      <c r="EL38" s="9" t="str">
        <f t="shared" si="126"/>
        <v xml:space="preserve"> </v>
      </c>
      <c r="EM38" s="9" t="str">
        <f t="shared" si="126"/>
        <v xml:space="preserve"> </v>
      </c>
      <c r="EN38" s="130">
        <f t="shared" si="154"/>
        <v>451783.64</v>
      </c>
      <c r="EO38" s="130">
        <v>243800</v>
      </c>
      <c r="EP38" s="130">
        <v>207983.64</v>
      </c>
      <c r="EQ38" s="130">
        <f t="shared" si="155"/>
        <v>753449.3</v>
      </c>
      <c r="ER38" s="130">
        <v>545465.66</v>
      </c>
      <c r="ES38" s="130">
        <v>207983.64</v>
      </c>
      <c r="ET38" s="130">
        <f t="shared" si="156"/>
        <v>1377121.33</v>
      </c>
      <c r="EU38" s="130">
        <v>1377121.33</v>
      </c>
      <c r="EV38" s="130">
        <v>0</v>
      </c>
      <c r="EW38" s="9">
        <f t="shared" si="127"/>
        <v>1.6677215226297262</v>
      </c>
      <c r="EX38" s="9" t="str">
        <f t="shared" si="128"/>
        <v>СВ.200</v>
      </c>
      <c r="EY38" s="9">
        <f t="shared" si="128"/>
        <v>1</v>
      </c>
      <c r="EZ38" s="9">
        <f t="shared" si="129"/>
        <v>0.54711903997594746</v>
      </c>
      <c r="FA38" s="9">
        <f t="shared" si="129"/>
        <v>0.39609121441754158</v>
      </c>
      <c r="FB38" s="9" t="str">
        <f t="shared" si="129"/>
        <v xml:space="preserve"> </v>
      </c>
      <c r="FC38" s="130">
        <f t="shared" si="157"/>
        <v>0</v>
      </c>
      <c r="FD38" s="130">
        <v>0</v>
      </c>
      <c r="FE38" s="130">
        <v>0</v>
      </c>
      <c r="FF38" s="130">
        <f t="shared" si="158"/>
        <v>0</v>
      </c>
      <c r="FG38" s="130">
        <v>0</v>
      </c>
      <c r="FH38" s="130">
        <v>0</v>
      </c>
      <c r="FI38" s="130">
        <f t="shared" si="159"/>
        <v>495527.64</v>
      </c>
      <c r="FJ38" s="130">
        <v>491582.43</v>
      </c>
      <c r="FK38" s="130">
        <v>3945.21</v>
      </c>
      <c r="FL38" s="9" t="str">
        <f t="shared" si="180"/>
        <v xml:space="preserve"> </v>
      </c>
      <c r="FM38" s="9" t="str">
        <f>IF(FG38=0," ",IF(FD38/FG38*100&gt;200,"СВ.200",FD38/FG38))</f>
        <v xml:space="preserve"> </v>
      </c>
      <c r="FN38" s="9" t="str">
        <f t="shared" si="173"/>
        <v xml:space="preserve"> </v>
      </c>
      <c r="FO38" s="9">
        <f t="shared" si="175"/>
        <v>0</v>
      </c>
      <c r="FP38" s="9">
        <f t="shared" si="175"/>
        <v>0</v>
      </c>
      <c r="FQ38" s="9">
        <f t="shared" si="175"/>
        <v>0</v>
      </c>
      <c r="FR38" s="130">
        <f t="shared" si="162"/>
        <v>146519.99</v>
      </c>
      <c r="FS38" s="130"/>
      <c r="FT38" s="130">
        <v>146519.99</v>
      </c>
      <c r="FU38" s="130">
        <f t="shared" si="163"/>
        <v>151519.99</v>
      </c>
      <c r="FV38" s="130"/>
      <c r="FW38" s="130">
        <v>151519.99</v>
      </c>
      <c r="FX38" s="130">
        <f t="shared" si="164"/>
        <v>167829.11</v>
      </c>
      <c r="FY38" s="130"/>
      <c r="FZ38" s="130">
        <v>167829.11</v>
      </c>
      <c r="GA38" s="9">
        <f t="shared" ref="GA38:GC42" si="189">IF(FR38=0," ",IF(FU38/FR38*100&gt;200,"СВ.200",FU38/FR38))</f>
        <v>1.0341250364540702</v>
      </c>
      <c r="GB38" s="9" t="str">
        <f t="shared" si="189"/>
        <v xml:space="preserve"> </v>
      </c>
      <c r="GC38" s="19">
        <f t="shared" si="189"/>
        <v>1.0341250364540702</v>
      </c>
      <c r="GD38" s="9">
        <f>IF(FU38&lt;0," ",IF(FX38&lt;0," ",IF(FX38=0," ",IF(FU38/FX38*100&gt;200,"СВ.200",FU38/FX38))))</f>
        <v>0.90282305614323999</v>
      </c>
      <c r="GE38" s="9" t="str">
        <f t="shared" si="188"/>
        <v xml:space="preserve"> </v>
      </c>
      <c r="GF38" s="9">
        <f t="shared" si="188"/>
        <v>0.90282305614323999</v>
      </c>
      <c r="GG38" s="107">
        <f t="shared" si="131"/>
        <v>0.13927620195093057</v>
      </c>
      <c r="GH38" s="10">
        <f t="shared" si="132"/>
        <v>0.19329832180656117</v>
      </c>
      <c r="GI38" s="10">
        <f t="shared" si="133"/>
        <v>5.6808978612397996E-2</v>
      </c>
      <c r="GJ38" s="67">
        <f t="shared" si="134"/>
        <v>0.14671641273399599</v>
      </c>
      <c r="GK38" s="10">
        <f t="shared" si="135"/>
        <v>0.20370045788284941</v>
      </c>
      <c r="GL38" s="10">
        <f t="shared" si="136"/>
        <v>5.8382739844330366E-2</v>
      </c>
      <c r="GM38" s="37">
        <f t="shared" si="86"/>
        <v>0.11848845624993221</v>
      </c>
      <c r="GN38" s="9">
        <f t="shared" si="86"/>
        <v>0.12146443427847302</v>
      </c>
      <c r="GO38" s="9">
        <f t="shared" si="86"/>
        <v>0.10303055341498542</v>
      </c>
      <c r="GP38" s="37">
        <f t="shared" si="87"/>
        <v>0.10792926518493337</v>
      </c>
      <c r="GQ38" s="9">
        <f t="shared" si="87"/>
        <v>0.11694157216122812</v>
      </c>
      <c r="GR38" s="9">
        <f t="shared" si="87"/>
        <v>5.9185786256250851E-2</v>
      </c>
      <c r="GS38" s="37">
        <f t="shared" si="88"/>
        <v>2.4559551351952962E-2</v>
      </c>
      <c r="GT38" s="9">
        <f t="shared" si="88"/>
        <v>2.8484409118145645E-2</v>
      </c>
      <c r="GU38" s="9">
        <f t="shared" si="88"/>
        <v>4.1729525904894834E-3</v>
      </c>
      <c r="GV38" s="37">
        <f t="shared" si="89"/>
        <v>9.7900209669593528E-3</v>
      </c>
      <c r="GW38" s="9">
        <f t="shared" si="90"/>
        <v>1.0845558359768252E-2</v>
      </c>
      <c r="GX38" s="9">
        <f t="shared" si="90"/>
        <v>4.0810981794701471E-3</v>
      </c>
      <c r="GY38" s="37">
        <f t="shared" si="91"/>
        <v>2.6692532933886692E-2</v>
      </c>
      <c r="GZ38" s="9">
        <f t="shared" si="91"/>
        <v>3.1811333782982294E-2</v>
      </c>
      <c r="HA38" s="9">
        <f t="shared" si="91"/>
        <v>1.0432381476223709E-4</v>
      </c>
      <c r="HB38" s="37">
        <f t="shared" si="92"/>
        <v>0.18627862814070736</v>
      </c>
      <c r="HC38" s="9">
        <f t="shared" si="92"/>
        <v>0.22072016199969585</v>
      </c>
      <c r="HD38" s="9" t="str">
        <f t="shared" si="92"/>
        <v xml:space="preserve"> </v>
      </c>
      <c r="HE38" s="37">
        <f t="shared" si="93"/>
        <v>0.13805728449467375</v>
      </c>
      <c r="HF38" s="9">
        <f t="shared" si="93"/>
        <v>0.16463627452476423</v>
      </c>
      <c r="HG38" s="19" t="str">
        <f t="shared" si="93"/>
        <v xml:space="preserve"> </v>
      </c>
      <c r="HH38" s="37">
        <f t="shared" si="94"/>
        <v>6.3467261453186333E-2</v>
      </c>
      <c r="HI38" s="9">
        <f t="shared" si="94"/>
        <v>5.4443008429262474E-2</v>
      </c>
      <c r="HJ38" s="9">
        <f t="shared" si="94"/>
        <v>0.11227535113274795</v>
      </c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</row>
    <row r="39" spans="1:244" s="54" customFormat="1" ht="27" customHeight="1" x14ac:dyDescent="0.2">
      <c r="A39" s="43"/>
      <c r="B39" s="96" t="s">
        <v>32</v>
      </c>
      <c r="C39" s="136">
        <f>D39+E39</f>
        <v>3931465999.2399998</v>
      </c>
      <c r="D39" s="136">
        <f>SUM(D18:D38)</f>
        <v>2493561389.1399999</v>
      </c>
      <c r="E39" s="136">
        <f>SUM(E18:E38)</f>
        <v>1437904610.1000001</v>
      </c>
      <c r="F39" s="136">
        <f>G39+H39</f>
        <v>3476019060.3600001</v>
      </c>
      <c r="G39" s="136">
        <f>SUM(G18:G38)</f>
        <v>2243193821.8099999</v>
      </c>
      <c r="H39" s="136">
        <f>SUM(H18:H38)</f>
        <v>1232825238.5500002</v>
      </c>
      <c r="I39" s="138">
        <f>SUM(J39:K39)</f>
        <v>680528822.63999987</v>
      </c>
      <c r="J39" s="138">
        <f>J38+J37+J36+J35+J34+J33+J32+J31+J30+J29+J28+J27+J26+J25+J24+J23+J22+J21+J20+J19+J18</f>
        <v>506839460.47999996</v>
      </c>
      <c r="K39" s="138">
        <f>SUM(K18:K38)</f>
        <v>173689362.15999997</v>
      </c>
      <c r="L39" s="138">
        <f>SUM(M39:N39)</f>
        <v>456828467.75999999</v>
      </c>
      <c r="M39" s="138">
        <f>SUM(M18:M38)</f>
        <v>349719528.64999998</v>
      </c>
      <c r="N39" s="138">
        <f>SUM(N18:N38)</f>
        <v>107108939.10999998</v>
      </c>
      <c r="O39" s="138">
        <f>SUM(P39:Q39)</f>
        <v>436923943.95999998</v>
      </c>
      <c r="P39" s="138">
        <f>SUM(P18:P38)</f>
        <v>352189461.86999995</v>
      </c>
      <c r="Q39" s="138">
        <f>SUM(Q18:Q38)</f>
        <v>84734482.090000018</v>
      </c>
      <c r="R39" s="16">
        <f t="shared" si="181"/>
        <v>0.67128452544861938</v>
      </c>
      <c r="S39" s="16">
        <f t="shared" si="181"/>
        <v>0.69000059371620304</v>
      </c>
      <c r="T39" s="16">
        <f t="shared" si="181"/>
        <v>0.61666954025274656</v>
      </c>
      <c r="U39" s="16">
        <f t="shared" si="182"/>
        <v>1.0455560380133853</v>
      </c>
      <c r="V39" s="16">
        <f t="shared" si="182"/>
        <v>0.99298691900976965</v>
      </c>
      <c r="W39" s="16">
        <f t="shared" si="182"/>
        <v>1.264053741382819</v>
      </c>
      <c r="X39" s="138">
        <f>SUM(Y39:Z39)</f>
        <v>107016723.94999999</v>
      </c>
      <c r="Y39" s="138">
        <f>SUM(Y18:Y38)</f>
        <v>93116328.00999999</v>
      </c>
      <c r="Z39" s="138">
        <f>SUM(Z18:Z38)</f>
        <v>13900395.939999999</v>
      </c>
      <c r="AA39" s="138">
        <f t="shared" si="99"/>
        <v>90192747.540000007</v>
      </c>
      <c r="AB39" s="138">
        <f>SUM(AB18:AB38)</f>
        <v>79390455.520000011</v>
      </c>
      <c r="AC39" s="138">
        <f>SUM(AC18:AC38)</f>
        <v>10802292.02</v>
      </c>
      <c r="AD39" s="138">
        <f t="shared" si="100"/>
        <v>100889790.36000001</v>
      </c>
      <c r="AE39" s="138">
        <f>SUM(AE18:AE38)</f>
        <v>90504498.560000017</v>
      </c>
      <c r="AF39" s="138">
        <f>SUM(AF18:AF38)</f>
        <v>10385291.799999999</v>
      </c>
      <c r="AG39" s="16">
        <f t="shared" si="101"/>
        <v>0.84279114713079406</v>
      </c>
      <c r="AH39" s="16">
        <f t="shared" si="101"/>
        <v>0.85259435392978633</v>
      </c>
      <c r="AI39" s="16">
        <f t="shared" si="101"/>
        <v>0.77712117457857099</v>
      </c>
      <c r="AJ39" s="16">
        <f t="shared" si="176"/>
        <v>0.89397298991473484</v>
      </c>
      <c r="AK39" s="16">
        <f t="shared" si="176"/>
        <v>0.87719899875880814</v>
      </c>
      <c r="AL39" s="16">
        <f t="shared" si="176"/>
        <v>1.0401529613255547</v>
      </c>
      <c r="AM39" s="138">
        <f>SUM(AN39:AO39)</f>
        <v>26449416.550000004</v>
      </c>
      <c r="AN39" s="138">
        <f>SUM(AN18:AN38)</f>
        <v>3195457.19</v>
      </c>
      <c r="AO39" s="138">
        <f>SUM(AO18:AO38)</f>
        <v>23253959.360000003</v>
      </c>
      <c r="AP39" s="138">
        <f>SUM(AQ39:AR39)</f>
        <v>9259573.9099999983</v>
      </c>
      <c r="AQ39" s="138">
        <f>SUM(AQ18:AQ38)</f>
        <v>1392405.24</v>
      </c>
      <c r="AR39" s="138">
        <f>SUM(AR18:AR38)</f>
        <v>7867168.6699999981</v>
      </c>
      <c r="AS39" s="138">
        <f>SUM(AT39:AU39)</f>
        <v>16009895.079999998</v>
      </c>
      <c r="AT39" s="138">
        <f>SUM(AT18:AT38)</f>
        <v>2712882.3699999996</v>
      </c>
      <c r="AU39" s="138">
        <f>SUM(AU18:AU38)</f>
        <v>13297012.709999999</v>
      </c>
      <c r="AV39" s="16">
        <f t="shared" ref="AV39:AX42" si="190">IF(AM39=0," ",IF(AP39/AM39*100&gt;200,"СВ.200",AP39/AM39))</f>
        <v>0.35008613110598075</v>
      </c>
      <c r="AW39" s="16">
        <f t="shared" si="190"/>
        <v>0.43574523368907975</v>
      </c>
      <c r="AX39" s="16">
        <f t="shared" si="190"/>
        <v>0.33831523261077878</v>
      </c>
      <c r="AY39" s="16">
        <f t="shared" si="177"/>
        <v>0.5783656834558093</v>
      </c>
      <c r="AZ39" s="16">
        <f t="shared" si="177"/>
        <v>0.51325676903565864</v>
      </c>
      <c r="BA39" s="16">
        <f t="shared" si="177"/>
        <v>0.5916493306863958</v>
      </c>
      <c r="BB39" s="138">
        <f>SUM(BC39:BD39)</f>
        <v>27443683.170000002</v>
      </c>
      <c r="BC39" s="138">
        <f>SUM(BC18:BC38)</f>
        <v>18062041.890000001</v>
      </c>
      <c r="BD39" s="138">
        <f>SUM(BD18:BD38)</f>
        <v>9381641.2799999993</v>
      </c>
      <c r="BE39" s="138">
        <f t="shared" si="105"/>
        <v>23375017.719999999</v>
      </c>
      <c r="BF39" s="138">
        <f>SUM(BF18:BF38)</f>
        <v>15874074.48</v>
      </c>
      <c r="BG39" s="138">
        <f>SUM(BG18:BG38)</f>
        <v>7500943.2400000002</v>
      </c>
      <c r="BH39" s="138">
        <f t="shared" si="106"/>
        <v>19412905.850000001</v>
      </c>
      <c r="BI39" s="138">
        <f>SUM(BI18:BI38)</f>
        <v>13713255.4</v>
      </c>
      <c r="BJ39" s="138">
        <f>SUM(BJ18:BJ38)</f>
        <v>5699650.4499999993</v>
      </c>
      <c r="BK39" s="16">
        <f t="shared" si="183"/>
        <v>0.85174491977637845</v>
      </c>
      <c r="BL39" s="16">
        <f t="shared" si="183"/>
        <v>0.87886378387753805</v>
      </c>
      <c r="BM39" s="16">
        <f t="shared" si="183"/>
        <v>0.79953421966694516</v>
      </c>
      <c r="BN39" s="16">
        <f t="shared" ref="BN39:BP42" si="191">IF(BH39=0," ",IF(BE39/BH39*100&gt;200,"СВ.200",BE39/BH39))</f>
        <v>1.2040967952255328</v>
      </c>
      <c r="BO39" s="16">
        <f t="shared" si="191"/>
        <v>1.1575715624752383</v>
      </c>
      <c r="BP39" s="16">
        <f t="shared" si="191"/>
        <v>1.3160356596955873</v>
      </c>
      <c r="BQ39" s="138">
        <f>SUM(BR39:BS39)</f>
        <v>11005808.26</v>
      </c>
      <c r="BR39" s="138">
        <f>SUM(BR18:BR38)</f>
        <v>11005808.26</v>
      </c>
      <c r="BS39" s="138">
        <f>SUM(BS18:BS38)</f>
        <v>0</v>
      </c>
      <c r="BT39" s="138">
        <f t="shared" si="109"/>
        <v>13240910.570000002</v>
      </c>
      <c r="BU39" s="138">
        <f>SUM(BU18:BU38)</f>
        <v>13240910.570000002</v>
      </c>
      <c r="BV39" s="138">
        <f>SUM(BV18:BV38)</f>
        <v>0</v>
      </c>
      <c r="BW39" s="138">
        <f t="shared" si="110"/>
        <v>18966113.539999999</v>
      </c>
      <c r="BX39" s="138">
        <f>SUM(BX18:BX38)</f>
        <v>18966113.539999999</v>
      </c>
      <c r="BY39" s="138">
        <f>SUM(BY18:BY38)</f>
        <v>0</v>
      </c>
      <c r="BZ39" s="16">
        <f t="shared" si="184"/>
        <v>1.2030838859989372</v>
      </c>
      <c r="CA39" s="16">
        <f t="shared" ref="CA39:CB42" si="192">IF(BR39=0," ",IF(BU39/BR39*100&gt;200,"СВ.200",BU39/BR39))</f>
        <v>1.2030838859989372</v>
      </c>
      <c r="CB39" s="16" t="str">
        <f t="shared" si="192"/>
        <v xml:space="preserve"> </v>
      </c>
      <c r="CC39" s="16">
        <f t="shared" si="114"/>
        <v>0.69813515257485914</v>
      </c>
      <c r="CD39" s="16">
        <f t="shared" si="114"/>
        <v>0.69813515257485914</v>
      </c>
      <c r="CE39" s="16" t="str">
        <f t="shared" si="114"/>
        <v xml:space="preserve"> </v>
      </c>
      <c r="CF39" s="138">
        <f>SUM(CG39:CH39)</f>
        <v>162484256.66</v>
      </c>
      <c r="CG39" s="138">
        <f>SUM(CG18:CG38)</f>
        <v>147038468.03999999</v>
      </c>
      <c r="CH39" s="138">
        <f>SUM(CH18:CH38)</f>
        <v>15445788.619999999</v>
      </c>
      <c r="CI39" s="138">
        <f>SUM(CJ39:CK39)</f>
        <v>107597264.08999999</v>
      </c>
      <c r="CJ39" s="138">
        <f>SUM(CJ18:CJ38)</f>
        <v>92695980.86999999</v>
      </c>
      <c r="CK39" s="138">
        <f>SUM(CK18:CK38)</f>
        <v>14901283.219999999</v>
      </c>
      <c r="CL39" s="138">
        <f>SUM(CM39:CN39)</f>
        <v>113866531.13999999</v>
      </c>
      <c r="CM39" s="138">
        <f>SUM(CM18:CM38)</f>
        <v>98911079.579999983</v>
      </c>
      <c r="CN39" s="138">
        <f>SUM(CN18:CN38)</f>
        <v>14955451.560000002</v>
      </c>
      <c r="CO39" s="16">
        <f t="shared" si="185"/>
        <v>0.66220116521903039</v>
      </c>
      <c r="CP39" s="16">
        <f t="shared" si="185"/>
        <v>0.63041993095836113</v>
      </c>
      <c r="CQ39" s="16">
        <f t="shared" si="185"/>
        <v>0.96474732282073661</v>
      </c>
      <c r="CR39" s="16">
        <f t="shared" si="186"/>
        <v>0.94494196857290869</v>
      </c>
      <c r="CS39" s="16">
        <f t="shared" si="186"/>
        <v>0.93716478743947818</v>
      </c>
      <c r="CT39" s="16">
        <f t="shared" si="186"/>
        <v>0.99637802043069812</v>
      </c>
      <c r="CU39" s="138">
        <f>SUM(CV39:CW39)</f>
        <v>100375913.34999999</v>
      </c>
      <c r="CV39" s="138">
        <f>SUM(CV18:CV38)</f>
        <v>45971221.329999998</v>
      </c>
      <c r="CW39" s="138">
        <f>SUM(CW18:CW38)</f>
        <v>54404692.020000003</v>
      </c>
      <c r="CX39" s="138">
        <f t="shared" si="117"/>
        <v>24082431.379999999</v>
      </c>
      <c r="CY39" s="138">
        <f>SUM(CY18:CY38)</f>
        <v>16343909.74</v>
      </c>
      <c r="CZ39" s="138">
        <f>SUM(CZ18:CZ38)</f>
        <v>7738521.6399999987</v>
      </c>
      <c r="DA39" s="138">
        <f t="shared" si="118"/>
        <v>41034831.760000005</v>
      </c>
      <c r="DB39" s="138">
        <f>SUM(DB18:DB38)</f>
        <v>36196299.240000002</v>
      </c>
      <c r="DC39" s="138">
        <f>SUM(DC18:DC38)</f>
        <v>4838532.5200000005</v>
      </c>
      <c r="DD39" s="16">
        <f t="shared" ref="DD39:DF42" si="193">IF(CU39=0," ",IF(CX39/CU39*100&gt;200,"СВ.200",CX39/CU39))</f>
        <v>0.23992241341831835</v>
      </c>
      <c r="DE39" s="16">
        <f t="shared" si="193"/>
        <v>0.35552481024327837</v>
      </c>
      <c r="DF39" s="16">
        <f t="shared" si="193"/>
        <v>0.14223996777989661</v>
      </c>
      <c r="DG39" s="16">
        <f t="shared" si="120"/>
        <v>0.5868777900894212</v>
      </c>
      <c r="DH39" s="16">
        <f t="shared" si="120"/>
        <v>0.45153538022303075</v>
      </c>
      <c r="DI39" s="16">
        <f t="shared" si="120"/>
        <v>1.5993530286327389</v>
      </c>
      <c r="DJ39" s="138">
        <f>SUM(DK39:DL39)</f>
        <v>70654061.289999992</v>
      </c>
      <c r="DK39" s="138">
        <f>SUM(DK18:DK38)</f>
        <v>61583215.609999999</v>
      </c>
      <c r="DL39" s="138">
        <f>SUM(DL18:DL38)</f>
        <v>9070845.6799999997</v>
      </c>
      <c r="DM39" s="138">
        <f t="shared" si="121"/>
        <v>65971197.979999989</v>
      </c>
      <c r="DN39" s="138">
        <f>SUM(DN18:DN38)</f>
        <v>56453336.069999993</v>
      </c>
      <c r="DO39" s="138">
        <f>SUM(DO18:DO38)</f>
        <v>9517861.9099999983</v>
      </c>
      <c r="DP39" s="138">
        <f t="shared" si="122"/>
        <v>74078872.959999993</v>
      </c>
      <c r="DQ39" s="138">
        <f>SUM(DQ18:DQ38)</f>
        <v>63345219.299999997</v>
      </c>
      <c r="DR39" s="138">
        <f>SUM(DR18:DR38)</f>
        <v>10733653.659999998</v>
      </c>
      <c r="DS39" s="16">
        <f t="shared" si="123"/>
        <v>0.93372124369780862</v>
      </c>
      <c r="DT39" s="16">
        <f t="shared" si="123"/>
        <v>0.91670003767768493</v>
      </c>
      <c r="DU39" s="16">
        <f t="shared" si="123"/>
        <v>1.0492805462434014</v>
      </c>
      <c r="DV39" s="16">
        <f t="shared" si="179"/>
        <v>0.89055347825853315</v>
      </c>
      <c r="DW39" s="16">
        <f t="shared" si="179"/>
        <v>0.89120120971781047</v>
      </c>
      <c r="DX39" s="16">
        <f t="shared" si="179"/>
        <v>0.88673085712363109</v>
      </c>
      <c r="DY39" s="154">
        <f>SUM(DZ39:EA39)</f>
        <v>10947580.74</v>
      </c>
      <c r="DZ39" s="138">
        <f>SUM(DZ18:DZ38)</f>
        <v>1137566.67</v>
      </c>
      <c r="EA39" s="138">
        <f>SUM(EA18:EA38)</f>
        <v>9810014.0700000003</v>
      </c>
      <c r="EB39" s="154">
        <f>SUM(EC39:ED39)</f>
        <v>28687963.979999997</v>
      </c>
      <c r="EC39" s="138">
        <f>SUM(EC18:EC38)</f>
        <v>5521949.8200000003</v>
      </c>
      <c r="ED39" s="138">
        <f>SUM(ED18:ED38)</f>
        <v>23166014.159999996</v>
      </c>
      <c r="EE39" s="154">
        <f>SUM(EF39:EG39)</f>
        <v>8348827.2799999993</v>
      </c>
      <c r="EF39" s="138">
        <f>SUM(EF18:EF38)</f>
        <v>3538537.03</v>
      </c>
      <c r="EG39" s="138">
        <f>SUM(EG18:EG38)</f>
        <v>4810290.25</v>
      </c>
      <c r="EH39" s="16" t="str">
        <f t="shared" si="187"/>
        <v>СВ.200</v>
      </c>
      <c r="EI39" s="17" t="str">
        <f t="shared" si="169"/>
        <v>СВ.200</v>
      </c>
      <c r="EJ39" s="16" t="str">
        <f>IF(EA39=0," ",IF(ED39/EA39*100&gt;200,"СВ.200",ED39/EA39))</f>
        <v>СВ.200</v>
      </c>
      <c r="EK39" s="16" t="str">
        <f t="shared" si="126"/>
        <v>СВ.200</v>
      </c>
      <c r="EL39" s="16">
        <f t="shared" si="126"/>
        <v>1.5605177431193933</v>
      </c>
      <c r="EM39" s="16" t="str">
        <f t="shared" si="126"/>
        <v>СВ.200</v>
      </c>
      <c r="EN39" s="138">
        <f>SUM(EO39:EP39)</f>
        <v>33676890.93</v>
      </c>
      <c r="EO39" s="138">
        <f>SUM(EO18:EO38)</f>
        <v>31167628.670000002</v>
      </c>
      <c r="EP39" s="138">
        <f>SUM(EP18:EP38)</f>
        <v>2509262.2600000002</v>
      </c>
      <c r="EQ39" s="138">
        <f>SUM(ER39:ES39)</f>
        <v>40939342.729999997</v>
      </c>
      <c r="ER39" s="138">
        <f>SUM(ER18:ER38)</f>
        <v>38690528.409999996</v>
      </c>
      <c r="ES39" s="138">
        <f>SUM(ES18:ES38)</f>
        <v>2248814.3199999998</v>
      </c>
      <c r="ET39" s="138">
        <f>SUM(EU39:EV39)</f>
        <v>11660044.199999999</v>
      </c>
      <c r="EU39" s="138">
        <f>SUM(EU18:EU38)</f>
        <v>11150874.33</v>
      </c>
      <c r="EV39" s="138">
        <f>SUM(EV18:EV38)</f>
        <v>509169.87</v>
      </c>
      <c r="EW39" s="16">
        <f t="shared" si="127"/>
        <v>1.215650898864018</v>
      </c>
      <c r="EX39" s="16">
        <f t="shared" ref="EX39:EY42" si="194">IF(EO39=0," ",IF(ER39/EO39*100&gt;200,"СВ.200",ER39/EO39))</f>
        <v>1.2413690120493852</v>
      </c>
      <c r="EY39" s="16">
        <f t="shared" si="194"/>
        <v>0.89620537312827542</v>
      </c>
      <c r="EZ39" s="16" t="str">
        <f t="shared" si="129"/>
        <v>СВ.200</v>
      </c>
      <c r="FA39" s="16" t="str">
        <f t="shared" si="129"/>
        <v>СВ.200</v>
      </c>
      <c r="FB39" s="16" t="str">
        <f t="shared" si="129"/>
        <v>СВ.200</v>
      </c>
      <c r="FC39" s="138">
        <f>SUM(FD39:FE39)</f>
        <v>89765886.24000001</v>
      </c>
      <c r="FD39" s="138">
        <f>SUM(FD18:FD38)</f>
        <v>83564950.790000007</v>
      </c>
      <c r="FE39" s="138">
        <f>SUM(FE18:FE38)</f>
        <v>6200935.4500000002</v>
      </c>
      <c r="FF39" s="138">
        <f>SUM(FG39:FH39)</f>
        <v>19995005.789999999</v>
      </c>
      <c r="FG39" s="138">
        <f>SUM(FG18:FG38)</f>
        <v>19312668.52</v>
      </c>
      <c r="FH39" s="138">
        <f>SUM(FH18:FH38)</f>
        <v>682337.2699999999</v>
      </c>
      <c r="FI39" s="138">
        <f>SUM(FJ39:FK39)</f>
        <v>4732140.92</v>
      </c>
      <c r="FJ39" s="138">
        <f>SUM(FJ18:FJ38)</f>
        <v>3830916.1399999997</v>
      </c>
      <c r="FK39" s="138">
        <f>SUM(FK18:FK38)</f>
        <v>901224.78</v>
      </c>
      <c r="FL39" s="16">
        <f t="shared" ref="FL39:FN42" si="195">IF(FC39=0," ",IF(FF39/FC39*100&gt;200,"СВ.200",FF39/FC39))</f>
        <v>0.22274615254776098</v>
      </c>
      <c r="FM39" s="16">
        <f t="shared" si="195"/>
        <v>0.23110967382166034</v>
      </c>
      <c r="FN39" s="16">
        <f t="shared" si="195"/>
        <v>0.11003779599092584</v>
      </c>
      <c r="FO39" s="16" t="str">
        <f>IF(FF39&lt;0," ",IF(FI39&lt;0," ",IF(FI39=0," ",IF(FF39/FI39*100&gt;200,"СВ.200",FF39/FI39))))</f>
        <v>СВ.200</v>
      </c>
      <c r="FP39" s="16" t="str">
        <f t="shared" si="175"/>
        <v>СВ.200</v>
      </c>
      <c r="FQ39" s="16">
        <f t="shared" si="175"/>
        <v>0.75712217988502251</v>
      </c>
      <c r="FR39" s="138">
        <f>SUM(FS39:FT39)</f>
        <v>11754204.200000001</v>
      </c>
      <c r="FS39" s="138">
        <f>SUM(FS18:FS38)</f>
        <v>0</v>
      </c>
      <c r="FT39" s="138">
        <f>SUM(FT18:FT38)</f>
        <v>11754204.200000001</v>
      </c>
      <c r="FU39" s="138">
        <f>SUM(FV39:FW39)</f>
        <v>8733997.3900000006</v>
      </c>
      <c r="FV39" s="138">
        <f>SUM(FV18:FV38)</f>
        <v>0</v>
      </c>
      <c r="FW39" s="138">
        <f>SUM(FW18:FW38)</f>
        <v>8733997.3900000006</v>
      </c>
      <c r="FX39" s="138">
        <f>SUM(FY39:FZ39)</f>
        <v>5888380.910000002</v>
      </c>
      <c r="FY39" s="138">
        <f>SUM(FY18:FY38)</f>
        <v>0</v>
      </c>
      <c r="FZ39" s="138">
        <f>SUM(FZ18:FZ38)</f>
        <v>5888380.910000002</v>
      </c>
      <c r="GA39" s="16">
        <f t="shared" si="189"/>
        <v>0.74305305926197873</v>
      </c>
      <c r="GB39" s="16" t="str">
        <f t="shared" si="189"/>
        <v xml:space="preserve"> </v>
      </c>
      <c r="GC39" s="16">
        <f t="shared" si="189"/>
        <v>0.74305305926197873</v>
      </c>
      <c r="GD39" s="16">
        <f>IF(FU39&lt;0," ",IF(FX39&lt;0," ",IF(FX39=0," ",IF(FU39/FX39*100&gt;200,"СВ.200",FU39/FX39))))</f>
        <v>1.4832595790750225</v>
      </c>
      <c r="GE39" s="16" t="str">
        <f t="shared" si="188"/>
        <v xml:space="preserve"> </v>
      </c>
      <c r="GF39" s="16">
        <f t="shared" si="188"/>
        <v>1.4832595790750225</v>
      </c>
      <c r="GG39" s="157">
        <f t="shared" si="131"/>
        <v>0.12569664791042578</v>
      </c>
      <c r="GH39" s="157">
        <f t="shared" si="132"/>
        <v>0.15700358054027783</v>
      </c>
      <c r="GI39" s="157">
        <f t="shared" si="133"/>
        <v>6.8731949541900469E-2</v>
      </c>
      <c r="GJ39" s="157">
        <f t="shared" si="134"/>
        <v>0.11619799531480382</v>
      </c>
      <c r="GK39" s="157">
        <f t="shared" si="135"/>
        <v>0.14024901499241377</v>
      </c>
      <c r="GL39" s="157">
        <f t="shared" si="136"/>
        <v>7.4489599906457649E-2</v>
      </c>
      <c r="GM39" s="16">
        <f t="shared" si="86"/>
        <v>0.23090927323780724</v>
      </c>
      <c r="GN39" s="16">
        <f t="shared" si="86"/>
        <v>0.25697673655382397</v>
      </c>
      <c r="GO39" s="16">
        <f t="shared" si="86"/>
        <v>0.12256275773267072</v>
      </c>
      <c r="GP39" s="16">
        <f t="shared" si="87"/>
        <v>0.19743241480166202</v>
      </c>
      <c r="GQ39" s="16">
        <f t="shared" si="87"/>
        <v>0.22701178806475558</v>
      </c>
      <c r="GR39" s="16">
        <f t="shared" si="87"/>
        <v>0.10085331915113206</v>
      </c>
      <c r="GS39" s="16">
        <f t="shared" si="88"/>
        <v>4.4430858318392448E-2</v>
      </c>
      <c r="GT39" s="16">
        <f t="shared" si="88"/>
        <v>3.8937154244160298E-2</v>
      </c>
      <c r="GU39" s="16">
        <f t="shared" si="88"/>
        <v>6.7264829021391359E-2</v>
      </c>
      <c r="GV39" s="16">
        <f t="shared" si="89"/>
        <v>5.1168040894247264E-2</v>
      </c>
      <c r="GW39" s="16">
        <f t="shared" si="90"/>
        <v>4.5390872340694499E-2</v>
      </c>
      <c r="GX39" s="16">
        <f t="shared" si="90"/>
        <v>7.0030973159920795E-2</v>
      </c>
      <c r="GY39" s="16">
        <f t="shared" si="91"/>
        <v>9.3917562375013058E-2</v>
      </c>
      <c r="GZ39" s="16">
        <f t="shared" si="91"/>
        <v>0.10277507750462099</v>
      </c>
      <c r="HA39" s="16">
        <f t="shared" si="91"/>
        <v>5.7102284697518935E-2</v>
      </c>
      <c r="HB39" s="16">
        <f t="shared" si="92"/>
        <v>5.2716573242655218E-2</v>
      </c>
      <c r="HC39" s="16">
        <f t="shared" si="92"/>
        <v>4.6734335377527685E-2</v>
      </c>
      <c r="HD39" s="16">
        <f t="shared" si="92"/>
        <v>7.2249073740265526E-2</v>
      </c>
      <c r="HE39" s="16">
        <f t="shared" si="93"/>
        <v>2.6686667922844409E-2</v>
      </c>
      <c r="HF39" s="16">
        <f t="shared" si="93"/>
        <v>3.166157860258751E-2</v>
      </c>
      <c r="HG39" s="158">
        <f t="shared" si="93"/>
        <v>6.0090043326067599E-3</v>
      </c>
      <c r="HH39" s="16">
        <f t="shared" si="94"/>
        <v>8.9616443849790783E-2</v>
      </c>
      <c r="HI39" s="16">
        <f t="shared" si="94"/>
        <v>0.11063302229462157</v>
      </c>
      <c r="HJ39" s="16">
        <f t="shared" si="94"/>
        <v>2.0995580188601124E-2</v>
      </c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</row>
    <row r="40" spans="1:244" s="54" customFormat="1" ht="30.75" customHeight="1" x14ac:dyDescent="0.2">
      <c r="A40" s="43"/>
      <c r="B40" s="96" t="s">
        <v>33</v>
      </c>
      <c r="C40" s="136">
        <f>C16+C39</f>
        <v>9329766494.3100014</v>
      </c>
      <c r="D40" s="136">
        <f>D39+D16</f>
        <v>7891861884.210001</v>
      </c>
      <c r="E40" s="136">
        <f>E39</f>
        <v>1437904610.1000001</v>
      </c>
      <c r="F40" s="136">
        <f>F16+F39</f>
        <v>8028731875.1499996</v>
      </c>
      <c r="G40" s="136">
        <f>G39+G16</f>
        <v>6795906636.6000004</v>
      </c>
      <c r="H40" s="136">
        <f>H39</f>
        <v>1232825238.5500002</v>
      </c>
      <c r="I40" s="138">
        <f>J40+K40</f>
        <v>1372796672.5</v>
      </c>
      <c r="J40" s="138">
        <f t="shared" ref="J40:Q40" si="196">J39+J16</f>
        <v>1199107310.3399999</v>
      </c>
      <c r="K40" s="138">
        <f t="shared" si="196"/>
        <v>173689362.15999997</v>
      </c>
      <c r="L40" s="138">
        <f t="shared" si="196"/>
        <v>1124408885.5700002</v>
      </c>
      <c r="M40" s="138">
        <f t="shared" si="196"/>
        <v>1017299946.46</v>
      </c>
      <c r="N40" s="138">
        <f t="shared" si="196"/>
        <v>107108939.10999998</v>
      </c>
      <c r="O40" s="138">
        <f t="shared" si="196"/>
        <v>1018184576.3700001</v>
      </c>
      <c r="P40" s="138">
        <f t="shared" si="196"/>
        <v>933450094.27999997</v>
      </c>
      <c r="Q40" s="138">
        <f t="shared" si="196"/>
        <v>84734482.090000018</v>
      </c>
      <c r="R40" s="16">
        <f t="shared" si="181"/>
        <v>0.81906440195716612</v>
      </c>
      <c r="S40" s="16">
        <f t="shared" si="181"/>
        <v>0.84838107289292608</v>
      </c>
      <c r="T40" s="16">
        <f t="shared" si="181"/>
        <v>0.61666954025274656</v>
      </c>
      <c r="U40" s="16">
        <f t="shared" si="182"/>
        <v>1.1043271639202272</v>
      </c>
      <c r="V40" s="16">
        <f t="shared" si="182"/>
        <v>1.0898278897755922</v>
      </c>
      <c r="W40" s="16">
        <f t="shared" si="182"/>
        <v>1.264053741382819</v>
      </c>
      <c r="X40" s="138">
        <f>Y40+Z40</f>
        <v>352037022.79000002</v>
      </c>
      <c r="Y40" s="138">
        <f>Y39+Y16</f>
        <v>338136626.85000002</v>
      </c>
      <c r="Z40" s="138">
        <f>Z39+Z16</f>
        <v>13900395.939999999</v>
      </c>
      <c r="AA40" s="138">
        <f>AB40+AC40</f>
        <v>282450926.67000002</v>
      </c>
      <c r="AB40" s="138">
        <f>AB39+AB16</f>
        <v>271648634.65000004</v>
      </c>
      <c r="AC40" s="138">
        <f>AC39+AC16</f>
        <v>10802292.02</v>
      </c>
      <c r="AD40" s="138">
        <f>AE40+AF40</f>
        <v>284526932.81999999</v>
      </c>
      <c r="AE40" s="138">
        <f>AE39+AE16</f>
        <v>274141641.01999998</v>
      </c>
      <c r="AF40" s="138">
        <f>AF39+AF16</f>
        <v>10385291.799999999</v>
      </c>
      <c r="AG40" s="16">
        <f t="shared" si="101"/>
        <v>0.80233301722498074</v>
      </c>
      <c r="AH40" s="16">
        <f t="shared" si="101"/>
        <v>0.80336944619284156</v>
      </c>
      <c r="AI40" s="16">
        <f t="shared" si="101"/>
        <v>0.77712117457857099</v>
      </c>
      <c r="AJ40" s="16">
        <f t="shared" si="176"/>
        <v>0.99270365680526518</v>
      </c>
      <c r="AK40" s="16">
        <f t="shared" si="176"/>
        <v>0.99090613756916235</v>
      </c>
      <c r="AL40" s="16">
        <f t="shared" si="176"/>
        <v>1.0401529613255547</v>
      </c>
      <c r="AM40" s="138">
        <f>AN40+AO40</f>
        <v>42992518.550000004</v>
      </c>
      <c r="AN40" s="138">
        <f>AN39+AN16</f>
        <v>19738559.190000001</v>
      </c>
      <c r="AO40" s="138">
        <f>AO39+AO16</f>
        <v>23253959.360000003</v>
      </c>
      <c r="AP40" s="138">
        <f>AQ40+AR40</f>
        <v>19234230.839999996</v>
      </c>
      <c r="AQ40" s="138">
        <f>AQ39+AQ16</f>
        <v>11367062.17</v>
      </c>
      <c r="AR40" s="138">
        <f>AR39+AR16</f>
        <v>7867168.6699999981</v>
      </c>
      <c r="AS40" s="138">
        <f>AT40+AU40</f>
        <v>25886125.75</v>
      </c>
      <c r="AT40" s="138">
        <f>AT39+AT16</f>
        <v>12589113.039999999</v>
      </c>
      <c r="AU40" s="138">
        <f>AU39+AU16</f>
        <v>13297012.709999999</v>
      </c>
      <c r="AV40" s="16">
        <f t="shared" si="190"/>
        <v>0.44738553331391173</v>
      </c>
      <c r="AW40" s="16">
        <f t="shared" si="190"/>
        <v>0.57588104889432912</v>
      </c>
      <c r="AX40" s="16">
        <f t="shared" si="190"/>
        <v>0.33831523261077878</v>
      </c>
      <c r="AY40" s="16">
        <f t="shared" si="177"/>
        <v>0.74303242693627092</v>
      </c>
      <c r="AZ40" s="16">
        <f t="shared" si="177"/>
        <v>0.90292796115841378</v>
      </c>
      <c r="BA40" s="16">
        <f t="shared" si="177"/>
        <v>0.5916493306863958</v>
      </c>
      <c r="BB40" s="138">
        <f>BC40+BD40</f>
        <v>43162177.170000002</v>
      </c>
      <c r="BC40" s="138">
        <f>BC39+BC16</f>
        <v>33780535.890000001</v>
      </c>
      <c r="BD40" s="138">
        <f>BD39+BD16</f>
        <v>9381641.2799999993</v>
      </c>
      <c r="BE40" s="138">
        <f>BF40+BG40</f>
        <v>36058326.630000003</v>
      </c>
      <c r="BF40" s="138">
        <f>BF39+BF16</f>
        <v>28557383.390000001</v>
      </c>
      <c r="BG40" s="138">
        <f>BG39+BG16</f>
        <v>7500943.2400000002</v>
      </c>
      <c r="BH40" s="138">
        <f>BI40+BJ40</f>
        <v>30871242.609999996</v>
      </c>
      <c r="BI40" s="138">
        <f>BI39+BI16</f>
        <v>25171592.159999996</v>
      </c>
      <c r="BJ40" s="138">
        <f>BJ39+BJ16</f>
        <v>5699650.4499999993</v>
      </c>
      <c r="BK40" s="16">
        <f t="shared" si="183"/>
        <v>0.83541491635094001</v>
      </c>
      <c r="BL40" s="16">
        <f t="shared" si="183"/>
        <v>0.8453798211784378</v>
      </c>
      <c r="BM40" s="16">
        <f t="shared" si="183"/>
        <v>0.79953421966694516</v>
      </c>
      <c r="BN40" s="16">
        <f t="shared" si="191"/>
        <v>1.168023169184637</v>
      </c>
      <c r="BO40" s="16">
        <f t="shared" si="191"/>
        <v>1.1345084255488749</v>
      </c>
      <c r="BP40" s="16">
        <f t="shared" si="191"/>
        <v>1.3160356596955873</v>
      </c>
      <c r="BQ40" s="138">
        <f>BR40+BS40</f>
        <v>13622890.51</v>
      </c>
      <c r="BR40" s="138">
        <f>BR39+BR16</f>
        <v>13622890.51</v>
      </c>
      <c r="BS40" s="138">
        <f>BS39+BS16</f>
        <v>0</v>
      </c>
      <c r="BT40" s="138">
        <f>BU40+BV40</f>
        <v>15300579.520000001</v>
      </c>
      <c r="BU40" s="138">
        <f>BU39+BU16</f>
        <v>15300579.520000001</v>
      </c>
      <c r="BV40" s="138">
        <f>BV39+BV16</f>
        <v>0</v>
      </c>
      <c r="BW40" s="138">
        <f>BX40+BY40</f>
        <v>20460581.539999999</v>
      </c>
      <c r="BX40" s="138">
        <f>BX39+BX16</f>
        <v>20460581.539999999</v>
      </c>
      <c r="BY40" s="138">
        <f>BY39+BY16</f>
        <v>0</v>
      </c>
      <c r="BZ40" s="16">
        <f t="shared" si="184"/>
        <v>1.1231522053831733</v>
      </c>
      <c r="CA40" s="16">
        <f t="shared" si="192"/>
        <v>1.1231522053831733</v>
      </c>
      <c r="CB40" s="16" t="str">
        <f t="shared" si="192"/>
        <v xml:space="preserve"> </v>
      </c>
      <c r="CC40" s="16">
        <f t="shared" si="114"/>
        <v>0.74780765591083986</v>
      </c>
      <c r="CD40" s="16">
        <f t="shared" si="114"/>
        <v>0.74780765591083986</v>
      </c>
      <c r="CE40" s="16" t="str">
        <f t="shared" si="114"/>
        <v xml:space="preserve"> </v>
      </c>
      <c r="CF40" s="138">
        <f>CG40+CH40</f>
        <v>208517145.32999998</v>
      </c>
      <c r="CG40" s="138">
        <f>CG39+CG16</f>
        <v>193071356.70999998</v>
      </c>
      <c r="CH40" s="138">
        <f>CH39+CH16</f>
        <v>15445788.619999999</v>
      </c>
      <c r="CI40" s="138">
        <f>CJ40+CK40</f>
        <v>171715692.91999999</v>
      </c>
      <c r="CJ40" s="138">
        <f>CJ39+CJ16</f>
        <v>156814409.69999999</v>
      </c>
      <c r="CK40" s="138">
        <f>CK39+CK16</f>
        <v>14901283.219999999</v>
      </c>
      <c r="CL40" s="138">
        <f>CM40+CN40</f>
        <v>153598774.00999999</v>
      </c>
      <c r="CM40" s="138">
        <f>CM39+CM16</f>
        <v>138643322.44999999</v>
      </c>
      <c r="CN40" s="138">
        <f>CN39+CN16</f>
        <v>14955451.560000002</v>
      </c>
      <c r="CO40" s="16">
        <f t="shared" si="185"/>
        <v>0.82350874623879067</v>
      </c>
      <c r="CP40" s="16">
        <f t="shared" si="185"/>
        <v>0.81220960152852084</v>
      </c>
      <c r="CQ40" s="16">
        <f t="shared" si="185"/>
        <v>0.96474732282073661</v>
      </c>
      <c r="CR40" s="16">
        <f t="shared" si="186"/>
        <v>1.1179496322595681</v>
      </c>
      <c r="CS40" s="16">
        <f t="shared" si="186"/>
        <v>1.1310635588421734</v>
      </c>
      <c r="CT40" s="16">
        <f t="shared" si="186"/>
        <v>0.99637802043069812</v>
      </c>
      <c r="CU40" s="138">
        <f>CV40+CW40</f>
        <v>155276473.34999999</v>
      </c>
      <c r="CV40" s="138">
        <f>CV39+CV16</f>
        <v>100871781.33</v>
      </c>
      <c r="CW40" s="138">
        <f>CW39+CW16</f>
        <v>54404692.020000003</v>
      </c>
      <c r="CX40" s="138">
        <f>CY40+CZ40</f>
        <v>76307591.450000003</v>
      </c>
      <c r="CY40" s="138">
        <f>CY39+CY16</f>
        <v>68569069.810000002</v>
      </c>
      <c r="CZ40" s="138">
        <f>CZ39+CZ16</f>
        <v>7738521.6399999987</v>
      </c>
      <c r="DA40" s="138">
        <f>DB40+DC40</f>
        <v>95977389.969999999</v>
      </c>
      <c r="DB40" s="138">
        <f>DB39+DB16</f>
        <v>91138857.450000003</v>
      </c>
      <c r="DC40" s="138">
        <f>DC39+DC16</f>
        <v>4838532.5200000005</v>
      </c>
      <c r="DD40" s="16">
        <f t="shared" si="193"/>
        <v>0.49143047754568292</v>
      </c>
      <c r="DE40" s="16">
        <f t="shared" si="193"/>
        <v>0.67976463690749822</v>
      </c>
      <c r="DF40" s="16">
        <f t="shared" si="193"/>
        <v>0.14223996777989661</v>
      </c>
      <c r="DG40" s="16">
        <f t="shared" si="120"/>
        <v>0.79505799724134762</v>
      </c>
      <c r="DH40" s="16">
        <f t="shared" si="120"/>
        <v>0.75235823367237087</v>
      </c>
      <c r="DI40" s="16">
        <f t="shared" si="120"/>
        <v>1.5993530286327389</v>
      </c>
      <c r="DJ40" s="138">
        <f>DK40+DL40</f>
        <v>150485238.25999999</v>
      </c>
      <c r="DK40" s="138">
        <f>DK39+DK16</f>
        <v>141414392.57999998</v>
      </c>
      <c r="DL40" s="138">
        <f>DL39+DL16</f>
        <v>9070845.6799999997</v>
      </c>
      <c r="DM40" s="138">
        <f>DN40+DO40</f>
        <v>134412037.75999999</v>
      </c>
      <c r="DN40" s="138">
        <f>DN39+DN16</f>
        <v>124894175.84999999</v>
      </c>
      <c r="DO40" s="138">
        <f>DO39+DO16</f>
        <v>9517861.9099999983</v>
      </c>
      <c r="DP40" s="138">
        <f>DQ40+DR40</f>
        <v>181334322.11999997</v>
      </c>
      <c r="DQ40" s="138">
        <f>DQ39+DQ16</f>
        <v>170600668.45999998</v>
      </c>
      <c r="DR40" s="138">
        <f>DR39+DR16</f>
        <v>10733653.659999998</v>
      </c>
      <c r="DS40" s="16">
        <f t="shared" si="123"/>
        <v>0.89319084924310232</v>
      </c>
      <c r="DT40" s="16">
        <f t="shared" si="123"/>
        <v>0.88317867489580815</v>
      </c>
      <c r="DU40" s="16">
        <f t="shared" si="123"/>
        <v>1.0492805462434014</v>
      </c>
      <c r="DV40" s="16">
        <f t="shared" si="179"/>
        <v>0.74123881341697329</v>
      </c>
      <c r="DW40" s="16">
        <f t="shared" si="179"/>
        <v>0.7320849148916635</v>
      </c>
      <c r="DX40" s="16">
        <f t="shared" si="179"/>
        <v>0.88673085712363109</v>
      </c>
      <c r="DY40" s="154">
        <f>DZ40+EA40</f>
        <v>10947580.74</v>
      </c>
      <c r="DZ40" s="138">
        <f>DZ39+DZ16</f>
        <v>1137566.67</v>
      </c>
      <c r="EA40" s="138">
        <f>EA39+EA16</f>
        <v>9810014.0700000003</v>
      </c>
      <c r="EB40" s="154">
        <f>EC40+ED40</f>
        <v>35976842.119999997</v>
      </c>
      <c r="EC40" s="138">
        <f>EC39+EC16</f>
        <v>12810827.960000001</v>
      </c>
      <c r="ED40" s="138">
        <f>ED39+ED16</f>
        <v>23166014.159999996</v>
      </c>
      <c r="EE40" s="154">
        <f>EF40+EG40</f>
        <v>29217264.5</v>
      </c>
      <c r="EF40" s="138">
        <f>EF39+EF16</f>
        <v>24406974.25</v>
      </c>
      <c r="EG40" s="138">
        <f>EG39+EG16</f>
        <v>4810290.25</v>
      </c>
      <c r="EH40" s="16" t="str">
        <f t="shared" si="187"/>
        <v>СВ.200</v>
      </c>
      <c r="EI40" s="16" t="str">
        <f>IF(DZ40=0," ",IF(EC40/DZ40*100&gt;200,"СВ.200",EC40/DZ40))</f>
        <v>СВ.200</v>
      </c>
      <c r="EJ40" s="16" t="str">
        <f>IF(EA40=0," ",IF(ED40/EA40*100&gt;200,"СВ.200",ED40/EA40))</f>
        <v>СВ.200</v>
      </c>
      <c r="EK40" s="16">
        <f t="shared" si="126"/>
        <v>1.2313555952508832</v>
      </c>
      <c r="EL40" s="16">
        <f t="shared" si="126"/>
        <v>0.52488390526326711</v>
      </c>
      <c r="EM40" s="16" t="str">
        <f t="shared" si="126"/>
        <v>СВ.200</v>
      </c>
      <c r="EN40" s="138">
        <f>EO40+EP40</f>
        <v>60205589.689999998</v>
      </c>
      <c r="EO40" s="138">
        <f>EO39+EO16</f>
        <v>57696327.43</v>
      </c>
      <c r="EP40" s="138">
        <f>EP39+EP16</f>
        <v>2509262.2600000002</v>
      </c>
      <c r="EQ40" s="138">
        <f>ER40+ES40</f>
        <v>65448747.959999993</v>
      </c>
      <c r="ER40" s="138">
        <f>ER39+ER16</f>
        <v>63199933.639999993</v>
      </c>
      <c r="ES40" s="138">
        <f>ES39+ES16</f>
        <v>2248814.3199999998</v>
      </c>
      <c r="ET40" s="138">
        <f>EU40+EV40</f>
        <v>37316383.559999995</v>
      </c>
      <c r="EU40" s="138">
        <f>EU39+EU16</f>
        <v>36807213.689999998</v>
      </c>
      <c r="EV40" s="138">
        <f>EV39+EV16</f>
        <v>509169.87</v>
      </c>
      <c r="EW40" s="16">
        <f t="shared" si="127"/>
        <v>1.0870875660714752</v>
      </c>
      <c r="EX40" s="16">
        <f t="shared" si="194"/>
        <v>1.0953891946879502</v>
      </c>
      <c r="EY40" s="16">
        <f t="shared" si="194"/>
        <v>0.89620537312827542</v>
      </c>
      <c r="EZ40" s="16">
        <f t="shared" si="129"/>
        <v>1.7538877489231168</v>
      </c>
      <c r="FA40" s="16">
        <f t="shared" si="129"/>
        <v>1.717052917188636</v>
      </c>
      <c r="FB40" s="16" t="str">
        <f t="shared" si="129"/>
        <v>СВ.200</v>
      </c>
      <c r="FC40" s="138">
        <f>FD40+FE40</f>
        <v>113941184.86000001</v>
      </c>
      <c r="FD40" s="138">
        <f>FD39+FD16</f>
        <v>107740249.41000001</v>
      </c>
      <c r="FE40" s="138">
        <f>FE39+FE16</f>
        <v>6200935.4500000002</v>
      </c>
      <c r="FF40" s="138">
        <f>FG40+FH40</f>
        <v>89066592.099999994</v>
      </c>
      <c r="FG40" s="138">
        <f>FG39+FG16</f>
        <v>88384254.829999998</v>
      </c>
      <c r="FH40" s="138">
        <f>FH39+FH16</f>
        <v>682337.2699999999</v>
      </c>
      <c r="FI40" s="138">
        <f>FJ40+FK40</f>
        <v>8977573.8499999996</v>
      </c>
      <c r="FJ40" s="138">
        <f>FJ39+FJ16</f>
        <v>8076349.0699999994</v>
      </c>
      <c r="FK40" s="138">
        <f>FK39+FK16</f>
        <v>901224.78</v>
      </c>
      <c r="FL40" s="16">
        <f t="shared" si="195"/>
        <v>0.78168918648192454</v>
      </c>
      <c r="FM40" s="16">
        <f t="shared" si="195"/>
        <v>0.82034574185602849</v>
      </c>
      <c r="FN40" s="16">
        <f t="shared" si="195"/>
        <v>0.11003779599092584</v>
      </c>
      <c r="FO40" s="16" t="str">
        <f t="shared" si="175"/>
        <v>СВ.200</v>
      </c>
      <c r="FP40" s="16" t="str">
        <f t="shared" si="175"/>
        <v>СВ.200</v>
      </c>
      <c r="FQ40" s="16">
        <f t="shared" si="175"/>
        <v>0.75712217988502251</v>
      </c>
      <c r="FR40" s="138">
        <f>FS40+FT40</f>
        <v>21918028.509999998</v>
      </c>
      <c r="FS40" s="138">
        <f>FS39+FS16</f>
        <v>10163824.309999999</v>
      </c>
      <c r="FT40" s="138">
        <f>FT39+FT16</f>
        <v>11754204.200000001</v>
      </c>
      <c r="FU40" s="138">
        <f>FV40+FW40</f>
        <v>17613912.789999999</v>
      </c>
      <c r="FV40" s="138">
        <f>FV39+FV16</f>
        <v>8879915.3999999985</v>
      </c>
      <c r="FW40" s="138">
        <f>FW39+FW16</f>
        <v>8733997.3900000006</v>
      </c>
      <c r="FX40" s="138">
        <f>FY40+FZ40</f>
        <v>13351761.400000002</v>
      </c>
      <c r="FY40" s="138">
        <f>FY39+FY16</f>
        <v>7463380.4900000002</v>
      </c>
      <c r="FZ40" s="138">
        <f>FZ39+FZ16</f>
        <v>5888380.910000002</v>
      </c>
      <c r="GA40" s="16">
        <f t="shared" si="189"/>
        <v>0.80362669397768749</v>
      </c>
      <c r="GB40" s="16">
        <f t="shared" si="189"/>
        <v>0.87367856125407584</v>
      </c>
      <c r="GC40" s="16">
        <f t="shared" si="189"/>
        <v>0.74305305926197873</v>
      </c>
      <c r="GD40" s="16">
        <f>IF(FU40&lt;0," ",IF(FX40&lt;0," ",IF(FX40=0," ",IF(FU40/FX40*100&gt;200,"СВ.200",FU40/FX40))))</f>
        <v>1.3192201584728735</v>
      </c>
      <c r="GE40" s="16">
        <f t="shared" si="188"/>
        <v>1.189798029444965</v>
      </c>
      <c r="GF40" s="16">
        <f t="shared" si="188"/>
        <v>1.4832595790750225</v>
      </c>
      <c r="GG40" s="157">
        <f t="shared" si="131"/>
        <v>0.1268176085841673</v>
      </c>
      <c r="GH40" s="157">
        <f t="shared" si="132"/>
        <v>0.13735475547189183</v>
      </c>
      <c r="GI40" s="157">
        <f t="shared" si="133"/>
        <v>6.8731949541900469E-2</v>
      </c>
      <c r="GJ40" s="157">
        <f t="shared" si="134"/>
        <v>0.12051843808264118</v>
      </c>
      <c r="GK40" s="157">
        <f t="shared" si="135"/>
        <v>0.12890493541142792</v>
      </c>
      <c r="GL40" s="157">
        <f t="shared" si="136"/>
        <v>7.4489599906457649E-2</v>
      </c>
      <c r="GM40" s="16">
        <f t="shared" si="86"/>
        <v>0.27944533773472247</v>
      </c>
      <c r="GN40" s="16">
        <f t="shared" si="86"/>
        <v>0.29368644633482438</v>
      </c>
      <c r="GO40" s="16">
        <f t="shared" si="86"/>
        <v>0.12256275773267072</v>
      </c>
      <c r="GP40" s="16">
        <f t="shared" si="87"/>
        <v>0.25119947938406434</v>
      </c>
      <c r="GQ40" s="16">
        <f t="shared" si="87"/>
        <v>0.26702904644326664</v>
      </c>
      <c r="GR40" s="16">
        <f t="shared" si="87"/>
        <v>0.10085331915113206</v>
      </c>
      <c r="GS40" s="16">
        <f t="shared" si="88"/>
        <v>3.0319888285934547E-2</v>
      </c>
      <c r="GT40" s="16">
        <f t="shared" si="88"/>
        <v>2.6966189530909689E-2</v>
      </c>
      <c r="GU40" s="16">
        <f t="shared" si="88"/>
        <v>6.7264829021391359E-2</v>
      </c>
      <c r="GV40" s="16">
        <f t="shared" si="89"/>
        <v>3.2068695910136676E-2</v>
      </c>
      <c r="GW40" s="16">
        <f t="shared" si="90"/>
        <v>2.8071743726492834E-2</v>
      </c>
      <c r="GX40" s="16">
        <f t="shared" si="90"/>
        <v>7.0030973159920795E-2</v>
      </c>
      <c r="GY40" s="16">
        <f t="shared" si="91"/>
        <v>9.4263252653242494E-2</v>
      </c>
      <c r="GZ40" s="16">
        <f t="shared" si="91"/>
        <v>9.7636561406422406E-2</v>
      </c>
      <c r="HA40" s="16">
        <f t="shared" si="91"/>
        <v>5.7102284697518935E-2</v>
      </c>
      <c r="HB40" s="16">
        <f t="shared" si="92"/>
        <v>6.7864628632240978E-2</v>
      </c>
      <c r="HC40" s="16">
        <f t="shared" si="92"/>
        <v>6.7403001492929021E-2</v>
      </c>
      <c r="HD40" s="16">
        <f t="shared" si="92"/>
        <v>7.2249073740265526E-2</v>
      </c>
      <c r="HE40" s="16">
        <f t="shared" si="93"/>
        <v>3.664992028561187E-2</v>
      </c>
      <c r="HF40" s="16">
        <f t="shared" si="93"/>
        <v>3.9431367478076677E-2</v>
      </c>
      <c r="HG40" s="158">
        <f t="shared" si="93"/>
        <v>6.0090043326067599E-3</v>
      </c>
      <c r="HH40" s="16">
        <f t="shared" si="94"/>
        <v>5.8207248982047891E-2</v>
      </c>
      <c r="HI40" s="16">
        <f t="shared" si="94"/>
        <v>6.2125171499244736E-2</v>
      </c>
      <c r="HJ40" s="16">
        <f t="shared" si="94"/>
        <v>2.0995580188601124E-2</v>
      </c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</row>
    <row r="41" spans="1:244" s="54" customFormat="1" ht="15.75" x14ac:dyDescent="0.2">
      <c r="A41" s="43"/>
      <c r="B41" s="96" t="s">
        <v>34</v>
      </c>
      <c r="C41" s="138">
        <v>41313453068.129997</v>
      </c>
      <c r="D41" s="136"/>
      <c r="E41" s="136"/>
      <c r="F41" s="138">
        <v>34921806088.239998</v>
      </c>
      <c r="G41" s="136"/>
      <c r="H41" s="136"/>
      <c r="I41" s="138">
        <v>5112134783.1599998</v>
      </c>
      <c r="J41" s="138"/>
      <c r="K41" s="138"/>
      <c r="L41" s="138">
        <v>6020064324.1599998</v>
      </c>
      <c r="M41" s="138"/>
      <c r="N41" s="138"/>
      <c r="O41" s="138">
        <v>2987091661.4099994</v>
      </c>
      <c r="P41" s="138"/>
      <c r="Q41" s="138"/>
      <c r="R41" s="16">
        <f>IF(I41=0," ",IF(L41/I41*100&gt;200,"СВ.200",L41/I41))</f>
        <v>1.1776028175138948</v>
      </c>
      <c r="S41" s="16" t="str">
        <f t="shared" si="181"/>
        <v xml:space="preserve"> </v>
      </c>
      <c r="T41" s="16" t="str">
        <f t="shared" si="181"/>
        <v xml:space="preserve"> </v>
      </c>
      <c r="U41" s="16" t="str">
        <f t="shared" si="182"/>
        <v>СВ.200</v>
      </c>
      <c r="V41" s="16" t="str">
        <f t="shared" si="182"/>
        <v xml:space="preserve"> </v>
      </c>
      <c r="W41" s="16" t="str">
        <f t="shared" si="182"/>
        <v xml:space="preserve"> </v>
      </c>
      <c r="X41" s="138">
        <v>0</v>
      </c>
      <c r="Y41" s="138"/>
      <c r="Z41" s="138"/>
      <c r="AA41" s="138">
        <v>0</v>
      </c>
      <c r="AB41" s="138"/>
      <c r="AC41" s="138"/>
      <c r="AD41" s="138">
        <v>0</v>
      </c>
      <c r="AE41" s="138"/>
      <c r="AF41" s="138"/>
      <c r="AG41" s="16" t="str">
        <f t="shared" ref="AG41:AI42" si="197">IF(X41=0," ",IF(AA41/X41*100&gt;200,"СВ.200",AA41/X41))</f>
        <v xml:space="preserve"> </v>
      </c>
      <c r="AH41" s="16" t="str">
        <f t="shared" si="197"/>
        <v xml:space="preserve"> </v>
      </c>
      <c r="AI41" s="16" t="str">
        <f t="shared" si="197"/>
        <v xml:space="preserve"> </v>
      </c>
      <c r="AJ41" s="16" t="str">
        <f t="shared" si="176"/>
        <v xml:space="preserve"> </v>
      </c>
      <c r="AK41" s="16" t="str">
        <f t="shared" si="176"/>
        <v xml:space="preserve"> </v>
      </c>
      <c r="AL41" s="16" t="str">
        <f t="shared" si="176"/>
        <v xml:space="preserve"> </v>
      </c>
      <c r="AM41" s="138">
        <v>14756391.59</v>
      </c>
      <c r="AN41" s="138"/>
      <c r="AO41" s="138"/>
      <c r="AP41" s="138">
        <v>9940647.0199999996</v>
      </c>
      <c r="AQ41" s="138"/>
      <c r="AR41" s="138"/>
      <c r="AS41" s="138">
        <v>8542685.2100000009</v>
      </c>
      <c r="AT41" s="138"/>
      <c r="AU41" s="138"/>
      <c r="AV41" s="16">
        <f t="shared" si="190"/>
        <v>0.67365025923658073</v>
      </c>
      <c r="AW41" s="16" t="str">
        <f t="shared" si="190"/>
        <v xml:space="preserve"> </v>
      </c>
      <c r="AX41" s="16" t="str">
        <f t="shared" si="190"/>
        <v xml:space="preserve"> </v>
      </c>
      <c r="AY41" s="16">
        <f t="shared" si="177"/>
        <v>1.1636443080407031</v>
      </c>
      <c r="AZ41" s="16" t="str">
        <f t="shared" si="177"/>
        <v xml:space="preserve"> </v>
      </c>
      <c r="BA41" s="16" t="str">
        <f t="shared" si="177"/>
        <v xml:space="preserve"> </v>
      </c>
      <c r="BB41" s="138">
        <v>31824124.259999998</v>
      </c>
      <c r="BC41" s="138"/>
      <c r="BD41" s="138"/>
      <c r="BE41" s="138">
        <v>33695580.390000001</v>
      </c>
      <c r="BF41" s="138"/>
      <c r="BG41" s="138"/>
      <c r="BH41" s="138">
        <v>24096692.350000001</v>
      </c>
      <c r="BI41" s="138"/>
      <c r="BJ41" s="138"/>
      <c r="BK41" s="16">
        <f>IF(BB41=0," ",IF(BE41/BB41*100&gt;200,"СВ.200",BE41/BB41))</f>
        <v>1.0588062098648934</v>
      </c>
      <c r="BL41" s="16" t="str">
        <f t="shared" si="183"/>
        <v xml:space="preserve"> </v>
      </c>
      <c r="BM41" s="16" t="str">
        <f t="shared" si="183"/>
        <v xml:space="preserve"> </v>
      </c>
      <c r="BN41" s="16">
        <f t="shared" si="191"/>
        <v>1.3983487816741786</v>
      </c>
      <c r="BO41" s="16" t="str">
        <f t="shared" si="191"/>
        <v xml:space="preserve"> </v>
      </c>
      <c r="BP41" s="16" t="str">
        <f t="shared" si="191"/>
        <v xml:space="preserve"> </v>
      </c>
      <c r="BQ41" s="138">
        <v>9989554.4100000001</v>
      </c>
      <c r="BR41" s="138"/>
      <c r="BS41" s="138"/>
      <c r="BT41" s="138">
        <v>10200386.550000001</v>
      </c>
      <c r="BU41" s="138"/>
      <c r="BV41" s="138"/>
      <c r="BW41" s="138">
        <v>13640387.619999999</v>
      </c>
      <c r="BX41" s="138"/>
      <c r="BY41" s="138"/>
      <c r="BZ41" s="16">
        <f>IF(BQ41=0," ",IF(BT41/BQ41*100&gt;200,"СВ.200",BT41/BQ41))</f>
        <v>1.0211052596889556</v>
      </c>
      <c r="CA41" s="16" t="str">
        <f t="shared" si="192"/>
        <v xml:space="preserve"> </v>
      </c>
      <c r="CB41" s="16" t="str">
        <f t="shared" si="192"/>
        <v xml:space="preserve"> </v>
      </c>
      <c r="CC41" s="16">
        <f t="shared" si="114"/>
        <v>0.74780767483790911</v>
      </c>
      <c r="CD41" s="16" t="str">
        <f t="shared" si="114"/>
        <v xml:space="preserve"> </v>
      </c>
      <c r="CE41" s="16" t="str">
        <f t="shared" si="114"/>
        <v xml:space="preserve"> </v>
      </c>
      <c r="CF41" s="138">
        <v>81552992.25</v>
      </c>
      <c r="CG41" s="138"/>
      <c r="CH41" s="138"/>
      <c r="CI41" s="138">
        <v>76416360.730000004</v>
      </c>
      <c r="CJ41" s="138"/>
      <c r="CK41" s="138"/>
      <c r="CL41" s="138">
        <v>172299292.94999999</v>
      </c>
      <c r="CM41" s="138"/>
      <c r="CN41" s="138"/>
      <c r="CO41" s="16">
        <f t="shared" si="185"/>
        <v>0.93701480009153193</v>
      </c>
      <c r="CP41" s="16" t="str">
        <f t="shared" si="185"/>
        <v xml:space="preserve"> </v>
      </c>
      <c r="CQ41" s="16" t="str">
        <f t="shared" si="185"/>
        <v xml:space="preserve"> </v>
      </c>
      <c r="CR41" s="16">
        <f>IF(CL41&lt;=0," ",IF(CI41/CL41*100&gt;200,"СВ.200",CI41/CL41))</f>
        <v>0.4435094272393531</v>
      </c>
      <c r="CS41" s="16" t="str">
        <f>IF(CM41=0," ",IF(CJ41/CM41*100&gt;200,"СВ.200",CJ41/CM41))</f>
        <v xml:space="preserve"> </v>
      </c>
      <c r="CT41" s="16" t="str">
        <f>IF(CN41=0," ",IF(CK41/CN41*100&gt;200,"СВ.200",CK41/CN41))</f>
        <v xml:space="preserve"> </v>
      </c>
      <c r="CU41" s="138">
        <v>39929561.770000003</v>
      </c>
      <c r="CV41" s="138"/>
      <c r="CW41" s="138"/>
      <c r="CX41" s="138">
        <v>48594491.520000003</v>
      </c>
      <c r="CY41" s="138"/>
      <c r="CZ41" s="138"/>
      <c r="DA41" s="138">
        <v>16547283.51</v>
      </c>
      <c r="DB41" s="138"/>
      <c r="DC41" s="138"/>
      <c r="DD41" s="16">
        <f t="shared" si="193"/>
        <v>1.2170053806227885</v>
      </c>
      <c r="DE41" s="16" t="str">
        <f t="shared" si="193"/>
        <v xml:space="preserve"> </v>
      </c>
      <c r="DF41" s="16" t="str">
        <f t="shared" si="193"/>
        <v xml:space="preserve"> </v>
      </c>
      <c r="DG41" s="16" t="str">
        <f>IF(DA41&lt;=0," ",IF(CX41/DA41*100&gt;200,"СВ.200",CX41/DA41))</f>
        <v>СВ.200</v>
      </c>
      <c r="DH41" s="16" t="str">
        <f>IF(DB41=0," ",IF(CY41/DB41*100&gt;200,"СВ.200",CY41/DB41))</f>
        <v xml:space="preserve"> </v>
      </c>
      <c r="DI41" s="16" t="str">
        <f>IF(DC41=0," ",IF(CZ41/DC41*100&gt;200,"СВ.200",CZ41/DC41))</f>
        <v xml:space="preserve"> </v>
      </c>
      <c r="DJ41" s="138">
        <v>0</v>
      </c>
      <c r="DK41" s="138"/>
      <c r="DL41" s="138"/>
      <c r="DM41" s="138">
        <v>0</v>
      </c>
      <c r="DN41" s="138"/>
      <c r="DO41" s="138"/>
      <c r="DP41" s="138">
        <v>0</v>
      </c>
      <c r="DQ41" s="138"/>
      <c r="DR41" s="138"/>
      <c r="DS41" s="16" t="str">
        <f t="shared" si="123"/>
        <v xml:space="preserve"> </v>
      </c>
      <c r="DT41" s="16" t="str">
        <f t="shared" si="123"/>
        <v xml:space="preserve"> </v>
      </c>
      <c r="DU41" s="16" t="str">
        <f t="shared" si="123"/>
        <v xml:space="preserve"> </v>
      </c>
      <c r="DV41" s="16" t="str">
        <f t="shared" si="179"/>
        <v xml:space="preserve"> </v>
      </c>
      <c r="DW41" s="16" t="str">
        <f t="shared" si="179"/>
        <v xml:space="preserve"> </v>
      </c>
      <c r="DX41" s="16" t="str">
        <f t="shared" si="179"/>
        <v xml:space="preserve"> </v>
      </c>
      <c r="DY41" s="154">
        <v>121130.86</v>
      </c>
      <c r="DZ41" s="138"/>
      <c r="EA41" s="138"/>
      <c r="EB41" s="154">
        <v>631130.86</v>
      </c>
      <c r="EC41" s="138"/>
      <c r="ED41" s="138"/>
      <c r="EE41" s="154">
        <v>1207929.3999999999</v>
      </c>
      <c r="EF41" s="138"/>
      <c r="EG41" s="138"/>
      <c r="EH41" s="16" t="str">
        <f t="shared" si="187"/>
        <v>СВ.200</v>
      </c>
      <c r="EI41" s="16" t="str">
        <f>IF(DZ41=0," ",IF(EC41/DZ41*100&gt;200,"СВ.200",EC41/DZ41))</f>
        <v xml:space="preserve"> </v>
      </c>
      <c r="EJ41" s="16" t="str">
        <f>IF(EA41=0," ",IF(ED41/EA41*100&gt;200,"СВ.200",ED41/EA41))</f>
        <v xml:space="preserve"> </v>
      </c>
      <c r="EK41" s="16">
        <f t="shared" si="126"/>
        <v>0.52248985743703236</v>
      </c>
      <c r="EL41" s="16" t="str">
        <f t="shared" si="126"/>
        <v xml:space="preserve"> </v>
      </c>
      <c r="EM41" s="16" t="str">
        <f t="shared" si="126"/>
        <v xml:space="preserve"> </v>
      </c>
      <c r="EN41" s="138">
        <v>685160960.89999998</v>
      </c>
      <c r="EO41" s="138"/>
      <c r="EP41" s="138"/>
      <c r="EQ41" s="138">
        <v>741599182.33000004</v>
      </c>
      <c r="ER41" s="138"/>
      <c r="ES41" s="138"/>
      <c r="ET41" s="138">
        <v>536135733.41000003</v>
      </c>
      <c r="EU41" s="138"/>
      <c r="EV41" s="138"/>
      <c r="EW41" s="16">
        <f>IF(EN41=0," ",IF(EQ41/EN41*100&gt;200,"СВ.200",EQ41/EN41))</f>
        <v>1.0823722083579677</v>
      </c>
      <c r="EX41" s="16" t="str">
        <f t="shared" si="194"/>
        <v xml:space="preserve"> </v>
      </c>
      <c r="EY41" s="16" t="str">
        <f t="shared" si="194"/>
        <v xml:space="preserve"> </v>
      </c>
      <c r="EZ41" s="16">
        <f>IF(ET41=0," ",IF(EQ41/ET41*100&gt;200,"СВ.200",EQ41/ET41))</f>
        <v>1.3832302831471142</v>
      </c>
      <c r="FA41" s="16" t="str">
        <f t="shared" si="129"/>
        <v xml:space="preserve"> </v>
      </c>
      <c r="FB41" s="16" t="str">
        <f t="shared" si="129"/>
        <v xml:space="preserve"> </v>
      </c>
      <c r="FC41" s="138">
        <v>163123.82</v>
      </c>
      <c r="FD41" s="138"/>
      <c r="FE41" s="138"/>
      <c r="FF41" s="138">
        <v>2167</v>
      </c>
      <c r="FG41" s="138"/>
      <c r="FH41" s="138"/>
      <c r="FI41" s="138">
        <v>474815.93</v>
      </c>
      <c r="FJ41" s="138"/>
      <c r="FK41" s="138"/>
      <c r="FL41" s="16">
        <f t="shared" si="195"/>
        <v>1.3284387283230616E-2</v>
      </c>
      <c r="FM41" s="16" t="str">
        <f t="shared" si="195"/>
        <v xml:space="preserve"> </v>
      </c>
      <c r="FN41" s="16" t="str">
        <f t="shared" si="195"/>
        <v xml:space="preserve"> </v>
      </c>
      <c r="FO41" s="16">
        <f>IF(FF41&lt;=0," ",IF(FI41&lt;=0," ",IF(FI41=0," ",IF(FF41/FI41*100&gt;200,"СВ.200",FF41/FI41))))</f>
        <v>4.5638738363306388E-3</v>
      </c>
      <c r="FP41" s="16" t="str">
        <f t="shared" si="175"/>
        <v xml:space="preserve"> </v>
      </c>
      <c r="FQ41" s="16" t="str">
        <f t="shared" si="175"/>
        <v xml:space="preserve"> </v>
      </c>
      <c r="FR41" s="138">
        <v>0</v>
      </c>
      <c r="FS41" s="138"/>
      <c r="FT41" s="138"/>
      <c r="FU41" s="138">
        <v>0</v>
      </c>
      <c r="FV41" s="138"/>
      <c r="FW41" s="138"/>
      <c r="FX41" s="138">
        <v>0</v>
      </c>
      <c r="FY41" s="138"/>
      <c r="FZ41" s="138"/>
      <c r="GA41" s="16" t="str">
        <f t="shared" si="189"/>
        <v xml:space="preserve"> </v>
      </c>
      <c r="GB41" s="16" t="str">
        <f t="shared" si="189"/>
        <v xml:space="preserve"> </v>
      </c>
      <c r="GC41" s="16" t="str">
        <f t="shared" si="189"/>
        <v xml:space="preserve"> </v>
      </c>
      <c r="GD41" s="17" t="str">
        <f>IF(FU41&lt;=0," ",IF(FX41&lt;=0," ",IF(FX41=0," ",IF(FU41/FX41*100&gt;200,"СВ.200",FU41/FX41))))</f>
        <v xml:space="preserve"> </v>
      </c>
      <c r="GE41" s="16" t="str">
        <f t="shared" si="188"/>
        <v xml:space="preserve"> </v>
      </c>
      <c r="GF41" s="16" t="str">
        <f t="shared" si="188"/>
        <v xml:space="preserve"> </v>
      </c>
      <c r="GG41" s="157">
        <f t="shared" si="131"/>
        <v>8.5536574307246663E-2</v>
      </c>
      <c r="GH41" s="157" t="s">
        <v>0</v>
      </c>
      <c r="GI41" s="157" t="s">
        <v>0</v>
      </c>
      <c r="GJ41" s="157">
        <f t="shared" si="134"/>
        <v>0.14571680353690877</v>
      </c>
      <c r="GK41" s="157" t="s">
        <v>0</v>
      </c>
      <c r="GL41" s="157" t="s">
        <v>0</v>
      </c>
      <c r="GM41" s="16" t="str">
        <f t="shared" si="86"/>
        <v xml:space="preserve"> </v>
      </c>
      <c r="GN41" s="16" t="str">
        <f t="shared" si="86"/>
        <v xml:space="preserve"> </v>
      </c>
      <c r="GO41" s="16" t="str">
        <f t="shared" si="86"/>
        <v xml:space="preserve"> </v>
      </c>
      <c r="GP41" s="16" t="str">
        <f t="shared" si="87"/>
        <v xml:space="preserve"> </v>
      </c>
      <c r="GQ41" s="16" t="str">
        <f t="shared" si="87"/>
        <v xml:space="preserve"> </v>
      </c>
      <c r="GR41" s="16" t="str">
        <f t="shared" si="87"/>
        <v xml:space="preserve"> </v>
      </c>
      <c r="GS41" s="16">
        <f t="shared" si="88"/>
        <v>8.0669410521622964E-3</v>
      </c>
      <c r="GT41" s="16" t="str">
        <f t="shared" si="88"/>
        <v xml:space="preserve"> </v>
      </c>
      <c r="GU41" s="16" t="str">
        <f t="shared" si="88"/>
        <v xml:space="preserve"> </v>
      </c>
      <c r="GV41" s="16">
        <f t="shared" si="89"/>
        <v>5.5972126833880066E-3</v>
      </c>
      <c r="GW41" s="16" t="str">
        <f t="shared" si="90"/>
        <v xml:space="preserve"> </v>
      </c>
      <c r="GX41" s="16" t="str">
        <f t="shared" si="90"/>
        <v xml:space="preserve"> </v>
      </c>
      <c r="GY41" s="16">
        <f>IF(DA41&lt;=0," ",IF(O41&lt;=0," ",IF(DA41/O41*100&gt;200,"СВ.200",DA41/O41)))</f>
        <v>5.5395968338611918E-3</v>
      </c>
      <c r="GZ41" s="16" t="str">
        <f t="shared" si="91"/>
        <v xml:space="preserve"> </v>
      </c>
      <c r="HA41" s="16" t="str">
        <f t="shared" si="91"/>
        <v xml:space="preserve"> </v>
      </c>
      <c r="HB41" s="16">
        <f t="shared" si="92"/>
        <v>8.0720884202147725E-3</v>
      </c>
      <c r="HC41" s="16" t="str">
        <f t="shared" si="92"/>
        <v xml:space="preserve"> </v>
      </c>
      <c r="HD41" s="16" t="str">
        <f t="shared" si="92"/>
        <v xml:space="preserve"> </v>
      </c>
      <c r="HE41" s="16">
        <f t="shared" si="93"/>
        <v>0.17948419204415289</v>
      </c>
      <c r="HF41" s="16" t="str">
        <f t="shared" si="93"/>
        <v xml:space="preserve"> </v>
      </c>
      <c r="HG41" s="158" t="str">
        <f t="shared" si="93"/>
        <v xml:space="preserve"> </v>
      </c>
      <c r="HH41" s="16">
        <f>IF(EQ41&lt;=0," ",IF(L41&lt;=0," ",IF(EQ41/L41*100&gt;200,"СВ.200",EQ41/L41)))</f>
        <v>0.12318791667288005</v>
      </c>
      <c r="HI41" s="16" t="str">
        <f t="shared" si="94"/>
        <v xml:space="preserve"> </v>
      </c>
      <c r="HJ41" s="16" t="str">
        <f t="shared" si="94"/>
        <v xml:space="preserve"> </v>
      </c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</row>
    <row r="42" spans="1:244" s="54" customFormat="1" ht="15.75" x14ac:dyDescent="0.2">
      <c r="A42" s="43"/>
      <c r="B42" s="91" t="s">
        <v>35</v>
      </c>
      <c r="C42" s="139">
        <v>50631021950.059998</v>
      </c>
      <c r="D42" s="138">
        <f>D16+D39</f>
        <v>7891861884.210001</v>
      </c>
      <c r="E42" s="138">
        <f>E40</f>
        <v>1437904610.1000001</v>
      </c>
      <c r="F42" s="139">
        <v>42941364046.949997</v>
      </c>
      <c r="G42" s="138">
        <f>G16+G39</f>
        <v>6795906636.6000004</v>
      </c>
      <c r="H42" s="138">
        <f>H40</f>
        <v>1232825238.5500002</v>
      </c>
      <c r="I42" s="139">
        <v>6471390528.5699997</v>
      </c>
      <c r="J42" s="138">
        <f>J16+J39</f>
        <v>1199107310.3399999</v>
      </c>
      <c r="K42" s="138">
        <f>K40</f>
        <v>173689362.15999997</v>
      </c>
      <c r="L42" s="139">
        <v>7132275597.3499985</v>
      </c>
      <c r="M42" s="138">
        <f>M16+M39</f>
        <v>1017299946.46</v>
      </c>
      <c r="N42" s="138">
        <f>N40</f>
        <v>107108939.10999998</v>
      </c>
      <c r="O42" s="139">
        <v>3996102321.3399997</v>
      </c>
      <c r="P42" s="138">
        <f>P16+P39</f>
        <v>933450094.27999997</v>
      </c>
      <c r="Q42" s="138">
        <f>Q40</f>
        <v>84734482.090000018</v>
      </c>
      <c r="R42" s="16">
        <f t="shared" si="181"/>
        <v>1.1021241209076029</v>
      </c>
      <c r="S42" s="16">
        <f t="shared" si="181"/>
        <v>0.84838107289292608</v>
      </c>
      <c r="T42" s="16">
        <f t="shared" si="181"/>
        <v>0.61666954025274656</v>
      </c>
      <c r="U42" s="16">
        <f t="shared" si="182"/>
        <v>1.7848080514010352</v>
      </c>
      <c r="V42" s="16">
        <f t="shared" si="182"/>
        <v>1.0898278897755922</v>
      </c>
      <c r="W42" s="16">
        <f t="shared" si="182"/>
        <v>1.264053741382819</v>
      </c>
      <c r="X42" s="138">
        <f>X40+X41</f>
        <v>352037022.79000002</v>
      </c>
      <c r="Y42" s="138">
        <f>Y16+Y39</f>
        <v>338136626.85000002</v>
      </c>
      <c r="Z42" s="138">
        <f>Z40</f>
        <v>13900395.939999999</v>
      </c>
      <c r="AA42" s="138">
        <f>AA40+AA41</f>
        <v>282450926.67000002</v>
      </c>
      <c r="AB42" s="138">
        <f>AB40</f>
        <v>271648634.65000004</v>
      </c>
      <c r="AC42" s="138">
        <f>AC40</f>
        <v>10802292.02</v>
      </c>
      <c r="AD42" s="138">
        <f>AD40+AD41</f>
        <v>284526932.81999999</v>
      </c>
      <c r="AE42" s="138">
        <f>AE40</f>
        <v>274141641.01999998</v>
      </c>
      <c r="AF42" s="138">
        <f>AF40</f>
        <v>10385291.799999999</v>
      </c>
      <c r="AG42" s="16">
        <f t="shared" si="197"/>
        <v>0.80233301722498074</v>
      </c>
      <c r="AH42" s="16">
        <f t="shared" si="197"/>
        <v>0.80336944619284156</v>
      </c>
      <c r="AI42" s="16">
        <f t="shared" si="197"/>
        <v>0.77712117457857099</v>
      </c>
      <c r="AJ42" s="16">
        <f t="shared" si="176"/>
        <v>0.99270365680526518</v>
      </c>
      <c r="AK42" s="16">
        <f t="shared" si="176"/>
        <v>0.99090613756916235</v>
      </c>
      <c r="AL42" s="16">
        <f t="shared" si="176"/>
        <v>1.0401529613255547</v>
      </c>
      <c r="AM42" s="138">
        <f>AM40+AM41</f>
        <v>57748910.140000001</v>
      </c>
      <c r="AN42" s="138">
        <f>AN40</f>
        <v>19738559.190000001</v>
      </c>
      <c r="AO42" s="138">
        <f>AO40</f>
        <v>23253959.360000003</v>
      </c>
      <c r="AP42" s="138">
        <f>AP40+AP41</f>
        <v>29174877.859999996</v>
      </c>
      <c r="AQ42" s="138">
        <f>AQ40</f>
        <v>11367062.17</v>
      </c>
      <c r="AR42" s="138">
        <f>AR40</f>
        <v>7867168.6699999981</v>
      </c>
      <c r="AS42" s="138">
        <f>AS40+AS41</f>
        <v>34428810.960000001</v>
      </c>
      <c r="AT42" s="138">
        <f>AT40</f>
        <v>12589113.039999999</v>
      </c>
      <c r="AU42" s="138">
        <f>AU40</f>
        <v>13297012.709999999</v>
      </c>
      <c r="AV42" s="16">
        <f t="shared" si="190"/>
        <v>0.50520222441032536</v>
      </c>
      <c r="AW42" s="16">
        <f t="shared" si="190"/>
        <v>0.57588104889432912</v>
      </c>
      <c r="AX42" s="16">
        <f t="shared" si="190"/>
        <v>0.33831523261077878</v>
      </c>
      <c r="AY42" s="16">
        <f t="shared" si="177"/>
        <v>0.84739719573516159</v>
      </c>
      <c r="AZ42" s="16">
        <f t="shared" si="177"/>
        <v>0.90292796115841378</v>
      </c>
      <c r="BA42" s="16">
        <f t="shared" si="177"/>
        <v>0.5916493306863958</v>
      </c>
      <c r="BB42" s="138">
        <f>BB40+BB41</f>
        <v>74986301.430000007</v>
      </c>
      <c r="BC42" s="138">
        <f>BC40</f>
        <v>33780535.890000001</v>
      </c>
      <c r="BD42" s="138">
        <f>BD40</f>
        <v>9381641.2799999993</v>
      </c>
      <c r="BE42" s="138">
        <f>BE40+BE41</f>
        <v>69753907.020000011</v>
      </c>
      <c r="BF42" s="138">
        <f>BF40</f>
        <v>28557383.390000001</v>
      </c>
      <c r="BG42" s="138">
        <f>BG40</f>
        <v>7500943.2400000002</v>
      </c>
      <c r="BH42" s="138">
        <f>BH40+BH41</f>
        <v>54967934.959999993</v>
      </c>
      <c r="BI42" s="138">
        <f>BI40</f>
        <v>25171592.159999996</v>
      </c>
      <c r="BJ42" s="138">
        <f>BJ40</f>
        <v>5699650.4499999993</v>
      </c>
      <c r="BK42" s="16">
        <f>IF(BB42=0," ",IF(BE42/BB42*100&gt;200,"СВ.200",BE42/BB42))</f>
        <v>0.9302219964151125</v>
      </c>
      <c r="BL42" s="16">
        <f t="shared" si="183"/>
        <v>0.8453798211784378</v>
      </c>
      <c r="BM42" s="16">
        <f t="shared" si="183"/>
        <v>0.79953421966694516</v>
      </c>
      <c r="BN42" s="16">
        <f t="shared" si="191"/>
        <v>1.2689926785635977</v>
      </c>
      <c r="BO42" s="16">
        <f t="shared" si="191"/>
        <v>1.1345084255488749</v>
      </c>
      <c r="BP42" s="16">
        <f t="shared" si="191"/>
        <v>1.3160356596955873</v>
      </c>
      <c r="BQ42" s="138">
        <f>BQ40+BQ41</f>
        <v>23612444.920000002</v>
      </c>
      <c r="BR42" s="138">
        <f>BR40</f>
        <v>13622890.51</v>
      </c>
      <c r="BS42" s="138">
        <f>BS40</f>
        <v>0</v>
      </c>
      <c r="BT42" s="138">
        <f>BT40+BT41</f>
        <v>25500966.07</v>
      </c>
      <c r="BU42" s="138">
        <f>BU40</f>
        <v>15300579.520000001</v>
      </c>
      <c r="BV42" s="138">
        <f>BV40</f>
        <v>0</v>
      </c>
      <c r="BW42" s="138">
        <f>BW40+BW41</f>
        <v>34100969.159999996</v>
      </c>
      <c r="BX42" s="138">
        <f>BX40</f>
        <v>20460581.539999999</v>
      </c>
      <c r="BY42" s="138">
        <f>BY40</f>
        <v>0</v>
      </c>
      <c r="BZ42" s="16">
        <f>IF(BQ42=0," ",IF(BT42/BQ42*100&gt;200,"СВ.200",BT42/BQ42))</f>
        <v>1.0799799070531828</v>
      </c>
      <c r="CA42" s="16">
        <f t="shared" si="192"/>
        <v>1.1231522053831733</v>
      </c>
      <c r="CB42" s="16" t="str">
        <f t="shared" si="192"/>
        <v xml:space="preserve"> </v>
      </c>
      <c r="CC42" s="16">
        <f t="shared" si="114"/>
        <v>0.7478076634816675</v>
      </c>
      <c r="CD42" s="16">
        <f t="shared" si="114"/>
        <v>0.74780765591083986</v>
      </c>
      <c r="CE42" s="16" t="str">
        <f t="shared" si="114"/>
        <v xml:space="preserve"> </v>
      </c>
      <c r="CF42" s="138">
        <f>CF40+CF41</f>
        <v>290070137.57999998</v>
      </c>
      <c r="CG42" s="138">
        <f>CG40</f>
        <v>193071356.70999998</v>
      </c>
      <c r="CH42" s="138">
        <f>CH40</f>
        <v>15445788.619999999</v>
      </c>
      <c r="CI42" s="138">
        <f>CI41+CI40</f>
        <v>248132053.64999998</v>
      </c>
      <c r="CJ42" s="138">
        <f>CJ40</f>
        <v>156814409.69999999</v>
      </c>
      <c r="CK42" s="138">
        <f>CK40</f>
        <v>14901283.219999999</v>
      </c>
      <c r="CL42" s="138">
        <f>CL41+CL40</f>
        <v>325898066.95999998</v>
      </c>
      <c r="CM42" s="138">
        <f>CM40</f>
        <v>138643322.44999999</v>
      </c>
      <c r="CN42" s="138">
        <f>CN40</f>
        <v>14955451.560000002</v>
      </c>
      <c r="CO42" s="16">
        <f t="shared" si="185"/>
        <v>0.85542088448027964</v>
      </c>
      <c r="CP42" s="16">
        <f t="shared" si="185"/>
        <v>0.81220960152852084</v>
      </c>
      <c r="CQ42" s="16">
        <f t="shared" si="185"/>
        <v>0.96474732282073661</v>
      </c>
      <c r="CR42" s="16">
        <f>IF(CL42=0," ",IF(CI42/CL42*100&gt;200,"СВ.200",CI42/CL42))</f>
        <v>0.76137933546091008</v>
      </c>
      <c r="CS42" s="16">
        <f>IF(CM42=0," ",IF(CJ42/CM42*100&gt;200,"СВ.200",CJ42/CM42))</f>
        <v>1.1310635588421734</v>
      </c>
      <c r="CT42" s="16">
        <f>IF(CN42=0," ",IF(CK42/CN42*100&gt;200,"СВ.200",CK42/CN42))</f>
        <v>0.99637802043069812</v>
      </c>
      <c r="CU42" s="138">
        <f>CU40+CU41</f>
        <v>195206035.12</v>
      </c>
      <c r="CV42" s="138">
        <f>CV40</f>
        <v>100871781.33</v>
      </c>
      <c r="CW42" s="138">
        <f>CW40</f>
        <v>54404692.020000003</v>
      </c>
      <c r="CX42" s="138">
        <f>CX40+CX41</f>
        <v>124902082.97</v>
      </c>
      <c r="CY42" s="138">
        <f>CY40</f>
        <v>68569069.810000002</v>
      </c>
      <c r="CZ42" s="138">
        <f>CZ40</f>
        <v>7738521.6399999987</v>
      </c>
      <c r="DA42" s="138">
        <f>DA40+DA41</f>
        <v>112524673.48</v>
      </c>
      <c r="DB42" s="138">
        <f>DB40</f>
        <v>91138857.450000003</v>
      </c>
      <c r="DC42" s="138">
        <f>DC40</f>
        <v>4838532.5200000005</v>
      </c>
      <c r="DD42" s="16">
        <f t="shared" si="193"/>
        <v>0.63984744576784369</v>
      </c>
      <c r="DE42" s="16">
        <f t="shared" si="193"/>
        <v>0.67976463690749822</v>
      </c>
      <c r="DF42" s="16">
        <f t="shared" si="193"/>
        <v>0.14223996777989661</v>
      </c>
      <c r="DG42" s="16">
        <f>IF(DA42=0," ",IF(CX42/DA42*100&gt;200,"СВ.200",CX42/DA42))</f>
        <v>1.1099972931021207</v>
      </c>
      <c r="DH42" s="16">
        <f>IF(DB42=0," ",IF(CY42/DB42*100&gt;200,"СВ.200",CY42/DB42))</f>
        <v>0.75235823367237087</v>
      </c>
      <c r="DI42" s="16">
        <f>IF(DC42=0," ",IF(CZ42/DC42*100&gt;200,"СВ.200",CZ42/DC42))</f>
        <v>1.5993530286327389</v>
      </c>
      <c r="DJ42" s="138">
        <f>DJ40+DJ41</f>
        <v>150485238.25999999</v>
      </c>
      <c r="DK42" s="138">
        <f>DK40</f>
        <v>141414392.57999998</v>
      </c>
      <c r="DL42" s="138">
        <f>DL40</f>
        <v>9070845.6799999997</v>
      </c>
      <c r="DM42" s="138">
        <f>DM40+DM41</f>
        <v>134412037.75999999</v>
      </c>
      <c r="DN42" s="138">
        <f>DN40</f>
        <v>124894175.84999999</v>
      </c>
      <c r="DO42" s="138">
        <f>DO40</f>
        <v>9517861.9099999983</v>
      </c>
      <c r="DP42" s="138">
        <f>DP40+DP41</f>
        <v>181334322.11999997</v>
      </c>
      <c r="DQ42" s="138">
        <f>DQ40</f>
        <v>170600668.45999998</v>
      </c>
      <c r="DR42" s="138">
        <f>DR40</f>
        <v>10733653.659999998</v>
      </c>
      <c r="DS42" s="16">
        <f t="shared" si="123"/>
        <v>0.89319084924310232</v>
      </c>
      <c r="DT42" s="16">
        <f t="shared" si="123"/>
        <v>0.88317867489580815</v>
      </c>
      <c r="DU42" s="16">
        <f t="shared" si="123"/>
        <v>1.0492805462434014</v>
      </c>
      <c r="DV42" s="16">
        <f t="shared" si="179"/>
        <v>0.74123881341697329</v>
      </c>
      <c r="DW42" s="16">
        <f t="shared" si="179"/>
        <v>0.7320849148916635</v>
      </c>
      <c r="DX42" s="16">
        <f t="shared" si="179"/>
        <v>0.88673085712363109</v>
      </c>
      <c r="DY42" s="154">
        <f>DY40+DY41</f>
        <v>11068711.6</v>
      </c>
      <c r="DZ42" s="138">
        <f>DZ40</f>
        <v>1137566.67</v>
      </c>
      <c r="EA42" s="138">
        <f>EA40</f>
        <v>9810014.0700000003</v>
      </c>
      <c r="EB42" s="154">
        <f>EB40+EB41</f>
        <v>36607972.979999997</v>
      </c>
      <c r="EC42" s="138">
        <f>EC40</f>
        <v>12810827.960000001</v>
      </c>
      <c r="ED42" s="138">
        <f>ED40</f>
        <v>23166014.159999996</v>
      </c>
      <c r="EE42" s="154">
        <f>EE40+EE41</f>
        <v>30425193.899999999</v>
      </c>
      <c r="EF42" s="138">
        <f>EF40</f>
        <v>24406974.25</v>
      </c>
      <c r="EG42" s="138">
        <f>EG40</f>
        <v>4810290.25</v>
      </c>
      <c r="EH42" s="16" t="str">
        <f t="shared" si="187"/>
        <v>СВ.200</v>
      </c>
      <c r="EI42" s="16" t="str">
        <f>IF(DZ42=0," ",IF(EC42/DZ42*100&gt;200,"СВ.200",EC42/DZ42))</f>
        <v>СВ.200</v>
      </c>
      <c r="EJ42" s="16" t="str">
        <f>IF(EA42=0," ",IF(ED42/EA42*100&gt;200,"СВ.200",ED42/EA42))</f>
        <v>СВ.200</v>
      </c>
      <c r="EK42" s="16">
        <f t="shared" si="126"/>
        <v>1.2032124791158685</v>
      </c>
      <c r="EL42" s="16">
        <f t="shared" si="126"/>
        <v>0.52488390526326711</v>
      </c>
      <c r="EM42" s="16" t="str">
        <f t="shared" si="126"/>
        <v>СВ.200</v>
      </c>
      <c r="EN42" s="138">
        <f>EN40+EN41</f>
        <v>745366550.58999991</v>
      </c>
      <c r="EO42" s="138">
        <f>EO40</f>
        <v>57696327.43</v>
      </c>
      <c r="EP42" s="138">
        <f>EP40</f>
        <v>2509262.2600000002</v>
      </c>
      <c r="EQ42" s="138">
        <f>EQ40+EQ41</f>
        <v>807047930.29000008</v>
      </c>
      <c r="ER42" s="138">
        <f>ER40</f>
        <v>63199933.639999993</v>
      </c>
      <c r="ES42" s="138">
        <f>ES40</f>
        <v>2248814.3199999998</v>
      </c>
      <c r="ET42" s="138">
        <f>ET40+ET41</f>
        <v>573452116.97000003</v>
      </c>
      <c r="EU42" s="138">
        <f>EU40</f>
        <v>36807213.689999998</v>
      </c>
      <c r="EV42" s="138">
        <f>EV40</f>
        <v>509169.87</v>
      </c>
      <c r="EW42" s="16">
        <f t="shared" si="127"/>
        <v>1.0827530825620977</v>
      </c>
      <c r="EX42" s="16">
        <f t="shared" si="194"/>
        <v>1.0953891946879502</v>
      </c>
      <c r="EY42" s="16">
        <f t="shared" si="194"/>
        <v>0.89620537312827542</v>
      </c>
      <c r="EZ42" s="16">
        <f t="shared" si="129"/>
        <v>1.4073501629992597</v>
      </c>
      <c r="FA42" s="16">
        <f t="shared" si="129"/>
        <v>1.717052917188636</v>
      </c>
      <c r="FB42" s="16" t="str">
        <f t="shared" si="129"/>
        <v>СВ.200</v>
      </c>
      <c r="FC42" s="138">
        <f>FC40+FC41</f>
        <v>114104308.68000001</v>
      </c>
      <c r="FD42" s="138">
        <f>FD40</f>
        <v>107740249.41000001</v>
      </c>
      <c r="FE42" s="138">
        <f>FE40</f>
        <v>6200935.4500000002</v>
      </c>
      <c r="FF42" s="138">
        <f>FF40+FF41</f>
        <v>89068759.099999994</v>
      </c>
      <c r="FG42" s="138">
        <f>FG40</f>
        <v>88384254.829999998</v>
      </c>
      <c r="FH42" s="138">
        <f>FH40</f>
        <v>682337.2699999999</v>
      </c>
      <c r="FI42" s="138">
        <f>FI40+FI41</f>
        <v>9452389.7799999993</v>
      </c>
      <c r="FJ42" s="138">
        <f>FJ40</f>
        <v>8076349.0699999994</v>
      </c>
      <c r="FK42" s="138">
        <f>FK40</f>
        <v>901224.78</v>
      </c>
      <c r="FL42" s="16">
        <f t="shared" si="195"/>
        <v>0.78059067295862594</v>
      </c>
      <c r="FM42" s="16">
        <f t="shared" si="195"/>
        <v>0.82034574185602849</v>
      </c>
      <c r="FN42" s="16">
        <f t="shared" si="195"/>
        <v>0.11003779599092584</v>
      </c>
      <c r="FO42" s="16" t="str">
        <f t="shared" si="175"/>
        <v>СВ.200</v>
      </c>
      <c r="FP42" s="16" t="str">
        <f t="shared" si="175"/>
        <v>СВ.200</v>
      </c>
      <c r="FQ42" s="16">
        <f t="shared" si="175"/>
        <v>0.75712217988502251</v>
      </c>
      <c r="FR42" s="138">
        <f>FR40+FR41</f>
        <v>21918028.509999998</v>
      </c>
      <c r="FS42" s="138">
        <f>FS40</f>
        <v>10163824.309999999</v>
      </c>
      <c r="FT42" s="138">
        <f>FT40</f>
        <v>11754204.200000001</v>
      </c>
      <c r="FU42" s="138">
        <f>FU40+FU41</f>
        <v>17613912.789999999</v>
      </c>
      <c r="FV42" s="138">
        <f>FV40</f>
        <v>8879915.3999999985</v>
      </c>
      <c r="FW42" s="138">
        <f>FW40</f>
        <v>8733997.3900000006</v>
      </c>
      <c r="FX42" s="138">
        <f>FX40+FX41</f>
        <v>13351761.400000002</v>
      </c>
      <c r="FY42" s="138">
        <f>FY40</f>
        <v>7463380.4900000002</v>
      </c>
      <c r="FZ42" s="138">
        <f>FZ40</f>
        <v>5888380.910000002</v>
      </c>
      <c r="GA42" s="16">
        <f t="shared" si="189"/>
        <v>0.80362669397768749</v>
      </c>
      <c r="GB42" s="16">
        <f t="shared" si="189"/>
        <v>0.87367856125407584</v>
      </c>
      <c r="GC42" s="16">
        <f t="shared" si="189"/>
        <v>0.74305305926197873</v>
      </c>
      <c r="GD42" s="16">
        <f>IF(FU42&lt;0," ",IF(FX42&lt;0," ",IF(FX42=0," ",IF(FU42/FX42*100&gt;200,"СВ.200",FU42/FX42))))</f>
        <v>1.3192201584728735</v>
      </c>
      <c r="GE42" s="16">
        <f t="shared" si="188"/>
        <v>1.189798029444965</v>
      </c>
      <c r="GF42" s="16">
        <f t="shared" si="188"/>
        <v>1.4832595790750225</v>
      </c>
      <c r="GG42" s="157">
        <f t="shared" si="131"/>
        <v>9.3059510568198431E-2</v>
      </c>
      <c r="GH42" s="157">
        <f>P42/G42</f>
        <v>0.13735475547189183</v>
      </c>
      <c r="GI42" s="157">
        <f>Q42/H42</f>
        <v>6.8731949541900469E-2</v>
      </c>
      <c r="GJ42" s="157">
        <f t="shared" si="134"/>
        <v>0.14086769973525187</v>
      </c>
      <c r="GK42" s="157">
        <f>M42/D42</f>
        <v>0.12890493541142792</v>
      </c>
      <c r="GL42" s="157">
        <f>N42/E42</f>
        <v>7.4489599906457649E-2</v>
      </c>
      <c r="GM42" s="16">
        <f t="shared" si="86"/>
        <v>7.1201112969647512E-2</v>
      </c>
      <c r="GN42" s="16">
        <f t="shared" si="86"/>
        <v>0.29368644633482438</v>
      </c>
      <c r="GO42" s="16">
        <f t="shared" si="86"/>
        <v>0.12256275773267072</v>
      </c>
      <c r="GP42" s="16">
        <f t="shared" si="87"/>
        <v>3.9601796483431574E-2</v>
      </c>
      <c r="GQ42" s="16">
        <f t="shared" si="87"/>
        <v>0.26702904644326664</v>
      </c>
      <c r="GR42" s="16">
        <f t="shared" si="87"/>
        <v>0.10085331915113206</v>
      </c>
      <c r="GS42" s="16">
        <f t="shared" si="88"/>
        <v>1.3755387259845684E-2</v>
      </c>
      <c r="GT42" s="16">
        <f t="shared" si="88"/>
        <v>2.6966189530909689E-2</v>
      </c>
      <c r="GU42" s="16">
        <f t="shared" si="88"/>
        <v>6.7264829021391359E-2</v>
      </c>
      <c r="GV42" s="16">
        <f t="shared" si="89"/>
        <v>9.7800352871833945E-3</v>
      </c>
      <c r="GW42" s="16">
        <f t="shared" si="90"/>
        <v>2.8071743726492834E-2</v>
      </c>
      <c r="GX42" s="16">
        <f t="shared" si="90"/>
        <v>7.0030973159920795E-2</v>
      </c>
      <c r="GY42" s="16">
        <f>IF(DA42&lt;=0," ",IF(O42&lt;=0," ",IF(DA42/O42*100&gt;200,"СВ.200",DA42/O42)))</f>
        <v>2.8158606670078329E-2</v>
      </c>
      <c r="GZ42" s="16">
        <f>IF(DB42&lt;=0," ",IF(P42&lt;=0," ",IF(DB42/P42*100&gt;200,"СВ.200",DB42/P42)))</f>
        <v>9.7636561406422406E-2</v>
      </c>
      <c r="HA42" s="16">
        <f>IF(DC42&lt;=0," ",IF(Q42&lt;=0," ",IF(DC42/Q42*100&gt;200,"СВ.200",DC42/Q42)))</f>
        <v>5.7102284697518935E-2</v>
      </c>
      <c r="HB42" s="16">
        <f t="shared" si="92"/>
        <v>1.7512234526720679E-2</v>
      </c>
      <c r="HC42" s="16">
        <f t="shared" si="92"/>
        <v>6.7403001492929021E-2</v>
      </c>
      <c r="HD42" s="16">
        <f t="shared" si="92"/>
        <v>7.2249073740265526E-2</v>
      </c>
      <c r="HE42" s="16">
        <f t="shared" si="93"/>
        <v>0.14350286125248821</v>
      </c>
      <c r="HF42" s="16">
        <f t="shared" si="93"/>
        <v>3.9431367478076677E-2</v>
      </c>
      <c r="HG42" s="158">
        <f t="shared" si="93"/>
        <v>6.0090043326067599E-3</v>
      </c>
      <c r="HH42" s="16">
        <f>IF(EQ42&lt;=0," ",IF(L42&lt;=0," ",IF(EQ42/L42*100&gt;200,"СВ.200",EQ42/L42)))</f>
        <v>0.11315433893074171</v>
      </c>
      <c r="HI42" s="16">
        <f>IF(ER42&lt;=0," ",IF(M42&lt;=0," ",IF(ER42/M42*100&gt;200,"СВ.200",ER42/M42)))</f>
        <v>6.2125171499244736E-2</v>
      </c>
      <c r="HJ42" s="16">
        <f>IF(ES42&lt;=0," ",IF(N42&lt;=0," ",IF(ES42/N42*100&gt;200,"СВ.200",ES42/N42)))</f>
        <v>2.0995580188601124E-2</v>
      </c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</row>
    <row r="43" spans="1:244" s="121" customFormat="1" ht="15.75" hidden="1" outlineLevel="1" x14ac:dyDescent="0.2">
      <c r="A43" s="87"/>
      <c r="B43" s="116"/>
      <c r="C43" s="112"/>
      <c r="D43" s="100"/>
      <c r="E43" s="100"/>
      <c r="F43" s="126" t="s">
        <v>43</v>
      </c>
      <c r="G43" s="100"/>
      <c r="H43" s="100"/>
      <c r="I43" s="117"/>
      <c r="J43" s="117"/>
      <c r="K43" s="117"/>
      <c r="L43" s="117"/>
      <c r="M43" s="117"/>
      <c r="N43" s="117"/>
      <c r="O43" s="127" t="s">
        <v>43</v>
      </c>
      <c r="P43" s="117"/>
      <c r="Q43" s="117"/>
      <c r="R43" s="118"/>
      <c r="S43" s="118"/>
      <c r="T43" s="118"/>
      <c r="U43" s="118"/>
      <c r="V43" s="118"/>
      <c r="W43" s="118"/>
      <c r="X43" s="117"/>
      <c r="Y43" s="117"/>
      <c r="Z43" s="117"/>
      <c r="AA43" s="117"/>
      <c r="AB43" s="117"/>
      <c r="AC43" s="117"/>
      <c r="AD43" s="124"/>
      <c r="AE43" s="117"/>
      <c r="AF43" s="117"/>
      <c r="AG43" s="118"/>
      <c r="AH43" s="118"/>
      <c r="AI43" s="118"/>
      <c r="AJ43" s="118"/>
      <c r="AK43" s="118"/>
      <c r="AL43" s="118"/>
      <c r="AM43" s="117"/>
      <c r="AN43" s="117"/>
      <c r="AO43" s="117"/>
      <c r="AP43" s="117"/>
      <c r="AQ43" s="117"/>
      <c r="AR43" s="117"/>
      <c r="AS43" s="124"/>
      <c r="AT43" s="117"/>
      <c r="AU43" s="117"/>
      <c r="AV43" s="118"/>
      <c r="AW43" s="118"/>
      <c r="AX43" s="118"/>
      <c r="AY43" s="118"/>
      <c r="AZ43" s="118"/>
      <c r="BA43" s="118"/>
      <c r="BB43" s="117"/>
      <c r="BC43" s="117"/>
      <c r="BD43" s="117"/>
      <c r="BE43" s="117"/>
      <c r="BF43" s="117"/>
      <c r="BG43" s="117"/>
      <c r="BH43" s="124"/>
      <c r="BI43" s="117"/>
      <c r="BJ43" s="117"/>
      <c r="BK43" s="118"/>
      <c r="BL43" s="118"/>
      <c r="BM43" s="118"/>
      <c r="BN43" s="118"/>
      <c r="BO43" s="118"/>
      <c r="BP43" s="118"/>
      <c r="BQ43" s="117"/>
      <c r="BR43" s="117"/>
      <c r="BS43" s="117"/>
      <c r="BT43" s="117"/>
      <c r="BU43" s="117"/>
      <c r="BV43" s="117"/>
      <c r="BW43" s="124"/>
      <c r="BX43" s="117"/>
      <c r="BY43" s="117"/>
      <c r="BZ43" s="118"/>
      <c r="CA43" s="118"/>
      <c r="CB43" s="118"/>
      <c r="CC43" s="118"/>
      <c r="CD43" s="118"/>
      <c r="CE43" s="118"/>
      <c r="CF43" s="117"/>
      <c r="CG43" s="117"/>
      <c r="CH43" s="117"/>
      <c r="CI43" s="117"/>
      <c r="CJ43" s="117"/>
      <c r="CK43" s="117"/>
      <c r="CL43" s="124"/>
      <c r="CM43" s="117"/>
      <c r="CN43" s="117"/>
      <c r="CO43" s="118"/>
      <c r="CP43" s="118"/>
      <c r="CQ43" s="118"/>
      <c r="CR43" s="118"/>
      <c r="CS43" s="118"/>
      <c r="CT43" s="118"/>
      <c r="CU43" s="117"/>
      <c r="CV43" s="117"/>
      <c r="CW43" s="117"/>
      <c r="CX43" s="117"/>
      <c r="CY43" s="117"/>
      <c r="CZ43" s="117"/>
      <c r="DA43" s="124"/>
      <c r="DB43" s="117"/>
      <c r="DC43" s="117"/>
      <c r="DD43" s="118"/>
      <c r="DE43" s="118"/>
      <c r="DF43" s="118"/>
      <c r="DG43" s="118"/>
      <c r="DH43" s="118"/>
      <c r="DI43" s="118"/>
      <c r="DJ43" s="117"/>
      <c r="DK43" s="117"/>
      <c r="DL43" s="117"/>
      <c r="DM43" s="117"/>
      <c r="DN43" s="117"/>
      <c r="DO43" s="117"/>
      <c r="DP43" s="124"/>
      <c r="DQ43" s="117"/>
      <c r="DR43" s="117"/>
      <c r="DS43" s="118"/>
      <c r="DT43" s="118"/>
      <c r="DU43" s="118"/>
      <c r="DV43" s="118"/>
      <c r="DW43" s="118"/>
      <c r="DX43" s="118"/>
      <c r="DY43" s="119"/>
      <c r="DZ43" s="117"/>
      <c r="EA43" s="117"/>
      <c r="EB43" s="119"/>
      <c r="EC43" s="117"/>
      <c r="ED43" s="117"/>
      <c r="EE43" s="125"/>
      <c r="EF43" s="119"/>
      <c r="EG43" s="119"/>
      <c r="EH43" s="118"/>
      <c r="EI43" s="118"/>
      <c r="EJ43" s="118"/>
      <c r="EK43" s="118"/>
      <c r="EL43" s="118"/>
      <c r="EM43" s="118"/>
      <c r="EN43" s="117"/>
      <c r="EO43" s="117"/>
      <c r="EP43" s="117"/>
      <c r="EQ43" s="117"/>
      <c r="ER43" s="117"/>
      <c r="ES43" s="117"/>
      <c r="ET43" s="124"/>
      <c r="EU43" s="117"/>
      <c r="EV43" s="117"/>
      <c r="EW43" s="118"/>
      <c r="EX43" s="118"/>
      <c r="EY43" s="118"/>
      <c r="EZ43" s="118"/>
      <c r="FA43" s="118"/>
      <c r="FB43" s="118"/>
      <c r="FC43" s="117"/>
      <c r="FD43" s="117"/>
      <c r="FE43" s="117"/>
      <c r="FF43" s="117"/>
      <c r="FG43" s="117"/>
      <c r="FH43" s="117"/>
      <c r="FI43" s="124"/>
      <c r="FJ43" s="117"/>
      <c r="FK43" s="117"/>
      <c r="FL43" s="118"/>
      <c r="FM43" s="118"/>
      <c r="FN43" s="118"/>
      <c r="FO43" s="118"/>
      <c r="FP43" s="118"/>
      <c r="FQ43" s="118"/>
      <c r="FR43" s="117"/>
      <c r="FS43" s="117"/>
      <c r="FT43" s="117"/>
      <c r="FU43" s="117"/>
      <c r="FV43" s="117"/>
      <c r="FW43" s="117"/>
      <c r="FX43" s="124"/>
      <c r="FY43" s="117"/>
      <c r="FZ43" s="117"/>
      <c r="GA43" s="118"/>
      <c r="GB43" s="118"/>
      <c r="GC43" s="118"/>
      <c r="GD43" s="118"/>
      <c r="GE43" s="118"/>
      <c r="GF43" s="118"/>
      <c r="GG43" s="120"/>
      <c r="GH43" s="120"/>
      <c r="GI43" s="120"/>
      <c r="GJ43" s="120"/>
      <c r="GK43" s="120"/>
      <c r="GL43" s="120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</row>
    <row r="44" spans="1:244" ht="15.6" customHeight="1" collapsed="1" x14ac:dyDescent="0.25">
      <c r="A44" s="2"/>
      <c r="B44" s="97" t="s">
        <v>36</v>
      </c>
      <c r="C44" s="62"/>
      <c r="D44" s="26"/>
      <c r="E44" s="27"/>
      <c r="F44" s="28"/>
      <c r="G44" s="27"/>
      <c r="H44" s="27"/>
      <c r="GD44" s="13"/>
      <c r="GE44" s="13"/>
      <c r="GF44" s="13"/>
    </row>
    <row r="45" spans="1:244" s="74" customFormat="1" ht="15.75" customHeight="1" x14ac:dyDescent="0.25">
      <c r="A45" s="109"/>
      <c r="B45" s="110"/>
      <c r="C45" s="110"/>
      <c r="D45" s="110"/>
      <c r="E45" s="110"/>
      <c r="F45" s="110"/>
      <c r="G45" s="110"/>
      <c r="H45" s="110"/>
      <c r="L45" s="113"/>
      <c r="O45" s="114"/>
      <c r="CI45" s="113"/>
      <c r="CL45" s="113"/>
      <c r="EE45" s="115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</row>
    <row r="46" spans="1:244" ht="15.75" x14ac:dyDescent="0.25">
      <c r="A46" s="2"/>
      <c r="B46" s="98"/>
      <c r="C46" s="27"/>
      <c r="D46" s="27"/>
      <c r="E46" s="27"/>
      <c r="F46" s="27"/>
      <c r="G46" s="27"/>
      <c r="H46" s="27"/>
      <c r="I46" s="60"/>
      <c r="L46" s="60"/>
      <c r="O46" s="48"/>
      <c r="CF46" s="60"/>
    </row>
    <row r="47" spans="1:244" ht="15.75" x14ac:dyDescent="0.25">
      <c r="A47" s="2"/>
      <c r="B47" s="98"/>
      <c r="C47" s="27"/>
      <c r="D47" s="27"/>
      <c r="E47" s="27"/>
      <c r="F47" s="27"/>
      <c r="G47" s="27"/>
      <c r="H47" s="27"/>
      <c r="I47" s="60"/>
    </row>
    <row r="48" spans="1:244" ht="15.75" x14ac:dyDescent="0.25">
      <c r="A48" s="2"/>
      <c r="B48" s="98"/>
      <c r="C48" s="27"/>
      <c r="D48" s="27"/>
      <c r="E48" s="27"/>
      <c r="F48" s="27"/>
      <c r="G48" s="27"/>
      <c r="H48" s="27"/>
    </row>
    <row r="49" spans="1:8" ht="15.75" x14ac:dyDescent="0.25">
      <c r="A49" s="2"/>
      <c r="B49" s="98"/>
      <c r="C49" s="27"/>
      <c r="D49" s="27"/>
      <c r="E49" s="27"/>
      <c r="F49" s="27"/>
      <c r="G49" s="27"/>
      <c r="H49" s="27"/>
    </row>
    <row r="50" spans="1:8" ht="15.75" x14ac:dyDescent="0.25">
      <c r="A50" s="2"/>
      <c r="B50" s="98"/>
      <c r="C50" s="27"/>
      <c r="D50" s="27"/>
      <c r="E50" s="27"/>
      <c r="F50" s="27"/>
      <c r="G50" s="27"/>
      <c r="H50" s="27"/>
    </row>
    <row r="51" spans="1:8" ht="15.75" x14ac:dyDescent="0.25">
      <c r="A51" s="2"/>
      <c r="B51" s="98"/>
      <c r="C51" s="27"/>
      <c r="D51" s="27"/>
      <c r="E51" s="27"/>
      <c r="F51" s="27"/>
      <c r="G51" s="27"/>
      <c r="H51" s="27"/>
    </row>
    <row r="52" spans="1:8" ht="15.75" x14ac:dyDescent="0.25">
      <c r="A52" s="1"/>
      <c r="B52" s="98"/>
      <c r="C52" s="27"/>
      <c r="D52" s="27"/>
      <c r="E52" s="27"/>
      <c r="F52" s="27"/>
      <c r="G52" s="27"/>
      <c r="H52" s="27"/>
    </row>
    <row r="53" spans="1:8" ht="15.75" x14ac:dyDescent="0.25">
      <c r="A53" s="1"/>
      <c r="B53" s="98"/>
      <c r="C53" s="27"/>
      <c r="D53" s="27"/>
      <c r="E53" s="27"/>
      <c r="F53" s="27"/>
      <c r="G53" s="27"/>
      <c r="H53" s="27"/>
    </row>
    <row r="54" spans="1:8" ht="15.75" x14ac:dyDescent="0.25">
      <c r="A54" s="1"/>
      <c r="B54" s="98"/>
      <c r="C54" s="27"/>
      <c r="D54" s="27"/>
      <c r="E54" s="27"/>
      <c r="F54" s="27"/>
      <c r="G54" s="27"/>
      <c r="H54" s="27"/>
    </row>
    <row r="55" spans="1:8" ht="15.75" x14ac:dyDescent="0.25">
      <c r="A55" s="1"/>
      <c r="B55" s="98"/>
      <c r="C55" s="27"/>
      <c r="D55" s="27"/>
      <c r="E55" s="27"/>
      <c r="F55" s="27"/>
      <c r="G55" s="27"/>
      <c r="H55" s="27"/>
    </row>
    <row r="56" spans="1:8" ht="15.75" x14ac:dyDescent="0.25">
      <c r="A56" s="1"/>
      <c r="B56" s="98"/>
      <c r="C56" s="27"/>
      <c r="D56" s="27"/>
      <c r="E56" s="27"/>
      <c r="F56" s="27"/>
      <c r="G56" s="27"/>
      <c r="H56" s="27"/>
    </row>
    <row r="57" spans="1:8" ht="15.75" x14ac:dyDescent="0.25">
      <c r="A57" s="1"/>
      <c r="B57" s="98"/>
      <c r="C57" s="27"/>
      <c r="D57" s="27"/>
      <c r="E57" s="27"/>
      <c r="F57" s="27"/>
      <c r="G57" s="27"/>
      <c r="H57" s="27"/>
    </row>
    <row r="58" spans="1:8" ht="15.75" x14ac:dyDescent="0.25">
      <c r="A58" s="1"/>
      <c r="B58" s="98"/>
      <c r="C58" s="27"/>
      <c r="D58" s="27"/>
      <c r="E58" s="27"/>
      <c r="F58" s="27"/>
      <c r="G58" s="27"/>
      <c r="H58" s="27"/>
    </row>
    <row r="59" spans="1:8" ht="15.75" x14ac:dyDescent="0.25">
      <c r="A59" s="1"/>
      <c r="B59" s="98"/>
      <c r="C59" s="27"/>
      <c r="D59" s="27"/>
      <c r="E59" s="27"/>
      <c r="F59" s="27"/>
      <c r="G59" s="27"/>
      <c r="H59" s="27"/>
    </row>
    <row r="60" spans="1:8" ht="15.75" x14ac:dyDescent="0.25">
      <c r="A60" s="1"/>
      <c r="B60" s="98"/>
      <c r="C60" s="27"/>
      <c r="D60" s="27"/>
      <c r="E60" s="27"/>
      <c r="F60" s="27"/>
      <c r="G60" s="27"/>
      <c r="H60" s="27"/>
    </row>
    <row r="61" spans="1:8" ht="15.75" x14ac:dyDescent="0.25">
      <c r="A61" s="1"/>
      <c r="B61" s="98"/>
      <c r="C61" s="27"/>
      <c r="D61" s="27"/>
      <c r="E61" s="27"/>
      <c r="F61" s="27"/>
      <c r="G61" s="27"/>
      <c r="H61" s="27"/>
    </row>
    <row r="62" spans="1:8" ht="15.75" x14ac:dyDescent="0.25">
      <c r="A62" s="1"/>
      <c r="B62" s="98"/>
      <c r="C62" s="27"/>
      <c r="D62" s="27"/>
      <c r="E62" s="27"/>
      <c r="F62" s="27"/>
      <c r="G62" s="27"/>
      <c r="H62" s="27"/>
    </row>
    <row r="63" spans="1:8" ht="15.75" x14ac:dyDescent="0.25">
      <c r="A63" s="1"/>
      <c r="B63" s="98"/>
      <c r="C63" s="27"/>
      <c r="D63" s="27"/>
      <c r="E63" s="27"/>
      <c r="F63" s="27"/>
      <c r="G63" s="27"/>
      <c r="H63" s="27"/>
    </row>
    <row r="64" spans="1:8" ht="15.75" x14ac:dyDescent="0.25">
      <c r="A64" s="1"/>
      <c r="B64" s="98"/>
      <c r="C64" s="27"/>
      <c r="D64" s="27"/>
      <c r="E64" s="27"/>
      <c r="F64" s="27"/>
      <c r="G64" s="27"/>
      <c r="H64" s="27"/>
    </row>
    <row r="65" spans="1:8" ht="15.75" x14ac:dyDescent="0.25">
      <c r="A65" s="1"/>
      <c r="B65" s="98"/>
      <c r="C65" s="27"/>
      <c r="D65" s="27"/>
      <c r="E65" s="27"/>
      <c r="F65" s="27"/>
      <c r="G65" s="27"/>
      <c r="H65" s="27"/>
    </row>
    <row r="66" spans="1:8" ht="15.75" x14ac:dyDescent="0.25">
      <c r="A66" s="1"/>
      <c r="B66" s="98"/>
      <c r="C66" s="27"/>
      <c r="D66" s="27"/>
      <c r="E66" s="27"/>
      <c r="F66" s="27"/>
      <c r="G66" s="27"/>
      <c r="H66" s="27"/>
    </row>
    <row r="67" spans="1:8" ht="15.75" x14ac:dyDescent="0.25">
      <c r="A67" s="1"/>
      <c r="B67" s="98"/>
      <c r="C67" s="27"/>
      <c r="D67" s="27"/>
      <c r="E67" s="27"/>
      <c r="F67" s="27"/>
      <c r="G67" s="27"/>
      <c r="H67" s="27"/>
    </row>
    <row r="68" spans="1:8" ht="15.75" x14ac:dyDescent="0.25">
      <c r="A68" s="1"/>
      <c r="B68" s="98"/>
      <c r="C68" s="27"/>
      <c r="D68" s="27"/>
      <c r="E68" s="27"/>
      <c r="F68" s="27"/>
      <c r="G68" s="27"/>
      <c r="H68" s="27"/>
    </row>
    <row r="69" spans="1:8" ht="15.75" x14ac:dyDescent="0.25">
      <c r="A69" s="1"/>
      <c r="B69" s="98"/>
      <c r="C69" s="27"/>
      <c r="D69" s="27"/>
      <c r="E69" s="27"/>
      <c r="F69" s="27"/>
      <c r="G69" s="27"/>
      <c r="H69" s="27"/>
    </row>
    <row r="70" spans="1:8" ht="15.75" x14ac:dyDescent="0.25">
      <c r="A70" s="1"/>
      <c r="B70" s="98"/>
      <c r="C70" s="27"/>
      <c r="D70" s="27"/>
      <c r="E70" s="27"/>
      <c r="F70" s="27"/>
      <c r="G70" s="27"/>
      <c r="H70" s="27"/>
    </row>
    <row r="71" spans="1:8" ht="15.75" x14ac:dyDescent="0.25">
      <c r="A71" s="1"/>
      <c r="B71" s="98"/>
      <c r="C71" s="27"/>
      <c r="D71" s="27"/>
      <c r="E71" s="27"/>
      <c r="F71" s="27"/>
      <c r="G71" s="27"/>
      <c r="H71" s="27"/>
    </row>
    <row r="72" spans="1:8" ht="15.75" x14ac:dyDescent="0.25">
      <c r="A72" s="1"/>
      <c r="B72" s="98"/>
      <c r="C72" s="27"/>
      <c r="D72" s="27"/>
      <c r="E72" s="27"/>
      <c r="F72" s="27"/>
      <c r="G72" s="27"/>
      <c r="H72" s="27"/>
    </row>
    <row r="73" spans="1:8" ht="15.75" x14ac:dyDescent="0.25">
      <c r="A73" s="1"/>
      <c r="B73" s="98"/>
      <c r="C73" s="27"/>
      <c r="D73" s="27"/>
      <c r="E73" s="27"/>
      <c r="F73" s="27"/>
      <c r="G73" s="27"/>
      <c r="H73" s="27"/>
    </row>
    <row r="74" spans="1:8" ht="15.75" x14ac:dyDescent="0.25">
      <c r="A74" s="1"/>
      <c r="B74" s="98"/>
      <c r="C74" s="27"/>
      <c r="D74" s="27"/>
      <c r="E74" s="27"/>
      <c r="F74" s="27"/>
      <c r="G74" s="27"/>
      <c r="H74" s="27"/>
    </row>
    <row r="75" spans="1:8" ht="15.75" x14ac:dyDescent="0.25">
      <c r="A75" s="1"/>
      <c r="B75" s="98"/>
      <c r="C75" s="27"/>
      <c r="D75" s="27"/>
      <c r="E75" s="27"/>
      <c r="F75" s="27"/>
      <c r="G75" s="27"/>
      <c r="H75" s="27"/>
    </row>
    <row r="76" spans="1:8" ht="15.75" x14ac:dyDescent="0.25">
      <c r="A76" s="1"/>
      <c r="B76" s="98"/>
      <c r="C76" s="27"/>
      <c r="D76" s="27"/>
      <c r="E76" s="27"/>
      <c r="F76" s="27"/>
      <c r="G76" s="27"/>
      <c r="H76" s="27"/>
    </row>
    <row r="77" spans="1:8" ht="15.75" x14ac:dyDescent="0.25">
      <c r="A77" s="1"/>
      <c r="B77" s="98"/>
      <c r="C77" s="27"/>
      <c r="D77" s="27"/>
      <c r="E77" s="27"/>
      <c r="F77" s="27"/>
      <c r="G77" s="27"/>
      <c r="H77" s="27"/>
    </row>
    <row r="78" spans="1:8" ht="15.75" x14ac:dyDescent="0.25">
      <c r="A78" s="1"/>
      <c r="B78" s="98"/>
      <c r="C78" s="27"/>
      <c r="D78" s="27"/>
      <c r="E78" s="27"/>
      <c r="F78" s="27"/>
      <c r="G78" s="27"/>
      <c r="H78" s="27"/>
    </row>
    <row r="79" spans="1:8" ht="15.75" x14ac:dyDescent="0.25">
      <c r="A79" s="1"/>
      <c r="B79" s="98"/>
      <c r="C79" s="27"/>
      <c r="D79" s="27"/>
      <c r="E79" s="27"/>
      <c r="F79" s="27"/>
      <c r="G79" s="27"/>
      <c r="H79" s="27"/>
    </row>
    <row r="80" spans="1:8" ht="15.75" x14ac:dyDescent="0.25">
      <c r="A80" s="1"/>
      <c r="B80" s="98"/>
      <c r="C80" s="27"/>
      <c r="D80" s="27"/>
      <c r="E80" s="27"/>
      <c r="F80" s="27"/>
      <c r="G80" s="27"/>
      <c r="H80" s="27"/>
    </row>
    <row r="81" spans="1:8" ht="15.75" x14ac:dyDescent="0.25">
      <c r="A81" s="1"/>
      <c r="B81" s="98"/>
      <c r="C81" s="27"/>
      <c r="D81" s="27"/>
      <c r="E81" s="27"/>
      <c r="F81" s="27"/>
      <c r="G81" s="27"/>
      <c r="H81" s="27"/>
    </row>
    <row r="82" spans="1:8" ht="15.75" x14ac:dyDescent="0.25">
      <c r="A82" s="1"/>
      <c r="B82" s="98"/>
      <c r="C82" s="27"/>
      <c r="D82" s="27"/>
      <c r="E82" s="27"/>
      <c r="F82" s="27"/>
      <c r="G82" s="27"/>
      <c r="H82" s="27"/>
    </row>
    <row r="83" spans="1:8" ht="15.75" x14ac:dyDescent="0.25">
      <c r="A83" s="1"/>
      <c r="B83" s="98"/>
      <c r="C83" s="27"/>
      <c r="D83" s="27"/>
      <c r="E83" s="27"/>
      <c r="F83" s="27"/>
      <c r="G83" s="27"/>
      <c r="H83" s="27"/>
    </row>
    <row r="84" spans="1:8" ht="15.75" x14ac:dyDescent="0.25">
      <c r="A84" s="1"/>
      <c r="B84" s="98"/>
      <c r="C84" s="27"/>
      <c r="D84" s="27"/>
      <c r="E84" s="27"/>
      <c r="F84" s="27"/>
      <c r="G84" s="27"/>
      <c r="H84" s="27"/>
    </row>
    <row r="85" spans="1:8" ht="15.75" x14ac:dyDescent="0.25">
      <c r="A85" s="1"/>
      <c r="B85" s="98"/>
      <c r="C85" s="27"/>
      <c r="D85" s="27"/>
      <c r="E85" s="27"/>
      <c r="F85" s="27"/>
      <c r="G85" s="27"/>
      <c r="H85" s="27"/>
    </row>
    <row r="86" spans="1:8" ht="15.75" x14ac:dyDescent="0.25">
      <c r="A86" s="1"/>
      <c r="B86" s="98"/>
      <c r="C86" s="27"/>
      <c r="D86" s="27"/>
      <c r="E86" s="27"/>
      <c r="F86" s="27"/>
      <c r="G86" s="27"/>
      <c r="H86" s="27"/>
    </row>
    <row r="87" spans="1:8" ht="15.75" x14ac:dyDescent="0.25">
      <c r="A87" s="1"/>
      <c r="B87" s="98"/>
      <c r="C87" s="27"/>
      <c r="D87" s="27"/>
      <c r="E87" s="27"/>
      <c r="F87" s="27"/>
      <c r="G87" s="27"/>
      <c r="H87" s="27"/>
    </row>
    <row r="88" spans="1:8" ht="15.75" x14ac:dyDescent="0.25">
      <c r="A88" s="1"/>
      <c r="B88" s="98"/>
      <c r="C88" s="27"/>
      <c r="D88" s="27"/>
      <c r="E88" s="27"/>
      <c r="F88" s="27"/>
      <c r="G88" s="27"/>
      <c r="H88" s="27"/>
    </row>
    <row r="89" spans="1:8" ht="15.75" x14ac:dyDescent="0.25">
      <c r="A89" s="1"/>
      <c r="B89" s="98"/>
      <c r="C89" s="27"/>
      <c r="D89" s="27"/>
      <c r="E89" s="27"/>
      <c r="F89" s="27"/>
      <c r="G89" s="27"/>
      <c r="H89" s="27"/>
    </row>
    <row r="90" spans="1:8" ht="15.75" x14ac:dyDescent="0.25">
      <c r="A90" s="1"/>
      <c r="B90" s="98"/>
      <c r="C90" s="27"/>
      <c r="D90" s="27"/>
      <c r="E90" s="27"/>
      <c r="F90" s="27"/>
      <c r="G90" s="27"/>
      <c r="H90" s="27"/>
    </row>
    <row r="91" spans="1:8" ht="15.75" x14ac:dyDescent="0.25">
      <c r="A91" s="1"/>
      <c r="B91" s="98"/>
      <c r="C91" s="27"/>
      <c r="D91" s="27"/>
      <c r="E91" s="27"/>
      <c r="F91" s="27"/>
      <c r="G91" s="27"/>
      <c r="H91" s="27"/>
    </row>
    <row r="92" spans="1:8" ht="15.75" x14ac:dyDescent="0.25">
      <c r="A92" s="1"/>
      <c r="B92" s="98"/>
      <c r="C92" s="27"/>
      <c r="D92" s="27"/>
      <c r="E92" s="27"/>
      <c r="F92" s="27"/>
      <c r="G92" s="27"/>
      <c r="H92" s="27"/>
    </row>
    <row r="93" spans="1:8" ht="15.75" x14ac:dyDescent="0.25">
      <c r="A93" s="1"/>
      <c r="B93" s="98"/>
      <c r="C93" s="27"/>
      <c r="D93" s="27"/>
      <c r="E93" s="27"/>
      <c r="F93" s="27"/>
      <c r="G93" s="27"/>
      <c r="H93" s="27"/>
    </row>
    <row r="94" spans="1:8" ht="15.75" x14ac:dyDescent="0.25">
      <c r="A94" s="1"/>
      <c r="B94" s="98"/>
      <c r="C94" s="27"/>
      <c r="D94" s="27"/>
      <c r="E94" s="27"/>
      <c r="F94" s="27"/>
      <c r="G94" s="27"/>
      <c r="H94" s="27"/>
    </row>
    <row r="95" spans="1:8" ht="15.75" x14ac:dyDescent="0.25">
      <c r="A95" s="1"/>
      <c r="B95" s="98"/>
      <c r="C95" s="27"/>
      <c r="D95" s="27"/>
      <c r="E95" s="27"/>
      <c r="F95" s="27"/>
      <c r="G95" s="27"/>
      <c r="H95" s="27"/>
    </row>
    <row r="96" spans="1:8" ht="15.75" x14ac:dyDescent="0.25">
      <c r="A96" s="1"/>
      <c r="B96" s="98"/>
      <c r="C96" s="27"/>
      <c r="D96" s="27"/>
      <c r="E96" s="27"/>
      <c r="F96" s="27"/>
      <c r="G96" s="27"/>
      <c r="H96" s="27"/>
    </row>
    <row r="97" spans="1:8" ht="15.75" x14ac:dyDescent="0.25">
      <c r="A97" s="1"/>
      <c r="B97" s="98"/>
      <c r="C97" s="27"/>
      <c r="D97" s="27"/>
      <c r="E97" s="27"/>
      <c r="F97" s="27"/>
      <c r="G97" s="27"/>
      <c r="H97" s="27"/>
    </row>
    <row r="98" spans="1:8" ht="15.75" x14ac:dyDescent="0.25">
      <c r="A98" s="1"/>
      <c r="B98" s="98"/>
      <c r="C98" s="27"/>
      <c r="D98" s="27"/>
      <c r="E98" s="27"/>
      <c r="F98" s="27"/>
      <c r="G98" s="27"/>
      <c r="H98" s="27"/>
    </row>
    <row r="99" spans="1:8" ht="15.75" x14ac:dyDescent="0.25">
      <c r="A99" s="1"/>
      <c r="B99" s="98"/>
      <c r="C99" s="27"/>
      <c r="D99" s="27"/>
      <c r="E99" s="27"/>
      <c r="F99" s="27"/>
      <c r="G99" s="27"/>
      <c r="H99" s="27"/>
    </row>
    <row r="100" spans="1:8" ht="15.75" x14ac:dyDescent="0.25">
      <c r="A100" s="1"/>
      <c r="B100" s="98"/>
      <c r="C100" s="27"/>
      <c r="D100" s="27"/>
      <c r="E100" s="27"/>
      <c r="F100" s="27"/>
      <c r="G100" s="27"/>
      <c r="H100" s="27"/>
    </row>
    <row r="101" spans="1:8" ht="15.75" x14ac:dyDescent="0.25">
      <c r="A101" s="1"/>
      <c r="B101" s="98"/>
      <c r="C101" s="6"/>
      <c r="D101" s="6"/>
      <c r="E101" s="6"/>
      <c r="F101" s="6"/>
      <c r="G101" s="6"/>
      <c r="H101" s="6"/>
    </row>
    <row r="102" spans="1:8" ht="15.75" x14ac:dyDescent="0.25">
      <c r="A102" s="1"/>
      <c r="B102" s="98"/>
      <c r="C102" s="6"/>
      <c r="D102" s="6"/>
      <c r="E102" s="6"/>
      <c r="F102" s="6"/>
      <c r="G102" s="6"/>
      <c r="H102" s="6"/>
    </row>
    <row r="103" spans="1:8" ht="15.75" x14ac:dyDescent="0.25">
      <c r="A103" s="1"/>
      <c r="B103" s="98"/>
      <c r="C103" s="6"/>
      <c r="D103" s="6"/>
      <c r="E103" s="6"/>
      <c r="F103" s="6"/>
      <c r="G103" s="6"/>
      <c r="H103" s="6"/>
    </row>
    <row r="104" spans="1:8" ht="15.75" x14ac:dyDescent="0.25">
      <c r="A104" s="1"/>
      <c r="B104" s="98"/>
      <c r="C104" s="6"/>
      <c r="D104" s="6"/>
      <c r="E104" s="6"/>
      <c r="F104" s="6"/>
      <c r="G104" s="6"/>
      <c r="H104" s="6"/>
    </row>
    <row r="105" spans="1:8" ht="15.75" x14ac:dyDescent="0.25">
      <c r="A105" s="1"/>
      <c r="B105" s="98"/>
      <c r="C105" s="6"/>
      <c r="D105" s="6"/>
      <c r="E105" s="6"/>
      <c r="F105" s="6"/>
      <c r="G105" s="6"/>
      <c r="H105" s="6"/>
    </row>
    <row r="106" spans="1:8" ht="15.75" x14ac:dyDescent="0.25">
      <c r="A106" s="1"/>
      <c r="B106" s="98"/>
      <c r="C106" s="6"/>
      <c r="D106" s="6"/>
      <c r="E106" s="6"/>
      <c r="F106" s="6"/>
      <c r="G106" s="6"/>
      <c r="H106" s="6"/>
    </row>
    <row r="107" spans="1:8" ht="15.75" x14ac:dyDescent="0.25">
      <c r="A107" s="1"/>
      <c r="B107" s="98"/>
      <c r="C107" s="6"/>
      <c r="D107" s="6"/>
      <c r="E107" s="6"/>
      <c r="F107" s="6"/>
      <c r="G107" s="6"/>
      <c r="H107" s="6"/>
    </row>
    <row r="108" spans="1:8" ht="15.75" x14ac:dyDescent="0.25">
      <c r="A108" s="1"/>
      <c r="B108" s="98"/>
      <c r="C108" s="6"/>
      <c r="D108" s="6"/>
      <c r="E108" s="6"/>
      <c r="F108" s="6"/>
      <c r="G108" s="6"/>
      <c r="H108" s="6"/>
    </row>
    <row r="109" spans="1:8" ht="15.75" x14ac:dyDescent="0.25">
      <c r="A109" s="1"/>
      <c r="B109" s="98"/>
    </row>
    <row r="110" spans="1:8" ht="15.75" x14ac:dyDescent="0.25">
      <c r="A110" s="1"/>
      <c r="B110" s="98"/>
    </row>
    <row r="111" spans="1:8" ht="15.75" x14ac:dyDescent="0.25">
      <c r="A111" s="1"/>
      <c r="B111" s="98"/>
    </row>
    <row r="112" spans="1:8" ht="15.75" x14ac:dyDescent="0.25">
      <c r="A112" s="1"/>
      <c r="B112" s="98"/>
    </row>
    <row r="113" spans="1:2" ht="15.75" x14ac:dyDescent="0.25">
      <c r="A113" s="1"/>
      <c r="B113" s="98"/>
    </row>
    <row r="114" spans="1:2" ht="15.75" x14ac:dyDescent="0.25">
      <c r="A114" s="1"/>
      <c r="B114" s="98"/>
    </row>
    <row r="115" spans="1:2" ht="15.75" x14ac:dyDescent="0.25">
      <c r="A115" s="1"/>
      <c r="B115" s="98"/>
    </row>
    <row r="116" spans="1:2" ht="15.75" x14ac:dyDescent="0.25">
      <c r="A116" s="1"/>
      <c r="B116" s="98"/>
    </row>
  </sheetData>
  <mergeCells count="292">
    <mergeCell ref="C2:E2"/>
    <mergeCell ref="F2:H2"/>
    <mergeCell ref="C3:C7"/>
    <mergeCell ref="D3:D7"/>
    <mergeCell ref="E3:E7"/>
    <mergeCell ref="F3:F7"/>
    <mergeCell ref="G3:G7"/>
    <mergeCell ref="H3:H7"/>
    <mergeCell ref="GD2:GF2"/>
    <mergeCell ref="GD3:GD7"/>
    <mergeCell ref="GE3:GE7"/>
    <mergeCell ref="GF3:GF7"/>
    <mergeCell ref="HE2:HG2"/>
    <mergeCell ref="HH2:HJ2"/>
    <mergeCell ref="HE3:HE7"/>
    <mergeCell ref="HF3:HF7"/>
    <mergeCell ref="HG3:HG7"/>
    <mergeCell ref="HH3:HH7"/>
    <mergeCell ref="HI3:HI7"/>
    <mergeCell ref="HJ3:HJ7"/>
    <mergeCell ref="GY2:HA2"/>
    <mergeCell ref="HB2:HD2"/>
    <mergeCell ref="GY3:GY7"/>
    <mergeCell ref="GZ3:GZ7"/>
    <mergeCell ref="HA3:HA7"/>
    <mergeCell ref="HB3:HB7"/>
    <mergeCell ref="HC3:HC7"/>
    <mergeCell ref="HD3:HD7"/>
    <mergeCell ref="I2:K2"/>
    <mergeCell ref="L2:N2"/>
    <mergeCell ref="O2:Q2"/>
    <mergeCell ref="R2:T2"/>
    <mergeCell ref="U2:W2"/>
    <mergeCell ref="AA2:AC2"/>
    <mergeCell ref="X2:Z2"/>
    <mergeCell ref="AD2:AF2"/>
    <mergeCell ref="AJ2:AL2"/>
    <mergeCell ref="AP2:AR2"/>
    <mergeCell ref="AS2:AU2"/>
    <mergeCell ref="AY2:BA2"/>
    <mergeCell ref="BE2:BG2"/>
    <mergeCell ref="AG2:AI2"/>
    <mergeCell ref="AM2:AO2"/>
    <mergeCell ref="BB2:BD2"/>
    <mergeCell ref="BH2:BJ2"/>
    <mergeCell ref="BN2:BP2"/>
    <mergeCell ref="BT2:BV2"/>
    <mergeCell ref="BW2:BY2"/>
    <mergeCell ref="CC2:CE2"/>
    <mergeCell ref="CI2:CK2"/>
    <mergeCell ref="BK2:BM2"/>
    <mergeCell ref="BQ2:BS2"/>
    <mergeCell ref="CF2:CH2"/>
    <mergeCell ref="FF2:FH2"/>
    <mergeCell ref="CL2:CN2"/>
    <mergeCell ref="CR2:CT2"/>
    <mergeCell ref="CX2:CZ2"/>
    <mergeCell ref="DA2:DC2"/>
    <mergeCell ref="DG2:DI2"/>
    <mergeCell ref="DM2:DO2"/>
    <mergeCell ref="CO2:CQ2"/>
    <mergeCell ref="CU2:CW2"/>
    <mergeCell ref="DJ2:DL2"/>
    <mergeCell ref="M3:M7"/>
    <mergeCell ref="N3:N7"/>
    <mergeCell ref="O3:O7"/>
    <mergeCell ref="FI2:FK2"/>
    <mergeCell ref="FO2:FQ2"/>
    <mergeCell ref="DP2:DR2"/>
    <mergeCell ref="DV2:DX2"/>
    <mergeCell ref="EQ2:ES2"/>
    <mergeCell ref="ET2:EV2"/>
    <mergeCell ref="EZ2:FB2"/>
    <mergeCell ref="A3:A7"/>
    <mergeCell ref="B3:B7"/>
    <mergeCell ref="I3:I7"/>
    <mergeCell ref="J3:J7"/>
    <mergeCell ref="K3:K7"/>
    <mergeCell ref="L3:L7"/>
    <mergeCell ref="P3:P7"/>
    <mergeCell ref="Q3:Q7"/>
    <mergeCell ref="R3:R7"/>
    <mergeCell ref="S3:S7"/>
    <mergeCell ref="T3:T7"/>
    <mergeCell ref="U3:U7"/>
    <mergeCell ref="AM3:AM7"/>
    <mergeCell ref="V3:V7"/>
    <mergeCell ref="W3:W7"/>
    <mergeCell ref="AA3:AA7"/>
    <mergeCell ref="AB3:AB7"/>
    <mergeCell ref="AC3:AC7"/>
    <mergeCell ref="AD3:AD7"/>
    <mergeCell ref="X3:X7"/>
    <mergeCell ref="Y3:Y7"/>
    <mergeCell ref="Z3:Z7"/>
    <mergeCell ref="AY3:AY7"/>
    <mergeCell ref="AE3:AE7"/>
    <mergeCell ref="AF3:AF7"/>
    <mergeCell ref="AJ3:AJ7"/>
    <mergeCell ref="AK3:AK7"/>
    <mergeCell ref="AL3:AL7"/>
    <mergeCell ref="AP3:AP7"/>
    <mergeCell ref="AG3:AG7"/>
    <mergeCell ref="AH3:AH7"/>
    <mergeCell ref="AI3:AI7"/>
    <mergeCell ref="AZ3:AZ7"/>
    <mergeCell ref="BA3:BA7"/>
    <mergeCell ref="BE3:BE7"/>
    <mergeCell ref="BF3:BF7"/>
    <mergeCell ref="BG3:BG7"/>
    <mergeCell ref="BH3:BH7"/>
    <mergeCell ref="BB3:BB7"/>
    <mergeCell ref="BC3:BC7"/>
    <mergeCell ref="BD3:BD7"/>
    <mergeCell ref="BI3:BI7"/>
    <mergeCell ref="BJ3:BJ7"/>
    <mergeCell ref="BN3:BN7"/>
    <mergeCell ref="BO3:BO7"/>
    <mergeCell ref="BP3:BP7"/>
    <mergeCell ref="BT3:BT7"/>
    <mergeCell ref="BK3:BK7"/>
    <mergeCell ref="BL3:BL7"/>
    <mergeCell ref="BM3:BM7"/>
    <mergeCell ref="BQ3:BQ7"/>
    <mergeCell ref="CH3:CH7"/>
    <mergeCell ref="BU3:BU7"/>
    <mergeCell ref="BV3:BV7"/>
    <mergeCell ref="BW3:BW7"/>
    <mergeCell ref="BX3:BX7"/>
    <mergeCell ref="BY3:BY7"/>
    <mergeCell ref="CC3:CC7"/>
    <mergeCell ref="CQ3:CQ7"/>
    <mergeCell ref="CU3:CU7"/>
    <mergeCell ref="CD3:CD7"/>
    <mergeCell ref="CE3:CE7"/>
    <mergeCell ref="CI3:CI7"/>
    <mergeCell ref="CJ3:CJ7"/>
    <mergeCell ref="CK3:CK7"/>
    <mergeCell ref="CL3:CL7"/>
    <mergeCell ref="CF3:CF7"/>
    <mergeCell ref="CG3:CG7"/>
    <mergeCell ref="DC3:DC7"/>
    <mergeCell ref="DG3:DG7"/>
    <mergeCell ref="CM3:CM7"/>
    <mergeCell ref="CN3:CN7"/>
    <mergeCell ref="CR3:CR7"/>
    <mergeCell ref="CS3:CS7"/>
    <mergeCell ref="CT3:CT7"/>
    <mergeCell ref="CX3:CX7"/>
    <mergeCell ref="CO3:CO7"/>
    <mergeCell ref="CP3:CP7"/>
    <mergeCell ref="DH3:DH7"/>
    <mergeCell ref="DI3:DI7"/>
    <mergeCell ref="DM3:DM7"/>
    <mergeCell ref="DN3:DN7"/>
    <mergeCell ref="DO3:DO7"/>
    <mergeCell ref="DP3:DP7"/>
    <mergeCell ref="DJ3:DJ7"/>
    <mergeCell ref="DK3:DK7"/>
    <mergeCell ref="DL3:DL7"/>
    <mergeCell ref="DQ3:DQ7"/>
    <mergeCell ref="DR3:DR7"/>
    <mergeCell ref="DV3:DV7"/>
    <mergeCell ref="DW3:DW7"/>
    <mergeCell ref="DX3:DX7"/>
    <mergeCell ref="EQ3:EQ7"/>
    <mergeCell ref="EE3:EE7"/>
    <mergeCell ref="EF3:EF7"/>
    <mergeCell ref="EG3:EG7"/>
    <mergeCell ref="EH3:EH7"/>
    <mergeCell ref="FG3:FG7"/>
    <mergeCell ref="FH3:FH7"/>
    <mergeCell ref="FI3:FI7"/>
    <mergeCell ref="ER3:ER7"/>
    <mergeCell ref="ES3:ES7"/>
    <mergeCell ref="ET3:ET7"/>
    <mergeCell ref="EU3:EU7"/>
    <mergeCell ref="EV3:EV7"/>
    <mergeCell ref="EZ3:EZ7"/>
    <mergeCell ref="FD3:FD7"/>
    <mergeCell ref="I9:FQ9"/>
    <mergeCell ref="FJ3:FJ7"/>
    <mergeCell ref="FK3:FK7"/>
    <mergeCell ref="FO3:FO7"/>
    <mergeCell ref="FP3:FP7"/>
    <mergeCell ref="FQ3:FQ7"/>
    <mergeCell ref="FA3:FA7"/>
    <mergeCell ref="FB3:FB7"/>
    <mergeCell ref="FF3:FF7"/>
    <mergeCell ref="AN3:AN7"/>
    <mergeCell ref="GG2:GI2"/>
    <mergeCell ref="GJ2:GL2"/>
    <mergeCell ref="GG3:GG7"/>
    <mergeCell ref="GH3:GH7"/>
    <mergeCell ref="GI3:GI7"/>
    <mergeCell ref="GJ3:GJ7"/>
    <mergeCell ref="GK3:GK7"/>
    <mergeCell ref="GL3:GL7"/>
    <mergeCell ref="GM2:GO2"/>
    <mergeCell ref="GM3:GM7"/>
    <mergeCell ref="GN3:GN7"/>
    <mergeCell ref="GO3:GO7"/>
    <mergeCell ref="GP2:GR2"/>
    <mergeCell ref="GP3:GP7"/>
    <mergeCell ref="GQ3:GQ7"/>
    <mergeCell ref="GR3:GR7"/>
    <mergeCell ref="GS2:GU2"/>
    <mergeCell ref="GV2:GX2"/>
    <mergeCell ref="GS3:GS7"/>
    <mergeCell ref="GT3:GT7"/>
    <mergeCell ref="GU3:GU7"/>
    <mergeCell ref="GV3:GV7"/>
    <mergeCell ref="GW3:GW7"/>
    <mergeCell ref="GX3:GX7"/>
    <mergeCell ref="AO3:AO7"/>
    <mergeCell ref="AV2:AX2"/>
    <mergeCell ref="AV3:AV7"/>
    <mergeCell ref="AW3:AW7"/>
    <mergeCell ref="AX3:AX7"/>
    <mergeCell ref="AQ3:AQ7"/>
    <mergeCell ref="AR3:AR7"/>
    <mergeCell ref="AS3:AS7"/>
    <mergeCell ref="AT3:AT7"/>
    <mergeCell ref="AU3:AU7"/>
    <mergeCell ref="BR3:BR7"/>
    <mergeCell ref="BS3:BS7"/>
    <mergeCell ref="BZ2:CB2"/>
    <mergeCell ref="BZ3:BZ7"/>
    <mergeCell ref="CA3:CA7"/>
    <mergeCell ref="CB3:CB7"/>
    <mergeCell ref="CV3:CV7"/>
    <mergeCell ref="CW3:CW7"/>
    <mergeCell ref="DD2:DF2"/>
    <mergeCell ref="DD3:DD7"/>
    <mergeCell ref="DE3:DE7"/>
    <mergeCell ref="DF3:DF7"/>
    <mergeCell ref="CY3:CY7"/>
    <mergeCell ref="CZ3:CZ7"/>
    <mergeCell ref="DA3:DA7"/>
    <mergeCell ref="DB3:DB7"/>
    <mergeCell ref="FE3:FE7"/>
    <mergeCell ref="DS2:DU2"/>
    <mergeCell ref="DS3:DS7"/>
    <mergeCell ref="DT3:DT7"/>
    <mergeCell ref="DU3:DU7"/>
    <mergeCell ref="EN2:EP2"/>
    <mergeCell ref="EN3:EN7"/>
    <mergeCell ref="EO3:EO7"/>
    <mergeCell ref="EP3:EP7"/>
    <mergeCell ref="DY2:EA2"/>
    <mergeCell ref="FL2:FN2"/>
    <mergeCell ref="FL3:FL7"/>
    <mergeCell ref="FM3:FM7"/>
    <mergeCell ref="FN3:FN7"/>
    <mergeCell ref="EW2:EY2"/>
    <mergeCell ref="EW3:EW7"/>
    <mergeCell ref="EX3:EX7"/>
    <mergeCell ref="EY3:EY7"/>
    <mergeCell ref="FC2:FE2"/>
    <mergeCell ref="FC3:FC7"/>
    <mergeCell ref="DY3:DY7"/>
    <mergeCell ref="DZ3:DZ7"/>
    <mergeCell ref="EA3:EA7"/>
    <mergeCell ref="EB3:EB7"/>
    <mergeCell ref="EC3:EC7"/>
    <mergeCell ref="ED3:ED7"/>
    <mergeCell ref="EI3:EI7"/>
    <mergeCell ref="EJ3:EJ7"/>
    <mergeCell ref="EK3:EK7"/>
    <mergeCell ref="EL3:EL7"/>
    <mergeCell ref="EM3:EM7"/>
    <mergeCell ref="EB2:ED2"/>
    <mergeCell ref="EE2:EG2"/>
    <mergeCell ref="EH2:EJ2"/>
    <mergeCell ref="EK2:EM2"/>
    <mergeCell ref="GA2:GC2"/>
    <mergeCell ref="FR3:FR7"/>
    <mergeCell ref="FS3:FS7"/>
    <mergeCell ref="FT3:FT7"/>
    <mergeCell ref="FU3:FU7"/>
    <mergeCell ref="FV3:FV7"/>
    <mergeCell ref="FW3:FW7"/>
    <mergeCell ref="B1:GP1"/>
    <mergeCell ref="FX3:FX7"/>
    <mergeCell ref="FY3:FY7"/>
    <mergeCell ref="FZ3:FZ7"/>
    <mergeCell ref="GA3:GA7"/>
    <mergeCell ref="GB3:GB7"/>
    <mergeCell ref="GC3:GC7"/>
    <mergeCell ref="FR2:FT2"/>
    <mergeCell ref="FU2:FW2"/>
    <mergeCell ref="FX2:FZ2"/>
  </mergeCells>
  <printOptions gridLines="1"/>
  <pageMargins left="0" right="0" top="0.35433070866141736" bottom="0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Налоговые</vt:lpstr>
      <vt:lpstr>Неналоговые</vt:lpstr>
      <vt:lpstr>Налоговые!Заголовки_для_печати</vt:lpstr>
      <vt:lpstr>Неналоговые!Заголовки_для_печати</vt:lpstr>
    </vt:vector>
  </TitlesOfParts>
  <Company>IVAFIN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KALACEVA</dc:creator>
  <cp:lastModifiedBy>Гусева Людмила Павловна</cp:lastModifiedBy>
  <cp:lastPrinted>2024-04-17T09:43:11Z</cp:lastPrinted>
  <dcterms:created xsi:type="dcterms:W3CDTF">2001-06-14T05:47:18Z</dcterms:created>
  <dcterms:modified xsi:type="dcterms:W3CDTF">2025-10-24T11:37:44Z</dcterms:modified>
</cp:coreProperties>
</file>