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Налоговая\0_общие документы\ИСПОЛНЕНИЕ 2025\К размещению (II квартал)\"/>
    </mc:Choice>
  </mc:AlternateContent>
  <bookViews>
    <workbookView xWindow="0" yWindow="0" windowWidth="15195" windowHeight="12015"/>
  </bookViews>
  <sheets>
    <sheet name="Налоговые" sheetId="1" r:id="rId1"/>
    <sheet name="Неналоговые" sheetId="2" r:id="rId2"/>
  </sheets>
  <externalReferences>
    <externalReference r:id="rId3"/>
  </externalReferences>
  <definedNames>
    <definedName name="_xlnm.Print_Titles" localSheetId="0">Налоговые!$A:$B,Налоговые!$2:$8</definedName>
    <definedName name="_xlnm.Print_Titles" localSheetId="1">Неналоговые!$A:$B,Неналоговые!$2:$8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D42" i="2" l="1"/>
  <c r="GA42" i="2"/>
  <c r="O42" i="2"/>
  <c r="L42" i="2"/>
  <c r="HD41" i="2"/>
  <c r="HC41" i="2"/>
  <c r="HB41" i="2"/>
  <c r="HA41" i="2"/>
  <c r="GZ41" i="2"/>
  <c r="GY41" i="2"/>
  <c r="GX41" i="2"/>
  <c r="GW41" i="2"/>
  <c r="GV41" i="2"/>
  <c r="GU41" i="2"/>
  <c r="GT41" i="2"/>
  <c r="GS41" i="2"/>
  <c r="GR41" i="2"/>
  <c r="GQ41" i="2"/>
  <c r="GP41" i="2"/>
  <c r="GO41" i="2"/>
  <c r="GN41" i="2"/>
  <c r="GM41" i="2"/>
  <c r="GL41" i="2"/>
  <c r="GK41" i="2"/>
  <c r="GJ41" i="2"/>
  <c r="GI41" i="2"/>
  <c r="GH41" i="2"/>
  <c r="GG41" i="2"/>
  <c r="GD41" i="2"/>
  <c r="GA41" i="2"/>
  <c r="FZ41" i="2"/>
  <c r="FY41" i="2"/>
  <c r="FX41" i="2"/>
  <c r="FW41" i="2"/>
  <c r="FV41" i="2"/>
  <c r="FU41" i="2"/>
  <c r="FK41" i="2"/>
  <c r="FJ41" i="2"/>
  <c r="FI41" i="2"/>
  <c r="FH41" i="2"/>
  <c r="FG41" i="2"/>
  <c r="FF41" i="2"/>
  <c r="EV41" i="2"/>
  <c r="EU41" i="2"/>
  <c r="ET41" i="2"/>
  <c r="ES41" i="2"/>
  <c r="ER41" i="2"/>
  <c r="EQ41" i="2"/>
  <c r="EG41" i="2"/>
  <c r="EF41" i="2"/>
  <c r="EE41" i="2"/>
  <c r="ED41" i="2"/>
  <c r="EC41" i="2"/>
  <c r="EB41" i="2"/>
  <c r="DR41" i="2"/>
  <c r="DQ41" i="2"/>
  <c r="DP41" i="2"/>
  <c r="DO41" i="2"/>
  <c r="DN41" i="2"/>
  <c r="DM41" i="2"/>
  <c r="DC41" i="2"/>
  <c r="DB41" i="2"/>
  <c r="DA41" i="2"/>
  <c r="CZ41" i="2"/>
  <c r="CY41" i="2"/>
  <c r="CX41" i="2"/>
  <c r="CN41" i="2"/>
  <c r="CM41" i="2"/>
  <c r="CL41" i="2"/>
  <c r="CK41" i="2"/>
  <c r="CJ41" i="2"/>
  <c r="CI41" i="2"/>
  <c r="BY41" i="2"/>
  <c r="BX41" i="2"/>
  <c r="BW41" i="2"/>
  <c r="BV41" i="2"/>
  <c r="BU41" i="2"/>
  <c r="BT41" i="2"/>
  <c r="BJ41" i="2"/>
  <c r="BI41" i="2"/>
  <c r="BH41" i="2"/>
  <c r="BG41" i="2"/>
  <c r="BF41" i="2"/>
  <c r="BE41" i="2"/>
  <c r="AU41" i="2"/>
  <c r="AT41" i="2"/>
  <c r="AS41" i="2"/>
  <c r="AR41" i="2"/>
  <c r="AQ41" i="2"/>
  <c r="AP41" i="2"/>
  <c r="AF41" i="2"/>
  <c r="AE41" i="2"/>
  <c r="AD41" i="2"/>
  <c r="AC41" i="2"/>
  <c r="AB41" i="2"/>
  <c r="AA41" i="2"/>
  <c r="Q41" i="2"/>
  <c r="P41" i="2"/>
  <c r="O41" i="2"/>
  <c r="N41" i="2"/>
  <c r="M41" i="2"/>
  <c r="L41" i="2"/>
  <c r="FT40" i="2"/>
  <c r="FT42" i="2" s="1"/>
  <c r="EY40" i="2"/>
  <c r="EM40" i="2"/>
  <c r="EJ40" i="2"/>
  <c r="EJ42" i="2" s="1"/>
  <c r="EA40" i="2"/>
  <c r="DX40" i="2"/>
  <c r="DX42" i="2" s="1"/>
  <c r="DL40" i="2"/>
  <c r="DL42" i="2" s="1"/>
  <c r="CQ40" i="2"/>
  <c r="CE40" i="2"/>
  <c r="CB40" i="2"/>
  <c r="CB42" i="2" s="1"/>
  <c r="BS40" i="2"/>
  <c r="BP40" i="2"/>
  <c r="BP42" i="2" s="1"/>
  <c r="BD40" i="2"/>
  <c r="BD42" i="2" s="1"/>
  <c r="AI40" i="2"/>
  <c r="W40" i="2"/>
  <c r="T40" i="2"/>
  <c r="T42" i="2" s="1"/>
  <c r="K40" i="2"/>
  <c r="H40" i="2"/>
  <c r="GF40" i="2" s="1"/>
  <c r="HA39" i="2"/>
  <c r="GZ39" i="2"/>
  <c r="GO39" i="2"/>
  <c r="GN39" i="2"/>
  <c r="GK39" i="2"/>
  <c r="GC39" i="2"/>
  <c r="GB39" i="2"/>
  <c r="FT39" i="2"/>
  <c r="FS39" i="2"/>
  <c r="FR39" i="2"/>
  <c r="FQ39" i="2"/>
  <c r="FP39" i="2"/>
  <c r="FN39" i="2"/>
  <c r="FN40" i="2" s="1"/>
  <c r="FM39" i="2"/>
  <c r="FE39" i="2"/>
  <c r="FD39" i="2"/>
  <c r="FB39" i="2"/>
  <c r="FB40" i="2" s="1"/>
  <c r="FB42" i="2" s="1"/>
  <c r="FA39" i="2"/>
  <c r="EY39" i="2"/>
  <c r="EW39" i="2" s="1"/>
  <c r="EX39" i="2"/>
  <c r="ES39" i="2"/>
  <c r="ER39" i="2"/>
  <c r="EP39" i="2"/>
  <c r="EP40" i="2" s="1"/>
  <c r="EO39" i="2"/>
  <c r="EM39" i="2"/>
  <c r="EK39" i="2" s="1"/>
  <c r="HB39" i="2" s="1"/>
  <c r="EL39" i="2"/>
  <c r="EJ39" i="2"/>
  <c r="EI39" i="2"/>
  <c r="EH39" i="2"/>
  <c r="EG39" i="2"/>
  <c r="EF39" i="2"/>
  <c r="EA39" i="2"/>
  <c r="DY39" i="2" s="1"/>
  <c r="EE39" i="2" s="1"/>
  <c r="DZ39" i="2"/>
  <c r="DX39" i="2"/>
  <c r="DW39" i="2"/>
  <c r="DV39" i="2"/>
  <c r="DU39" i="2"/>
  <c r="DT39" i="2"/>
  <c r="DL39" i="2"/>
  <c r="DK39" i="2"/>
  <c r="DJ39" i="2"/>
  <c r="DI39" i="2"/>
  <c r="DH39" i="2"/>
  <c r="DF39" i="2"/>
  <c r="DF40" i="2" s="1"/>
  <c r="DF42" i="2" s="1"/>
  <c r="DE39" i="2"/>
  <c r="CW39" i="2"/>
  <c r="CV39" i="2"/>
  <c r="CT39" i="2"/>
  <c r="GX39" i="2" s="1"/>
  <c r="CS39" i="2"/>
  <c r="CQ39" i="2"/>
  <c r="CO39" i="2" s="1"/>
  <c r="CP39" i="2"/>
  <c r="CK39" i="2"/>
  <c r="CJ39" i="2"/>
  <c r="CH39" i="2"/>
  <c r="CH40" i="2" s="1"/>
  <c r="CG39" i="2"/>
  <c r="CE39" i="2"/>
  <c r="CC39" i="2" s="1"/>
  <c r="CD39" i="2"/>
  <c r="CB39" i="2"/>
  <c r="CA39" i="2"/>
  <c r="BZ39" i="2"/>
  <c r="CI39" i="2" s="1"/>
  <c r="BY39" i="2"/>
  <c r="BX39" i="2"/>
  <c r="BS39" i="2"/>
  <c r="BQ39" i="2" s="1"/>
  <c r="BW39" i="2" s="1"/>
  <c r="BR39" i="2"/>
  <c r="BP39" i="2"/>
  <c r="BO39" i="2"/>
  <c r="BN39" i="2"/>
  <c r="BM39" i="2"/>
  <c r="BL39" i="2"/>
  <c r="BD39" i="2"/>
  <c r="BC39" i="2"/>
  <c r="BB39" i="2"/>
  <c r="BA39" i="2"/>
  <c r="AZ39" i="2"/>
  <c r="AX39" i="2"/>
  <c r="AX40" i="2" s="1"/>
  <c r="AX42" i="2" s="1"/>
  <c r="AW39" i="2"/>
  <c r="AO39" i="2"/>
  <c r="AN39" i="2"/>
  <c r="AL39" i="2"/>
  <c r="AL40" i="2" s="1"/>
  <c r="AL42" i="2" s="1"/>
  <c r="AK39" i="2"/>
  <c r="AI39" i="2"/>
  <c r="AG39" i="2" s="1"/>
  <c r="AH39" i="2"/>
  <c r="AC39" i="2"/>
  <c r="AB39" i="2"/>
  <c r="Z39" i="2"/>
  <c r="Z40" i="2" s="1"/>
  <c r="Y39" i="2"/>
  <c r="W39" i="2"/>
  <c r="GL39" i="2" s="1"/>
  <c r="V39" i="2"/>
  <c r="T39" i="2"/>
  <c r="S39" i="2"/>
  <c r="R39" i="2"/>
  <c r="Q39" i="2"/>
  <c r="P39" i="2"/>
  <c r="K39" i="2"/>
  <c r="GI39" i="2" s="1"/>
  <c r="J39" i="2"/>
  <c r="H39" i="2"/>
  <c r="GF39" i="2" s="1"/>
  <c r="G39" i="2"/>
  <c r="HC39" i="2" s="1"/>
  <c r="F39" i="2"/>
  <c r="GD39" i="2" s="1"/>
  <c r="E39" i="2"/>
  <c r="D39" i="2"/>
  <c r="HD38" i="2"/>
  <c r="HC38" i="2"/>
  <c r="HA38" i="2"/>
  <c r="GZ38" i="2"/>
  <c r="GX38" i="2"/>
  <c r="GW38" i="2"/>
  <c r="GU38" i="2"/>
  <c r="GT38" i="2"/>
  <c r="GR38" i="2"/>
  <c r="GQ38" i="2"/>
  <c r="GO38" i="2"/>
  <c r="GN38" i="2"/>
  <c r="GL38" i="2"/>
  <c r="GK38" i="2"/>
  <c r="GI38" i="2"/>
  <c r="GH38" i="2"/>
  <c r="GF38" i="2"/>
  <c r="GE38" i="2"/>
  <c r="GC38" i="2"/>
  <c r="GB38" i="2"/>
  <c r="FZ38" i="2"/>
  <c r="FY38" i="2"/>
  <c r="FW38" i="2"/>
  <c r="FV38" i="2"/>
  <c r="FR38" i="2"/>
  <c r="FO38" i="2"/>
  <c r="FX38" i="2" s="1"/>
  <c r="FL38" i="2"/>
  <c r="FU38" i="2" s="1"/>
  <c r="FK38" i="2"/>
  <c r="FJ38" i="2"/>
  <c r="FH38" i="2"/>
  <c r="FG38" i="2"/>
  <c r="FC38" i="2"/>
  <c r="EZ38" i="2"/>
  <c r="EW38" i="2"/>
  <c r="EV38" i="2"/>
  <c r="EU38" i="2"/>
  <c r="ET38" i="2"/>
  <c r="ES38" i="2"/>
  <c r="ER38" i="2"/>
  <c r="EN38" i="2"/>
  <c r="GY38" i="2" s="1"/>
  <c r="EK38" i="2"/>
  <c r="EH38" i="2"/>
  <c r="EQ38" i="2" s="1"/>
  <c r="EG38" i="2"/>
  <c r="EF38" i="2"/>
  <c r="ED38" i="2"/>
  <c r="EC38" i="2"/>
  <c r="EB38" i="2"/>
  <c r="DY38" i="2"/>
  <c r="EE38" i="2" s="1"/>
  <c r="DV38" i="2"/>
  <c r="DS38" i="2"/>
  <c r="DR38" i="2"/>
  <c r="DQ38" i="2"/>
  <c r="DO38" i="2"/>
  <c r="DN38" i="2"/>
  <c r="DJ38" i="2"/>
  <c r="DG38" i="2"/>
  <c r="DP38" i="2" s="1"/>
  <c r="DD38" i="2"/>
  <c r="DC38" i="2"/>
  <c r="DB38" i="2"/>
  <c r="CZ38" i="2"/>
  <c r="CY38" i="2"/>
  <c r="CU38" i="2"/>
  <c r="CR38" i="2"/>
  <c r="CO38" i="2"/>
  <c r="CN38" i="2"/>
  <c r="CM38" i="2"/>
  <c r="CL38" i="2"/>
  <c r="CK38" i="2"/>
  <c r="CJ38" i="2"/>
  <c r="CF38" i="2"/>
  <c r="CC38" i="2"/>
  <c r="BZ38" i="2"/>
  <c r="CI38" i="2" s="1"/>
  <c r="BY38" i="2"/>
  <c r="BX38" i="2"/>
  <c r="BV38" i="2"/>
  <c r="BU38" i="2"/>
  <c r="BT38" i="2"/>
  <c r="BQ38" i="2"/>
  <c r="BW38" i="2" s="1"/>
  <c r="BN38" i="2"/>
  <c r="BK38" i="2"/>
  <c r="BJ38" i="2"/>
  <c r="BI38" i="2"/>
  <c r="BG38" i="2"/>
  <c r="BF38" i="2"/>
  <c r="BB38" i="2"/>
  <c r="GM38" i="2" s="1"/>
  <c r="AY38" i="2"/>
  <c r="BH38" i="2" s="1"/>
  <c r="AV38" i="2"/>
  <c r="BE38" i="2" s="1"/>
  <c r="AU38" i="2"/>
  <c r="AT38" i="2"/>
  <c r="AR38" i="2"/>
  <c r="AQ38" i="2"/>
  <c r="AJ38" i="2"/>
  <c r="AG38" i="2"/>
  <c r="AF38" i="2"/>
  <c r="AE38" i="2"/>
  <c r="AD38" i="2"/>
  <c r="AC38" i="2"/>
  <c r="AB38" i="2"/>
  <c r="X38" i="2"/>
  <c r="GG38" i="2" s="1"/>
  <c r="U38" i="2"/>
  <c r="R38" i="2"/>
  <c r="AA38" i="2" s="1"/>
  <c r="Q38" i="2"/>
  <c r="P38" i="2"/>
  <c r="O38" i="2"/>
  <c r="N38" i="2"/>
  <c r="M38" i="2"/>
  <c r="L38" i="2"/>
  <c r="I38" i="2"/>
  <c r="GA38" i="2" s="1"/>
  <c r="F38" i="2"/>
  <c r="GJ38" i="2" s="1"/>
  <c r="C38" i="2"/>
  <c r="HD37" i="2"/>
  <c r="HC37" i="2"/>
  <c r="HA37" i="2"/>
  <c r="GZ37" i="2"/>
  <c r="GY37" i="2"/>
  <c r="GX37" i="2"/>
  <c r="GW37" i="2"/>
  <c r="GU37" i="2"/>
  <c r="GT37" i="2"/>
  <c r="GR37" i="2"/>
  <c r="GQ37" i="2"/>
  <c r="GO37" i="2"/>
  <c r="GN37" i="2"/>
  <c r="GM37" i="2"/>
  <c r="GL37" i="2"/>
  <c r="GK37" i="2"/>
  <c r="GJ37" i="2"/>
  <c r="GI37" i="2"/>
  <c r="GH37" i="2"/>
  <c r="GF37" i="2"/>
  <c r="GE37" i="2"/>
  <c r="GC37" i="2"/>
  <c r="GB37" i="2"/>
  <c r="GA37" i="2"/>
  <c r="FZ37" i="2"/>
  <c r="FY37" i="2"/>
  <c r="FX37" i="2"/>
  <c r="FW37" i="2"/>
  <c r="FV37" i="2"/>
  <c r="FR37" i="2"/>
  <c r="FO37" i="2"/>
  <c r="FL37" i="2"/>
  <c r="FU37" i="2" s="1"/>
  <c r="FK37" i="2"/>
  <c r="FJ37" i="2"/>
  <c r="FI37" i="2"/>
  <c r="FH37" i="2"/>
  <c r="FG37" i="2"/>
  <c r="FF37" i="2"/>
  <c r="FC37" i="2"/>
  <c r="EZ37" i="2"/>
  <c r="EW37" i="2"/>
  <c r="EV37" i="2"/>
  <c r="EU37" i="2"/>
  <c r="ES37" i="2"/>
  <c r="ER37" i="2"/>
  <c r="EQ37" i="2"/>
  <c r="EN37" i="2"/>
  <c r="EK37" i="2"/>
  <c r="HB37" i="2" s="1"/>
  <c r="EH37" i="2"/>
  <c r="EG37" i="2"/>
  <c r="EF37" i="2"/>
  <c r="ED37" i="2"/>
  <c r="EC37" i="2"/>
  <c r="DY37" i="2"/>
  <c r="EE37" i="2" s="1"/>
  <c r="DV37" i="2"/>
  <c r="DS37" i="2"/>
  <c r="EB37" i="2" s="1"/>
  <c r="DR37" i="2"/>
  <c r="DQ37" i="2"/>
  <c r="DP37" i="2"/>
  <c r="DO37" i="2"/>
  <c r="DN37" i="2"/>
  <c r="DJ37" i="2"/>
  <c r="DG37" i="2"/>
  <c r="DM37" i="2" s="1"/>
  <c r="DD37" i="2"/>
  <c r="DC37" i="2"/>
  <c r="DB37" i="2"/>
  <c r="DA37" i="2"/>
  <c r="CZ37" i="2"/>
  <c r="CY37" i="2"/>
  <c r="CX37" i="2"/>
  <c r="CU37" i="2"/>
  <c r="GS37" i="2" s="1"/>
  <c r="CR37" i="2"/>
  <c r="GV37" i="2" s="1"/>
  <c r="CO37" i="2"/>
  <c r="CN37" i="2"/>
  <c r="CM37" i="2"/>
  <c r="CK37" i="2"/>
  <c r="CJ37" i="2"/>
  <c r="CI37" i="2"/>
  <c r="CF37" i="2"/>
  <c r="CC37" i="2"/>
  <c r="CL37" i="2" s="1"/>
  <c r="BZ37" i="2"/>
  <c r="BY37" i="2"/>
  <c r="BX37" i="2"/>
  <c r="BV37" i="2"/>
  <c r="BU37" i="2"/>
  <c r="BQ37" i="2"/>
  <c r="BN37" i="2"/>
  <c r="BK37" i="2"/>
  <c r="BT37" i="2" s="1"/>
  <c r="BJ37" i="2"/>
  <c r="BI37" i="2"/>
  <c r="BH37" i="2"/>
  <c r="BG37" i="2"/>
  <c r="BF37" i="2"/>
  <c r="BB37" i="2"/>
  <c r="AY37" i="2"/>
  <c r="AV37" i="2"/>
  <c r="BE37" i="2" s="1"/>
  <c r="AU37" i="2"/>
  <c r="AT37" i="2"/>
  <c r="AS37" i="2"/>
  <c r="AR37" i="2"/>
  <c r="AQ37" i="2"/>
  <c r="AP37" i="2"/>
  <c r="AJ37" i="2"/>
  <c r="AG37" i="2"/>
  <c r="AF37" i="2"/>
  <c r="AE37" i="2"/>
  <c r="AC37" i="2"/>
  <c r="AB37" i="2"/>
  <c r="AA37" i="2"/>
  <c r="X37" i="2"/>
  <c r="U37" i="2"/>
  <c r="R37" i="2"/>
  <c r="Q37" i="2"/>
  <c r="P37" i="2"/>
  <c r="O37" i="2"/>
  <c r="N37" i="2"/>
  <c r="M37" i="2"/>
  <c r="I37" i="2"/>
  <c r="F37" i="2"/>
  <c r="GP37" i="2" s="1"/>
  <c r="C37" i="2"/>
  <c r="L37" i="2" s="1"/>
  <c r="HD36" i="2"/>
  <c r="HC36" i="2"/>
  <c r="HA36" i="2"/>
  <c r="GZ36" i="2"/>
  <c r="GY36" i="2"/>
  <c r="GX36" i="2"/>
  <c r="GW36" i="2"/>
  <c r="GU36" i="2"/>
  <c r="GT36" i="2"/>
  <c r="GS36" i="2"/>
  <c r="GR36" i="2"/>
  <c r="GQ36" i="2"/>
  <c r="GO36" i="2"/>
  <c r="GN36" i="2"/>
  <c r="GL36" i="2"/>
  <c r="GK36" i="2"/>
  <c r="GI36" i="2"/>
  <c r="GH36" i="2"/>
  <c r="GG36" i="2"/>
  <c r="GF36" i="2"/>
  <c r="GE36" i="2"/>
  <c r="GC36" i="2"/>
  <c r="GB36" i="2"/>
  <c r="GA36" i="2"/>
  <c r="FZ36" i="2"/>
  <c r="FY36" i="2"/>
  <c r="FW36" i="2"/>
  <c r="FV36" i="2"/>
  <c r="FU36" i="2"/>
  <c r="FR36" i="2"/>
  <c r="FO36" i="2"/>
  <c r="FX36" i="2" s="1"/>
  <c r="FL36" i="2"/>
  <c r="FK36" i="2"/>
  <c r="FJ36" i="2"/>
  <c r="FI36" i="2"/>
  <c r="FH36" i="2"/>
  <c r="FG36" i="2"/>
  <c r="FC36" i="2"/>
  <c r="EZ36" i="2"/>
  <c r="FF36" i="2" s="1"/>
  <c r="EW36" i="2"/>
  <c r="EV36" i="2"/>
  <c r="EU36" i="2"/>
  <c r="ET36" i="2"/>
  <c r="ES36" i="2"/>
  <c r="ER36" i="2"/>
  <c r="EQ36" i="2"/>
  <c r="EN36" i="2"/>
  <c r="EK36" i="2"/>
  <c r="EH36" i="2"/>
  <c r="EG36" i="2"/>
  <c r="EF36" i="2"/>
  <c r="EE36" i="2"/>
  <c r="ED36" i="2"/>
  <c r="EC36" i="2"/>
  <c r="DY36" i="2"/>
  <c r="DV36" i="2"/>
  <c r="EB36" i="2" s="1"/>
  <c r="DS36" i="2"/>
  <c r="DR36" i="2"/>
  <c r="DQ36" i="2"/>
  <c r="DO36" i="2"/>
  <c r="DN36" i="2"/>
  <c r="DM36" i="2"/>
  <c r="DJ36" i="2"/>
  <c r="DG36" i="2"/>
  <c r="DP36" i="2" s="1"/>
  <c r="DD36" i="2"/>
  <c r="DC36" i="2"/>
  <c r="DB36" i="2"/>
  <c r="DA36" i="2"/>
  <c r="CZ36" i="2"/>
  <c r="CY36" i="2"/>
  <c r="CU36" i="2"/>
  <c r="CR36" i="2"/>
  <c r="GV36" i="2" s="1"/>
  <c r="CO36" i="2"/>
  <c r="CN36" i="2"/>
  <c r="CM36" i="2"/>
  <c r="CL36" i="2"/>
  <c r="CK36" i="2"/>
  <c r="CJ36" i="2"/>
  <c r="CI36" i="2"/>
  <c r="CF36" i="2"/>
  <c r="CC36" i="2"/>
  <c r="BZ36" i="2"/>
  <c r="BY36" i="2"/>
  <c r="BX36" i="2"/>
  <c r="BW36" i="2"/>
  <c r="BV36" i="2"/>
  <c r="BU36" i="2"/>
  <c r="BQ36" i="2"/>
  <c r="BN36" i="2"/>
  <c r="BK36" i="2"/>
  <c r="BT36" i="2" s="1"/>
  <c r="BJ36" i="2"/>
  <c r="BI36" i="2"/>
  <c r="BG36" i="2"/>
  <c r="BF36" i="2"/>
  <c r="BE36" i="2"/>
  <c r="BB36" i="2"/>
  <c r="GM36" i="2" s="1"/>
  <c r="AY36" i="2"/>
  <c r="AV36" i="2"/>
  <c r="AU36" i="2"/>
  <c r="AT36" i="2"/>
  <c r="AS36" i="2"/>
  <c r="AR36" i="2"/>
  <c r="AQ36" i="2"/>
  <c r="AJ36" i="2"/>
  <c r="AP36" i="2" s="1"/>
  <c r="AG36" i="2"/>
  <c r="AF36" i="2"/>
  <c r="AE36" i="2"/>
  <c r="AC36" i="2"/>
  <c r="AB36" i="2"/>
  <c r="AA36" i="2"/>
  <c r="X36" i="2"/>
  <c r="AD36" i="2" s="1"/>
  <c r="U36" i="2"/>
  <c r="GJ36" i="2" s="1"/>
  <c r="R36" i="2"/>
  <c r="Q36" i="2"/>
  <c r="P36" i="2"/>
  <c r="N36" i="2"/>
  <c r="M36" i="2"/>
  <c r="I36" i="2"/>
  <c r="F36" i="2"/>
  <c r="O36" i="2" s="1"/>
  <c r="C36" i="2"/>
  <c r="L36" i="2" s="1"/>
  <c r="HD35" i="2"/>
  <c r="HC35" i="2"/>
  <c r="HA35" i="2"/>
  <c r="GZ35" i="2"/>
  <c r="GX35" i="2"/>
  <c r="GW35" i="2"/>
  <c r="GU35" i="2"/>
  <c r="GT35" i="2"/>
  <c r="GS35" i="2"/>
  <c r="GR35" i="2"/>
  <c r="GQ35" i="2"/>
  <c r="GO35" i="2"/>
  <c r="GN35" i="2"/>
  <c r="GL35" i="2"/>
  <c r="GK35" i="2"/>
  <c r="GI35" i="2"/>
  <c r="GH35" i="2"/>
  <c r="GF35" i="2"/>
  <c r="GE35" i="2"/>
  <c r="GC35" i="2"/>
  <c r="GB35" i="2"/>
  <c r="GA35" i="2"/>
  <c r="FZ35" i="2"/>
  <c r="FY35" i="2"/>
  <c r="FW35" i="2"/>
  <c r="FV35" i="2"/>
  <c r="FU35" i="2"/>
  <c r="FR35" i="2"/>
  <c r="FX35" i="2" s="1"/>
  <c r="FO35" i="2"/>
  <c r="FL35" i="2"/>
  <c r="FK35" i="2"/>
  <c r="FJ35" i="2"/>
  <c r="FH35" i="2"/>
  <c r="FG35" i="2"/>
  <c r="FC35" i="2"/>
  <c r="EZ35" i="2"/>
  <c r="FI35" i="2" s="1"/>
  <c r="EW35" i="2"/>
  <c r="EV35" i="2"/>
  <c r="EU35" i="2"/>
  <c r="ES35" i="2"/>
  <c r="ER35" i="2"/>
  <c r="EN35" i="2"/>
  <c r="EK35" i="2"/>
  <c r="EH35" i="2"/>
  <c r="EG35" i="2"/>
  <c r="EF35" i="2"/>
  <c r="EE35" i="2"/>
  <c r="ED35" i="2"/>
  <c r="EC35" i="2"/>
  <c r="DY35" i="2"/>
  <c r="DV35" i="2"/>
  <c r="DS35" i="2"/>
  <c r="EB35" i="2" s="1"/>
  <c r="DR35" i="2"/>
  <c r="DQ35" i="2"/>
  <c r="DO35" i="2"/>
  <c r="DN35" i="2"/>
  <c r="DM35" i="2"/>
  <c r="DJ35" i="2"/>
  <c r="DP35" i="2" s="1"/>
  <c r="DG35" i="2"/>
  <c r="DD35" i="2"/>
  <c r="DC35" i="2"/>
  <c r="DB35" i="2"/>
  <c r="CZ35" i="2"/>
  <c r="CY35" i="2"/>
  <c r="CU35" i="2"/>
  <c r="CR35" i="2"/>
  <c r="DA35" i="2" s="1"/>
  <c r="CO35" i="2"/>
  <c r="CN35" i="2"/>
  <c r="CM35" i="2"/>
  <c r="CK35" i="2"/>
  <c r="CJ35" i="2"/>
  <c r="CF35" i="2"/>
  <c r="CL35" i="2" s="1"/>
  <c r="CC35" i="2"/>
  <c r="CI35" i="2" s="1"/>
  <c r="BZ35" i="2"/>
  <c r="BY35" i="2"/>
  <c r="BX35" i="2"/>
  <c r="BW35" i="2"/>
  <c r="BV35" i="2"/>
  <c r="BU35" i="2"/>
  <c r="BQ35" i="2"/>
  <c r="BN35" i="2"/>
  <c r="BK35" i="2"/>
  <c r="BT35" i="2" s="1"/>
  <c r="BJ35" i="2"/>
  <c r="BI35" i="2"/>
  <c r="BG35" i="2"/>
  <c r="BF35" i="2"/>
  <c r="BE35" i="2"/>
  <c r="BB35" i="2"/>
  <c r="GM35" i="2" s="1"/>
  <c r="AY35" i="2"/>
  <c r="BH35" i="2" s="1"/>
  <c r="AV35" i="2"/>
  <c r="AU35" i="2"/>
  <c r="AT35" i="2"/>
  <c r="AS35" i="2"/>
  <c r="AR35" i="2"/>
  <c r="AQ35" i="2"/>
  <c r="AJ35" i="2"/>
  <c r="AP35" i="2" s="1"/>
  <c r="AG35" i="2"/>
  <c r="AF35" i="2"/>
  <c r="AE35" i="2"/>
  <c r="AC35" i="2"/>
  <c r="AB35" i="2"/>
  <c r="X35" i="2"/>
  <c r="GG35" i="2" s="1"/>
  <c r="U35" i="2"/>
  <c r="GJ35" i="2" s="1"/>
  <c r="R35" i="2"/>
  <c r="Q35" i="2"/>
  <c r="P35" i="2"/>
  <c r="O35" i="2"/>
  <c r="N35" i="2"/>
  <c r="M35" i="2"/>
  <c r="I35" i="2"/>
  <c r="F35" i="2"/>
  <c r="GD35" i="2" s="1"/>
  <c r="C35" i="2"/>
  <c r="L35" i="2" s="1"/>
  <c r="HD34" i="2"/>
  <c r="HC34" i="2"/>
  <c r="HB34" i="2"/>
  <c r="HA34" i="2"/>
  <c r="GZ34" i="2"/>
  <c r="GX34" i="2"/>
  <c r="GW34" i="2"/>
  <c r="GU34" i="2"/>
  <c r="GT34" i="2"/>
  <c r="GS34" i="2"/>
  <c r="GR34" i="2"/>
  <c r="GQ34" i="2"/>
  <c r="GO34" i="2"/>
  <c r="GN34" i="2"/>
  <c r="GL34" i="2"/>
  <c r="GK34" i="2"/>
  <c r="GI34" i="2"/>
  <c r="GH34" i="2"/>
  <c r="GF34" i="2"/>
  <c r="GE34" i="2"/>
  <c r="GD34" i="2"/>
  <c r="GC34" i="2"/>
  <c r="GB34" i="2"/>
  <c r="FZ34" i="2"/>
  <c r="FY34" i="2"/>
  <c r="FW34" i="2"/>
  <c r="FV34" i="2"/>
  <c r="FR34" i="2"/>
  <c r="FO34" i="2"/>
  <c r="FX34" i="2" s="1"/>
  <c r="FL34" i="2"/>
  <c r="FK34" i="2"/>
  <c r="FJ34" i="2"/>
  <c r="FI34" i="2"/>
  <c r="FH34" i="2"/>
  <c r="FG34" i="2"/>
  <c r="FC34" i="2"/>
  <c r="EZ34" i="2"/>
  <c r="FF34" i="2" s="1"/>
  <c r="EW34" i="2"/>
  <c r="EV34" i="2"/>
  <c r="EU34" i="2"/>
  <c r="ET34" i="2"/>
  <c r="ES34" i="2"/>
  <c r="ER34" i="2"/>
  <c r="EQ34" i="2"/>
  <c r="EN34" i="2"/>
  <c r="EK34" i="2"/>
  <c r="EH34" i="2"/>
  <c r="EG34" i="2"/>
  <c r="EF34" i="2"/>
  <c r="ED34" i="2"/>
  <c r="EC34" i="2"/>
  <c r="EB34" i="2"/>
  <c r="DY34" i="2"/>
  <c r="DV34" i="2"/>
  <c r="EE34" i="2" s="1"/>
  <c r="DS34" i="2"/>
  <c r="DR34" i="2"/>
  <c r="DQ34" i="2"/>
  <c r="DO34" i="2"/>
  <c r="DN34" i="2"/>
  <c r="DJ34" i="2"/>
  <c r="DG34" i="2"/>
  <c r="DD34" i="2"/>
  <c r="DC34" i="2"/>
  <c r="DB34" i="2"/>
  <c r="DA34" i="2"/>
  <c r="CZ34" i="2"/>
  <c r="CY34" i="2"/>
  <c r="CU34" i="2"/>
  <c r="CR34" i="2"/>
  <c r="GV34" i="2" s="1"/>
  <c r="CO34" i="2"/>
  <c r="CN34" i="2"/>
  <c r="CM34" i="2"/>
  <c r="CL34" i="2"/>
  <c r="CK34" i="2"/>
  <c r="CJ34" i="2"/>
  <c r="CI34" i="2"/>
  <c r="CF34" i="2"/>
  <c r="CC34" i="2"/>
  <c r="BZ34" i="2"/>
  <c r="BY34" i="2"/>
  <c r="BX34" i="2"/>
  <c r="BV34" i="2"/>
  <c r="BU34" i="2"/>
  <c r="BT34" i="2"/>
  <c r="BQ34" i="2"/>
  <c r="BN34" i="2"/>
  <c r="BW34" i="2" s="1"/>
  <c r="BK34" i="2"/>
  <c r="BJ34" i="2"/>
  <c r="BI34" i="2"/>
  <c r="BG34" i="2"/>
  <c r="BF34" i="2"/>
  <c r="BB34" i="2"/>
  <c r="AY34" i="2"/>
  <c r="BH34" i="2" s="1"/>
  <c r="AV34" i="2"/>
  <c r="BE34" i="2" s="1"/>
  <c r="AU34" i="2"/>
  <c r="AT34" i="2"/>
  <c r="AS34" i="2"/>
  <c r="AR34" i="2"/>
  <c r="AQ34" i="2"/>
  <c r="AJ34" i="2"/>
  <c r="AP34" i="2" s="1"/>
  <c r="AG34" i="2"/>
  <c r="AF34" i="2"/>
  <c r="AE34" i="2"/>
  <c r="AC34" i="2"/>
  <c r="AB34" i="2"/>
  <c r="X34" i="2"/>
  <c r="U34" i="2"/>
  <c r="GJ34" i="2" s="1"/>
  <c r="R34" i="2"/>
  <c r="AA34" i="2" s="1"/>
  <c r="Q34" i="2"/>
  <c r="P34" i="2"/>
  <c r="N34" i="2"/>
  <c r="M34" i="2"/>
  <c r="L34" i="2"/>
  <c r="I34" i="2"/>
  <c r="F34" i="2"/>
  <c r="C34" i="2"/>
  <c r="HD33" i="2"/>
  <c r="HC33" i="2"/>
  <c r="HA33" i="2"/>
  <c r="GZ33" i="2"/>
  <c r="GX33" i="2"/>
  <c r="GW33" i="2"/>
  <c r="GV33" i="2"/>
  <c r="GU33" i="2"/>
  <c r="GT33" i="2"/>
  <c r="GR33" i="2"/>
  <c r="GQ33" i="2"/>
  <c r="GO33" i="2"/>
  <c r="GN33" i="2"/>
  <c r="GL33" i="2"/>
  <c r="GK33" i="2"/>
  <c r="GI33" i="2"/>
  <c r="GH33" i="2"/>
  <c r="GF33" i="2"/>
  <c r="GE33" i="2"/>
  <c r="GC33" i="2"/>
  <c r="GB33" i="2"/>
  <c r="FZ33" i="2"/>
  <c r="FY33" i="2"/>
  <c r="FX33" i="2"/>
  <c r="FW33" i="2"/>
  <c r="FV33" i="2"/>
  <c r="FR33" i="2"/>
  <c r="FO33" i="2"/>
  <c r="FL33" i="2"/>
  <c r="FU33" i="2" s="1"/>
  <c r="FK33" i="2"/>
  <c r="FJ33" i="2"/>
  <c r="FH33" i="2"/>
  <c r="FG33" i="2"/>
  <c r="FF33" i="2"/>
  <c r="FC33" i="2"/>
  <c r="EZ33" i="2"/>
  <c r="FI33" i="2" s="1"/>
  <c r="EW33" i="2"/>
  <c r="EV33" i="2"/>
  <c r="EU33" i="2"/>
  <c r="ET33" i="2"/>
  <c r="ER33" i="2"/>
  <c r="EN33" i="2"/>
  <c r="GY33" i="2" s="1"/>
  <c r="EK33" i="2"/>
  <c r="EH33" i="2"/>
  <c r="EQ33" i="2" s="1"/>
  <c r="EG33" i="2"/>
  <c r="EF33" i="2"/>
  <c r="ED33" i="2"/>
  <c r="EC33" i="2"/>
  <c r="EB33" i="2"/>
  <c r="DY33" i="2"/>
  <c r="EE33" i="2" s="1"/>
  <c r="DV33" i="2"/>
  <c r="DS33" i="2"/>
  <c r="DR33" i="2"/>
  <c r="DQ33" i="2"/>
  <c r="DO33" i="2"/>
  <c r="DN33" i="2"/>
  <c r="DJ33" i="2"/>
  <c r="DG33" i="2"/>
  <c r="DD33" i="2"/>
  <c r="DC33" i="2"/>
  <c r="DB33" i="2"/>
  <c r="CZ33" i="2"/>
  <c r="CY33" i="2"/>
  <c r="CU33" i="2"/>
  <c r="CR33" i="2"/>
  <c r="CX33" i="2" s="1"/>
  <c r="CO33" i="2"/>
  <c r="CN33" i="2"/>
  <c r="CM33" i="2"/>
  <c r="CL33" i="2"/>
  <c r="CK33" i="2"/>
  <c r="CJ33" i="2"/>
  <c r="CF33" i="2"/>
  <c r="CC33" i="2"/>
  <c r="BZ33" i="2"/>
  <c r="CI33" i="2" s="1"/>
  <c r="BY33" i="2"/>
  <c r="BX33" i="2"/>
  <c r="BV33" i="2"/>
  <c r="BU33" i="2"/>
  <c r="BT33" i="2"/>
  <c r="BQ33" i="2"/>
  <c r="BW33" i="2" s="1"/>
  <c r="BN33" i="2"/>
  <c r="BK33" i="2"/>
  <c r="BJ33" i="2"/>
  <c r="BI33" i="2"/>
  <c r="BG33" i="2"/>
  <c r="BF33" i="2"/>
  <c r="BB33" i="2"/>
  <c r="GM33" i="2" s="1"/>
  <c r="AY33" i="2"/>
  <c r="AV33" i="2"/>
  <c r="AU33" i="2"/>
  <c r="AT33" i="2"/>
  <c r="AR33" i="2"/>
  <c r="AQ33" i="2"/>
  <c r="AJ33" i="2"/>
  <c r="AG33" i="2"/>
  <c r="AF33" i="2"/>
  <c r="AE33" i="2"/>
  <c r="AD33" i="2"/>
  <c r="AC33" i="2"/>
  <c r="AB33" i="2"/>
  <c r="X33" i="2"/>
  <c r="U33" i="2"/>
  <c r="R33" i="2"/>
  <c r="AA33" i="2" s="1"/>
  <c r="Q33" i="2"/>
  <c r="P33" i="2"/>
  <c r="N33" i="2"/>
  <c r="M33" i="2"/>
  <c r="L33" i="2"/>
  <c r="I33" i="2"/>
  <c r="GG33" i="2" s="1"/>
  <c r="F33" i="2"/>
  <c r="C33" i="2"/>
  <c r="HD32" i="2"/>
  <c r="HC32" i="2"/>
  <c r="HA32" i="2"/>
  <c r="GZ32" i="2"/>
  <c r="GY32" i="2"/>
  <c r="GX32" i="2"/>
  <c r="GW32" i="2"/>
  <c r="GV32" i="2"/>
  <c r="GU32" i="2"/>
  <c r="GT32" i="2"/>
  <c r="GR32" i="2"/>
  <c r="GQ32" i="2"/>
  <c r="GO32" i="2"/>
  <c r="GN32" i="2"/>
  <c r="GM32" i="2"/>
  <c r="GL32" i="2"/>
  <c r="GK32" i="2"/>
  <c r="GI32" i="2"/>
  <c r="GH32" i="2"/>
  <c r="GF32" i="2"/>
  <c r="GE32" i="2"/>
  <c r="GC32" i="2"/>
  <c r="GB32" i="2"/>
  <c r="GA32" i="2"/>
  <c r="FZ32" i="2"/>
  <c r="FY32" i="2"/>
  <c r="FX32" i="2"/>
  <c r="FW32" i="2"/>
  <c r="FV32" i="2"/>
  <c r="FR32" i="2"/>
  <c r="FO32" i="2"/>
  <c r="FL32" i="2"/>
  <c r="FU32" i="2" s="1"/>
  <c r="FK32" i="2"/>
  <c r="FJ32" i="2"/>
  <c r="FI32" i="2"/>
  <c r="FH32" i="2"/>
  <c r="FG32" i="2"/>
  <c r="FF32" i="2"/>
  <c r="FC32" i="2"/>
  <c r="EZ32" i="2"/>
  <c r="EW32" i="2"/>
  <c r="EV32" i="2"/>
  <c r="EU32" i="2"/>
  <c r="ES32" i="2"/>
  <c r="ER32" i="2"/>
  <c r="EN32" i="2"/>
  <c r="EK32" i="2"/>
  <c r="HB32" i="2" s="1"/>
  <c r="EH32" i="2"/>
  <c r="EQ32" i="2" s="1"/>
  <c r="EG32" i="2"/>
  <c r="EF32" i="2"/>
  <c r="ED32" i="2"/>
  <c r="DY32" i="2"/>
  <c r="EE32" i="2" s="1"/>
  <c r="DV32" i="2"/>
  <c r="DS32" i="2"/>
  <c r="EB32" i="2" s="1"/>
  <c r="DR32" i="2"/>
  <c r="DQ32" i="2"/>
  <c r="DP32" i="2"/>
  <c r="DO32" i="2"/>
  <c r="DN32" i="2"/>
  <c r="DM32" i="2"/>
  <c r="DJ32" i="2"/>
  <c r="DG32" i="2"/>
  <c r="DD32" i="2"/>
  <c r="DC32" i="2"/>
  <c r="DB32" i="2"/>
  <c r="DA32" i="2"/>
  <c r="CZ32" i="2"/>
  <c r="CY32" i="2"/>
  <c r="CU32" i="2"/>
  <c r="GS32" i="2" s="1"/>
  <c r="CR32" i="2"/>
  <c r="CX32" i="2" s="1"/>
  <c r="CO32" i="2"/>
  <c r="CN32" i="2"/>
  <c r="CM32" i="2"/>
  <c r="CK32" i="2"/>
  <c r="CJ32" i="2"/>
  <c r="CI32" i="2"/>
  <c r="CF32" i="2"/>
  <c r="CL32" i="2" s="1"/>
  <c r="CC32" i="2"/>
  <c r="BZ32" i="2"/>
  <c r="BY32" i="2"/>
  <c r="BX32" i="2"/>
  <c r="BW32" i="2"/>
  <c r="BV32" i="2"/>
  <c r="BU32" i="2"/>
  <c r="BQ32" i="2"/>
  <c r="BN32" i="2"/>
  <c r="BK32" i="2"/>
  <c r="BT32" i="2" s="1"/>
  <c r="BJ32" i="2"/>
  <c r="BI32" i="2"/>
  <c r="BH32" i="2"/>
  <c r="BG32" i="2"/>
  <c r="BF32" i="2"/>
  <c r="BE32" i="2"/>
  <c r="BB32" i="2"/>
  <c r="AY32" i="2"/>
  <c r="AV32" i="2"/>
  <c r="AU32" i="2"/>
  <c r="AT32" i="2"/>
  <c r="AS32" i="2"/>
  <c r="AR32" i="2"/>
  <c r="AQ32" i="2"/>
  <c r="AJ32" i="2"/>
  <c r="AG32" i="2"/>
  <c r="AF32" i="2"/>
  <c r="AE32" i="2"/>
  <c r="AC32" i="2"/>
  <c r="AB32" i="2"/>
  <c r="AA32" i="2"/>
  <c r="X32" i="2"/>
  <c r="U32" i="2"/>
  <c r="GJ32" i="2" s="1"/>
  <c r="R32" i="2"/>
  <c r="Q32" i="2"/>
  <c r="P32" i="2"/>
  <c r="O32" i="2"/>
  <c r="N32" i="2"/>
  <c r="M32" i="2"/>
  <c r="I32" i="2"/>
  <c r="F32" i="2"/>
  <c r="GP32" i="2" s="1"/>
  <c r="C32" i="2"/>
  <c r="L32" i="2" s="1"/>
  <c r="HD31" i="2"/>
  <c r="HC31" i="2"/>
  <c r="HA31" i="2"/>
  <c r="GZ31" i="2"/>
  <c r="GX31" i="2"/>
  <c r="GW31" i="2"/>
  <c r="GU31" i="2"/>
  <c r="GT31" i="2"/>
  <c r="GS31" i="2"/>
  <c r="GR31" i="2"/>
  <c r="GQ31" i="2"/>
  <c r="GO31" i="2"/>
  <c r="GN31" i="2"/>
  <c r="GL31" i="2"/>
  <c r="GK31" i="2"/>
  <c r="GI31" i="2"/>
  <c r="GH31" i="2"/>
  <c r="GG31" i="2"/>
  <c r="GF31" i="2"/>
  <c r="GE31" i="2"/>
  <c r="GC31" i="2"/>
  <c r="GB31" i="2"/>
  <c r="GA31" i="2"/>
  <c r="FZ31" i="2"/>
  <c r="FY31" i="2"/>
  <c r="FW31" i="2"/>
  <c r="FV31" i="2"/>
  <c r="FR31" i="2"/>
  <c r="FO31" i="2"/>
  <c r="FX31" i="2" s="1"/>
  <c r="FL31" i="2"/>
  <c r="FK31" i="2"/>
  <c r="FJ31" i="2"/>
  <c r="FI31" i="2"/>
  <c r="FH31" i="2"/>
  <c r="FG31" i="2"/>
  <c r="FC31" i="2"/>
  <c r="EZ31" i="2"/>
  <c r="EW31" i="2"/>
  <c r="FF31" i="2" s="1"/>
  <c r="EV31" i="2"/>
  <c r="EU31" i="2"/>
  <c r="ES31" i="2"/>
  <c r="ER31" i="2"/>
  <c r="EQ31" i="2"/>
  <c r="EN31" i="2"/>
  <c r="EK31" i="2"/>
  <c r="EH31" i="2"/>
  <c r="EG31" i="2"/>
  <c r="EF31" i="2"/>
  <c r="EE31" i="2"/>
  <c r="ED31" i="2"/>
  <c r="EC31" i="2"/>
  <c r="DY31" i="2"/>
  <c r="DV31" i="2"/>
  <c r="EB31" i="2" s="1"/>
  <c r="DS31" i="2"/>
  <c r="DR31" i="2"/>
  <c r="DQ31" i="2"/>
  <c r="DO31" i="2"/>
  <c r="DN31" i="2"/>
  <c r="DM31" i="2"/>
  <c r="DJ31" i="2"/>
  <c r="DG31" i="2"/>
  <c r="DD31" i="2"/>
  <c r="DC31" i="2"/>
  <c r="DB31" i="2"/>
  <c r="DA31" i="2"/>
  <c r="CZ31" i="2"/>
  <c r="CY31" i="2"/>
  <c r="CU31" i="2"/>
  <c r="CR31" i="2"/>
  <c r="CO31" i="2"/>
  <c r="CN31" i="2"/>
  <c r="CM31" i="2"/>
  <c r="CK31" i="2"/>
  <c r="CJ31" i="2"/>
  <c r="CI31" i="2"/>
  <c r="CF31" i="2"/>
  <c r="CL31" i="2" s="1"/>
  <c r="CC31" i="2"/>
  <c r="BZ31" i="2"/>
  <c r="BY31" i="2"/>
  <c r="BX31" i="2"/>
  <c r="BV31" i="2"/>
  <c r="BU31" i="2"/>
  <c r="BQ31" i="2"/>
  <c r="BN31" i="2"/>
  <c r="BW31" i="2" s="1"/>
  <c r="BK31" i="2"/>
  <c r="BT31" i="2" s="1"/>
  <c r="BJ31" i="2"/>
  <c r="BI31" i="2"/>
  <c r="BG31" i="2"/>
  <c r="BF31" i="2"/>
  <c r="BB31" i="2"/>
  <c r="GM31" i="2" s="1"/>
  <c r="AY31" i="2"/>
  <c r="BE31" i="2" s="1"/>
  <c r="AV31" i="2"/>
  <c r="AU31" i="2"/>
  <c r="AT31" i="2"/>
  <c r="AS31" i="2"/>
  <c r="AR31" i="2"/>
  <c r="AQ31" i="2"/>
  <c r="AJ31" i="2"/>
  <c r="AP31" i="2" s="1"/>
  <c r="AG31" i="2"/>
  <c r="AF31" i="2"/>
  <c r="AE31" i="2"/>
  <c r="AD31" i="2"/>
  <c r="AC31" i="2"/>
  <c r="AB31" i="2"/>
  <c r="AA31" i="2"/>
  <c r="X31" i="2"/>
  <c r="U31" i="2"/>
  <c r="GJ31" i="2" s="1"/>
  <c r="R31" i="2"/>
  <c r="Q31" i="2"/>
  <c r="P31" i="2"/>
  <c r="N31" i="2"/>
  <c r="M31" i="2"/>
  <c r="I31" i="2"/>
  <c r="F31" i="2"/>
  <c r="C31" i="2"/>
  <c r="L31" i="2" s="1"/>
  <c r="HD30" i="2"/>
  <c r="HC30" i="2"/>
  <c r="HA30" i="2"/>
  <c r="GZ30" i="2"/>
  <c r="GX30" i="2"/>
  <c r="GW30" i="2"/>
  <c r="GU30" i="2"/>
  <c r="GT30" i="2"/>
  <c r="GS30" i="2"/>
  <c r="GR30" i="2"/>
  <c r="GQ30" i="2"/>
  <c r="GO30" i="2"/>
  <c r="GN30" i="2"/>
  <c r="GL30" i="2"/>
  <c r="GK30" i="2"/>
  <c r="GI30" i="2"/>
  <c r="GH30" i="2"/>
  <c r="GF30" i="2"/>
  <c r="GE30" i="2"/>
  <c r="GC30" i="2"/>
  <c r="GB30" i="2"/>
  <c r="GA30" i="2"/>
  <c r="FZ30" i="2"/>
  <c r="FY30" i="2"/>
  <c r="FW30" i="2"/>
  <c r="FV30" i="2"/>
  <c r="FU30" i="2"/>
  <c r="FR30" i="2"/>
  <c r="FO30" i="2"/>
  <c r="FX30" i="2" s="1"/>
  <c r="FL30" i="2"/>
  <c r="FK30" i="2"/>
  <c r="FJ30" i="2"/>
  <c r="FH30" i="2"/>
  <c r="FG30" i="2"/>
  <c r="FF30" i="2"/>
  <c r="FC30" i="2"/>
  <c r="EZ30" i="2"/>
  <c r="FI30" i="2" s="1"/>
  <c r="EW30" i="2"/>
  <c r="EV30" i="2"/>
  <c r="EU30" i="2"/>
  <c r="ES30" i="2"/>
  <c r="ER30" i="2"/>
  <c r="EN30" i="2"/>
  <c r="EK30" i="2"/>
  <c r="HB30" i="2" s="1"/>
  <c r="EH30" i="2"/>
  <c r="EQ30" i="2" s="1"/>
  <c r="EG30" i="2"/>
  <c r="EF30" i="2"/>
  <c r="EE30" i="2"/>
  <c r="ED30" i="2"/>
  <c r="EC30" i="2"/>
  <c r="DY30" i="2"/>
  <c r="DV30" i="2"/>
  <c r="EB30" i="2" s="1"/>
  <c r="DS30" i="2"/>
  <c r="DR30" i="2"/>
  <c r="DQ30" i="2"/>
  <c r="DP30" i="2"/>
  <c r="DO30" i="2"/>
  <c r="DN30" i="2"/>
  <c r="DM30" i="2"/>
  <c r="DJ30" i="2"/>
  <c r="DG30" i="2"/>
  <c r="DD30" i="2"/>
  <c r="DC30" i="2"/>
  <c r="DB30" i="2"/>
  <c r="CZ30" i="2"/>
  <c r="CY30" i="2"/>
  <c r="CU30" i="2"/>
  <c r="CR30" i="2"/>
  <c r="DA30" i="2" s="1"/>
  <c r="CO30" i="2"/>
  <c r="CN30" i="2"/>
  <c r="CM30" i="2"/>
  <c r="CK30" i="2"/>
  <c r="CJ30" i="2"/>
  <c r="CF30" i="2"/>
  <c r="CL30" i="2" s="1"/>
  <c r="CC30" i="2"/>
  <c r="BZ30" i="2"/>
  <c r="CI30" i="2" s="1"/>
  <c r="BY30" i="2"/>
  <c r="BX30" i="2"/>
  <c r="BW30" i="2"/>
  <c r="BV30" i="2"/>
  <c r="BU30" i="2"/>
  <c r="BQ30" i="2"/>
  <c r="BN30" i="2"/>
  <c r="BK30" i="2"/>
  <c r="BT30" i="2" s="1"/>
  <c r="BJ30" i="2"/>
  <c r="BI30" i="2"/>
  <c r="BG30" i="2"/>
  <c r="BF30" i="2"/>
  <c r="BB30" i="2"/>
  <c r="GM30" i="2" s="1"/>
  <c r="AY30" i="2"/>
  <c r="GP30" i="2" s="1"/>
  <c r="AV30" i="2"/>
  <c r="AU30" i="2"/>
  <c r="AT30" i="2"/>
  <c r="AS30" i="2"/>
  <c r="AR30" i="2"/>
  <c r="AQ30" i="2"/>
  <c r="AJ30" i="2"/>
  <c r="AG30" i="2"/>
  <c r="AP30" i="2" s="1"/>
  <c r="AF30" i="2"/>
  <c r="AE30" i="2"/>
  <c r="AD30" i="2"/>
  <c r="AC30" i="2"/>
  <c r="AB30" i="2"/>
  <c r="X30" i="2"/>
  <c r="GG30" i="2" s="1"/>
  <c r="U30" i="2"/>
  <c r="GJ30" i="2" s="1"/>
  <c r="R30" i="2"/>
  <c r="AA30" i="2" s="1"/>
  <c r="Q30" i="2"/>
  <c r="P30" i="2"/>
  <c r="O30" i="2"/>
  <c r="N30" i="2"/>
  <c r="M30" i="2"/>
  <c r="L30" i="2"/>
  <c r="I30" i="2"/>
  <c r="F30" i="2"/>
  <c r="GD30" i="2" s="1"/>
  <c r="C30" i="2"/>
  <c r="HD29" i="2"/>
  <c r="HC29" i="2"/>
  <c r="HA29" i="2"/>
  <c r="GZ29" i="2"/>
  <c r="GX29" i="2"/>
  <c r="GW29" i="2"/>
  <c r="GV29" i="2"/>
  <c r="GU29" i="2"/>
  <c r="GT29" i="2"/>
  <c r="GR29" i="2"/>
  <c r="GQ29" i="2"/>
  <c r="GO29" i="2"/>
  <c r="GN29" i="2"/>
  <c r="GL29" i="2"/>
  <c r="GK29" i="2"/>
  <c r="GI29" i="2"/>
  <c r="GH29" i="2"/>
  <c r="GF29" i="2"/>
  <c r="GE29" i="2"/>
  <c r="GC29" i="2"/>
  <c r="GB29" i="2"/>
  <c r="GA29" i="2"/>
  <c r="FZ29" i="2"/>
  <c r="FY29" i="2"/>
  <c r="FX29" i="2"/>
  <c r="FW29" i="2"/>
  <c r="FV29" i="2"/>
  <c r="FR29" i="2"/>
  <c r="FO29" i="2"/>
  <c r="FL29" i="2"/>
  <c r="FU29" i="2" s="1"/>
  <c r="FK29" i="2"/>
  <c r="FJ29" i="2"/>
  <c r="FI29" i="2"/>
  <c r="FH29" i="2"/>
  <c r="FG29" i="2"/>
  <c r="FF29" i="2"/>
  <c r="FC29" i="2"/>
  <c r="EZ29" i="2"/>
  <c r="EW29" i="2"/>
  <c r="EV29" i="2"/>
  <c r="EU29" i="2"/>
  <c r="ET29" i="2"/>
  <c r="ES29" i="2"/>
  <c r="ER29" i="2"/>
  <c r="EQ29" i="2"/>
  <c r="EN29" i="2"/>
  <c r="GY29" i="2" s="1"/>
  <c r="EK29" i="2"/>
  <c r="EH29" i="2"/>
  <c r="EG29" i="2"/>
  <c r="EF29" i="2"/>
  <c r="ED29" i="2"/>
  <c r="EC29" i="2"/>
  <c r="EB29" i="2"/>
  <c r="DY29" i="2"/>
  <c r="EE29" i="2" s="1"/>
  <c r="DV29" i="2"/>
  <c r="DS29" i="2"/>
  <c r="DR29" i="2"/>
  <c r="DQ29" i="2"/>
  <c r="DO29" i="2"/>
  <c r="DN29" i="2"/>
  <c r="DJ29" i="2"/>
  <c r="DP29" i="2" s="1"/>
  <c r="DG29" i="2"/>
  <c r="DD29" i="2"/>
  <c r="DC29" i="2"/>
  <c r="DB29" i="2"/>
  <c r="DA29" i="2"/>
  <c r="CZ29" i="2"/>
  <c r="CY29" i="2"/>
  <c r="CX29" i="2"/>
  <c r="CU29" i="2"/>
  <c r="CR29" i="2"/>
  <c r="CO29" i="2"/>
  <c r="CN29" i="2"/>
  <c r="CM29" i="2"/>
  <c r="CL29" i="2"/>
  <c r="CK29" i="2"/>
  <c r="CJ29" i="2"/>
  <c r="CF29" i="2"/>
  <c r="CC29" i="2"/>
  <c r="BZ29" i="2"/>
  <c r="CI29" i="2" s="1"/>
  <c r="BY29" i="2"/>
  <c r="BX29" i="2"/>
  <c r="BV29" i="2"/>
  <c r="BU29" i="2"/>
  <c r="BQ29" i="2"/>
  <c r="BW29" i="2" s="1"/>
  <c r="BN29" i="2"/>
  <c r="BK29" i="2"/>
  <c r="BT29" i="2" s="1"/>
  <c r="BJ29" i="2"/>
  <c r="BI29" i="2"/>
  <c r="BG29" i="2"/>
  <c r="BF29" i="2"/>
  <c r="BB29" i="2"/>
  <c r="GM29" i="2" s="1"/>
  <c r="AY29" i="2"/>
  <c r="AV29" i="2"/>
  <c r="AU29" i="2"/>
  <c r="AT29" i="2"/>
  <c r="AS29" i="2"/>
  <c r="AR29" i="2"/>
  <c r="AQ29" i="2"/>
  <c r="AP29" i="2"/>
  <c r="AJ29" i="2"/>
  <c r="AG29" i="2"/>
  <c r="AF29" i="2"/>
  <c r="AE29" i="2"/>
  <c r="AD29" i="2"/>
  <c r="AC29" i="2"/>
  <c r="AB29" i="2"/>
  <c r="X29" i="2"/>
  <c r="GG29" i="2" s="1"/>
  <c r="U29" i="2"/>
  <c r="R29" i="2"/>
  <c r="AA29" i="2" s="1"/>
  <c r="Q29" i="2"/>
  <c r="P29" i="2"/>
  <c r="N29" i="2"/>
  <c r="M29" i="2"/>
  <c r="I29" i="2"/>
  <c r="F29" i="2"/>
  <c r="C29" i="2"/>
  <c r="HD28" i="2"/>
  <c r="HC28" i="2"/>
  <c r="HA28" i="2"/>
  <c r="GZ28" i="2"/>
  <c r="GX28" i="2"/>
  <c r="GW28" i="2"/>
  <c r="GU28" i="2"/>
  <c r="GT28" i="2"/>
  <c r="GR28" i="2"/>
  <c r="GQ28" i="2"/>
  <c r="GP28" i="2"/>
  <c r="GO28" i="2"/>
  <c r="GN28" i="2"/>
  <c r="GL28" i="2"/>
  <c r="GK28" i="2"/>
  <c r="GI28" i="2"/>
  <c r="GH28" i="2"/>
  <c r="GF28" i="2"/>
  <c r="GE28" i="2"/>
  <c r="GD28" i="2"/>
  <c r="GC28" i="2"/>
  <c r="GB28" i="2"/>
  <c r="FZ28" i="2"/>
  <c r="FY28" i="2"/>
  <c r="FX28" i="2"/>
  <c r="FW28" i="2"/>
  <c r="FV28" i="2"/>
  <c r="FR28" i="2"/>
  <c r="FO28" i="2"/>
  <c r="FL28" i="2"/>
  <c r="FK28" i="2"/>
  <c r="FJ28" i="2"/>
  <c r="FH28" i="2"/>
  <c r="FG28" i="2"/>
  <c r="FF28" i="2"/>
  <c r="FC28" i="2"/>
  <c r="FI28" i="2" s="1"/>
  <c r="EZ28" i="2"/>
  <c r="EW28" i="2"/>
  <c r="EV28" i="2"/>
  <c r="EU28" i="2"/>
  <c r="ES28" i="2"/>
  <c r="ER28" i="2"/>
  <c r="EN28" i="2"/>
  <c r="GY28" i="2" s="1"/>
  <c r="EK28" i="2"/>
  <c r="EQ28" i="2" s="1"/>
  <c r="EH28" i="2"/>
  <c r="EG28" i="2"/>
  <c r="EF28" i="2"/>
  <c r="ED28" i="2"/>
  <c r="EC28" i="2"/>
  <c r="EB28" i="2"/>
  <c r="DY28" i="2"/>
  <c r="DV28" i="2"/>
  <c r="DS28" i="2"/>
  <c r="DR28" i="2"/>
  <c r="DQ28" i="2"/>
  <c r="DP28" i="2"/>
  <c r="DO28" i="2"/>
  <c r="DN28" i="2"/>
  <c r="DJ28" i="2"/>
  <c r="DG28" i="2"/>
  <c r="DM28" i="2" s="1"/>
  <c r="DD28" i="2"/>
  <c r="DC28" i="2"/>
  <c r="DB28" i="2"/>
  <c r="DA28" i="2"/>
  <c r="CZ28" i="2"/>
  <c r="CY28" i="2"/>
  <c r="CX28" i="2"/>
  <c r="CU28" i="2"/>
  <c r="GS28" i="2" s="1"/>
  <c r="CR28" i="2"/>
  <c r="GV28" i="2" s="1"/>
  <c r="CO28" i="2"/>
  <c r="CN28" i="2"/>
  <c r="CM28" i="2"/>
  <c r="CK28" i="2"/>
  <c r="CJ28" i="2"/>
  <c r="CI28" i="2"/>
  <c r="CF28" i="2"/>
  <c r="CC28" i="2"/>
  <c r="CL28" i="2" s="1"/>
  <c r="BZ28" i="2"/>
  <c r="BY28" i="2"/>
  <c r="BX28" i="2"/>
  <c r="BV28" i="2"/>
  <c r="BU28" i="2"/>
  <c r="BQ28" i="2"/>
  <c r="BN28" i="2"/>
  <c r="BW28" i="2" s="1"/>
  <c r="BK28" i="2"/>
  <c r="BT28" i="2" s="1"/>
  <c r="BJ28" i="2"/>
  <c r="BI28" i="2"/>
  <c r="BH28" i="2"/>
  <c r="BG28" i="2"/>
  <c r="BF28" i="2"/>
  <c r="BB28" i="2"/>
  <c r="AY28" i="2"/>
  <c r="AV28" i="2"/>
  <c r="BE28" i="2" s="1"/>
  <c r="AU28" i="2"/>
  <c r="AT28" i="2"/>
  <c r="AS28" i="2"/>
  <c r="AR28" i="2"/>
  <c r="AQ28" i="2"/>
  <c r="AP28" i="2"/>
  <c r="AJ28" i="2"/>
  <c r="AG28" i="2"/>
  <c r="AF28" i="2"/>
  <c r="AE28" i="2"/>
  <c r="AC28" i="2"/>
  <c r="AB28" i="2"/>
  <c r="X28" i="2"/>
  <c r="U28" i="2"/>
  <c r="GJ28" i="2" s="1"/>
  <c r="R28" i="2"/>
  <c r="AA28" i="2" s="1"/>
  <c r="Q28" i="2"/>
  <c r="P28" i="2"/>
  <c r="O28" i="2"/>
  <c r="N28" i="2"/>
  <c r="M28" i="2"/>
  <c r="L28" i="2"/>
  <c r="I28" i="2"/>
  <c r="GA28" i="2" s="1"/>
  <c r="F28" i="2"/>
  <c r="C28" i="2"/>
  <c r="HD27" i="2"/>
  <c r="HC27" i="2"/>
  <c r="HA27" i="2"/>
  <c r="GZ27" i="2"/>
  <c r="GX27" i="2"/>
  <c r="GW27" i="2"/>
  <c r="GU27" i="2"/>
  <c r="GT27" i="2"/>
  <c r="GR27" i="2"/>
  <c r="GQ27" i="2"/>
  <c r="GO27" i="2"/>
  <c r="GN27" i="2"/>
  <c r="GL27" i="2"/>
  <c r="GK27" i="2"/>
  <c r="GI27" i="2"/>
  <c r="GH27" i="2"/>
  <c r="GF27" i="2"/>
  <c r="GE27" i="2"/>
  <c r="GC27" i="2"/>
  <c r="GB27" i="2"/>
  <c r="FZ27" i="2"/>
  <c r="FY27" i="2"/>
  <c r="FW27" i="2"/>
  <c r="FV27" i="2"/>
  <c r="FR27" i="2"/>
  <c r="FX27" i="2" s="1"/>
  <c r="FO27" i="2"/>
  <c r="FL27" i="2"/>
  <c r="FU27" i="2" s="1"/>
  <c r="FK27" i="2"/>
  <c r="FJ27" i="2"/>
  <c r="FI27" i="2"/>
  <c r="FH27" i="2"/>
  <c r="FG27" i="2"/>
  <c r="FF27" i="2"/>
  <c r="FC27" i="2"/>
  <c r="EZ27" i="2"/>
  <c r="EW27" i="2"/>
  <c r="EV27" i="2"/>
  <c r="EU27" i="2"/>
  <c r="ET27" i="2"/>
  <c r="ES27" i="2"/>
  <c r="ER27" i="2"/>
  <c r="EQ27" i="2"/>
  <c r="EN27" i="2"/>
  <c r="EK27" i="2"/>
  <c r="EH27" i="2"/>
  <c r="EG27" i="2"/>
  <c r="EF27" i="2"/>
  <c r="ED27" i="2"/>
  <c r="EC27" i="2"/>
  <c r="EB27" i="2"/>
  <c r="DY27" i="2"/>
  <c r="EE27" i="2" s="1"/>
  <c r="DV27" i="2"/>
  <c r="DS27" i="2"/>
  <c r="DR27" i="2"/>
  <c r="DQ27" i="2"/>
  <c r="DO27" i="2"/>
  <c r="DN27" i="2"/>
  <c r="DJ27" i="2"/>
  <c r="DP27" i="2" s="1"/>
  <c r="DG27" i="2"/>
  <c r="DM27" i="2" s="1"/>
  <c r="DD27" i="2"/>
  <c r="DC27" i="2"/>
  <c r="DB27" i="2"/>
  <c r="DA27" i="2"/>
  <c r="CZ27" i="2"/>
  <c r="CY27" i="2"/>
  <c r="CX27" i="2"/>
  <c r="CU27" i="2"/>
  <c r="GS27" i="2" s="1"/>
  <c r="CR27" i="2"/>
  <c r="CO27" i="2"/>
  <c r="CN27" i="2"/>
  <c r="CM27" i="2"/>
  <c r="CL27" i="2"/>
  <c r="CK27" i="2"/>
  <c r="CJ27" i="2"/>
  <c r="CI27" i="2"/>
  <c r="CF27" i="2"/>
  <c r="CC27" i="2"/>
  <c r="BZ27" i="2"/>
  <c r="BY27" i="2"/>
  <c r="BX27" i="2"/>
  <c r="BV27" i="2"/>
  <c r="BU27" i="2"/>
  <c r="BQ27" i="2"/>
  <c r="BW27" i="2" s="1"/>
  <c r="BN27" i="2"/>
  <c r="BK27" i="2"/>
  <c r="BT27" i="2" s="1"/>
  <c r="BJ27" i="2"/>
  <c r="BI27" i="2"/>
  <c r="BG27" i="2"/>
  <c r="BF27" i="2"/>
  <c r="BB27" i="2"/>
  <c r="AY27" i="2"/>
  <c r="AV27" i="2"/>
  <c r="BE27" i="2" s="1"/>
  <c r="AU27" i="2"/>
  <c r="AT27" i="2"/>
  <c r="AS27" i="2"/>
  <c r="AR27" i="2"/>
  <c r="AQ27" i="2"/>
  <c r="AJ27" i="2"/>
  <c r="AP27" i="2" s="1"/>
  <c r="AG27" i="2"/>
  <c r="AF27" i="2"/>
  <c r="AE27" i="2"/>
  <c r="AC27" i="2"/>
  <c r="AB27" i="2"/>
  <c r="AA27" i="2"/>
  <c r="X27" i="2"/>
  <c r="AD27" i="2" s="1"/>
  <c r="U27" i="2"/>
  <c r="R27" i="2"/>
  <c r="Q27" i="2"/>
  <c r="P27" i="2"/>
  <c r="N27" i="2"/>
  <c r="M27" i="2"/>
  <c r="I27" i="2"/>
  <c r="GY27" i="2" s="1"/>
  <c r="F27" i="2"/>
  <c r="L27" i="2" s="1"/>
  <c r="C27" i="2"/>
  <c r="HD26" i="2"/>
  <c r="HC26" i="2"/>
  <c r="HA26" i="2"/>
  <c r="GZ26" i="2"/>
  <c r="GX26" i="2"/>
  <c r="GW26" i="2"/>
  <c r="GU26" i="2"/>
  <c r="GT26" i="2"/>
  <c r="GR26" i="2"/>
  <c r="GQ26" i="2"/>
  <c r="GO26" i="2"/>
  <c r="GN26" i="2"/>
  <c r="GL26" i="2"/>
  <c r="GK26" i="2"/>
  <c r="GI26" i="2"/>
  <c r="GH26" i="2"/>
  <c r="GG26" i="2"/>
  <c r="GF26" i="2"/>
  <c r="GE26" i="2"/>
  <c r="GC26" i="2"/>
  <c r="GB26" i="2"/>
  <c r="FZ26" i="2"/>
  <c r="FY26" i="2"/>
  <c r="FW26" i="2"/>
  <c r="FV26" i="2"/>
  <c r="FU26" i="2"/>
  <c r="FR26" i="2"/>
  <c r="FX26" i="2" s="1"/>
  <c r="FO26" i="2"/>
  <c r="FL26" i="2"/>
  <c r="FK26" i="2"/>
  <c r="FJ26" i="2"/>
  <c r="FH26" i="2"/>
  <c r="FG26" i="2"/>
  <c r="FC26" i="2"/>
  <c r="EZ26" i="2"/>
  <c r="FF26" i="2" s="1"/>
  <c r="EW26" i="2"/>
  <c r="EV26" i="2"/>
  <c r="EU26" i="2"/>
  <c r="ES26" i="2"/>
  <c r="ER26" i="2"/>
  <c r="EN26" i="2"/>
  <c r="EK26" i="2"/>
  <c r="HB26" i="2" s="1"/>
  <c r="EH26" i="2"/>
  <c r="EQ26" i="2" s="1"/>
  <c r="EG26" i="2"/>
  <c r="EF26" i="2"/>
  <c r="ED26" i="2"/>
  <c r="EC26" i="2"/>
  <c r="DY26" i="2"/>
  <c r="EE26" i="2" s="1"/>
  <c r="DV26" i="2"/>
  <c r="EB26" i="2" s="1"/>
  <c r="DS26" i="2"/>
  <c r="DR26" i="2"/>
  <c r="DQ26" i="2"/>
  <c r="DO26" i="2"/>
  <c r="DN26" i="2"/>
  <c r="DM26" i="2"/>
  <c r="DJ26" i="2"/>
  <c r="DP26" i="2" s="1"/>
  <c r="DG26" i="2"/>
  <c r="DD26" i="2"/>
  <c r="DC26" i="2"/>
  <c r="DB26" i="2"/>
  <c r="CZ26" i="2"/>
  <c r="CY26" i="2"/>
  <c r="CU26" i="2"/>
  <c r="GS26" i="2" s="1"/>
  <c r="CR26" i="2"/>
  <c r="GV26" i="2" s="1"/>
  <c r="CO26" i="2"/>
  <c r="CN26" i="2"/>
  <c r="CM26" i="2"/>
  <c r="CK26" i="2"/>
  <c r="CJ26" i="2"/>
  <c r="CF26" i="2"/>
  <c r="CL26" i="2" s="1"/>
  <c r="CC26" i="2"/>
  <c r="BZ26" i="2"/>
  <c r="CI26" i="2" s="1"/>
  <c r="BY26" i="2"/>
  <c r="BX26" i="2"/>
  <c r="BV26" i="2"/>
  <c r="BU26" i="2"/>
  <c r="BQ26" i="2"/>
  <c r="BW26" i="2" s="1"/>
  <c r="BN26" i="2"/>
  <c r="BK26" i="2"/>
  <c r="BT26" i="2" s="1"/>
  <c r="BJ26" i="2"/>
  <c r="BI26" i="2"/>
  <c r="BG26" i="2"/>
  <c r="BF26" i="2"/>
  <c r="BE26" i="2"/>
  <c r="BB26" i="2"/>
  <c r="BH26" i="2" s="1"/>
  <c r="AY26" i="2"/>
  <c r="GP26" i="2" s="1"/>
  <c r="AV26" i="2"/>
  <c r="AU26" i="2"/>
  <c r="AT26" i="2"/>
  <c r="AR26" i="2"/>
  <c r="AQ26" i="2"/>
  <c r="AJ26" i="2"/>
  <c r="AP26" i="2" s="1"/>
  <c r="AG26" i="2"/>
  <c r="AF26" i="2"/>
  <c r="AE26" i="2"/>
  <c r="AC26" i="2"/>
  <c r="AB26" i="2"/>
  <c r="X26" i="2"/>
  <c r="U26" i="2"/>
  <c r="AD26" i="2" s="1"/>
  <c r="R26" i="2"/>
  <c r="AA26" i="2" s="1"/>
  <c r="Q26" i="2"/>
  <c r="P26" i="2"/>
  <c r="O26" i="2"/>
  <c r="N26" i="2"/>
  <c r="M26" i="2"/>
  <c r="I26" i="2"/>
  <c r="GA26" i="2" s="1"/>
  <c r="F26" i="2"/>
  <c r="GJ26" i="2" s="1"/>
  <c r="C26" i="2"/>
  <c r="L26" i="2" s="1"/>
  <c r="HD25" i="2"/>
  <c r="HC25" i="2"/>
  <c r="HB25" i="2"/>
  <c r="HA25" i="2"/>
  <c r="GZ25" i="2"/>
  <c r="GX25" i="2"/>
  <c r="GW25" i="2"/>
  <c r="GU25" i="2"/>
  <c r="GT25" i="2"/>
  <c r="GS25" i="2"/>
  <c r="GR25" i="2"/>
  <c r="GQ25" i="2"/>
  <c r="GP25" i="2"/>
  <c r="GO25" i="2"/>
  <c r="GN25" i="2"/>
  <c r="GM25" i="2"/>
  <c r="GL25" i="2"/>
  <c r="GK25" i="2"/>
  <c r="GI25" i="2"/>
  <c r="GH25" i="2"/>
  <c r="GF25" i="2"/>
  <c r="GE25" i="2"/>
  <c r="GD25" i="2"/>
  <c r="GC25" i="2"/>
  <c r="GB25" i="2"/>
  <c r="GA25" i="2"/>
  <c r="FZ25" i="2"/>
  <c r="FY25" i="2"/>
  <c r="FW25" i="2"/>
  <c r="FV25" i="2"/>
  <c r="FR25" i="2"/>
  <c r="FO25" i="2"/>
  <c r="FX25" i="2" s="1"/>
  <c r="FL25" i="2"/>
  <c r="FU25" i="2" s="1"/>
  <c r="FK25" i="2"/>
  <c r="FJ25" i="2"/>
  <c r="FI25" i="2"/>
  <c r="FH25" i="2"/>
  <c r="FG25" i="2"/>
  <c r="FC25" i="2"/>
  <c r="EZ25" i="2"/>
  <c r="EW25" i="2"/>
  <c r="FF25" i="2" s="1"/>
  <c r="EV25" i="2"/>
  <c r="EU25" i="2"/>
  <c r="ET25" i="2"/>
  <c r="ER25" i="2"/>
  <c r="EN25" i="2"/>
  <c r="GY25" i="2" s="1"/>
  <c r="EK25" i="2"/>
  <c r="EH25" i="2"/>
  <c r="EQ25" i="2" s="1"/>
  <c r="EG25" i="2"/>
  <c r="EF25" i="2"/>
  <c r="ED25" i="2"/>
  <c r="EC25" i="2"/>
  <c r="DY25" i="2"/>
  <c r="EE25" i="2" s="1"/>
  <c r="DV25" i="2"/>
  <c r="EB25" i="2" s="1"/>
  <c r="DS25" i="2"/>
  <c r="DR25" i="2"/>
  <c r="DQ25" i="2"/>
  <c r="DP25" i="2"/>
  <c r="DO25" i="2"/>
  <c r="DN25" i="2"/>
  <c r="DM25" i="2"/>
  <c r="DJ25" i="2"/>
  <c r="DG25" i="2"/>
  <c r="DD25" i="2"/>
  <c r="DC25" i="2"/>
  <c r="DB25" i="2"/>
  <c r="DA25" i="2"/>
  <c r="CZ25" i="2"/>
  <c r="CY25" i="2"/>
  <c r="CX25" i="2"/>
  <c r="CU25" i="2"/>
  <c r="CR25" i="2"/>
  <c r="CO25" i="2"/>
  <c r="CN25" i="2"/>
  <c r="CM25" i="2"/>
  <c r="CK25" i="2"/>
  <c r="CJ25" i="2"/>
  <c r="CF25" i="2"/>
  <c r="CL25" i="2" s="1"/>
  <c r="CC25" i="2"/>
  <c r="BZ25" i="2"/>
  <c r="CI25" i="2" s="1"/>
  <c r="BY25" i="2"/>
  <c r="BX25" i="2"/>
  <c r="BV25" i="2"/>
  <c r="BU25" i="2"/>
  <c r="BQ25" i="2"/>
  <c r="BW25" i="2" s="1"/>
  <c r="BN25" i="2"/>
  <c r="BK25" i="2"/>
  <c r="BT25" i="2" s="1"/>
  <c r="BJ25" i="2"/>
  <c r="BI25" i="2"/>
  <c r="BH25" i="2"/>
  <c r="BG25" i="2"/>
  <c r="BF25" i="2"/>
  <c r="BE25" i="2"/>
  <c r="BB25" i="2"/>
  <c r="AY25" i="2"/>
  <c r="AV25" i="2"/>
  <c r="AU25" i="2"/>
  <c r="AT25" i="2"/>
  <c r="AS25" i="2"/>
  <c r="AR25" i="2"/>
  <c r="AQ25" i="2"/>
  <c r="AP25" i="2"/>
  <c r="AJ25" i="2"/>
  <c r="AG25" i="2"/>
  <c r="AF25" i="2"/>
  <c r="AE25" i="2"/>
  <c r="AC25" i="2"/>
  <c r="AB25" i="2"/>
  <c r="X25" i="2"/>
  <c r="GG25" i="2" s="1"/>
  <c r="U25" i="2"/>
  <c r="AA25" i="2" s="1"/>
  <c r="R25" i="2"/>
  <c r="Q25" i="2"/>
  <c r="P25" i="2"/>
  <c r="N25" i="2"/>
  <c r="M25" i="2"/>
  <c r="I25" i="2"/>
  <c r="O25" i="2" s="1"/>
  <c r="F25" i="2"/>
  <c r="GV25" i="2" s="1"/>
  <c r="C25" i="2"/>
  <c r="L25" i="2" s="1"/>
  <c r="HD24" i="2"/>
  <c r="HC24" i="2"/>
  <c r="HA24" i="2"/>
  <c r="GZ24" i="2"/>
  <c r="GX24" i="2"/>
  <c r="GW24" i="2"/>
  <c r="GU24" i="2"/>
  <c r="GT24" i="2"/>
  <c r="GR24" i="2"/>
  <c r="GQ24" i="2"/>
  <c r="GO24" i="2"/>
  <c r="GN24" i="2"/>
  <c r="GL24" i="2"/>
  <c r="GK24" i="2"/>
  <c r="GI24" i="2"/>
  <c r="GH24" i="2"/>
  <c r="GF24" i="2"/>
  <c r="GE24" i="2"/>
  <c r="GC24" i="2"/>
  <c r="GB24" i="2"/>
  <c r="FZ24" i="2"/>
  <c r="FY24" i="2"/>
  <c r="FW24" i="2"/>
  <c r="FV24" i="2"/>
  <c r="FR24" i="2"/>
  <c r="FO24" i="2"/>
  <c r="FU24" i="2" s="1"/>
  <c r="FL24" i="2"/>
  <c r="FK24" i="2"/>
  <c r="FJ24" i="2"/>
  <c r="FH24" i="2"/>
  <c r="FG24" i="2"/>
  <c r="FC24" i="2"/>
  <c r="EZ24" i="2"/>
  <c r="FI24" i="2" s="1"/>
  <c r="EW24" i="2"/>
  <c r="FF24" i="2" s="1"/>
  <c r="EV24" i="2"/>
  <c r="EU24" i="2"/>
  <c r="ES24" i="2"/>
  <c r="ER24" i="2"/>
  <c r="EN24" i="2"/>
  <c r="ET24" i="2" s="1"/>
  <c r="EK24" i="2"/>
  <c r="HB24" i="2" s="1"/>
  <c r="EH24" i="2"/>
  <c r="EG24" i="2"/>
  <c r="EF24" i="2"/>
  <c r="DY24" i="2"/>
  <c r="EE24" i="2" s="1"/>
  <c r="DV24" i="2"/>
  <c r="DS24" i="2"/>
  <c r="DR24" i="2"/>
  <c r="DQ24" i="2"/>
  <c r="DO24" i="2"/>
  <c r="DN24" i="2"/>
  <c r="DJ24" i="2"/>
  <c r="DP24" i="2" s="1"/>
  <c r="DG24" i="2"/>
  <c r="DD24" i="2"/>
  <c r="DM24" i="2" s="1"/>
  <c r="DC24" i="2"/>
  <c r="DB24" i="2"/>
  <c r="CY24" i="2"/>
  <c r="CU24" i="2"/>
  <c r="CR24" i="2"/>
  <c r="DA24" i="2" s="1"/>
  <c r="CO24" i="2"/>
  <c r="CN24" i="2"/>
  <c r="CM24" i="2"/>
  <c r="CL24" i="2"/>
  <c r="CK24" i="2"/>
  <c r="CJ24" i="2"/>
  <c r="CI24" i="2"/>
  <c r="CF24" i="2"/>
  <c r="CC24" i="2"/>
  <c r="BZ24" i="2"/>
  <c r="BY24" i="2"/>
  <c r="BX24" i="2"/>
  <c r="BV24" i="2"/>
  <c r="BU24" i="2"/>
  <c r="BQ24" i="2"/>
  <c r="BN24" i="2"/>
  <c r="BW24" i="2" s="1"/>
  <c r="BK24" i="2"/>
  <c r="BJ24" i="2"/>
  <c r="BI24" i="2"/>
  <c r="BG24" i="2"/>
  <c r="BF24" i="2"/>
  <c r="BB24" i="2"/>
  <c r="GM24" i="2" s="1"/>
  <c r="AY24" i="2"/>
  <c r="GP24" i="2" s="1"/>
  <c r="AV24" i="2"/>
  <c r="BE24" i="2" s="1"/>
  <c r="AU24" i="2"/>
  <c r="AT24" i="2"/>
  <c r="AS24" i="2"/>
  <c r="AR24" i="2"/>
  <c r="AQ24" i="2"/>
  <c r="AJ24" i="2"/>
  <c r="AG24" i="2"/>
  <c r="AP24" i="2" s="1"/>
  <c r="AF24" i="2"/>
  <c r="AE24" i="2"/>
  <c r="AC24" i="2"/>
  <c r="AB24" i="2"/>
  <c r="X24" i="2"/>
  <c r="U24" i="2"/>
  <c r="GJ24" i="2" s="1"/>
  <c r="R24" i="2"/>
  <c r="AA24" i="2" s="1"/>
  <c r="Q24" i="2"/>
  <c r="P24" i="2"/>
  <c r="N24" i="2"/>
  <c r="M24" i="2"/>
  <c r="I24" i="2"/>
  <c r="F24" i="2"/>
  <c r="GD24" i="2" s="1"/>
  <c r="C24" i="2"/>
  <c r="L24" i="2" s="1"/>
  <c r="HD23" i="2"/>
  <c r="HC23" i="2"/>
  <c r="HB23" i="2"/>
  <c r="HA23" i="2"/>
  <c r="GZ23" i="2"/>
  <c r="GX23" i="2"/>
  <c r="GW23" i="2"/>
  <c r="GU23" i="2"/>
  <c r="GT23" i="2"/>
  <c r="GR23" i="2"/>
  <c r="GQ23" i="2"/>
  <c r="GP23" i="2"/>
  <c r="GO23" i="2"/>
  <c r="GN23" i="2"/>
  <c r="GL23" i="2"/>
  <c r="GK23" i="2"/>
  <c r="GI23" i="2"/>
  <c r="GH23" i="2"/>
  <c r="GG23" i="2"/>
  <c r="GF23" i="2"/>
  <c r="GE23" i="2"/>
  <c r="GD23" i="2"/>
  <c r="GC23" i="2"/>
  <c r="GB23" i="2"/>
  <c r="FZ23" i="2"/>
  <c r="FY23" i="2"/>
  <c r="FW23" i="2"/>
  <c r="FV23" i="2"/>
  <c r="FU23" i="2"/>
  <c r="FR23" i="2"/>
  <c r="FO23" i="2"/>
  <c r="FX23" i="2" s="1"/>
  <c r="FL23" i="2"/>
  <c r="FK23" i="2"/>
  <c r="FJ23" i="2"/>
  <c r="FH23" i="2"/>
  <c r="FG23" i="2"/>
  <c r="FC23" i="2"/>
  <c r="FI23" i="2" s="1"/>
  <c r="EZ23" i="2"/>
  <c r="EW23" i="2"/>
  <c r="FF23" i="2" s="1"/>
  <c r="EV23" i="2"/>
  <c r="EU23" i="2"/>
  <c r="ET23" i="2"/>
  <c r="ES23" i="2"/>
  <c r="ER23" i="2"/>
  <c r="EQ23" i="2"/>
  <c r="EN23" i="2"/>
  <c r="GY23" i="2" s="1"/>
  <c r="EK23" i="2"/>
  <c r="EH23" i="2"/>
  <c r="EG23" i="2"/>
  <c r="EF23" i="2"/>
  <c r="EE23" i="2"/>
  <c r="ED23" i="2"/>
  <c r="EC23" i="2"/>
  <c r="EB23" i="2"/>
  <c r="DY23" i="2"/>
  <c r="DV23" i="2"/>
  <c r="DS23" i="2"/>
  <c r="DR23" i="2"/>
  <c r="DQ23" i="2"/>
  <c r="DO23" i="2"/>
  <c r="DN23" i="2"/>
  <c r="DM23" i="2"/>
  <c r="DJ23" i="2"/>
  <c r="DP23" i="2" s="1"/>
  <c r="DG23" i="2"/>
  <c r="DD23" i="2"/>
  <c r="DC23" i="2"/>
  <c r="DB23" i="2"/>
  <c r="CZ23" i="2"/>
  <c r="CY23" i="2"/>
  <c r="CU23" i="2"/>
  <c r="DA23" i="2" s="1"/>
  <c r="CR23" i="2"/>
  <c r="GV23" i="2" s="1"/>
  <c r="CO23" i="2"/>
  <c r="CN23" i="2"/>
  <c r="CM23" i="2"/>
  <c r="CL23" i="2"/>
  <c r="CK23" i="2"/>
  <c r="CJ23" i="2"/>
  <c r="CI23" i="2"/>
  <c r="CF23" i="2"/>
  <c r="CC23" i="2"/>
  <c r="BZ23" i="2"/>
  <c r="BY23" i="2"/>
  <c r="BX23" i="2"/>
  <c r="BW23" i="2"/>
  <c r="BV23" i="2"/>
  <c r="BU23" i="2"/>
  <c r="BT23" i="2"/>
  <c r="BQ23" i="2"/>
  <c r="BN23" i="2"/>
  <c r="BK23" i="2"/>
  <c r="BJ23" i="2"/>
  <c r="BI23" i="2"/>
  <c r="BG23" i="2"/>
  <c r="BF23" i="2"/>
  <c r="BB23" i="2"/>
  <c r="GM23" i="2" s="1"/>
  <c r="AY23" i="2"/>
  <c r="AV23" i="2"/>
  <c r="BE23" i="2" s="1"/>
  <c r="AU23" i="2"/>
  <c r="AT23" i="2"/>
  <c r="AR23" i="2"/>
  <c r="AQ23" i="2"/>
  <c r="AJ23" i="2"/>
  <c r="AG23" i="2"/>
  <c r="AF23" i="2"/>
  <c r="AE23" i="2"/>
  <c r="AC23" i="2"/>
  <c r="AB23" i="2"/>
  <c r="X23" i="2"/>
  <c r="AD23" i="2" s="1"/>
  <c r="U23" i="2"/>
  <c r="GJ23" i="2" s="1"/>
  <c r="R23" i="2"/>
  <c r="AA23" i="2" s="1"/>
  <c r="Q23" i="2"/>
  <c r="P23" i="2"/>
  <c r="N23" i="2"/>
  <c r="M23" i="2"/>
  <c r="L23" i="2"/>
  <c r="I23" i="2"/>
  <c r="F23" i="2"/>
  <c r="C23" i="2"/>
  <c r="HD22" i="2"/>
  <c r="HC22" i="2"/>
  <c r="HA22" i="2"/>
  <c r="GZ22" i="2"/>
  <c r="GX22" i="2"/>
  <c r="GW22" i="2"/>
  <c r="GU22" i="2"/>
  <c r="GT22" i="2"/>
  <c r="GR22" i="2"/>
  <c r="GQ22" i="2"/>
  <c r="GO22" i="2"/>
  <c r="GN22" i="2"/>
  <c r="GL22" i="2"/>
  <c r="GK22" i="2"/>
  <c r="GI22" i="2"/>
  <c r="GH22" i="2"/>
  <c r="GF22" i="2"/>
  <c r="GE22" i="2"/>
  <c r="GC22" i="2"/>
  <c r="GB22" i="2"/>
  <c r="FZ22" i="2"/>
  <c r="FY22" i="2"/>
  <c r="FW22" i="2"/>
  <c r="FV22" i="2"/>
  <c r="FR22" i="2"/>
  <c r="FO22" i="2"/>
  <c r="FX22" i="2" s="1"/>
  <c r="FL22" i="2"/>
  <c r="FU22" i="2" s="1"/>
  <c r="FK22" i="2"/>
  <c r="FJ22" i="2"/>
  <c r="FH22" i="2"/>
  <c r="FG22" i="2"/>
  <c r="FF22" i="2"/>
  <c r="FC22" i="2"/>
  <c r="FI22" i="2" s="1"/>
  <c r="EZ22" i="2"/>
  <c r="EW22" i="2"/>
  <c r="EV22" i="2"/>
  <c r="EU22" i="2"/>
  <c r="ES22" i="2"/>
  <c r="EQ22" i="2"/>
  <c r="EN22" i="2"/>
  <c r="EK22" i="2"/>
  <c r="HB22" i="2" s="1"/>
  <c r="EH22" i="2"/>
  <c r="EG22" i="2"/>
  <c r="EF22" i="2"/>
  <c r="ED22" i="2"/>
  <c r="EC22" i="2"/>
  <c r="EB22" i="2"/>
  <c r="DY22" i="2"/>
  <c r="DV22" i="2"/>
  <c r="EE22" i="2" s="1"/>
  <c r="DS22" i="2"/>
  <c r="DR22" i="2"/>
  <c r="DQ22" i="2"/>
  <c r="DP22" i="2"/>
  <c r="DO22" i="2"/>
  <c r="DN22" i="2"/>
  <c r="DJ22" i="2"/>
  <c r="DG22" i="2"/>
  <c r="DD22" i="2"/>
  <c r="DM22" i="2" s="1"/>
  <c r="DC22" i="2"/>
  <c r="DB22" i="2"/>
  <c r="DA22" i="2"/>
  <c r="CZ22" i="2"/>
  <c r="CY22" i="2"/>
  <c r="CU22" i="2"/>
  <c r="GS22" i="2" s="1"/>
  <c r="CR22" i="2"/>
  <c r="GV22" i="2" s="1"/>
  <c r="CO22" i="2"/>
  <c r="CN22" i="2"/>
  <c r="CM22" i="2"/>
  <c r="CK22" i="2"/>
  <c r="CJ22" i="2"/>
  <c r="CI22" i="2"/>
  <c r="CF22" i="2"/>
  <c r="CC22" i="2"/>
  <c r="CL22" i="2" s="1"/>
  <c r="BZ22" i="2"/>
  <c r="BY22" i="2"/>
  <c r="BX22" i="2"/>
  <c r="BV22" i="2"/>
  <c r="BU22" i="2"/>
  <c r="BQ22" i="2"/>
  <c r="BN22" i="2"/>
  <c r="BW22" i="2" s="1"/>
  <c r="BK22" i="2"/>
  <c r="BT22" i="2" s="1"/>
  <c r="BJ22" i="2"/>
  <c r="BI22" i="2"/>
  <c r="BH22" i="2"/>
  <c r="BG22" i="2"/>
  <c r="BF22" i="2"/>
  <c r="BB22" i="2"/>
  <c r="AY22" i="2"/>
  <c r="GP22" i="2" s="1"/>
  <c r="AV22" i="2"/>
  <c r="BE22" i="2" s="1"/>
  <c r="AU22" i="2"/>
  <c r="AT22" i="2"/>
  <c r="AS22" i="2"/>
  <c r="AR22" i="2"/>
  <c r="AQ22" i="2"/>
  <c r="AJ22" i="2"/>
  <c r="AG22" i="2"/>
  <c r="AP22" i="2" s="1"/>
  <c r="AF22" i="2"/>
  <c r="AE22" i="2"/>
  <c r="AC22" i="2"/>
  <c r="AB22" i="2"/>
  <c r="X22" i="2"/>
  <c r="U22" i="2"/>
  <c r="GJ22" i="2" s="1"/>
  <c r="R22" i="2"/>
  <c r="AA22" i="2" s="1"/>
  <c r="Q22" i="2"/>
  <c r="P22" i="2"/>
  <c r="N22" i="2"/>
  <c r="M22" i="2"/>
  <c r="L22" i="2"/>
  <c r="I22" i="2"/>
  <c r="O22" i="2" s="1"/>
  <c r="F22" i="2"/>
  <c r="GD22" i="2" s="1"/>
  <c r="C22" i="2"/>
  <c r="HD21" i="2"/>
  <c r="HC21" i="2"/>
  <c r="HA21" i="2"/>
  <c r="GZ21" i="2"/>
  <c r="GY21" i="2"/>
  <c r="GX21" i="2"/>
  <c r="GW21" i="2"/>
  <c r="GU21" i="2"/>
  <c r="GT21" i="2"/>
  <c r="GR21" i="2"/>
  <c r="GQ21" i="2"/>
  <c r="GO21" i="2"/>
  <c r="GN21" i="2"/>
  <c r="GM21" i="2"/>
  <c r="GL21" i="2"/>
  <c r="GK21" i="2"/>
  <c r="GI21" i="2"/>
  <c r="GH21" i="2"/>
  <c r="GF21" i="2"/>
  <c r="GE21" i="2"/>
  <c r="GC21" i="2"/>
  <c r="GB21" i="2"/>
  <c r="FZ21" i="2"/>
  <c r="FY21" i="2"/>
  <c r="FW21" i="2"/>
  <c r="FV21" i="2"/>
  <c r="FR21" i="2"/>
  <c r="FX21" i="2" s="1"/>
  <c r="FO21" i="2"/>
  <c r="FL21" i="2"/>
  <c r="FU21" i="2" s="1"/>
  <c r="FK21" i="2"/>
  <c r="FJ21" i="2"/>
  <c r="FI21" i="2"/>
  <c r="FH21" i="2"/>
  <c r="FG21" i="2"/>
  <c r="FF21" i="2"/>
  <c r="FC21" i="2"/>
  <c r="EZ21" i="2"/>
  <c r="EW21" i="2"/>
  <c r="EV21" i="2"/>
  <c r="EU21" i="2"/>
  <c r="ET21" i="2"/>
  <c r="ES21" i="2"/>
  <c r="ER21" i="2"/>
  <c r="EQ21" i="2"/>
  <c r="EN21" i="2"/>
  <c r="EK21" i="2"/>
  <c r="EH21" i="2"/>
  <c r="EG21" i="2"/>
  <c r="EF21" i="2"/>
  <c r="ED21" i="2"/>
  <c r="EC21" i="2"/>
  <c r="EB21" i="2"/>
  <c r="DY21" i="2"/>
  <c r="EE21" i="2" s="1"/>
  <c r="DV21" i="2"/>
  <c r="DS21" i="2"/>
  <c r="DR21" i="2"/>
  <c r="DQ21" i="2"/>
  <c r="DO21" i="2"/>
  <c r="DN21" i="2"/>
  <c r="DJ21" i="2"/>
  <c r="DP21" i="2" s="1"/>
  <c r="DG21" i="2"/>
  <c r="DD21" i="2"/>
  <c r="DM21" i="2" s="1"/>
  <c r="DC21" i="2"/>
  <c r="DB21" i="2"/>
  <c r="DA21" i="2"/>
  <c r="CZ21" i="2"/>
  <c r="CY21" i="2"/>
  <c r="CX21" i="2"/>
  <c r="CU21" i="2"/>
  <c r="CR21" i="2"/>
  <c r="CO21" i="2"/>
  <c r="CN21" i="2"/>
  <c r="CM21" i="2"/>
  <c r="CL21" i="2"/>
  <c r="CK21" i="2"/>
  <c r="CJ21" i="2"/>
  <c r="CI21" i="2"/>
  <c r="CF21" i="2"/>
  <c r="CC21" i="2"/>
  <c r="BZ21" i="2"/>
  <c r="BY21" i="2"/>
  <c r="BX21" i="2"/>
  <c r="BV21" i="2"/>
  <c r="BU21" i="2"/>
  <c r="BT21" i="2"/>
  <c r="BQ21" i="2"/>
  <c r="BW21" i="2" s="1"/>
  <c r="BN21" i="2"/>
  <c r="BK21" i="2"/>
  <c r="BJ21" i="2"/>
  <c r="BI21" i="2"/>
  <c r="BG21" i="2"/>
  <c r="BF21" i="2"/>
  <c r="BB21" i="2"/>
  <c r="BH21" i="2" s="1"/>
  <c r="AY21" i="2"/>
  <c r="AV21" i="2"/>
  <c r="BE21" i="2" s="1"/>
  <c r="AU21" i="2"/>
  <c r="AT21" i="2"/>
  <c r="AR21" i="2"/>
  <c r="AQ21" i="2"/>
  <c r="AJ21" i="2"/>
  <c r="AP21" i="2" s="1"/>
  <c r="AG21" i="2"/>
  <c r="AF21" i="2"/>
  <c r="AE21" i="2"/>
  <c r="AC21" i="2"/>
  <c r="AB21" i="2"/>
  <c r="AA21" i="2"/>
  <c r="X21" i="2"/>
  <c r="U21" i="2"/>
  <c r="R21" i="2"/>
  <c r="Q21" i="2"/>
  <c r="P21" i="2"/>
  <c r="N21" i="2"/>
  <c r="M21" i="2"/>
  <c r="I21" i="2"/>
  <c r="GA21" i="2" s="1"/>
  <c r="F21" i="2"/>
  <c r="GP21" i="2" s="1"/>
  <c r="C21" i="2"/>
  <c r="HD20" i="2"/>
  <c r="HC20" i="2"/>
  <c r="HA20" i="2"/>
  <c r="GZ20" i="2"/>
  <c r="GX20" i="2"/>
  <c r="GW20" i="2"/>
  <c r="GU20" i="2"/>
  <c r="GT20" i="2"/>
  <c r="GR20" i="2"/>
  <c r="GQ20" i="2"/>
  <c r="GO20" i="2"/>
  <c r="GN20" i="2"/>
  <c r="GL20" i="2"/>
  <c r="GK20" i="2"/>
  <c r="GI20" i="2"/>
  <c r="GH20" i="2"/>
  <c r="GF20" i="2"/>
  <c r="GE20" i="2"/>
  <c r="GC20" i="2"/>
  <c r="GB20" i="2"/>
  <c r="FZ20" i="2"/>
  <c r="FY20" i="2"/>
  <c r="FW20" i="2"/>
  <c r="FV20" i="2"/>
  <c r="FU20" i="2"/>
  <c r="FR20" i="2"/>
  <c r="FX20" i="2" s="1"/>
  <c r="FO20" i="2"/>
  <c r="FL20" i="2"/>
  <c r="FK20" i="2"/>
  <c r="FJ20" i="2"/>
  <c r="FH20" i="2"/>
  <c r="FG20" i="2"/>
  <c r="FC20" i="2"/>
  <c r="FI20" i="2" s="1"/>
  <c r="EZ20" i="2"/>
  <c r="FF20" i="2" s="1"/>
  <c r="EW20" i="2"/>
  <c r="EV20" i="2"/>
  <c r="EU20" i="2"/>
  <c r="ES20" i="2"/>
  <c r="ER20" i="2"/>
  <c r="EN20" i="2"/>
  <c r="ET20" i="2" s="1"/>
  <c r="EK20" i="2"/>
  <c r="HB20" i="2" s="1"/>
  <c r="EH20" i="2"/>
  <c r="EQ20" i="2" s="1"/>
  <c r="EG20" i="2"/>
  <c r="EF20" i="2"/>
  <c r="ED20" i="2"/>
  <c r="EC20" i="2"/>
  <c r="DY20" i="2"/>
  <c r="EE20" i="2" s="1"/>
  <c r="DV20" i="2"/>
  <c r="EB20" i="2" s="1"/>
  <c r="DS20" i="2"/>
  <c r="DR20" i="2"/>
  <c r="DQ20" i="2"/>
  <c r="DO20" i="2"/>
  <c r="DN20" i="2"/>
  <c r="DM20" i="2"/>
  <c r="DJ20" i="2"/>
  <c r="DP20" i="2" s="1"/>
  <c r="DG20" i="2"/>
  <c r="DD20" i="2"/>
  <c r="DC20" i="2"/>
  <c r="DB20" i="2"/>
  <c r="CZ20" i="2"/>
  <c r="CU20" i="2"/>
  <c r="CR20" i="2"/>
  <c r="GV20" i="2" s="1"/>
  <c r="CO20" i="2"/>
  <c r="CN20" i="2"/>
  <c r="CM20" i="2"/>
  <c r="CL20" i="2"/>
  <c r="CK20" i="2"/>
  <c r="CJ20" i="2"/>
  <c r="CI20" i="2"/>
  <c r="CF20" i="2"/>
  <c r="CC20" i="2"/>
  <c r="BZ20" i="2"/>
  <c r="BY20" i="2"/>
  <c r="BX20" i="2"/>
  <c r="BW20" i="2"/>
  <c r="BV20" i="2"/>
  <c r="BU20" i="2"/>
  <c r="BT20" i="2"/>
  <c r="BQ20" i="2"/>
  <c r="BN20" i="2"/>
  <c r="BK20" i="2"/>
  <c r="BJ20" i="2"/>
  <c r="BI20" i="2"/>
  <c r="BG20" i="2"/>
  <c r="BF20" i="2"/>
  <c r="BE20" i="2"/>
  <c r="BB20" i="2"/>
  <c r="AY20" i="2"/>
  <c r="GP20" i="2" s="1"/>
  <c r="AV20" i="2"/>
  <c r="AU20" i="2"/>
  <c r="AT20" i="2"/>
  <c r="AR20" i="2"/>
  <c r="AQ20" i="2"/>
  <c r="AJ20" i="2"/>
  <c r="AG20" i="2"/>
  <c r="AF20" i="2"/>
  <c r="AE20" i="2"/>
  <c r="AC20" i="2"/>
  <c r="AB20" i="2"/>
  <c r="X20" i="2"/>
  <c r="GG20" i="2" s="1"/>
  <c r="U20" i="2"/>
  <c r="R20" i="2"/>
  <c r="Q20" i="2"/>
  <c r="P20" i="2"/>
  <c r="N20" i="2"/>
  <c r="M20" i="2"/>
  <c r="L20" i="2"/>
  <c r="I20" i="2"/>
  <c r="F20" i="2"/>
  <c r="GD20" i="2" s="1"/>
  <c r="C20" i="2"/>
  <c r="HD19" i="2"/>
  <c r="HC19" i="2"/>
  <c r="HA19" i="2"/>
  <c r="GZ19" i="2"/>
  <c r="GX19" i="2"/>
  <c r="GW19" i="2"/>
  <c r="GV19" i="2"/>
  <c r="GU19" i="2"/>
  <c r="GT19" i="2"/>
  <c r="GR19" i="2"/>
  <c r="GQ19" i="2"/>
  <c r="GO19" i="2"/>
  <c r="GN19" i="2"/>
  <c r="GL19" i="2"/>
  <c r="GK19" i="2"/>
  <c r="GI19" i="2"/>
  <c r="GH19" i="2"/>
  <c r="GF19" i="2"/>
  <c r="GE19" i="2"/>
  <c r="GC19" i="2"/>
  <c r="GB19" i="2"/>
  <c r="GA19" i="2"/>
  <c r="FZ19" i="2"/>
  <c r="FY19" i="2"/>
  <c r="FW19" i="2"/>
  <c r="FV19" i="2"/>
  <c r="FR19" i="2"/>
  <c r="FO19" i="2"/>
  <c r="FL19" i="2"/>
  <c r="FK19" i="2"/>
  <c r="FJ19" i="2"/>
  <c r="FH19" i="2"/>
  <c r="FG19" i="2"/>
  <c r="FF19" i="2"/>
  <c r="FC19" i="2"/>
  <c r="FI19" i="2" s="1"/>
  <c r="EZ19" i="2"/>
  <c r="EW19" i="2"/>
  <c r="EV19" i="2"/>
  <c r="EU19" i="2"/>
  <c r="ES19" i="2"/>
  <c r="ER19" i="2"/>
  <c r="EN19" i="2"/>
  <c r="EK19" i="2"/>
  <c r="EH19" i="2"/>
  <c r="EG19" i="2"/>
  <c r="EF19" i="2"/>
  <c r="ED19" i="2"/>
  <c r="EC19" i="2"/>
  <c r="DY19" i="2"/>
  <c r="EE19" i="2" s="1"/>
  <c r="DV19" i="2"/>
  <c r="DS19" i="2"/>
  <c r="EB19" i="2" s="1"/>
  <c r="DR19" i="2"/>
  <c r="DQ19" i="2"/>
  <c r="DO19" i="2"/>
  <c r="DN19" i="2"/>
  <c r="DJ19" i="2"/>
  <c r="DG19" i="2"/>
  <c r="DM19" i="2" s="1"/>
  <c r="DD19" i="2"/>
  <c r="DC19" i="2"/>
  <c r="DB19" i="2"/>
  <c r="CZ19" i="2"/>
  <c r="CY19" i="2"/>
  <c r="CX19" i="2"/>
  <c r="CU19" i="2"/>
  <c r="CR19" i="2"/>
  <c r="CO19" i="2"/>
  <c r="CN19" i="2"/>
  <c r="CM19" i="2"/>
  <c r="CK19" i="2"/>
  <c r="CJ19" i="2"/>
  <c r="CF19" i="2"/>
  <c r="CC19" i="2"/>
  <c r="CI19" i="2" s="1"/>
  <c r="BZ19" i="2"/>
  <c r="BY19" i="2"/>
  <c r="BX19" i="2"/>
  <c r="BV19" i="2"/>
  <c r="BU19" i="2"/>
  <c r="BQ19" i="2"/>
  <c r="BW19" i="2" s="1"/>
  <c r="BN19" i="2"/>
  <c r="BK19" i="2"/>
  <c r="BJ19" i="2"/>
  <c r="BI19" i="2"/>
  <c r="BG19" i="2"/>
  <c r="BF19" i="2"/>
  <c r="BB19" i="2"/>
  <c r="GM19" i="2" s="1"/>
  <c r="AY19" i="2"/>
  <c r="AV19" i="2"/>
  <c r="AU19" i="2"/>
  <c r="AT19" i="2"/>
  <c r="AR19" i="2"/>
  <c r="AQ19" i="2"/>
  <c r="AJ19" i="2"/>
  <c r="AG19" i="2"/>
  <c r="AF19" i="2"/>
  <c r="AE19" i="2"/>
  <c r="AC19" i="2"/>
  <c r="AB19" i="2"/>
  <c r="X19" i="2"/>
  <c r="GG19" i="2" s="1"/>
  <c r="U19" i="2"/>
  <c r="GJ19" i="2" s="1"/>
  <c r="R19" i="2"/>
  <c r="AA19" i="2" s="1"/>
  <c r="Q19" i="2"/>
  <c r="P19" i="2"/>
  <c r="N19" i="2"/>
  <c r="M19" i="2"/>
  <c r="I19" i="2"/>
  <c r="F19" i="2"/>
  <c r="O19" i="2" s="1"/>
  <c r="C19" i="2"/>
  <c r="L19" i="2" s="1"/>
  <c r="HD18" i="2"/>
  <c r="HC18" i="2"/>
  <c r="HB18" i="2"/>
  <c r="HA18" i="2"/>
  <c r="GZ18" i="2"/>
  <c r="GX18" i="2"/>
  <c r="GW18" i="2"/>
  <c r="GV18" i="2"/>
  <c r="GU18" i="2"/>
  <c r="GT18" i="2"/>
  <c r="GR18" i="2"/>
  <c r="GQ18" i="2"/>
  <c r="GP18" i="2"/>
  <c r="GO18" i="2"/>
  <c r="GN18" i="2"/>
  <c r="GL18" i="2"/>
  <c r="GK18" i="2"/>
  <c r="GJ18" i="2"/>
  <c r="GI18" i="2"/>
  <c r="GH18" i="2"/>
  <c r="GF18" i="2"/>
  <c r="GE18" i="2"/>
  <c r="GD18" i="2"/>
  <c r="GC18" i="2"/>
  <c r="GB18" i="2"/>
  <c r="FZ18" i="2"/>
  <c r="FY18" i="2"/>
  <c r="FW18" i="2"/>
  <c r="FV18" i="2"/>
  <c r="FR18" i="2"/>
  <c r="FO18" i="2"/>
  <c r="FX18" i="2" s="1"/>
  <c r="FL18" i="2"/>
  <c r="FU18" i="2" s="1"/>
  <c r="FK18" i="2"/>
  <c r="FJ18" i="2"/>
  <c r="FH18" i="2"/>
  <c r="FG18" i="2"/>
  <c r="FF18" i="2"/>
  <c r="FC18" i="2"/>
  <c r="EZ18" i="2"/>
  <c r="FI18" i="2" s="1"/>
  <c r="EW18" i="2"/>
  <c r="EV18" i="2"/>
  <c r="EU18" i="2"/>
  <c r="ET18" i="2"/>
  <c r="ES18" i="2"/>
  <c r="ER18" i="2"/>
  <c r="EN18" i="2"/>
  <c r="EK18" i="2"/>
  <c r="EH18" i="2"/>
  <c r="EQ18" i="2" s="1"/>
  <c r="EG18" i="2"/>
  <c r="EF18" i="2"/>
  <c r="ED18" i="2"/>
  <c r="EC18" i="2"/>
  <c r="DY18" i="2"/>
  <c r="DV18" i="2"/>
  <c r="EE18" i="2" s="1"/>
  <c r="DS18" i="2"/>
  <c r="DR18" i="2"/>
  <c r="DQ18" i="2"/>
  <c r="DP18" i="2"/>
  <c r="DO18" i="2"/>
  <c r="DN18" i="2"/>
  <c r="DM18" i="2"/>
  <c r="DJ18" i="2"/>
  <c r="DG18" i="2"/>
  <c r="DD18" i="2"/>
  <c r="DC18" i="2"/>
  <c r="DB18" i="2"/>
  <c r="CZ18" i="2"/>
  <c r="CY18" i="2"/>
  <c r="CX18" i="2"/>
  <c r="CU18" i="2"/>
  <c r="CR18" i="2"/>
  <c r="DA18" i="2" s="1"/>
  <c r="CO18" i="2"/>
  <c r="CN18" i="2"/>
  <c r="CM18" i="2"/>
  <c r="CL18" i="2"/>
  <c r="CK18" i="2"/>
  <c r="CJ18" i="2"/>
  <c r="CF18" i="2"/>
  <c r="CC18" i="2"/>
  <c r="BZ18" i="2"/>
  <c r="CI18" i="2" s="1"/>
  <c r="BY18" i="2"/>
  <c r="BX18" i="2"/>
  <c r="BW18" i="2"/>
  <c r="BV18" i="2"/>
  <c r="BU18" i="2"/>
  <c r="BQ18" i="2"/>
  <c r="BN18" i="2"/>
  <c r="BT18" i="2" s="1"/>
  <c r="BK18" i="2"/>
  <c r="BJ18" i="2"/>
  <c r="BI18" i="2"/>
  <c r="BH18" i="2"/>
  <c r="BG18" i="2"/>
  <c r="BF18" i="2"/>
  <c r="BB18" i="2"/>
  <c r="AY18" i="2"/>
  <c r="BE18" i="2" s="1"/>
  <c r="AV18" i="2"/>
  <c r="AU18" i="2"/>
  <c r="AT18" i="2"/>
  <c r="AS18" i="2"/>
  <c r="AR18" i="2"/>
  <c r="AQ18" i="2"/>
  <c r="AP18" i="2"/>
  <c r="AJ18" i="2"/>
  <c r="AG18" i="2"/>
  <c r="AF18" i="2"/>
  <c r="AE18" i="2"/>
  <c r="AD18" i="2"/>
  <c r="AC18" i="2"/>
  <c r="AB18" i="2"/>
  <c r="AA18" i="2"/>
  <c r="X18" i="2"/>
  <c r="U18" i="2"/>
  <c r="R18" i="2"/>
  <c r="Q18" i="2"/>
  <c r="P18" i="2"/>
  <c r="N18" i="2"/>
  <c r="M18" i="2"/>
  <c r="I18" i="2"/>
  <c r="GG18" i="2" s="1"/>
  <c r="F18" i="2"/>
  <c r="C18" i="2"/>
  <c r="L18" i="2" s="1"/>
  <c r="HD17" i="2"/>
  <c r="HC17" i="2"/>
  <c r="HB17" i="2"/>
  <c r="HA17" i="2"/>
  <c r="GZ17" i="2"/>
  <c r="GY17" i="2"/>
  <c r="GX17" i="2"/>
  <c r="GW17" i="2"/>
  <c r="GV17" i="2"/>
  <c r="GU17" i="2"/>
  <c r="GT17" i="2"/>
  <c r="GS17" i="2"/>
  <c r="GR17" i="2"/>
  <c r="GQ17" i="2"/>
  <c r="GP17" i="2"/>
  <c r="GO17" i="2"/>
  <c r="GN17" i="2"/>
  <c r="GM17" i="2"/>
  <c r="GL17" i="2"/>
  <c r="GK17" i="2"/>
  <c r="GJ17" i="2"/>
  <c r="GH17" i="2"/>
  <c r="GG17" i="2"/>
  <c r="FW17" i="2"/>
  <c r="FV17" i="2"/>
  <c r="FU17" i="2"/>
  <c r="HD16" i="2"/>
  <c r="HA16" i="2"/>
  <c r="GU16" i="2"/>
  <c r="GT16" i="2"/>
  <c r="GR16" i="2"/>
  <c r="GO16" i="2"/>
  <c r="GL16" i="2"/>
  <c r="GA16" i="2"/>
  <c r="FZ16" i="2"/>
  <c r="FW16" i="2"/>
  <c r="FV16" i="2"/>
  <c r="FS16" i="2"/>
  <c r="FS40" i="2" s="1"/>
  <c r="FP16" i="2"/>
  <c r="FO16" i="2" s="1"/>
  <c r="FM16" i="2"/>
  <c r="FL16" i="2"/>
  <c r="FU16" i="2" s="1"/>
  <c r="FK16" i="2"/>
  <c r="FH16" i="2"/>
  <c r="FG16" i="2"/>
  <c r="FD16" i="2"/>
  <c r="FJ16" i="2" s="1"/>
  <c r="FA16" i="2"/>
  <c r="EZ16" i="2" s="1"/>
  <c r="EX16" i="2"/>
  <c r="EX40" i="2" s="1"/>
  <c r="EW16" i="2"/>
  <c r="FF16" i="2" s="1"/>
  <c r="EV16" i="2"/>
  <c r="ES16" i="2"/>
  <c r="ER16" i="2"/>
  <c r="EO16" i="2"/>
  <c r="EU16" i="2" s="1"/>
  <c r="EL16" i="2"/>
  <c r="EL40" i="2" s="1"/>
  <c r="EI16" i="2"/>
  <c r="EI40" i="2" s="1"/>
  <c r="EG16" i="2"/>
  <c r="ED16" i="2"/>
  <c r="EC16" i="2"/>
  <c r="DZ16" i="2"/>
  <c r="DZ40" i="2" s="1"/>
  <c r="DW16" i="2"/>
  <c r="DW40" i="2" s="1"/>
  <c r="DT16" i="2"/>
  <c r="DR16" i="2"/>
  <c r="DO16" i="2"/>
  <c r="DN16" i="2"/>
  <c r="DK16" i="2"/>
  <c r="DK40" i="2" s="1"/>
  <c r="DH16" i="2"/>
  <c r="DG16" i="2" s="1"/>
  <c r="DM16" i="2" s="1"/>
  <c r="DE16" i="2"/>
  <c r="DD16" i="2"/>
  <c r="CZ16" i="2"/>
  <c r="CV16" i="2"/>
  <c r="CS16" i="2"/>
  <c r="CP16" i="2"/>
  <c r="CP40" i="2" s="1"/>
  <c r="CO16" i="2"/>
  <c r="CN16" i="2"/>
  <c r="CK16" i="2"/>
  <c r="CG16" i="2"/>
  <c r="CM16" i="2" s="1"/>
  <c r="CD16" i="2"/>
  <c r="CA16" i="2"/>
  <c r="CA40" i="2" s="1"/>
  <c r="BY16" i="2"/>
  <c r="BV16" i="2"/>
  <c r="BR16" i="2"/>
  <c r="BO16" i="2"/>
  <c r="BL16" i="2"/>
  <c r="BJ16" i="2"/>
  <c r="BG16" i="2"/>
  <c r="BC16" i="2"/>
  <c r="AZ16" i="2"/>
  <c r="AW16" i="2"/>
  <c r="AU16" i="2"/>
  <c r="AR16" i="2"/>
  <c r="AN16" i="2"/>
  <c r="AK16" i="2"/>
  <c r="AH16" i="2"/>
  <c r="AH40" i="2" s="1"/>
  <c r="AF16" i="2"/>
  <c r="AC16" i="2"/>
  <c r="Y16" i="2"/>
  <c r="V16" i="2"/>
  <c r="S16" i="2"/>
  <c r="Q16" i="2"/>
  <c r="N16" i="2"/>
  <c r="J16" i="2"/>
  <c r="G16" i="2"/>
  <c r="HC16" i="2" s="1"/>
  <c r="D16" i="2"/>
  <c r="D42" i="2" s="1"/>
  <c r="HD15" i="2"/>
  <c r="HC15" i="2"/>
  <c r="HA15" i="2"/>
  <c r="GZ15" i="2"/>
  <c r="GY15" i="2"/>
  <c r="GW15" i="2"/>
  <c r="GU15" i="2"/>
  <c r="GT15" i="2"/>
  <c r="GR15" i="2"/>
  <c r="GQ15" i="2"/>
  <c r="GO15" i="2"/>
  <c r="GN15" i="2"/>
  <c r="GL15" i="2"/>
  <c r="GK15" i="2"/>
  <c r="GJ15" i="2"/>
  <c r="GH15" i="2"/>
  <c r="GE15" i="2"/>
  <c r="GD15" i="2"/>
  <c r="GB15" i="2"/>
  <c r="FZ15" i="2"/>
  <c r="FY15" i="2"/>
  <c r="FW15" i="2"/>
  <c r="FV15" i="2"/>
  <c r="FU15" i="2"/>
  <c r="FR15" i="2"/>
  <c r="FX15" i="2" s="1"/>
  <c r="FO15" i="2"/>
  <c r="FL15" i="2"/>
  <c r="FK15" i="2"/>
  <c r="FJ15" i="2"/>
  <c r="FH15" i="2"/>
  <c r="FG15" i="2"/>
  <c r="FC15" i="2"/>
  <c r="FI15" i="2" s="1"/>
  <c r="EZ15" i="2"/>
  <c r="FF15" i="2" s="1"/>
  <c r="EW15" i="2"/>
  <c r="EV15" i="2"/>
  <c r="EU15" i="2"/>
  <c r="ES15" i="2"/>
  <c r="ER15" i="2"/>
  <c r="EN15" i="2"/>
  <c r="EK15" i="2"/>
  <c r="HB15" i="2" s="1"/>
  <c r="EH15" i="2"/>
  <c r="EQ15" i="2" s="1"/>
  <c r="EG15" i="2"/>
  <c r="EF15" i="2"/>
  <c r="ED15" i="2"/>
  <c r="EC15" i="2"/>
  <c r="EB15" i="2"/>
  <c r="DY15" i="2"/>
  <c r="EE15" i="2" s="1"/>
  <c r="DV15" i="2"/>
  <c r="DS15" i="2"/>
  <c r="DR15" i="2"/>
  <c r="DQ15" i="2"/>
  <c r="DO15" i="2"/>
  <c r="DN15" i="2"/>
  <c r="DM15" i="2"/>
  <c r="DJ15" i="2"/>
  <c r="DP15" i="2" s="1"/>
  <c r="DG15" i="2"/>
  <c r="DB15" i="2"/>
  <c r="DA15" i="2"/>
  <c r="CZ15" i="2"/>
  <c r="CY15" i="2"/>
  <c r="CU15" i="2"/>
  <c r="GS15" i="2" s="1"/>
  <c r="CR15" i="2"/>
  <c r="GV15" i="2" s="1"/>
  <c r="CO15" i="2"/>
  <c r="CN15" i="2"/>
  <c r="CM15" i="2"/>
  <c r="CL15" i="2"/>
  <c r="CK15" i="2"/>
  <c r="CJ15" i="2"/>
  <c r="CI15" i="2"/>
  <c r="CF15" i="2"/>
  <c r="CC15" i="2"/>
  <c r="BZ15" i="2"/>
  <c r="BY15" i="2"/>
  <c r="BX15" i="2"/>
  <c r="BW15" i="2"/>
  <c r="BV15" i="2"/>
  <c r="BU15" i="2"/>
  <c r="BT15" i="2"/>
  <c r="BQ15" i="2"/>
  <c r="BN15" i="2"/>
  <c r="BK15" i="2"/>
  <c r="BJ15" i="2"/>
  <c r="BI15" i="2"/>
  <c r="BG15" i="2"/>
  <c r="BF15" i="2"/>
  <c r="BB15" i="2"/>
  <c r="GM15" i="2" s="1"/>
  <c r="AY15" i="2"/>
  <c r="GP15" i="2" s="1"/>
  <c r="AV15" i="2"/>
  <c r="BE15" i="2" s="1"/>
  <c r="AU15" i="2"/>
  <c r="AT15" i="2"/>
  <c r="AS15" i="2"/>
  <c r="AR15" i="2"/>
  <c r="AQ15" i="2"/>
  <c r="AM15" i="2"/>
  <c r="AJ15" i="2"/>
  <c r="AG15" i="2"/>
  <c r="AP15" i="2" s="1"/>
  <c r="AF15" i="2"/>
  <c r="AE15" i="2"/>
  <c r="AC15" i="2"/>
  <c r="AB15" i="2"/>
  <c r="AA15" i="2"/>
  <c r="X15" i="2"/>
  <c r="GG15" i="2" s="1"/>
  <c r="U15" i="2"/>
  <c r="R15" i="2"/>
  <c r="Q15" i="2"/>
  <c r="P15" i="2"/>
  <c r="O15" i="2"/>
  <c r="N15" i="2"/>
  <c r="M15" i="2"/>
  <c r="L15" i="2"/>
  <c r="I15" i="2"/>
  <c r="GA15" i="2" s="1"/>
  <c r="F15" i="2"/>
  <c r="C15" i="2"/>
  <c r="HD14" i="2"/>
  <c r="HC14" i="2"/>
  <c r="HA14" i="2"/>
  <c r="GZ14" i="2"/>
  <c r="GY14" i="2"/>
  <c r="GW14" i="2"/>
  <c r="GU14" i="2"/>
  <c r="GT14" i="2"/>
  <c r="GR14" i="2"/>
  <c r="GQ14" i="2"/>
  <c r="GO14" i="2"/>
  <c r="GN14" i="2"/>
  <c r="GM14" i="2"/>
  <c r="GL14" i="2"/>
  <c r="GK14" i="2"/>
  <c r="GJ14" i="2"/>
  <c r="GH14" i="2"/>
  <c r="GE14" i="2"/>
  <c r="GD14" i="2"/>
  <c r="GB14" i="2"/>
  <c r="FZ14" i="2"/>
  <c r="FY14" i="2"/>
  <c r="FX14" i="2"/>
  <c r="FW14" i="2"/>
  <c r="FV14" i="2"/>
  <c r="FU14" i="2"/>
  <c r="FR14" i="2"/>
  <c r="FO14" i="2"/>
  <c r="FL14" i="2"/>
  <c r="FK14" i="2"/>
  <c r="FJ14" i="2"/>
  <c r="FH14" i="2"/>
  <c r="FG14" i="2"/>
  <c r="FF14" i="2"/>
  <c r="FC14" i="2"/>
  <c r="EZ14" i="2"/>
  <c r="EW14" i="2"/>
  <c r="EV14" i="2"/>
  <c r="EU14" i="2"/>
  <c r="ES14" i="2"/>
  <c r="ER14" i="2"/>
  <c r="EN14" i="2"/>
  <c r="ET14" i="2" s="1"/>
  <c r="EK14" i="2"/>
  <c r="HB14" i="2" s="1"/>
  <c r="EH14" i="2"/>
  <c r="EQ14" i="2" s="1"/>
  <c r="EG14" i="2"/>
  <c r="EF14" i="2"/>
  <c r="ED14" i="2"/>
  <c r="EC14" i="2"/>
  <c r="EB14" i="2"/>
  <c r="DY14" i="2"/>
  <c r="DV14" i="2"/>
  <c r="DS14" i="2"/>
  <c r="DR14" i="2"/>
  <c r="DQ14" i="2"/>
  <c r="DO14" i="2"/>
  <c r="DN14" i="2"/>
  <c r="DM14" i="2"/>
  <c r="DJ14" i="2"/>
  <c r="DP14" i="2" s="1"/>
  <c r="DG14" i="2"/>
  <c r="DB14" i="2"/>
  <c r="CZ14" i="2"/>
  <c r="CY14" i="2"/>
  <c r="CU14" i="2"/>
  <c r="GS14" i="2" s="1"/>
  <c r="CR14" i="2"/>
  <c r="GV14" i="2" s="1"/>
  <c r="CO14" i="2"/>
  <c r="CN14" i="2"/>
  <c r="CM14" i="2"/>
  <c r="CL14" i="2"/>
  <c r="CK14" i="2"/>
  <c r="CJ14" i="2"/>
  <c r="CI14" i="2"/>
  <c r="CF14" i="2"/>
  <c r="CC14" i="2"/>
  <c r="BZ14" i="2"/>
  <c r="BY14" i="2"/>
  <c r="BX14" i="2"/>
  <c r="BW14" i="2"/>
  <c r="BV14" i="2"/>
  <c r="BU14" i="2"/>
  <c r="BQ14" i="2"/>
  <c r="BN14" i="2"/>
  <c r="BK14" i="2"/>
  <c r="BT14" i="2" s="1"/>
  <c r="BJ14" i="2"/>
  <c r="BI14" i="2"/>
  <c r="BG14" i="2"/>
  <c r="BF14" i="2"/>
  <c r="BE14" i="2"/>
  <c r="BB14" i="2"/>
  <c r="BH14" i="2" s="1"/>
  <c r="AY14" i="2"/>
  <c r="GP14" i="2" s="1"/>
  <c r="AV14" i="2"/>
  <c r="AU14" i="2"/>
  <c r="AT14" i="2"/>
  <c r="AR14" i="2"/>
  <c r="AQ14" i="2"/>
  <c r="AM14" i="2"/>
  <c r="AJ14" i="2"/>
  <c r="AP14" i="2" s="1"/>
  <c r="AG14" i="2"/>
  <c r="AF14" i="2"/>
  <c r="AE14" i="2"/>
  <c r="AC14" i="2"/>
  <c r="AB14" i="2"/>
  <c r="AA14" i="2"/>
  <c r="X14" i="2"/>
  <c r="GG14" i="2" s="1"/>
  <c r="U14" i="2"/>
  <c r="R14" i="2"/>
  <c r="Q14" i="2"/>
  <c r="P14" i="2"/>
  <c r="O14" i="2"/>
  <c r="N14" i="2"/>
  <c r="M14" i="2"/>
  <c r="I14" i="2"/>
  <c r="GA14" i="2" s="1"/>
  <c r="F14" i="2"/>
  <c r="C14" i="2"/>
  <c r="L14" i="2" s="1"/>
  <c r="HD13" i="2"/>
  <c r="HC13" i="2"/>
  <c r="HA13" i="2"/>
  <c r="GZ13" i="2"/>
  <c r="GY13" i="2"/>
  <c r="GW13" i="2"/>
  <c r="GU13" i="2"/>
  <c r="GT13" i="2"/>
  <c r="GR13" i="2"/>
  <c r="GQ13" i="2"/>
  <c r="GO13" i="2"/>
  <c r="GN13" i="2"/>
  <c r="GL13" i="2"/>
  <c r="GK13" i="2"/>
  <c r="GJ13" i="2"/>
  <c r="GH13" i="2"/>
  <c r="GE13" i="2"/>
  <c r="GD13" i="2"/>
  <c r="GB13" i="2"/>
  <c r="FZ13" i="2"/>
  <c r="FY13" i="2"/>
  <c r="FX13" i="2"/>
  <c r="FW13" i="2"/>
  <c r="FV13" i="2"/>
  <c r="FU13" i="2"/>
  <c r="FR13" i="2"/>
  <c r="FO13" i="2"/>
  <c r="FL13" i="2"/>
  <c r="FK13" i="2"/>
  <c r="FJ13" i="2"/>
  <c r="FH13" i="2"/>
  <c r="FG13" i="2"/>
  <c r="FC13" i="2"/>
  <c r="EZ13" i="2"/>
  <c r="FF13" i="2" s="1"/>
  <c r="EW13" i="2"/>
  <c r="EV13" i="2"/>
  <c r="EU13" i="2"/>
  <c r="ES13" i="2"/>
  <c r="ER13" i="2"/>
  <c r="EN13" i="2"/>
  <c r="EK13" i="2"/>
  <c r="EH13" i="2"/>
  <c r="EG13" i="2"/>
  <c r="EF13" i="2"/>
  <c r="ED13" i="2"/>
  <c r="EC13" i="2"/>
  <c r="EB13" i="2"/>
  <c r="DY13" i="2"/>
  <c r="EE13" i="2" s="1"/>
  <c r="DV13" i="2"/>
  <c r="DS13" i="2"/>
  <c r="DR13" i="2"/>
  <c r="DQ13" i="2"/>
  <c r="DP13" i="2"/>
  <c r="DO13" i="2"/>
  <c r="DN13" i="2"/>
  <c r="DM13" i="2"/>
  <c r="DJ13" i="2"/>
  <c r="DJ16" i="2" s="1"/>
  <c r="DP16" i="2" s="1"/>
  <c r="DG13" i="2"/>
  <c r="DB13" i="2"/>
  <c r="DA13" i="2"/>
  <c r="CZ13" i="2"/>
  <c r="CY13" i="2"/>
  <c r="CU13" i="2"/>
  <c r="GS13" i="2" s="1"/>
  <c r="CR13" i="2"/>
  <c r="GV13" i="2" s="1"/>
  <c r="CO13" i="2"/>
  <c r="CX13" i="2" s="1"/>
  <c r="CN13" i="2"/>
  <c r="CM13" i="2"/>
  <c r="CK13" i="2"/>
  <c r="CJ13" i="2"/>
  <c r="CI13" i="2"/>
  <c r="CF13" i="2"/>
  <c r="CL13" i="2" s="1"/>
  <c r="CC13" i="2"/>
  <c r="BZ13" i="2"/>
  <c r="BY13" i="2"/>
  <c r="BX13" i="2"/>
  <c r="BW13" i="2"/>
  <c r="BV13" i="2"/>
  <c r="BU13" i="2"/>
  <c r="BT13" i="2"/>
  <c r="BQ13" i="2"/>
  <c r="BN13" i="2"/>
  <c r="BK13" i="2"/>
  <c r="BJ13" i="2"/>
  <c r="BI13" i="2"/>
  <c r="BG13" i="2"/>
  <c r="BF13" i="2"/>
  <c r="BE13" i="2"/>
  <c r="BB13" i="2"/>
  <c r="BH13" i="2" s="1"/>
  <c r="AY13" i="2"/>
  <c r="GP13" i="2" s="1"/>
  <c r="AV13" i="2"/>
  <c r="AU13" i="2"/>
  <c r="AT13" i="2"/>
  <c r="AS13" i="2"/>
  <c r="AR13" i="2"/>
  <c r="AQ13" i="2"/>
  <c r="AM13" i="2"/>
  <c r="AJ13" i="2"/>
  <c r="AG13" i="2"/>
  <c r="AP13" i="2" s="1"/>
  <c r="AF13" i="2"/>
  <c r="AE13" i="2"/>
  <c r="AC13" i="2"/>
  <c r="AB13" i="2"/>
  <c r="AA13" i="2"/>
  <c r="X13" i="2"/>
  <c r="GG13" i="2" s="1"/>
  <c r="U13" i="2"/>
  <c r="R13" i="2"/>
  <c r="Q13" i="2"/>
  <c r="P13" i="2"/>
  <c r="O13" i="2"/>
  <c r="N13" i="2"/>
  <c r="M13" i="2"/>
  <c r="I13" i="2"/>
  <c r="GA13" i="2" s="1"/>
  <c r="F13" i="2"/>
  <c r="C13" i="2"/>
  <c r="L13" i="2" s="1"/>
  <c r="HD12" i="2"/>
  <c r="HC12" i="2"/>
  <c r="HA12" i="2"/>
  <c r="GZ12" i="2"/>
  <c r="GY12" i="2"/>
  <c r="GW12" i="2"/>
  <c r="GU12" i="2"/>
  <c r="GT12" i="2"/>
  <c r="GR12" i="2"/>
  <c r="GQ12" i="2"/>
  <c r="GO12" i="2"/>
  <c r="GN12" i="2"/>
  <c r="GM12" i="2"/>
  <c r="GL12" i="2"/>
  <c r="GK12" i="2"/>
  <c r="GH12" i="2"/>
  <c r="GE12" i="2"/>
  <c r="GD12" i="2"/>
  <c r="GB12" i="2"/>
  <c r="FZ12" i="2"/>
  <c r="FY12" i="2"/>
  <c r="FW12" i="2"/>
  <c r="FV12" i="2"/>
  <c r="FU12" i="2"/>
  <c r="FR12" i="2"/>
  <c r="FX12" i="2" s="1"/>
  <c r="FO12" i="2"/>
  <c r="FL12" i="2"/>
  <c r="FK12" i="2"/>
  <c r="FJ12" i="2"/>
  <c r="FH12" i="2"/>
  <c r="FG12" i="2"/>
  <c r="FF12" i="2"/>
  <c r="FC12" i="2"/>
  <c r="EZ12" i="2"/>
  <c r="EW12" i="2"/>
  <c r="EV12" i="2"/>
  <c r="EU12" i="2"/>
  <c r="ES12" i="2"/>
  <c r="ER12" i="2"/>
  <c r="EN12" i="2"/>
  <c r="EK12" i="2"/>
  <c r="EH12" i="2"/>
  <c r="EG12" i="2"/>
  <c r="EF12" i="2"/>
  <c r="ED12" i="2"/>
  <c r="EC12" i="2"/>
  <c r="EB12" i="2"/>
  <c r="DY12" i="2"/>
  <c r="EE12" i="2" s="1"/>
  <c r="DV12" i="2"/>
  <c r="DS12" i="2"/>
  <c r="DR12" i="2"/>
  <c r="DQ12" i="2"/>
  <c r="DP12" i="2"/>
  <c r="DO12" i="2"/>
  <c r="DN12" i="2"/>
  <c r="DM12" i="2"/>
  <c r="DJ12" i="2"/>
  <c r="DG12" i="2"/>
  <c r="DB12" i="2"/>
  <c r="DA12" i="2"/>
  <c r="CZ12" i="2"/>
  <c r="CY12" i="2"/>
  <c r="CU12" i="2"/>
  <c r="GS12" i="2" s="1"/>
  <c r="CR12" i="2"/>
  <c r="GV12" i="2" s="1"/>
  <c r="CO12" i="2"/>
  <c r="CN12" i="2"/>
  <c r="CM12" i="2"/>
  <c r="CK12" i="2"/>
  <c r="CJ12" i="2"/>
  <c r="CI12" i="2"/>
  <c r="CF12" i="2"/>
  <c r="CL12" i="2" s="1"/>
  <c r="CC12" i="2"/>
  <c r="BZ12" i="2"/>
  <c r="BY12" i="2"/>
  <c r="BX12" i="2"/>
  <c r="BW12" i="2"/>
  <c r="BV12" i="2"/>
  <c r="BU12" i="2"/>
  <c r="BQ12" i="2"/>
  <c r="BN12" i="2"/>
  <c r="BK12" i="2"/>
  <c r="BT12" i="2" s="1"/>
  <c r="BJ12" i="2"/>
  <c r="BI12" i="2"/>
  <c r="BG12" i="2"/>
  <c r="BF12" i="2"/>
  <c r="BE12" i="2"/>
  <c r="BB12" i="2"/>
  <c r="BH12" i="2" s="1"/>
  <c r="AY12" i="2"/>
  <c r="GP12" i="2" s="1"/>
  <c r="AV12" i="2"/>
  <c r="AU12" i="2"/>
  <c r="AT12" i="2"/>
  <c r="AS12" i="2"/>
  <c r="AR12" i="2"/>
  <c r="AQ12" i="2"/>
  <c r="AM12" i="2"/>
  <c r="AJ12" i="2"/>
  <c r="AG12" i="2"/>
  <c r="AP12" i="2" s="1"/>
  <c r="AF12" i="2"/>
  <c r="AE12" i="2"/>
  <c r="AC12" i="2"/>
  <c r="AB12" i="2"/>
  <c r="AA12" i="2"/>
  <c r="X12" i="2"/>
  <c r="GG12" i="2" s="1"/>
  <c r="U12" i="2"/>
  <c r="R12" i="2"/>
  <c r="Q12" i="2"/>
  <c r="P12" i="2"/>
  <c r="O12" i="2"/>
  <c r="N12" i="2"/>
  <c r="M12" i="2"/>
  <c r="L12" i="2"/>
  <c r="I12" i="2"/>
  <c r="GA12" i="2" s="1"/>
  <c r="F12" i="2"/>
  <c r="GJ12" i="2" s="1"/>
  <c r="C12" i="2"/>
  <c r="HD11" i="2"/>
  <c r="HC11" i="2"/>
  <c r="HA11" i="2"/>
  <c r="GZ11" i="2"/>
  <c r="GY11" i="2"/>
  <c r="GW11" i="2"/>
  <c r="GV11" i="2"/>
  <c r="GU11" i="2"/>
  <c r="GT11" i="2"/>
  <c r="GQ11" i="2"/>
  <c r="GN11" i="2"/>
  <c r="GL11" i="2"/>
  <c r="GK11" i="2"/>
  <c r="GH11" i="2"/>
  <c r="GG11" i="2"/>
  <c r="GE11" i="2"/>
  <c r="GB11" i="2"/>
  <c r="GA11" i="2"/>
  <c r="FZ11" i="2"/>
  <c r="FY11" i="2"/>
  <c r="FW11" i="2"/>
  <c r="FV11" i="2"/>
  <c r="FR11" i="2"/>
  <c r="FO11" i="2"/>
  <c r="FU11" i="2" s="1"/>
  <c r="FL11" i="2"/>
  <c r="FK11" i="2"/>
  <c r="FJ11" i="2"/>
  <c r="FI11" i="2"/>
  <c r="FH11" i="2"/>
  <c r="FG11" i="2"/>
  <c r="FC11" i="2"/>
  <c r="FC16" i="2" s="1"/>
  <c r="FI16" i="2" s="1"/>
  <c r="EZ11" i="2"/>
  <c r="EW11" i="2"/>
  <c r="FF11" i="2" s="1"/>
  <c r="EV11" i="2"/>
  <c r="EU11" i="2"/>
  <c r="ET11" i="2"/>
  <c r="ES11" i="2"/>
  <c r="ER11" i="2"/>
  <c r="EQ11" i="2"/>
  <c r="EN11" i="2"/>
  <c r="EN16" i="2" s="1"/>
  <c r="EK11" i="2"/>
  <c r="EH11" i="2"/>
  <c r="EG11" i="2"/>
  <c r="EF11" i="2"/>
  <c r="ED11" i="2"/>
  <c r="EC11" i="2"/>
  <c r="EB11" i="2"/>
  <c r="DY11" i="2"/>
  <c r="DV11" i="2"/>
  <c r="EE11" i="2" s="1"/>
  <c r="DS11" i="2"/>
  <c r="DR11" i="2"/>
  <c r="DQ11" i="2"/>
  <c r="DO11" i="2"/>
  <c r="DN11" i="2"/>
  <c r="DJ11" i="2"/>
  <c r="DG11" i="2"/>
  <c r="DM11" i="2" s="1"/>
  <c r="DB11" i="2"/>
  <c r="DA11" i="2"/>
  <c r="CZ11" i="2"/>
  <c r="CY11" i="2"/>
  <c r="CX11" i="2"/>
  <c r="CU11" i="2"/>
  <c r="CR11" i="2"/>
  <c r="CO11" i="2"/>
  <c r="CN11" i="2"/>
  <c r="CM11" i="2"/>
  <c r="CK11" i="2"/>
  <c r="CJ11" i="2"/>
  <c r="CF11" i="2"/>
  <c r="CL11" i="2" s="1"/>
  <c r="CC11" i="2"/>
  <c r="BZ11" i="2"/>
  <c r="CI11" i="2" s="1"/>
  <c r="BY11" i="2"/>
  <c r="BX11" i="2"/>
  <c r="BW11" i="2"/>
  <c r="BV11" i="2"/>
  <c r="BU11" i="2"/>
  <c r="BQ11" i="2"/>
  <c r="BN11" i="2"/>
  <c r="BT11" i="2" s="1"/>
  <c r="BK11" i="2"/>
  <c r="BJ11" i="2"/>
  <c r="BI11" i="2"/>
  <c r="BH11" i="2"/>
  <c r="BG11" i="2"/>
  <c r="BF11" i="2"/>
  <c r="BB11" i="2"/>
  <c r="GM11" i="2" s="1"/>
  <c r="AY11" i="2"/>
  <c r="BE11" i="2" s="1"/>
  <c r="AV11" i="2"/>
  <c r="AU11" i="2"/>
  <c r="AT11" i="2"/>
  <c r="AS11" i="2"/>
  <c r="AR11" i="2"/>
  <c r="AQ11" i="2"/>
  <c r="AP11" i="2"/>
  <c r="AM11" i="2"/>
  <c r="AJ11" i="2"/>
  <c r="AG11" i="2"/>
  <c r="AF11" i="2"/>
  <c r="AE11" i="2"/>
  <c r="AC11" i="2"/>
  <c r="AB11" i="2"/>
  <c r="X11" i="2"/>
  <c r="AD11" i="2" s="1"/>
  <c r="U11" i="2"/>
  <c r="GJ11" i="2" s="1"/>
  <c r="R11" i="2"/>
  <c r="Q11" i="2"/>
  <c r="P11" i="2"/>
  <c r="O11" i="2"/>
  <c r="N11" i="2"/>
  <c r="M11" i="2"/>
  <c r="L11" i="2"/>
  <c r="I11" i="2"/>
  <c r="GS11" i="2" s="1"/>
  <c r="F11" i="2"/>
  <c r="C11" i="2"/>
  <c r="HC10" i="2"/>
  <c r="HB10" i="2"/>
  <c r="GZ10" i="2"/>
  <c r="GW10" i="2"/>
  <c r="GT10" i="2"/>
  <c r="GS10" i="2"/>
  <c r="GQ10" i="2"/>
  <c r="GN10" i="2"/>
  <c r="GK10" i="2"/>
  <c r="GH10" i="2"/>
  <c r="GE10" i="2"/>
  <c r="GB10" i="2"/>
  <c r="GA10" i="2"/>
  <c r="FZ10" i="2"/>
  <c r="FY10" i="2"/>
  <c r="FW10" i="2"/>
  <c r="FV10" i="2"/>
  <c r="FU10" i="2"/>
  <c r="FR10" i="2"/>
  <c r="FX10" i="2" s="1"/>
  <c r="FO10" i="2"/>
  <c r="FL10" i="2"/>
  <c r="FK10" i="2"/>
  <c r="FJ10" i="2"/>
  <c r="FI10" i="2"/>
  <c r="FH10" i="2"/>
  <c r="FG10" i="2"/>
  <c r="FF10" i="2"/>
  <c r="FC10" i="2"/>
  <c r="EZ10" i="2"/>
  <c r="EW10" i="2"/>
  <c r="EV10" i="2"/>
  <c r="EU10" i="2"/>
  <c r="ES10" i="2"/>
  <c r="ER10" i="2"/>
  <c r="EQ10" i="2"/>
  <c r="EN10" i="2"/>
  <c r="EK10" i="2"/>
  <c r="EK16" i="2" s="1"/>
  <c r="EH10" i="2"/>
  <c r="EH16" i="2" s="1"/>
  <c r="EQ16" i="2" s="1"/>
  <c r="EG10" i="2"/>
  <c r="EF10" i="2"/>
  <c r="ED10" i="2"/>
  <c r="EC10" i="2"/>
  <c r="DY10" i="2"/>
  <c r="DY16" i="2" s="1"/>
  <c r="EE16" i="2" s="1"/>
  <c r="DV10" i="2"/>
  <c r="DV16" i="2" s="1"/>
  <c r="DS10" i="2"/>
  <c r="EB10" i="2" s="1"/>
  <c r="DR10" i="2"/>
  <c r="DQ10" i="2"/>
  <c r="DP10" i="2"/>
  <c r="DO10" i="2"/>
  <c r="DN10" i="2"/>
  <c r="DM10" i="2"/>
  <c r="DJ10" i="2"/>
  <c r="DG10" i="2"/>
  <c r="DB10" i="2"/>
  <c r="CZ10" i="2"/>
  <c r="CY10" i="2"/>
  <c r="CX10" i="2"/>
  <c r="CU10" i="2"/>
  <c r="CR10" i="2"/>
  <c r="GV10" i="2" s="1"/>
  <c r="CO10" i="2"/>
  <c r="CN10" i="2"/>
  <c r="CM10" i="2"/>
  <c r="CK10" i="2"/>
  <c r="CJ10" i="2"/>
  <c r="CF10" i="2"/>
  <c r="CF16" i="2" s="1"/>
  <c r="CC10" i="2"/>
  <c r="CL10" i="2" s="1"/>
  <c r="BZ10" i="2"/>
  <c r="BZ16" i="2" s="1"/>
  <c r="BY10" i="2"/>
  <c r="BX10" i="2"/>
  <c r="BW10" i="2"/>
  <c r="BV10" i="2"/>
  <c r="BU10" i="2"/>
  <c r="BQ10" i="2"/>
  <c r="BN10" i="2"/>
  <c r="BK10" i="2"/>
  <c r="BT10" i="2" s="1"/>
  <c r="BJ10" i="2"/>
  <c r="BI10" i="2"/>
  <c r="BH10" i="2"/>
  <c r="BG10" i="2"/>
  <c r="BF10" i="2"/>
  <c r="BE10" i="2"/>
  <c r="BB10" i="2"/>
  <c r="AY10" i="2"/>
  <c r="GP10" i="2" s="1"/>
  <c r="AV10" i="2"/>
  <c r="AV16" i="2" s="1"/>
  <c r="AU10" i="2"/>
  <c r="AT10" i="2"/>
  <c r="AS10" i="2"/>
  <c r="AR10" i="2"/>
  <c r="AQ10" i="2"/>
  <c r="AP10" i="2"/>
  <c r="AM10" i="2"/>
  <c r="AJ10" i="2"/>
  <c r="AG10" i="2"/>
  <c r="AG16" i="2" s="1"/>
  <c r="AF10" i="2"/>
  <c r="AE10" i="2"/>
  <c r="AC10" i="2"/>
  <c r="AB10" i="2"/>
  <c r="X10" i="2"/>
  <c r="AD10" i="2" s="1"/>
  <c r="U10" i="2"/>
  <c r="R10" i="2"/>
  <c r="R16" i="2" s="1"/>
  <c r="Q10" i="2"/>
  <c r="P10" i="2"/>
  <c r="O10" i="2"/>
  <c r="N10" i="2"/>
  <c r="M10" i="2"/>
  <c r="I10" i="2"/>
  <c r="I16" i="2" s="1"/>
  <c r="F10" i="2"/>
  <c r="GJ10" i="2" s="1"/>
  <c r="C10" i="2"/>
  <c r="C16" i="2" s="1"/>
  <c r="EI8" i="2"/>
  <c r="EJ8" i="2" s="1"/>
  <c r="EK8" i="2" s="1"/>
  <c r="EL8" i="2" s="1"/>
  <c r="EM8" i="2" s="1"/>
  <c r="EN8" i="2" s="1"/>
  <c r="EO8" i="2" s="1"/>
  <c r="EP8" i="2" s="1"/>
  <c r="EQ8" i="2" s="1"/>
  <c r="ER8" i="2" s="1"/>
  <c r="ES8" i="2" s="1"/>
  <c r="ET8" i="2" s="1"/>
  <c r="EU8" i="2" s="1"/>
  <c r="EV8" i="2" s="1"/>
  <c r="EW8" i="2" s="1"/>
  <c r="EX8" i="2" s="1"/>
  <c r="EY8" i="2" s="1"/>
  <c r="EZ8" i="2" s="1"/>
  <c r="FA8" i="2" s="1"/>
  <c r="FB8" i="2" s="1"/>
  <c r="FC8" i="2" s="1"/>
  <c r="FD8" i="2" s="1"/>
  <c r="FE8" i="2" s="1"/>
  <c r="FF8" i="2" s="1"/>
  <c r="FG8" i="2" s="1"/>
  <c r="FH8" i="2" s="1"/>
  <c r="FI8" i="2" s="1"/>
  <c r="FJ8" i="2" s="1"/>
  <c r="FK8" i="2" s="1"/>
  <c r="EF8" i="2"/>
  <c r="ED8" i="2"/>
  <c r="EA8" i="2"/>
  <c r="EB8" i="2" s="1"/>
  <c r="DU8" i="2"/>
  <c r="DV8" i="2" s="1"/>
  <c r="DW8" i="2" s="1"/>
  <c r="DX8" i="2" s="1"/>
  <c r="DY8" i="2" s="1"/>
  <c r="DT8" i="2"/>
  <c r="D8" i="2"/>
  <c r="E8" i="2" s="1"/>
  <c r="F8" i="2" s="1"/>
  <c r="G8" i="2" s="1"/>
  <c r="H8" i="2" s="1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W8" i="2" s="1"/>
  <c r="X8" i="2" s="1"/>
  <c r="Y8" i="2" s="1"/>
  <c r="Z8" i="2" s="1"/>
  <c r="AA8" i="2" s="1"/>
  <c r="AB8" i="2" s="1"/>
  <c r="AC8" i="2" s="1"/>
  <c r="AD8" i="2" s="1"/>
  <c r="AE8" i="2" s="1"/>
  <c r="AF8" i="2" s="1"/>
  <c r="AG8" i="2" s="1"/>
  <c r="AH8" i="2" s="1"/>
  <c r="AI8" i="2" s="1"/>
  <c r="AJ8" i="2" s="1"/>
  <c r="AK8" i="2" s="1"/>
  <c r="AL8" i="2" s="1"/>
  <c r="AM8" i="2" s="1"/>
  <c r="AN8" i="2" s="1"/>
  <c r="AO8" i="2" s="1"/>
  <c r="AP8" i="2" s="1"/>
  <c r="AQ8" i="2" s="1"/>
  <c r="AR8" i="2" s="1"/>
  <c r="AS8" i="2" s="1"/>
  <c r="AT8" i="2" s="1"/>
  <c r="AU8" i="2" s="1"/>
  <c r="AV8" i="2" s="1"/>
  <c r="AW8" i="2" s="1"/>
  <c r="AX8" i="2" s="1"/>
  <c r="AY8" i="2" s="1"/>
  <c r="AZ8" i="2" s="1"/>
  <c r="BA8" i="2" s="1"/>
  <c r="BB8" i="2" s="1"/>
  <c r="BC8" i="2" s="1"/>
  <c r="BD8" i="2" s="1"/>
  <c r="BE8" i="2" s="1"/>
  <c r="BF8" i="2" s="1"/>
  <c r="BG8" i="2" s="1"/>
  <c r="BH8" i="2" s="1"/>
  <c r="BI8" i="2" s="1"/>
  <c r="BJ8" i="2" s="1"/>
  <c r="BK8" i="2" s="1"/>
  <c r="BL8" i="2" s="1"/>
  <c r="BM8" i="2" s="1"/>
  <c r="BN8" i="2" s="1"/>
  <c r="BO8" i="2" s="1"/>
  <c r="BP8" i="2" s="1"/>
  <c r="BQ8" i="2" s="1"/>
  <c r="BR8" i="2" s="1"/>
  <c r="BS8" i="2" s="1"/>
  <c r="BT8" i="2" s="1"/>
  <c r="BU8" i="2" s="1"/>
  <c r="BV8" i="2" s="1"/>
  <c r="BW8" i="2" s="1"/>
  <c r="BX8" i="2" s="1"/>
  <c r="BY8" i="2" s="1"/>
  <c r="BZ8" i="2" s="1"/>
  <c r="CA8" i="2" s="1"/>
  <c r="CB8" i="2" s="1"/>
  <c r="CC8" i="2" s="1"/>
  <c r="CD8" i="2" s="1"/>
  <c r="CE8" i="2" s="1"/>
  <c r="CF8" i="2" s="1"/>
  <c r="CG8" i="2" s="1"/>
  <c r="CH8" i="2" s="1"/>
  <c r="CI8" i="2" s="1"/>
  <c r="CJ8" i="2" s="1"/>
  <c r="CK8" i="2" s="1"/>
  <c r="CL8" i="2" s="1"/>
  <c r="CM8" i="2" s="1"/>
  <c r="CN8" i="2" s="1"/>
  <c r="CO8" i="2" s="1"/>
  <c r="CP8" i="2" s="1"/>
  <c r="CQ8" i="2" s="1"/>
  <c r="CR8" i="2" s="1"/>
  <c r="CS8" i="2" s="1"/>
  <c r="CT8" i="2" s="1"/>
  <c r="CU8" i="2" s="1"/>
  <c r="CV8" i="2" s="1"/>
  <c r="CW8" i="2" s="1"/>
  <c r="CX8" i="2" s="1"/>
  <c r="CY8" i="2" s="1"/>
  <c r="CZ8" i="2" s="1"/>
  <c r="DA8" i="2" s="1"/>
  <c r="DB8" i="2" s="1"/>
  <c r="DC8" i="2" s="1"/>
  <c r="DD8" i="2" s="1"/>
  <c r="DE8" i="2" s="1"/>
  <c r="DF8" i="2" s="1"/>
  <c r="DG8" i="2" s="1"/>
  <c r="DH8" i="2" s="1"/>
  <c r="DI8" i="2" s="1"/>
  <c r="DJ8" i="2" s="1"/>
  <c r="DK8" i="2" s="1"/>
  <c r="DL8" i="2" s="1"/>
  <c r="DM8" i="2" s="1"/>
  <c r="DN8" i="2" s="1"/>
  <c r="DO8" i="2" s="1"/>
  <c r="DP8" i="2" s="1"/>
  <c r="DQ8" i="2" s="1"/>
  <c r="DR8" i="2" s="1"/>
  <c r="C8" i="2"/>
  <c r="B8" i="2"/>
  <c r="O42" i="1"/>
  <c r="L42" i="1"/>
  <c r="IE41" i="1"/>
  <c r="ID41" i="1"/>
  <c r="IC41" i="1"/>
  <c r="IB41" i="1"/>
  <c r="IA41" i="1"/>
  <c r="HZ41" i="1"/>
  <c r="HY41" i="1"/>
  <c r="HX41" i="1"/>
  <c r="HW41" i="1"/>
  <c r="HV41" i="1"/>
  <c r="HU41" i="1"/>
  <c r="HT41" i="1"/>
  <c r="HS41" i="1"/>
  <c r="HR41" i="1"/>
  <c r="HQ41" i="1"/>
  <c r="HP41" i="1"/>
  <c r="HO41" i="1"/>
  <c r="HN41" i="1"/>
  <c r="HM41" i="1"/>
  <c r="HK41" i="1"/>
  <c r="HJ41" i="1"/>
  <c r="HI41" i="1"/>
  <c r="HH41" i="1"/>
  <c r="HG41" i="1"/>
  <c r="HF41" i="1"/>
  <c r="HE41" i="1"/>
  <c r="HD41" i="1"/>
  <c r="HC41" i="1"/>
  <c r="HB41" i="1"/>
  <c r="HA41" i="1"/>
  <c r="GZ41" i="1"/>
  <c r="GY41" i="1"/>
  <c r="GX41" i="1"/>
  <c r="GW41" i="1"/>
  <c r="GV41" i="1"/>
  <c r="GU41" i="1"/>
  <c r="GT41" i="1"/>
  <c r="GS41" i="1"/>
  <c r="GR41" i="1"/>
  <c r="GQ41" i="1"/>
  <c r="GP41" i="1"/>
  <c r="GO41" i="1"/>
  <c r="GN41" i="1"/>
  <c r="GM41" i="1"/>
  <c r="GL41" i="1"/>
  <c r="GK41" i="1"/>
  <c r="GJ41" i="1"/>
  <c r="GH41" i="1"/>
  <c r="GG41" i="1"/>
  <c r="FZ41" i="1"/>
  <c r="FY41" i="1"/>
  <c r="FX41" i="1"/>
  <c r="FW41" i="1"/>
  <c r="FV41" i="1"/>
  <c r="FU41" i="1"/>
  <c r="FK41" i="1"/>
  <c r="FJ41" i="1"/>
  <c r="FI41" i="1"/>
  <c r="FH41" i="1"/>
  <c r="FG41" i="1"/>
  <c r="FF41" i="1"/>
  <c r="EV41" i="1"/>
  <c r="EU41" i="1"/>
  <c r="ET41" i="1"/>
  <c r="ES41" i="1"/>
  <c r="ER41" i="1"/>
  <c r="EQ41" i="1"/>
  <c r="EG41" i="1"/>
  <c r="EF41" i="1"/>
  <c r="EE41" i="1"/>
  <c r="ED41" i="1"/>
  <c r="EC41" i="1"/>
  <c r="EB41" i="1"/>
  <c r="DO41" i="1"/>
  <c r="DN41" i="1"/>
  <c r="DM41" i="1"/>
  <c r="DC41" i="1"/>
  <c r="DB41" i="1"/>
  <c r="DA41" i="1"/>
  <c r="CZ41" i="1"/>
  <c r="CY41" i="1"/>
  <c r="CX41" i="1"/>
  <c r="CM41" i="1"/>
  <c r="CL41" i="1"/>
  <c r="CJ41" i="1"/>
  <c r="CI41" i="1"/>
  <c r="BW41" i="1"/>
  <c r="BT41" i="1"/>
  <c r="BH41" i="1"/>
  <c r="BE41" i="1"/>
  <c r="AU41" i="1"/>
  <c r="AS41" i="1"/>
  <c r="AP41" i="1"/>
  <c r="AD41" i="1"/>
  <c r="AA41" i="1"/>
  <c r="O41" i="1"/>
  <c r="L41" i="1"/>
  <c r="CE40" i="1"/>
  <c r="GF39" i="1"/>
  <c r="GF40" i="1" s="1"/>
  <c r="GF42" i="1" s="1"/>
  <c r="GE39" i="1"/>
  <c r="GD39" i="1"/>
  <c r="GC39" i="1"/>
  <c r="GI39" i="1" s="1"/>
  <c r="GB39" i="1"/>
  <c r="GA39" i="1" s="1"/>
  <c r="FT39" i="1"/>
  <c r="FT40" i="1" s="1"/>
  <c r="FS39" i="1"/>
  <c r="FY39" i="1" s="1"/>
  <c r="FR39" i="1"/>
  <c r="FX39" i="1" s="1"/>
  <c r="FQ39" i="1"/>
  <c r="FZ39" i="1" s="1"/>
  <c r="FP39" i="1"/>
  <c r="FO39" i="1" s="1"/>
  <c r="FN39" i="1"/>
  <c r="FW39" i="1" s="1"/>
  <c r="FM39" i="1"/>
  <c r="FL39" i="1" s="1"/>
  <c r="FU39" i="1" s="1"/>
  <c r="FG39" i="1"/>
  <c r="FE39" i="1"/>
  <c r="FK39" i="1" s="1"/>
  <c r="FD39" i="1"/>
  <c r="FC39" i="1" s="1"/>
  <c r="FB39" i="1"/>
  <c r="FB40" i="1" s="1"/>
  <c r="FB42" i="1" s="1"/>
  <c r="FA39" i="1"/>
  <c r="EZ39" i="1" s="1"/>
  <c r="EY39" i="1"/>
  <c r="EY40" i="1" s="1"/>
  <c r="EX39" i="1"/>
  <c r="EU39" i="1"/>
  <c r="EP39" i="1"/>
  <c r="HP39" i="1" s="1"/>
  <c r="EO39" i="1"/>
  <c r="EN39" i="1" s="1"/>
  <c r="EM39" i="1"/>
  <c r="EM40" i="1" s="1"/>
  <c r="EL39" i="1"/>
  <c r="EJ39" i="1"/>
  <c r="ES39" i="1" s="1"/>
  <c r="EI39" i="1"/>
  <c r="ER39" i="1" s="1"/>
  <c r="EH39" i="1"/>
  <c r="EA39" i="1"/>
  <c r="EG39" i="1" s="1"/>
  <c r="DZ39" i="1"/>
  <c r="DX39" i="1"/>
  <c r="HY39" i="1" s="1"/>
  <c r="DW39" i="1"/>
  <c r="HX39" i="1" s="1"/>
  <c r="DV39" i="1"/>
  <c r="DU39" i="1"/>
  <c r="ED39" i="1" s="1"/>
  <c r="DT39" i="1"/>
  <c r="DS39" i="1" s="1"/>
  <c r="EB39" i="1" s="1"/>
  <c r="DO39" i="1"/>
  <c r="DL39" i="1"/>
  <c r="DR39" i="1" s="1"/>
  <c r="DK39" i="1"/>
  <c r="DQ39" i="1" s="1"/>
  <c r="DJ39" i="1"/>
  <c r="DI39" i="1"/>
  <c r="DI40" i="1" s="1"/>
  <c r="DI42" i="1" s="1"/>
  <c r="DH39" i="1"/>
  <c r="DG39" i="1" s="1"/>
  <c r="DF39" i="1"/>
  <c r="DF40" i="1" s="1"/>
  <c r="DE39" i="1"/>
  <c r="DD39" i="1" s="1"/>
  <c r="DM39" i="1" s="1"/>
  <c r="DC39" i="1"/>
  <c r="CY39" i="1"/>
  <c r="CW39" i="1"/>
  <c r="CW40" i="1" s="1"/>
  <c r="CV39" i="1"/>
  <c r="CU39" i="1" s="1"/>
  <c r="CT39" i="1"/>
  <c r="CT40" i="1" s="1"/>
  <c r="CT42" i="1" s="1"/>
  <c r="CS39" i="1"/>
  <c r="CR39" i="1" s="1"/>
  <c r="CQ39" i="1"/>
  <c r="CQ40" i="1" s="1"/>
  <c r="CP39" i="1"/>
  <c r="CM39" i="1"/>
  <c r="CJ39" i="1"/>
  <c r="CH39" i="1"/>
  <c r="HJ39" i="1" s="1"/>
  <c r="CG39" i="1"/>
  <c r="HI39" i="1" s="1"/>
  <c r="CE39" i="1"/>
  <c r="HM39" i="1" s="1"/>
  <c r="CD39" i="1"/>
  <c r="CC39" i="1"/>
  <c r="CB39" i="1"/>
  <c r="CB40" i="1" s="1"/>
  <c r="CB42" i="1" s="1"/>
  <c r="CA39" i="1"/>
  <c r="BZ39" i="1"/>
  <c r="CI39" i="1" s="1"/>
  <c r="BX39" i="1"/>
  <c r="BS39" i="1"/>
  <c r="BS40" i="1" s="1"/>
  <c r="BR39" i="1"/>
  <c r="BQ39" i="1" s="1"/>
  <c r="BP39" i="1"/>
  <c r="BP40" i="1" s="1"/>
  <c r="HG40" i="1" s="1"/>
  <c r="BO39" i="1"/>
  <c r="BU39" i="1" s="1"/>
  <c r="BM39" i="1"/>
  <c r="BM40" i="1" s="1"/>
  <c r="BM42" i="1" s="1"/>
  <c r="BL39" i="1"/>
  <c r="BK39" i="1"/>
  <c r="BJ39" i="1"/>
  <c r="BD39" i="1"/>
  <c r="BD40" i="1" s="1"/>
  <c r="BC39" i="1"/>
  <c r="BA39" i="1"/>
  <c r="HA39" i="1" s="1"/>
  <c r="AZ39" i="1"/>
  <c r="BI39" i="1" s="1"/>
  <c r="AY39" i="1"/>
  <c r="AX39" i="1"/>
  <c r="AW39" i="1"/>
  <c r="AQ39" i="1"/>
  <c r="AO39" i="1"/>
  <c r="AN39" i="1"/>
  <c r="AM39" i="1"/>
  <c r="AL39" i="1"/>
  <c r="AK39" i="1"/>
  <c r="AT39" i="1" s="1"/>
  <c r="AI39" i="1"/>
  <c r="AI40" i="1" s="1"/>
  <c r="AI42" i="1" s="1"/>
  <c r="AH39" i="1"/>
  <c r="AG39" i="1" s="1"/>
  <c r="AE39" i="1"/>
  <c r="Z39" i="1"/>
  <c r="Y39" i="1"/>
  <c r="GK39" i="1" s="1"/>
  <c r="W39" i="1"/>
  <c r="GO39" i="1" s="1"/>
  <c r="V39" i="1"/>
  <c r="GN39" i="1" s="1"/>
  <c r="T39" i="1"/>
  <c r="T40" i="1" s="1"/>
  <c r="T42" i="1" s="1"/>
  <c r="S39" i="1"/>
  <c r="N39" i="1"/>
  <c r="K39" i="1"/>
  <c r="K40" i="1" s="1"/>
  <c r="K42" i="1" s="1"/>
  <c r="J39" i="1"/>
  <c r="I39" i="1" s="1"/>
  <c r="H39" i="1"/>
  <c r="H40" i="1" s="1"/>
  <c r="G39" i="1"/>
  <c r="M39" i="1" s="1"/>
  <c r="E39" i="1"/>
  <c r="E40" i="1" s="1"/>
  <c r="E42" i="1" s="1"/>
  <c r="D39" i="1"/>
  <c r="C39" i="1"/>
  <c r="IE38" i="1"/>
  <c r="ID38" i="1"/>
  <c r="IB38" i="1"/>
  <c r="IA38" i="1"/>
  <c r="HY38" i="1"/>
  <c r="HX38" i="1"/>
  <c r="HV38" i="1"/>
  <c r="HU38" i="1"/>
  <c r="HS38" i="1"/>
  <c r="HR38" i="1"/>
  <c r="HP38" i="1"/>
  <c r="HO38" i="1"/>
  <c r="HM38" i="1"/>
  <c r="HL38" i="1"/>
  <c r="HJ38" i="1"/>
  <c r="HI38" i="1"/>
  <c r="HG38" i="1"/>
  <c r="HF38" i="1"/>
  <c r="HD38" i="1"/>
  <c r="HC38" i="1"/>
  <c r="HA38" i="1"/>
  <c r="GZ38" i="1"/>
  <c r="GX38" i="1"/>
  <c r="GW38" i="1"/>
  <c r="GU38" i="1"/>
  <c r="GT38" i="1"/>
  <c r="GR38" i="1"/>
  <c r="GQ38" i="1"/>
  <c r="GO38" i="1"/>
  <c r="GN38" i="1"/>
  <c r="GL38" i="1"/>
  <c r="GK38" i="1"/>
  <c r="GI38" i="1"/>
  <c r="GH38" i="1"/>
  <c r="GD38" i="1"/>
  <c r="GA38" i="1"/>
  <c r="GG38" i="1" s="1"/>
  <c r="FZ38" i="1"/>
  <c r="FY38" i="1"/>
  <c r="FW38" i="1"/>
  <c r="FV38" i="1"/>
  <c r="FR38" i="1"/>
  <c r="HZ38" i="1" s="1"/>
  <c r="FO38" i="1"/>
  <c r="FL38" i="1"/>
  <c r="FK38" i="1"/>
  <c r="FJ38" i="1"/>
  <c r="FI38" i="1"/>
  <c r="FH38" i="1"/>
  <c r="FG38" i="1"/>
  <c r="FF38" i="1"/>
  <c r="FC38" i="1"/>
  <c r="EZ38" i="1"/>
  <c r="EW38" i="1"/>
  <c r="EV38" i="1"/>
  <c r="EU38" i="1"/>
  <c r="ET38" i="1"/>
  <c r="ES38" i="1"/>
  <c r="ER38" i="1"/>
  <c r="EN38" i="1"/>
  <c r="HN38" i="1" s="1"/>
  <c r="EK38" i="1"/>
  <c r="HQ38" i="1" s="1"/>
  <c r="EH38" i="1"/>
  <c r="EQ38" i="1" s="1"/>
  <c r="EG38" i="1"/>
  <c r="EF38" i="1"/>
  <c r="EE38" i="1"/>
  <c r="ED38" i="1"/>
  <c r="EC38" i="1"/>
  <c r="DY38" i="1"/>
  <c r="HT38" i="1" s="1"/>
  <c r="DV38" i="1"/>
  <c r="HW38" i="1" s="1"/>
  <c r="DS38" i="1"/>
  <c r="EB38" i="1" s="1"/>
  <c r="DR38" i="1"/>
  <c r="DQ38" i="1"/>
  <c r="DO38" i="1"/>
  <c r="DN38" i="1"/>
  <c r="DJ38" i="1"/>
  <c r="DG38" i="1"/>
  <c r="DD38" i="1"/>
  <c r="DC38" i="1"/>
  <c r="DB38" i="1"/>
  <c r="DA38" i="1"/>
  <c r="CZ38" i="1"/>
  <c r="CY38" i="1"/>
  <c r="CX38" i="1"/>
  <c r="CU38" i="1"/>
  <c r="CR38" i="1"/>
  <c r="CO38" i="1"/>
  <c r="CM38" i="1"/>
  <c r="CL38" i="1"/>
  <c r="CJ38" i="1"/>
  <c r="CF38" i="1"/>
  <c r="HH38" i="1" s="1"/>
  <c r="CC38" i="1"/>
  <c r="CI38" i="1" s="1"/>
  <c r="BZ38" i="1"/>
  <c r="BX38" i="1"/>
  <c r="BW38" i="1"/>
  <c r="BU38" i="1"/>
  <c r="BQ38" i="1"/>
  <c r="HB38" i="1" s="1"/>
  <c r="BN38" i="1"/>
  <c r="HE38" i="1" s="1"/>
  <c r="BK38" i="1"/>
  <c r="BJ38" i="1"/>
  <c r="BI38" i="1"/>
  <c r="BG38" i="1"/>
  <c r="BF38" i="1"/>
  <c r="BE38" i="1"/>
  <c r="BB38" i="1"/>
  <c r="BH38" i="1" s="1"/>
  <c r="AY38" i="1"/>
  <c r="GY38" i="1" s="1"/>
  <c r="AV38" i="1"/>
  <c r="AU38" i="1"/>
  <c r="AT38" i="1"/>
  <c r="AS38" i="1"/>
  <c r="AR38" i="1"/>
  <c r="AQ38" i="1"/>
  <c r="AM38" i="1"/>
  <c r="GP38" i="1" s="1"/>
  <c r="AJ38" i="1"/>
  <c r="GS38" i="1" s="1"/>
  <c r="AG38" i="1"/>
  <c r="AP38" i="1" s="1"/>
  <c r="AF38" i="1"/>
  <c r="AE38" i="1"/>
  <c r="AC38" i="1"/>
  <c r="AB38" i="1"/>
  <c r="AA38" i="1"/>
  <c r="X38" i="1"/>
  <c r="AD38" i="1" s="1"/>
  <c r="U38" i="1"/>
  <c r="GM38" i="1" s="1"/>
  <c r="R38" i="1"/>
  <c r="Q38" i="1"/>
  <c r="P38" i="1"/>
  <c r="N38" i="1"/>
  <c r="M38" i="1"/>
  <c r="I38" i="1"/>
  <c r="O38" i="1" s="1"/>
  <c r="F38" i="1"/>
  <c r="C38" i="1"/>
  <c r="IE37" i="1"/>
  <c r="ID37" i="1"/>
  <c r="IB37" i="1"/>
  <c r="IA37" i="1"/>
  <c r="HY37" i="1"/>
  <c r="HX37" i="1"/>
  <c r="HV37" i="1"/>
  <c r="HU37" i="1"/>
  <c r="HT37" i="1"/>
  <c r="HS37" i="1"/>
  <c r="HR37" i="1"/>
  <c r="HP37" i="1"/>
  <c r="HO37" i="1"/>
  <c r="HM37" i="1"/>
  <c r="HL37" i="1"/>
  <c r="HJ37" i="1"/>
  <c r="HI37" i="1"/>
  <c r="HH37" i="1"/>
  <c r="HG37" i="1"/>
  <c r="HF37" i="1"/>
  <c r="HD37" i="1"/>
  <c r="HC37" i="1"/>
  <c r="HA37" i="1"/>
  <c r="GZ37" i="1"/>
  <c r="GX37" i="1"/>
  <c r="GW37" i="1"/>
  <c r="GV37" i="1"/>
  <c r="GU37" i="1"/>
  <c r="GT37" i="1"/>
  <c r="GR37" i="1"/>
  <c r="GQ37" i="1"/>
  <c r="GO37" i="1"/>
  <c r="GN37" i="1"/>
  <c r="GL37" i="1"/>
  <c r="GK37" i="1"/>
  <c r="GJ37" i="1"/>
  <c r="GI37" i="1"/>
  <c r="GH37" i="1"/>
  <c r="GD37" i="1"/>
  <c r="GA37" i="1"/>
  <c r="GG37" i="1" s="1"/>
  <c r="FZ37" i="1"/>
  <c r="FY37" i="1"/>
  <c r="FW37" i="1"/>
  <c r="FV37" i="1"/>
  <c r="FU37" i="1"/>
  <c r="FR37" i="1"/>
  <c r="FO37" i="1"/>
  <c r="IC37" i="1" s="1"/>
  <c r="FL37" i="1"/>
  <c r="FK37" i="1"/>
  <c r="FJ37" i="1"/>
  <c r="FI37" i="1"/>
  <c r="FH37" i="1"/>
  <c r="FG37" i="1"/>
  <c r="FC37" i="1"/>
  <c r="EZ37" i="1"/>
  <c r="EW37" i="1"/>
  <c r="FF37" i="1" s="1"/>
  <c r="EV37" i="1"/>
  <c r="ET37" i="1"/>
  <c r="ES37" i="1"/>
  <c r="ER37" i="1"/>
  <c r="EN37" i="1"/>
  <c r="HN37" i="1" s="1"/>
  <c r="EK37" i="1"/>
  <c r="HQ37" i="1" s="1"/>
  <c r="EH37" i="1"/>
  <c r="EQ37" i="1" s="1"/>
  <c r="EG37" i="1"/>
  <c r="EF37" i="1"/>
  <c r="EE37" i="1"/>
  <c r="ED37" i="1"/>
  <c r="EC37" i="1"/>
  <c r="EB37" i="1"/>
  <c r="DY37" i="1"/>
  <c r="DV37" i="1"/>
  <c r="HW37" i="1" s="1"/>
  <c r="DS37" i="1"/>
  <c r="DR37" i="1"/>
  <c r="DQ37" i="1"/>
  <c r="DP37" i="1"/>
  <c r="DO37" i="1"/>
  <c r="DN37" i="1"/>
  <c r="DJ37" i="1"/>
  <c r="DG37" i="1"/>
  <c r="DM37" i="1" s="1"/>
  <c r="DD37" i="1"/>
  <c r="DC37" i="1"/>
  <c r="DB37" i="1"/>
  <c r="DA37" i="1"/>
  <c r="CZ37" i="1"/>
  <c r="CY37" i="1"/>
  <c r="CX37" i="1"/>
  <c r="CU37" i="1"/>
  <c r="CR37" i="1"/>
  <c r="CO37" i="1"/>
  <c r="CM37" i="1"/>
  <c r="CL37" i="1"/>
  <c r="CJ37" i="1"/>
  <c r="CF37" i="1"/>
  <c r="CC37" i="1"/>
  <c r="HK37" i="1" s="1"/>
  <c r="BZ37" i="1"/>
  <c r="CI37" i="1" s="1"/>
  <c r="BX37" i="1"/>
  <c r="BW37" i="1"/>
  <c r="BU37" i="1"/>
  <c r="BQ37" i="1"/>
  <c r="HB37" i="1" s="1"/>
  <c r="BN37" i="1"/>
  <c r="HE37" i="1" s="1"/>
  <c r="BK37" i="1"/>
  <c r="BJ37" i="1"/>
  <c r="BI37" i="1"/>
  <c r="BG37" i="1"/>
  <c r="BF37" i="1"/>
  <c r="BE37" i="1"/>
  <c r="BB37" i="1"/>
  <c r="AY37" i="1"/>
  <c r="BH37" i="1" s="1"/>
  <c r="AV37" i="1"/>
  <c r="AU37" i="1"/>
  <c r="AT37" i="1"/>
  <c r="AS37" i="1"/>
  <c r="AR37" i="1"/>
  <c r="AQ37" i="1"/>
  <c r="AM37" i="1"/>
  <c r="GP37" i="1" s="1"/>
  <c r="AJ37" i="1"/>
  <c r="GS37" i="1" s="1"/>
  <c r="AG37" i="1"/>
  <c r="AF37" i="1"/>
  <c r="AE37" i="1"/>
  <c r="AC37" i="1"/>
  <c r="AB37" i="1"/>
  <c r="AA37" i="1"/>
  <c r="X37" i="1"/>
  <c r="AD37" i="1" s="1"/>
  <c r="U37" i="1"/>
  <c r="GM37" i="1" s="1"/>
  <c r="R37" i="1"/>
  <c r="Q37" i="1"/>
  <c r="P37" i="1"/>
  <c r="N37" i="1"/>
  <c r="M37" i="1"/>
  <c r="I37" i="1"/>
  <c r="O37" i="1" s="1"/>
  <c r="F37" i="1"/>
  <c r="L37" i="1" s="1"/>
  <c r="C37" i="1"/>
  <c r="IE36" i="1"/>
  <c r="ID36" i="1"/>
  <c r="IB36" i="1"/>
  <c r="IA36" i="1"/>
  <c r="HY36" i="1"/>
  <c r="HX36" i="1"/>
  <c r="HV36" i="1"/>
  <c r="HU36" i="1"/>
  <c r="HT36" i="1"/>
  <c r="HS36" i="1"/>
  <c r="HR36" i="1"/>
  <c r="HP36" i="1"/>
  <c r="HO36" i="1"/>
  <c r="HM36" i="1"/>
  <c r="HL36" i="1"/>
  <c r="HJ36" i="1"/>
  <c r="HI36" i="1"/>
  <c r="HH36" i="1"/>
  <c r="HG36" i="1"/>
  <c r="HF36" i="1"/>
  <c r="HD36" i="1"/>
  <c r="HC36" i="1"/>
  <c r="HA36" i="1"/>
  <c r="GZ36" i="1"/>
  <c r="GX36" i="1"/>
  <c r="GW36" i="1"/>
  <c r="GV36" i="1"/>
  <c r="GU36" i="1"/>
  <c r="GT36" i="1"/>
  <c r="GR36" i="1"/>
  <c r="GQ36" i="1"/>
  <c r="GO36" i="1"/>
  <c r="GN36" i="1"/>
  <c r="GL36" i="1"/>
  <c r="GK36" i="1"/>
  <c r="GJ36" i="1"/>
  <c r="GI36" i="1"/>
  <c r="GH36" i="1"/>
  <c r="GD36" i="1"/>
  <c r="GA36" i="1"/>
  <c r="GG36" i="1" s="1"/>
  <c r="FZ36" i="1"/>
  <c r="FY36" i="1"/>
  <c r="FW36" i="1"/>
  <c r="FV36" i="1"/>
  <c r="FU36" i="1"/>
  <c r="FR36" i="1"/>
  <c r="FO36" i="1"/>
  <c r="IC36" i="1" s="1"/>
  <c r="FL36" i="1"/>
  <c r="FK36" i="1"/>
  <c r="FJ36" i="1"/>
  <c r="FI36" i="1"/>
  <c r="FH36" i="1"/>
  <c r="FG36" i="1"/>
  <c r="FC36" i="1"/>
  <c r="EZ36" i="1"/>
  <c r="EW36" i="1"/>
  <c r="FF36" i="1" s="1"/>
  <c r="EV36" i="1"/>
  <c r="ET36" i="1"/>
  <c r="ES36" i="1"/>
  <c r="ER36" i="1"/>
  <c r="EN36" i="1"/>
  <c r="HN36" i="1" s="1"/>
  <c r="EK36" i="1"/>
  <c r="HQ36" i="1" s="1"/>
  <c r="EH36" i="1"/>
  <c r="EQ36" i="1" s="1"/>
  <c r="EG36" i="1"/>
  <c r="EF36" i="1"/>
  <c r="EE36" i="1"/>
  <c r="ED36" i="1"/>
  <c r="EC36" i="1"/>
  <c r="EB36" i="1"/>
  <c r="DY36" i="1"/>
  <c r="DV36" i="1"/>
  <c r="HW36" i="1" s="1"/>
  <c r="DS36" i="1"/>
  <c r="DR36" i="1"/>
  <c r="DQ36" i="1"/>
  <c r="DO36" i="1"/>
  <c r="DN36" i="1"/>
  <c r="DJ36" i="1"/>
  <c r="DG36" i="1"/>
  <c r="DD36" i="1"/>
  <c r="DC36" i="1"/>
  <c r="DB36" i="1"/>
  <c r="DA36" i="1"/>
  <c r="CZ36" i="1"/>
  <c r="CY36" i="1"/>
  <c r="CX36" i="1"/>
  <c r="CU36" i="1"/>
  <c r="CR36" i="1"/>
  <c r="CO36" i="1"/>
  <c r="CM36" i="1"/>
  <c r="CL36" i="1"/>
  <c r="CJ36" i="1"/>
  <c r="CF36" i="1"/>
  <c r="CC36" i="1"/>
  <c r="HK36" i="1" s="1"/>
  <c r="BZ36" i="1"/>
  <c r="CI36" i="1" s="1"/>
  <c r="BX36" i="1"/>
  <c r="BU36" i="1"/>
  <c r="BQ36" i="1"/>
  <c r="HB36" i="1" s="1"/>
  <c r="BN36" i="1"/>
  <c r="HE36" i="1" s="1"/>
  <c r="BK36" i="1"/>
  <c r="BJ36" i="1"/>
  <c r="BI36" i="1"/>
  <c r="BG36" i="1"/>
  <c r="BF36" i="1"/>
  <c r="BE36" i="1"/>
  <c r="BB36" i="1"/>
  <c r="AY36" i="1"/>
  <c r="BH36" i="1" s="1"/>
  <c r="AV36" i="1"/>
  <c r="AU36" i="1"/>
  <c r="AT36" i="1"/>
  <c r="AS36" i="1"/>
  <c r="AR36" i="1"/>
  <c r="AQ36" i="1"/>
  <c r="AM36" i="1"/>
  <c r="GP36" i="1" s="1"/>
  <c r="AJ36" i="1"/>
  <c r="GS36" i="1" s="1"/>
  <c r="AG36" i="1"/>
  <c r="AF36" i="1"/>
  <c r="AE36" i="1"/>
  <c r="AC36" i="1"/>
  <c r="AB36" i="1"/>
  <c r="AA36" i="1"/>
  <c r="X36" i="1"/>
  <c r="AD36" i="1" s="1"/>
  <c r="U36" i="1"/>
  <c r="GM36" i="1" s="1"/>
  <c r="R36" i="1"/>
  <c r="Q36" i="1"/>
  <c r="P36" i="1"/>
  <c r="N36" i="1"/>
  <c r="M36" i="1"/>
  <c r="I36" i="1"/>
  <c r="O36" i="1" s="1"/>
  <c r="F36" i="1"/>
  <c r="C36" i="1"/>
  <c r="IE35" i="1"/>
  <c r="ID35" i="1"/>
  <c r="IB35" i="1"/>
  <c r="IA35" i="1"/>
  <c r="HY35" i="1"/>
  <c r="HX35" i="1"/>
  <c r="HV35" i="1"/>
  <c r="HU35" i="1"/>
  <c r="HT35" i="1"/>
  <c r="HS35" i="1"/>
  <c r="HR35" i="1"/>
  <c r="HP35" i="1"/>
  <c r="HO35" i="1"/>
  <c r="HM35" i="1"/>
  <c r="HL35" i="1"/>
  <c r="HJ35" i="1"/>
  <c r="HI35" i="1"/>
  <c r="HH35" i="1"/>
  <c r="HG35" i="1"/>
  <c r="HF35" i="1"/>
  <c r="HD35" i="1"/>
  <c r="HC35" i="1"/>
  <c r="HA35" i="1"/>
  <c r="GZ35" i="1"/>
  <c r="GX35" i="1"/>
  <c r="GW35" i="1"/>
  <c r="GV35" i="1"/>
  <c r="GU35" i="1"/>
  <c r="GT35" i="1"/>
  <c r="GR35" i="1"/>
  <c r="GQ35" i="1"/>
  <c r="GO35" i="1"/>
  <c r="GN35" i="1"/>
  <c r="GL35" i="1"/>
  <c r="GK35" i="1"/>
  <c r="GJ35" i="1"/>
  <c r="GI35" i="1"/>
  <c r="GH35" i="1"/>
  <c r="GD35" i="1"/>
  <c r="GA35" i="1"/>
  <c r="GG35" i="1" s="1"/>
  <c r="FZ35" i="1"/>
  <c r="FY35" i="1"/>
  <c r="FW35" i="1"/>
  <c r="FV35" i="1"/>
  <c r="FU35" i="1"/>
  <c r="FR35" i="1"/>
  <c r="FO35" i="1"/>
  <c r="IC35" i="1" s="1"/>
  <c r="FL35" i="1"/>
  <c r="FK35" i="1"/>
  <c r="FJ35" i="1"/>
  <c r="FH35" i="1"/>
  <c r="FG35" i="1"/>
  <c r="FC35" i="1"/>
  <c r="EZ35" i="1"/>
  <c r="FI35" i="1" s="1"/>
  <c r="EW35" i="1"/>
  <c r="FF35" i="1" s="1"/>
  <c r="EV35" i="1"/>
  <c r="EU35" i="1"/>
  <c r="ES35" i="1"/>
  <c r="ER35" i="1"/>
  <c r="EN35" i="1"/>
  <c r="HN35" i="1" s="1"/>
  <c r="EK35" i="1"/>
  <c r="ET35" i="1" s="1"/>
  <c r="EH35" i="1"/>
  <c r="EG35" i="1"/>
  <c r="EF35" i="1"/>
  <c r="EE35" i="1"/>
  <c r="ED35" i="1"/>
  <c r="EC35" i="1"/>
  <c r="DY35" i="1"/>
  <c r="DV35" i="1"/>
  <c r="EB35" i="1" s="1"/>
  <c r="DS35" i="1"/>
  <c r="DR35" i="1"/>
  <c r="DQ35" i="1"/>
  <c r="DO35" i="1"/>
  <c r="DN35" i="1"/>
  <c r="DM35" i="1"/>
  <c r="DJ35" i="1"/>
  <c r="DP35" i="1" s="1"/>
  <c r="DG35" i="1"/>
  <c r="DD35" i="1"/>
  <c r="DC35" i="1"/>
  <c r="DB35" i="1"/>
  <c r="CZ35" i="1"/>
  <c r="CY35" i="1"/>
  <c r="CU35" i="1"/>
  <c r="CR35" i="1"/>
  <c r="DA35" i="1" s="1"/>
  <c r="CO35" i="1"/>
  <c r="CX35" i="1" s="1"/>
  <c r="CM35" i="1"/>
  <c r="CL35" i="1"/>
  <c r="CJ35" i="1"/>
  <c r="CF35" i="1"/>
  <c r="CC35" i="1"/>
  <c r="HK35" i="1" s="1"/>
  <c r="BZ35" i="1"/>
  <c r="CI35" i="1" s="1"/>
  <c r="BX35" i="1"/>
  <c r="BU35" i="1"/>
  <c r="BQ35" i="1"/>
  <c r="HB35" i="1" s="1"/>
  <c r="BN35" i="1"/>
  <c r="BK35" i="1"/>
  <c r="BJ35" i="1"/>
  <c r="BI35" i="1"/>
  <c r="BH35" i="1"/>
  <c r="BG35" i="1"/>
  <c r="BF35" i="1"/>
  <c r="BE35" i="1"/>
  <c r="BB35" i="1"/>
  <c r="AY35" i="1"/>
  <c r="GY35" i="1" s="1"/>
  <c r="AV35" i="1"/>
  <c r="AU35" i="1"/>
  <c r="AT35" i="1"/>
  <c r="AS35" i="1"/>
  <c r="AR35" i="1"/>
  <c r="AQ35" i="1"/>
  <c r="AM35" i="1"/>
  <c r="GP35" i="1" s="1"/>
  <c r="AJ35" i="1"/>
  <c r="GS35" i="1" s="1"/>
  <c r="AG35" i="1"/>
  <c r="AP35" i="1" s="1"/>
  <c r="AF35" i="1"/>
  <c r="AE35" i="1"/>
  <c r="AD35" i="1"/>
  <c r="AC35" i="1"/>
  <c r="AB35" i="1"/>
  <c r="AA35" i="1"/>
  <c r="X35" i="1"/>
  <c r="U35" i="1"/>
  <c r="GM35" i="1" s="1"/>
  <c r="R35" i="1"/>
  <c r="Q35" i="1"/>
  <c r="P35" i="1"/>
  <c r="N35" i="1"/>
  <c r="M35" i="1"/>
  <c r="I35" i="1"/>
  <c r="F35" i="1"/>
  <c r="L35" i="1" s="1"/>
  <c r="C35" i="1"/>
  <c r="IE34" i="1"/>
  <c r="ID34" i="1"/>
  <c r="IB34" i="1"/>
  <c r="IA34" i="1"/>
  <c r="HZ34" i="1"/>
  <c r="HY34" i="1"/>
  <c r="HX34" i="1"/>
  <c r="HV34" i="1"/>
  <c r="HU34" i="1"/>
  <c r="HS34" i="1"/>
  <c r="HR34" i="1"/>
  <c r="HP34" i="1"/>
  <c r="HO34" i="1"/>
  <c r="HN34" i="1"/>
  <c r="HM34" i="1"/>
  <c r="HL34" i="1"/>
  <c r="HK34" i="1"/>
  <c r="HJ34" i="1"/>
  <c r="HI34" i="1"/>
  <c r="HG34" i="1"/>
  <c r="HF34" i="1"/>
  <c r="HD34" i="1"/>
  <c r="HC34" i="1"/>
  <c r="HA34" i="1"/>
  <c r="GZ34" i="1"/>
  <c r="GX34" i="1"/>
  <c r="GW34" i="1"/>
  <c r="GV34" i="1"/>
  <c r="GU34" i="1"/>
  <c r="GT34" i="1"/>
  <c r="GR34" i="1"/>
  <c r="GQ34" i="1"/>
  <c r="GP34" i="1"/>
  <c r="GO34" i="1"/>
  <c r="GN34" i="1"/>
  <c r="GL34" i="1"/>
  <c r="GK34" i="1"/>
  <c r="GI34" i="1"/>
  <c r="GH34" i="1"/>
  <c r="GG34" i="1"/>
  <c r="GD34" i="1"/>
  <c r="GA34" i="1"/>
  <c r="FZ34" i="1"/>
  <c r="FY34" i="1"/>
  <c r="FW34" i="1"/>
  <c r="FV34" i="1"/>
  <c r="FU34" i="1"/>
  <c r="FR34" i="1"/>
  <c r="FO34" i="1"/>
  <c r="IC34" i="1" s="1"/>
  <c r="FL34" i="1"/>
  <c r="FK34" i="1"/>
  <c r="FJ34" i="1"/>
  <c r="FH34" i="1"/>
  <c r="FG34" i="1"/>
  <c r="FC34" i="1"/>
  <c r="EZ34" i="1"/>
  <c r="EW34" i="1"/>
  <c r="FF34" i="1" s="1"/>
  <c r="EV34" i="1"/>
  <c r="EU34" i="1"/>
  <c r="ES34" i="1"/>
  <c r="ER34" i="1"/>
  <c r="EN34" i="1"/>
  <c r="ET34" i="1" s="1"/>
  <c r="EK34" i="1"/>
  <c r="EQ34" i="1" s="1"/>
  <c r="EH34" i="1"/>
  <c r="EG34" i="1"/>
  <c r="EF34" i="1"/>
  <c r="EE34" i="1"/>
  <c r="ED34" i="1"/>
  <c r="EC34" i="1"/>
  <c r="DY34" i="1"/>
  <c r="HT34" i="1" s="1"/>
  <c r="DV34" i="1"/>
  <c r="EB34" i="1" s="1"/>
  <c r="DS34" i="1"/>
  <c r="DR34" i="1"/>
  <c r="DQ34" i="1"/>
  <c r="DO34" i="1"/>
  <c r="DN34" i="1"/>
  <c r="DM34" i="1"/>
  <c r="DJ34" i="1"/>
  <c r="DP34" i="1" s="1"/>
  <c r="DG34" i="1"/>
  <c r="DD34" i="1"/>
  <c r="DC34" i="1"/>
  <c r="DB34" i="1"/>
  <c r="CZ34" i="1"/>
  <c r="CY34" i="1"/>
  <c r="CU34" i="1"/>
  <c r="DA34" i="1" s="1"/>
  <c r="CR34" i="1"/>
  <c r="CO34" i="1"/>
  <c r="CM34" i="1"/>
  <c r="CL34" i="1"/>
  <c r="CJ34" i="1"/>
  <c r="CF34" i="1"/>
  <c r="HH34" i="1" s="1"/>
  <c r="CC34" i="1"/>
  <c r="BZ34" i="1"/>
  <c r="CI34" i="1" s="1"/>
  <c r="BX34" i="1"/>
  <c r="BU34" i="1"/>
  <c r="BQ34" i="1"/>
  <c r="HB34" i="1" s="1"/>
  <c r="BN34" i="1"/>
  <c r="BK34" i="1"/>
  <c r="BJ34" i="1"/>
  <c r="BI34" i="1"/>
  <c r="BG34" i="1"/>
  <c r="BF34" i="1"/>
  <c r="BB34" i="1"/>
  <c r="AY34" i="1"/>
  <c r="AV34" i="1"/>
  <c r="AU34" i="1"/>
  <c r="AT34" i="1"/>
  <c r="AS34" i="1"/>
  <c r="AR34" i="1"/>
  <c r="AQ34" i="1"/>
  <c r="AM34" i="1"/>
  <c r="AJ34" i="1"/>
  <c r="AG34" i="1"/>
  <c r="AF34" i="1"/>
  <c r="AE34" i="1"/>
  <c r="AD34" i="1"/>
  <c r="AC34" i="1"/>
  <c r="AB34" i="1"/>
  <c r="AA34" i="1"/>
  <c r="X34" i="1"/>
  <c r="U34" i="1"/>
  <c r="HQ34" i="1" s="1"/>
  <c r="R34" i="1"/>
  <c r="Q34" i="1"/>
  <c r="P34" i="1"/>
  <c r="N34" i="1"/>
  <c r="M34" i="1"/>
  <c r="I34" i="1"/>
  <c r="F34" i="1"/>
  <c r="C34" i="1"/>
  <c r="L34" i="1" s="1"/>
  <c r="IE33" i="1"/>
  <c r="ID33" i="1"/>
  <c r="IB33" i="1"/>
  <c r="IA33" i="1"/>
  <c r="HY33" i="1"/>
  <c r="HX33" i="1"/>
  <c r="HV33" i="1"/>
  <c r="HU33" i="1"/>
  <c r="HS33" i="1"/>
  <c r="HR33" i="1"/>
  <c r="HP33" i="1"/>
  <c r="HO33" i="1"/>
  <c r="HM33" i="1"/>
  <c r="HL33" i="1"/>
  <c r="HJ33" i="1"/>
  <c r="HI33" i="1"/>
  <c r="HG33" i="1"/>
  <c r="HF33" i="1"/>
  <c r="HE33" i="1"/>
  <c r="HD33" i="1"/>
  <c r="HC33" i="1"/>
  <c r="HA33" i="1"/>
  <c r="GZ33" i="1"/>
  <c r="GY33" i="1"/>
  <c r="GX33" i="1"/>
  <c r="GW33" i="1"/>
  <c r="GU33" i="1"/>
  <c r="GT33" i="1"/>
  <c r="GR33" i="1"/>
  <c r="GQ33" i="1"/>
  <c r="GO33" i="1"/>
  <c r="GN33" i="1"/>
  <c r="GL33" i="1"/>
  <c r="GK33" i="1"/>
  <c r="GI33" i="1"/>
  <c r="GH33" i="1"/>
  <c r="GG33" i="1"/>
  <c r="GD33" i="1"/>
  <c r="GA33" i="1"/>
  <c r="FZ33" i="1"/>
  <c r="FY33" i="1"/>
  <c r="FX33" i="1"/>
  <c r="FW33" i="1"/>
  <c r="FV33" i="1"/>
  <c r="FR33" i="1"/>
  <c r="FO33" i="1"/>
  <c r="FL33" i="1"/>
  <c r="FU33" i="1" s="1"/>
  <c r="FK33" i="1"/>
  <c r="FJ33" i="1"/>
  <c r="FH33" i="1"/>
  <c r="FG33" i="1"/>
  <c r="FC33" i="1"/>
  <c r="EZ33" i="1"/>
  <c r="FF33" i="1" s="1"/>
  <c r="EW33" i="1"/>
  <c r="EV33" i="1"/>
  <c r="EU33" i="1"/>
  <c r="ET33" i="1"/>
  <c r="ES33" i="1"/>
  <c r="ER33" i="1"/>
  <c r="EN33" i="1"/>
  <c r="EK33" i="1"/>
  <c r="EH33" i="1"/>
  <c r="EQ33" i="1" s="1"/>
  <c r="EG33" i="1"/>
  <c r="EF33" i="1"/>
  <c r="ED33" i="1"/>
  <c r="EC33" i="1"/>
  <c r="DY33" i="1"/>
  <c r="EE33" i="1" s="1"/>
  <c r="DV33" i="1"/>
  <c r="DS33" i="1"/>
  <c r="EB33" i="1" s="1"/>
  <c r="DR33" i="1"/>
  <c r="DQ33" i="1"/>
  <c r="DP33" i="1"/>
  <c r="DO33" i="1"/>
  <c r="DN33" i="1"/>
  <c r="DJ33" i="1"/>
  <c r="DG33" i="1"/>
  <c r="DD33" i="1"/>
  <c r="DM33" i="1" s="1"/>
  <c r="DC33" i="1"/>
  <c r="DB33" i="1"/>
  <c r="CZ33" i="1"/>
  <c r="CY33" i="1"/>
  <c r="CU33" i="1"/>
  <c r="CR33" i="1"/>
  <c r="CX33" i="1" s="1"/>
  <c r="CO33" i="1"/>
  <c r="CM33" i="1"/>
  <c r="CJ33" i="1"/>
  <c r="CF33" i="1"/>
  <c r="HH33" i="1" s="1"/>
  <c r="CC33" i="1"/>
  <c r="BZ33" i="1"/>
  <c r="CI33" i="1" s="1"/>
  <c r="BX33" i="1"/>
  <c r="BU33" i="1"/>
  <c r="BT33" i="1"/>
  <c r="BQ33" i="1"/>
  <c r="BN33" i="1"/>
  <c r="BK33" i="1"/>
  <c r="BJ33" i="1"/>
  <c r="BI33" i="1"/>
  <c r="BG33" i="1"/>
  <c r="BF33" i="1"/>
  <c r="BB33" i="1"/>
  <c r="GV33" i="1" s="1"/>
  <c r="AY33" i="1"/>
  <c r="BE33" i="1" s="1"/>
  <c r="AV33" i="1"/>
  <c r="AU33" i="1"/>
  <c r="AT33" i="1"/>
  <c r="AR33" i="1"/>
  <c r="AQ33" i="1"/>
  <c r="AM33" i="1"/>
  <c r="AJ33" i="1"/>
  <c r="AP33" i="1" s="1"/>
  <c r="AG33" i="1"/>
  <c r="AF33" i="1"/>
  <c r="AE33" i="1"/>
  <c r="AC33" i="1"/>
  <c r="AB33" i="1"/>
  <c r="X33" i="1"/>
  <c r="U33" i="1"/>
  <c r="HW33" i="1" s="1"/>
  <c r="R33" i="1"/>
  <c r="Q33" i="1"/>
  <c r="P33" i="1"/>
  <c r="N33" i="1"/>
  <c r="M33" i="1"/>
  <c r="I33" i="1"/>
  <c r="F33" i="1"/>
  <c r="L33" i="1" s="1"/>
  <c r="C33" i="1"/>
  <c r="IE32" i="1"/>
  <c r="ID32" i="1"/>
  <c r="IB32" i="1"/>
  <c r="IA32" i="1"/>
  <c r="HY32" i="1"/>
  <c r="HX32" i="1"/>
  <c r="HV32" i="1"/>
  <c r="HU32" i="1"/>
  <c r="HS32" i="1"/>
  <c r="HR32" i="1"/>
  <c r="HP32" i="1"/>
  <c r="HO32" i="1"/>
  <c r="HM32" i="1"/>
  <c r="HL32" i="1"/>
  <c r="HJ32" i="1"/>
  <c r="HI32" i="1"/>
  <c r="HG32" i="1"/>
  <c r="HF32" i="1"/>
  <c r="HD32" i="1"/>
  <c r="HC32" i="1"/>
  <c r="HA32" i="1"/>
  <c r="GZ32" i="1"/>
  <c r="GX32" i="1"/>
  <c r="GW32" i="1"/>
  <c r="GU32" i="1"/>
  <c r="GT32" i="1"/>
  <c r="GR32" i="1"/>
  <c r="GQ32" i="1"/>
  <c r="GO32" i="1"/>
  <c r="GN32" i="1"/>
  <c r="GM32" i="1"/>
  <c r="GL32" i="1"/>
  <c r="GK32" i="1"/>
  <c r="GI32" i="1"/>
  <c r="GH32" i="1"/>
  <c r="GG32" i="1"/>
  <c r="GD32" i="1"/>
  <c r="GA32" i="1"/>
  <c r="FZ32" i="1"/>
  <c r="FY32" i="1"/>
  <c r="FX32" i="1"/>
  <c r="FW32" i="1"/>
  <c r="FV32" i="1"/>
  <c r="FR32" i="1"/>
  <c r="FO32" i="1"/>
  <c r="IC32" i="1" s="1"/>
  <c r="FL32" i="1"/>
  <c r="FU32" i="1" s="1"/>
  <c r="FK32" i="1"/>
  <c r="FJ32" i="1"/>
  <c r="FH32" i="1"/>
  <c r="FG32" i="1"/>
  <c r="FF32" i="1"/>
  <c r="FC32" i="1"/>
  <c r="FI32" i="1" s="1"/>
  <c r="EZ32" i="1"/>
  <c r="EW32" i="1"/>
  <c r="EV32" i="1"/>
  <c r="EU32" i="1"/>
  <c r="ES32" i="1"/>
  <c r="ER32" i="1"/>
  <c r="EN32" i="1"/>
  <c r="EK32" i="1"/>
  <c r="HQ32" i="1" s="1"/>
  <c r="EH32" i="1"/>
  <c r="EQ32" i="1" s="1"/>
  <c r="EG32" i="1"/>
  <c r="EF32" i="1"/>
  <c r="ED32" i="1"/>
  <c r="EC32" i="1"/>
  <c r="DY32" i="1"/>
  <c r="HT32" i="1" s="1"/>
  <c r="DV32" i="1"/>
  <c r="HW32" i="1" s="1"/>
  <c r="DS32" i="1"/>
  <c r="EB32" i="1" s="1"/>
  <c r="DR32" i="1"/>
  <c r="DQ32" i="1"/>
  <c r="DP32" i="1"/>
  <c r="DO32" i="1"/>
  <c r="DN32" i="1"/>
  <c r="DJ32" i="1"/>
  <c r="DG32" i="1"/>
  <c r="DD32" i="1"/>
  <c r="DM32" i="1" s="1"/>
  <c r="DC32" i="1"/>
  <c r="DB32" i="1"/>
  <c r="CZ32" i="1"/>
  <c r="CY32" i="1"/>
  <c r="CU32" i="1"/>
  <c r="CR32" i="1"/>
  <c r="CX32" i="1" s="1"/>
  <c r="CO32" i="1"/>
  <c r="CM32" i="1"/>
  <c r="CJ32" i="1"/>
  <c r="CI32" i="1"/>
  <c r="CF32" i="1"/>
  <c r="CC32" i="1"/>
  <c r="CL32" i="1" s="1"/>
  <c r="BZ32" i="1"/>
  <c r="BX32" i="1"/>
  <c r="BW32" i="1"/>
  <c r="BU32" i="1"/>
  <c r="BT32" i="1"/>
  <c r="BQ32" i="1"/>
  <c r="BN32" i="1"/>
  <c r="BK32" i="1"/>
  <c r="BJ32" i="1"/>
  <c r="BI32" i="1"/>
  <c r="BG32" i="1"/>
  <c r="BF32" i="1"/>
  <c r="BB32" i="1"/>
  <c r="GV32" i="1" s="1"/>
  <c r="AY32" i="1"/>
  <c r="GY32" i="1" s="1"/>
  <c r="AV32" i="1"/>
  <c r="BE32" i="1" s="1"/>
  <c r="AU32" i="1"/>
  <c r="AT32" i="1"/>
  <c r="AR32" i="1"/>
  <c r="AQ32" i="1"/>
  <c r="AM32" i="1"/>
  <c r="GP32" i="1" s="1"/>
  <c r="AJ32" i="1"/>
  <c r="AP32" i="1" s="1"/>
  <c r="AG32" i="1"/>
  <c r="AF32" i="1"/>
  <c r="AE32" i="1"/>
  <c r="AD32" i="1"/>
  <c r="AC32" i="1"/>
  <c r="AB32" i="1"/>
  <c r="X32" i="1"/>
  <c r="GJ32" i="1" s="1"/>
  <c r="U32" i="1"/>
  <c r="AA32" i="1" s="1"/>
  <c r="R32" i="1"/>
  <c r="Q32" i="1"/>
  <c r="P32" i="1"/>
  <c r="O32" i="1"/>
  <c r="N32" i="1"/>
  <c r="M32" i="1"/>
  <c r="L32" i="1"/>
  <c r="I32" i="1"/>
  <c r="F32" i="1"/>
  <c r="C32" i="1"/>
  <c r="IE31" i="1"/>
  <c r="ID31" i="1"/>
  <c r="IB31" i="1"/>
  <c r="IA31" i="1"/>
  <c r="HY31" i="1"/>
  <c r="HX31" i="1"/>
  <c r="HW31" i="1"/>
  <c r="HV31" i="1"/>
  <c r="HU31" i="1"/>
  <c r="HS31" i="1"/>
  <c r="HR31" i="1"/>
  <c r="HP31" i="1"/>
  <c r="HO31" i="1"/>
  <c r="HM31" i="1"/>
  <c r="HL31" i="1"/>
  <c r="HK31" i="1"/>
  <c r="HJ31" i="1"/>
  <c r="HI31" i="1"/>
  <c r="HG31" i="1"/>
  <c r="HF31" i="1"/>
  <c r="HD31" i="1"/>
  <c r="HC31" i="1"/>
  <c r="HA31" i="1"/>
  <c r="GZ31" i="1"/>
  <c r="GY31" i="1"/>
  <c r="GX31" i="1"/>
  <c r="GW31" i="1"/>
  <c r="GU31" i="1"/>
  <c r="GT31" i="1"/>
  <c r="GR31" i="1"/>
  <c r="GQ31" i="1"/>
  <c r="GO31" i="1"/>
  <c r="GN31" i="1"/>
  <c r="GM31" i="1"/>
  <c r="GL31" i="1"/>
  <c r="GK31" i="1"/>
  <c r="GI31" i="1"/>
  <c r="GH31" i="1"/>
  <c r="GD31" i="1"/>
  <c r="GA31" i="1"/>
  <c r="GG31" i="1" s="1"/>
  <c r="FZ31" i="1"/>
  <c r="FY31" i="1"/>
  <c r="FX31" i="1"/>
  <c r="FW31" i="1"/>
  <c r="FV31" i="1"/>
  <c r="FR31" i="1"/>
  <c r="FO31" i="1"/>
  <c r="IC31" i="1" s="1"/>
  <c r="FL31" i="1"/>
  <c r="FU31" i="1" s="1"/>
  <c r="FK31" i="1"/>
  <c r="FJ31" i="1"/>
  <c r="FH31" i="1"/>
  <c r="FG31" i="1"/>
  <c r="FF31" i="1"/>
  <c r="FC31" i="1"/>
  <c r="FI31" i="1" s="1"/>
  <c r="EZ31" i="1"/>
  <c r="EW31" i="1"/>
  <c r="EV31" i="1"/>
  <c r="EU31" i="1"/>
  <c r="ES31" i="1"/>
  <c r="ER31" i="1"/>
  <c r="EN31" i="1"/>
  <c r="ET31" i="1" s="1"/>
  <c r="EK31" i="1"/>
  <c r="HQ31" i="1" s="1"/>
  <c r="EH31" i="1"/>
  <c r="EQ31" i="1" s="1"/>
  <c r="EG31" i="1"/>
  <c r="EF31" i="1"/>
  <c r="ED31" i="1"/>
  <c r="EC31" i="1"/>
  <c r="EB31" i="1"/>
  <c r="DY31" i="1"/>
  <c r="HT31" i="1" s="1"/>
  <c r="DV31" i="1"/>
  <c r="EE31" i="1" s="1"/>
  <c r="DS31" i="1"/>
  <c r="DR31" i="1"/>
  <c r="DQ31" i="1"/>
  <c r="DP31" i="1"/>
  <c r="DO31" i="1"/>
  <c r="DN31" i="1"/>
  <c r="DJ31" i="1"/>
  <c r="DG31" i="1"/>
  <c r="DD31" i="1"/>
  <c r="DM31" i="1" s="1"/>
  <c r="DC31" i="1"/>
  <c r="DB31" i="1"/>
  <c r="CZ31" i="1"/>
  <c r="CY31" i="1"/>
  <c r="CX31" i="1"/>
  <c r="CU31" i="1"/>
  <c r="DA31" i="1" s="1"/>
  <c r="CR31" i="1"/>
  <c r="CO31" i="1"/>
  <c r="CM31" i="1"/>
  <c r="CJ31" i="1"/>
  <c r="CF31" i="1"/>
  <c r="HH31" i="1" s="1"/>
  <c r="CC31" i="1"/>
  <c r="BZ31" i="1"/>
  <c r="CI31" i="1" s="1"/>
  <c r="BX31" i="1"/>
  <c r="BW31" i="1"/>
  <c r="BU31" i="1"/>
  <c r="BQ31" i="1"/>
  <c r="BN31" i="1"/>
  <c r="HE31" i="1" s="1"/>
  <c r="BK31" i="1"/>
  <c r="BT31" i="1" s="1"/>
  <c r="BJ31" i="1"/>
  <c r="BI31" i="1"/>
  <c r="BG31" i="1"/>
  <c r="BF31" i="1"/>
  <c r="BB31" i="1"/>
  <c r="GV31" i="1" s="1"/>
  <c r="AY31" i="1"/>
  <c r="AV31" i="1"/>
  <c r="AU31" i="1"/>
  <c r="AT31" i="1"/>
  <c r="AR31" i="1"/>
  <c r="AQ31" i="1"/>
  <c r="AM31" i="1"/>
  <c r="AJ31" i="1"/>
  <c r="AS31" i="1" s="1"/>
  <c r="AG31" i="1"/>
  <c r="AF31" i="1"/>
  <c r="AE31" i="1"/>
  <c r="AC31" i="1"/>
  <c r="AB31" i="1"/>
  <c r="X31" i="1"/>
  <c r="AD31" i="1" s="1"/>
  <c r="U31" i="1"/>
  <c r="R31" i="1"/>
  <c r="AA31" i="1" s="1"/>
  <c r="Q31" i="1"/>
  <c r="P31" i="1"/>
  <c r="O31" i="1"/>
  <c r="N31" i="1"/>
  <c r="M31" i="1"/>
  <c r="I31" i="1"/>
  <c r="F31" i="1"/>
  <c r="C31" i="1"/>
  <c r="L31" i="1" s="1"/>
  <c r="IE30" i="1"/>
  <c r="ID30" i="1"/>
  <c r="IB30" i="1"/>
  <c r="IA30" i="1"/>
  <c r="HZ30" i="1"/>
  <c r="HY30" i="1"/>
  <c r="HX30" i="1"/>
  <c r="HV30" i="1"/>
  <c r="HU30" i="1"/>
  <c r="HS30" i="1"/>
  <c r="HR30" i="1"/>
  <c r="HP30" i="1"/>
  <c r="HO30" i="1"/>
  <c r="HM30" i="1"/>
  <c r="HL30" i="1"/>
  <c r="HJ30" i="1"/>
  <c r="HI30" i="1"/>
  <c r="HG30" i="1"/>
  <c r="HF30" i="1"/>
  <c r="HD30" i="1"/>
  <c r="HC30" i="1"/>
  <c r="HB30" i="1"/>
  <c r="HA30" i="1"/>
  <c r="GZ30" i="1"/>
  <c r="GX30" i="1"/>
  <c r="GW30" i="1"/>
  <c r="GU30" i="1"/>
  <c r="GT30" i="1"/>
  <c r="GR30" i="1"/>
  <c r="GQ30" i="1"/>
  <c r="GO30" i="1"/>
  <c r="GN30" i="1"/>
  <c r="GL30" i="1"/>
  <c r="GK30" i="1"/>
  <c r="GJ30" i="1"/>
  <c r="GI30" i="1"/>
  <c r="GH30" i="1"/>
  <c r="GD30" i="1"/>
  <c r="GA30" i="1"/>
  <c r="GG30" i="1" s="1"/>
  <c r="FZ30" i="1"/>
  <c r="FY30" i="1"/>
  <c r="FX30" i="1"/>
  <c r="FW30" i="1"/>
  <c r="FV30" i="1"/>
  <c r="FR30" i="1"/>
  <c r="FO30" i="1"/>
  <c r="FU30" i="1" s="1"/>
  <c r="FL30" i="1"/>
  <c r="FK30" i="1"/>
  <c r="FJ30" i="1"/>
  <c r="FI30" i="1"/>
  <c r="FH30" i="1"/>
  <c r="FG30" i="1"/>
  <c r="FF30" i="1"/>
  <c r="FC30" i="1"/>
  <c r="EZ30" i="1"/>
  <c r="EW30" i="1"/>
  <c r="EV30" i="1"/>
  <c r="EU30" i="1"/>
  <c r="ES30" i="1"/>
  <c r="ER30" i="1"/>
  <c r="EN30" i="1"/>
  <c r="ET30" i="1" s="1"/>
  <c r="EK30" i="1"/>
  <c r="HQ30" i="1" s="1"/>
  <c r="EH30" i="1"/>
  <c r="EQ30" i="1" s="1"/>
  <c r="EG30" i="1"/>
  <c r="EF30" i="1"/>
  <c r="ED30" i="1"/>
  <c r="EC30" i="1"/>
  <c r="DY30" i="1"/>
  <c r="HT30" i="1" s="1"/>
  <c r="DV30" i="1"/>
  <c r="HW30" i="1" s="1"/>
  <c r="DS30" i="1"/>
  <c r="DR30" i="1"/>
  <c r="DQ30" i="1"/>
  <c r="DP30" i="1"/>
  <c r="DO30" i="1"/>
  <c r="DN30" i="1"/>
  <c r="DJ30" i="1"/>
  <c r="DG30" i="1"/>
  <c r="DM30" i="1" s="1"/>
  <c r="DD30" i="1"/>
  <c r="DC30" i="1"/>
  <c r="DB30" i="1"/>
  <c r="DA30" i="1"/>
  <c r="CZ30" i="1"/>
  <c r="CY30" i="1"/>
  <c r="CX30" i="1"/>
  <c r="CU30" i="1"/>
  <c r="CR30" i="1"/>
  <c r="CO30" i="1"/>
  <c r="CM30" i="1"/>
  <c r="CJ30" i="1"/>
  <c r="CF30" i="1"/>
  <c r="HH30" i="1" s="1"/>
  <c r="CC30" i="1"/>
  <c r="HK30" i="1" s="1"/>
  <c r="BZ30" i="1"/>
  <c r="CI30" i="1" s="1"/>
  <c r="BX30" i="1"/>
  <c r="BW30" i="1"/>
  <c r="BU30" i="1"/>
  <c r="BQ30" i="1"/>
  <c r="BN30" i="1"/>
  <c r="BT30" i="1" s="1"/>
  <c r="BK30" i="1"/>
  <c r="BJ30" i="1"/>
  <c r="BI30" i="1"/>
  <c r="BG30" i="1"/>
  <c r="BF30" i="1"/>
  <c r="BE30" i="1"/>
  <c r="BB30" i="1"/>
  <c r="AY30" i="1"/>
  <c r="GY30" i="1" s="1"/>
  <c r="AV30" i="1"/>
  <c r="AU30" i="1"/>
  <c r="AT30" i="1"/>
  <c r="AR30" i="1"/>
  <c r="AQ30" i="1"/>
  <c r="AM30" i="1"/>
  <c r="AS30" i="1" s="1"/>
  <c r="AJ30" i="1"/>
  <c r="GS30" i="1" s="1"/>
  <c r="AG30" i="1"/>
  <c r="AF30" i="1"/>
  <c r="AE30" i="1"/>
  <c r="AC30" i="1"/>
  <c r="AB30" i="1"/>
  <c r="AA30" i="1"/>
  <c r="X30" i="1"/>
  <c r="U30" i="1"/>
  <c r="GM30" i="1" s="1"/>
  <c r="R30" i="1"/>
  <c r="Q30" i="1"/>
  <c r="P30" i="1"/>
  <c r="O30" i="1"/>
  <c r="N30" i="1"/>
  <c r="M30" i="1"/>
  <c r="I30" i="1"/>
  <c r="F30" i="1"/>
  <c r="L30" i="1" s="1"/>
  <c r="C30" i="1"/>
  <c r="IE29" i="1"/>
  <c r="ID29" i="1"/>
  <c r="IB29" i="1"/>
  <c r="IA29" i="1"/>
  <c r="HY29" i="1"/>
  <c r="HX29" i="1"/>
  <c r="HV29" i="1"/>
  <c r="HU29" i="1"/>
  <c r="HT29" i="1"/>
  <c r="HS29" i="1"/>
  <c r="HR29" i="1"/>
  <c r="HP29" i="1"/>
  <c r="HO29" i="1"/>
  <c r="HM29" i="1"/>
  <c r="HL29" i="1"/>
  <c r="HJ29" i="1"/>
  <c r="HI29" i="1"/>
  <c r="HG29" i="1"/>
  <c r="HF29" i="1"/>
  <c r="HD29" i="1"/>
  <c r="HC29" i="1"/>
  <c r="HB29" i="1"/>
  <c r="HA29" i="1"/>
  <c r="GZ29" i="1"/>
  <c r="GX29" i="1"/>
  <c r="GW29" i="1"/>
  <c r="GV29" i="1"/>
  <c r="GU29" i="1"/>
  <c r="GT29" i="1"/>
  <c r="GR29" i="1"/>
  <c r="GQ29" i="1"/>
  <c r="GO29" i="1"/>
  <c r="GN29" i="1"/>
  <c r="GL29" i="1"/>
  <c r="GK29" i="1"/>
  <c r="GJ29" i="1"/>
  <c r="GI29" i="1"/>
  <c r="GH29" i="1"/>
  <c r="GD29" i="1"/>
  <c r="GA29" i="1"/>
  <c r="GG29" i="1" s="1"/>
  <c r="FZ29" i="1"/>
  <c r="FY29" i="1"/>
  <c r="FW29" i="1"/>
  <c r="FV29" i="1"/>
  <c r="FR29" i="1"/>
  <c r="FX29" i="1" s="1"/>
  <c r="FO29" i="1"/>
  <c r="FL29" i="1"/>
  <c r="FU29" i="1" s="1"/>
  <c r="FK29" i="1"/>
  <c r="FJ29" i="1"/>
  <c r="FI29" i="1"/>
  <c r="FH29" i="1"/>
  <c r="FG29" i="1"/>
  <c r="FC29" i="1"/>
  <c r="EZ29" i="1"/>
  <c r="EW29" i="1"/>
  <c r="FF29" i="1" s="1"/>
  <c r="EV29" i="1"/>
  <c r="EU29" i="1"/>
  <c r="ES29" i="1"/>
  <c r="ER29" i="1"/>
  <c r="EN29" i="1"/>
  <c r="EK29" i="1"/>
  <c r="EH29" i="1"/>
  <c r="EG29" i="1"/>
  <c r="EF29" i="1"/>
  <c r="ED29" i="1"/>
  <c r="EC29" i="1"/>
  <c r="DY29" i="1"/>
  <c r="DV29" i="1"/>
  <c r="HW29" i="1" s="1"/>
  <c r="DS29" i="1"/>
  <c r="DR29" i="1"/>
  <c r="DQ29" i="1"/>
  <c r="DO29" i="1"/>
  <c r="DN29" i="1"/>
  <c r="DJ29" i="1"/>
  <c r="DP29" i="1" s="1"/>
  <c r="DG29" i="1"/>
  <c r="DD29" i="1"/>
  <c r="DM29" i="1" s="1"/>
  <c r="DC29" i="1"/>
  <c r="DB29" i="1"/>
  <c r="DA29" i="1"/>
  <c r="CZ29" i="1"/>
  <c r="CY29" i="1"/>
  <c r="CU29" i="1"/>
  <c r="CR29" i="1"/>
  <c r="CO29" i="1"/>
  <c r="CX29" i="1" s="1"/>
  <c r="CM29" i="1"/>
  <c r="CJ29" i="1"/>
  <c r="CF29" i="1"/>
  <c r="HH29" i="1" s="1"/>
  <c r="CC29" i="1"/>
  <c r="HK29" i="1" s="1"/>
  <c r="BZ29" i="1"/>
  <c r="CI29" i="1" s="1"/>
  <c r="BX29" i="1"/>
  <c r="BU29" i="1"/>
  <c r="BQ29" i="1"/>
  <c r="BN29" i="1"/>
  <c r="BW29" i="1" s="1"/>
  <c r="BK29" i="1"/>
  <c r="BJ29" i="1"/>
  <c r="BI29" i="1"/>
  <c r="BH29" i="1"/>
  <c r="BG29" i="1"/>
  <c r="BF29" i="1"/>
  <c r="BE29" i="1"/>
  <c r="BB29" i="1"/>
  <c r="AY29" i="1"/>
  <c r="GY29" i="1" s="1"/>
  <c r="AV29" i="1"/>
  <c r="AU29" i="1"/>
  <c r="AT29" i="1"/>
  <c r="AR29" i="1"/>
  <c r="AQ29" i="1"/>
  <c r="AM29" i="1"/>
  <c r="AS29" i="1" s="1"/>
  <c r="AJ29" i="1"/>
  <c r="GS29" i="1" s="1"/>
  <c r="AG29" i="1"/>
  <c r="AP29" i="1" s="1"/>
  <c r="AF29" i="1"/>
  <c r="AE29" i="1"/>
  <c r="AC29" i="1"/>
  <c r="AB29" i="1"/>
  <c r="X29" i="1"/>
  <c r="AD29" i="1" s="1"/>
  <c r="U29" i="1"/>
  <c r="GM29" i="1" s="1"/>
  <c r="R29" i="1"/>
  <c r="Q29" i="1"/>
  <c r="P29" i="1"/>
  <c r="O29" i="1"/>
  <c r="N29" i="1"/>
  <c r="M29" i="1"/>
  <c r="I29" i="1"/>
  <c r="F29" i="1"/>
  <c r="L29" i="1" s="1"/>
  <c r="C29" i="1"/>
  <c r="IE28" i="1"/>
  <c r="ID28" i="1"/>
  <c r="IB28" i="1"/>
  <c r="IA28" i="1"/>
  <c r="HZ28" i="1"/>
  <c r="HY28" i="1"/>
  <c r="HX28" i="1"/>
  <c r="HV28" i="1"/>
  <c r="HU28" i="1"/>
  <c r="HS28" i="1"/>
  <c r="HR28" i="1"/>
  <c r="HP28" i="1"/>
  <c r="HO28" i="1"/>
  <c r="HM28" i="1"/>
  <c r="HL28" i="1"/>
  <c r="HJ28" i="1"/>
  <c r="HI28" i="1"/>
  <c r="HG28" i="1"/>
  <c r="HF28" i="1"/>
  <c r="HD28" i="1"/>
  <c r="HC28" i="1"/>
  <c r="HB28" i="1"/>
  <c r="HA28" i="1"/>
  <c r="GZ28" i="1"/>
  <c r="GX28" i="1"/>
  <c r="GW28" i="1"/>
  <c r="GU28" i="1"/>
  <c r="GT28" i="1"/>
  <c r="GR28" i="1"/>
  <c r="GQ28" i="1"/>
  <c r="GP28" i="1"/>
  <c r="GO28" i="1"/>
  <c r="GN28" i="1"/>
  <c r="GL28" i="1"/>
  <c r="GK28" i="1"/>
  <c r="GI28" i="1"/>
  <c r="GH28" i="1"/>
  <c r="GD28" i="1"/>
  <c r="GA28" i="1"/>
  <c r="GG28" i="1" s="1"/>
  <c r="FZ28" i="1"/>
  <c r="FY28" i="1"/>
  <c r="FW28" i="1"/>
  <c r="FV28" i="1"/>
  <c r="FU28" i="1"/>
  <c r="FR28" i="1"/>
  <c r="FO28" i="1"/>
  <c r="FX28" i="1" s="1"/>
  <c r="FL28" i="1"/>
  <c r="FK28" i="1"/>
  <c r="FJ28" i="1"/>
  <c r="FI28" i="1"/>
  <c r="FH28" i="1"/>
  <c r="FG28" i="1"/>
  <c r="FC28" i="1"/>
  <c r="EZ28" i="1"/>
  <c r="EW28" i="1"/>
  <c r="FF28" i="1" s="1"/>
  <c r="EV28" i="1"/>
  <c r="EU28" i="1"/>
  <c r="ES28" i="1"/>
  <c r="ER28" i="1"/>
  <c r="EQ28" i="1"/>
  <c r="EN28" i="1"/>
  <c r="ET28" i="1" s="1"/>
  <c r="EK28" i="1"/>
  <c r="EH28" i="1"/>
  <c r="EG28" i="1"/>
  <c r="EF28" i="1"/>
  <c r="ED28" i="1"/>
  <c r="EC28" i="1"/>
  <c r="DY28" i="1"/>
  <c r="HT28" i="1" s="1"/>
  <c r="DV28" i="1"/>
  <c r="HW28" i="1" s="1"/>
  <c r="DS28" i="1"/>
  <c r="DR28" i="1"/>
  <c r="DQ28" i="1"/>
  <c r="DO28" i="1"/>
  <c r="DN28" i="1"/>
  <c r="DM28" i="1"/>
  <c r="DJ28" i="1"/>
  <c r="DG28" i="1"/>
  <c r="DP28" i="1" s="1"/>
  <c r="DD28" i="1"/>
  <c r="DC28" i="1"/>
  <c r="DB28" i="1"/>
  <c r="DA28" i="1"/>
  <c r="CZ28" i="1"/>
  <c r="CY28" i="1"/>
  <c r="CU28" i="1"/>
  <c r="CR28" i="1"/>
  <c r="CO28" i="1"/>
  <c r="CX28" i="1" s="1"/>
  <c r="CM28" i="1"/>
  <c r="CJ28" i="1"/>
  <c r="CF28" i="1"/>
  <c r="HH28" i="1" s="1"/>
  <c r="CC28" i="1"/>
  <c r="HK28" i="1" s="1"/>
  <c r="BZ28" i="1"/>
  <c r="CI28" i="1" s="1"/>
  <c r="BX28" i="1"/>
  <c r="BU28" i="1"/>
  <c r="BQ28" i="1"/>
  <c r="BW28" i="1" s="1"/>
  <c r="BN28" i="1"/>
  <c r="BK28" i="1"/>
  <c r="BT28" i="1" s="1"/>
  <c r="BJ28" i="1"/>
  <c r="BI28" i="1"/>
  <c r="BH28" i="1"/>
  <c r="BG28" i="1"/>
  <c r="BF28" i="1"/>
  <c r="BB28" i="1"/>
  <c r="GV28" i="1" s="1"/>
  <c r="AY28" i="1"/>
  <c r="GY28" i="1" s="1"/>
  <c r="AV28" i="1"/>
  <c r="BE28" i="1" s="1"/>
  <c r="AU28" i="1"/>
  <c r="AT28" i="1"/>
  <c r="AR28" i="1"/>
  <c r="AQ28" i="1"/>
  <c r="AM28" i="1"/>
  <c r="AS28" i="1" s="1"/>
  <c r="AJ28" i="1"/>
  <c r="AG28" i="1"/>
  <c r="AF28" i="1"/>
  <c r="AE28" i="1"/>
  <c r="AC28" i="1"/>
  <c r="AB28" i="1"/>
  <c r="X28" i="1"/>
  <c r="GJ28" i="1" s="1"/>
  <c r="U28" i="1"/>
  <c r="GM28" i="1" s="1"/>
  <c r="R28" i="1"/>
  <c r="Q28" i="1"/>
  <c r="P28" i="1"/>
  <c r="N28" i="1"/>
  <c r="M28" i="1"/>
  <c r="I28" i="1"/>
  <c r="O28" i="1" s="1"/>
  <c r="F28" i="1"/>
  <c r="C28" i="1"/>
  <c r="L28" i="1" s="1"/>
  <c r="IE27" i="1"/>
  <c r="ID27" i="1"/>
  <c r="IB27" i="1"/>
  <c r="IA27" i="1"/>
  <c r="HY27" i="1"/>
  <c r="HX27" i="1"/>
  <c r="HV27" i="1"/>
  <c r="HU27" i="1"/>
  <c r="HS27" i="1"/>
  <c r="HR27" i="1"/>
  <c r="HP27" i="1"/>
  <c r="HO27" i="1"/>
  <c r="HM27" i="1"/>
  <c r="HL27" i="1"/>
  <c r="HJ27" i="1"/>
  <c r="HI27" i="1"/>
  <c r="HG27" i="1"/>
  <c r="HF27" i="1"/>
  <c r="HD27" i="1"/>
  <c r="HC27" i="1"/>
  <c r="HA27" i="1"/>
  <c r="GZ27" i="1"/>
  <c r="GX27" i="1"/>
  <c r="GW27" i="1"/>
  <c r="GU27" i="1"/>
  <c r="GT27" i="1"/>
  <c r="GR27" i="1"/>
  <c r="GQ27" i="1"/>
  <c r="GO27" i="1"/>
  <c r="GN27" i="1"/>
  <c r="GL27" i="1"/>
  <c r="GK27" i="1"/>
  <c r="GI27" i="1"/>
  <c r="GH27" i="1"/>
  <c r="GD27" i="1"/>
  <c r="GA27" i="1"/>
  <c r="GG27" i="1" s="1"/>
  <c r="FZ27" i="1"/>
  <c r="FY27" i="1"/>
  <c r="FW27" i="1"/>
  <c r="FV27" i="1"/>
  <c r="FR27" i="1"/>
  <c r="HZ27" i="1" s="1"/>
  <c r="FO27" i="1"/>
  <c r="FL27" i="1"/>
  <c r="FU27" i="1" s="1"/>
  <c r="FK27" i="1"/>
  <c r="FJ27" i="1"/>
  <c r="FI27" i="1"/>
  <c r="FH27" i="1"/>
  <c r="FG27" i="1"/>
  <c r="FF27" i="1"/>
  <c r="FC27" i="1"/>
  <c r="EZ27" i="1"/>
  <c r="EW27" i="1"/>
  <c r="EV27" i="1"/>
  <c r="EU27" i="1"/>
  <c r="ET27" i="1"/>
  <c r="ES27" i="1"/>
  <c r="ER27" i="1"/>
  <c r="EQ27" i="1"/>
  <c r="EN27" i="1"/>
  <c r="HN27" i="1" s="1"/>
  <c r="EK27" i="1"/>
  <c r="EH27" i="1"/>
  <c r="EG27" i="1"/>
  <c r="EF27" i="1"/>
  <c r="ED27" i="1"/>
  <c r="EC27" i="1"/>
  <c r="DY27" i="1"/>
  <c r="HT27" i="1" s="1"/>
  <c r="DV27" i="1"/>
  <c r="HW27" i="1" s="1"/>
  <c r="DS27" i="1"/>
  <c r="DR27" i="1"/>
  <c r="DQ27" i="1"/>
  <c r="DO27" i="1"/>
  <c r="DN27" i="1"/>
  <c r="DJ27" i="1"/>
  <c r="DP27" i="1" s="1"/>
  <c r="DG27" i="1"/>
  <c r="DD27" i="1"/>
  <c r="DM27" i="1" s="1"/>
  <c r="DC27" i="1"/>
  <c r="DB27" i="1"/>
  <c r="DA27" i="1"/>
  <c r="CZ27" i="1"/>
  <c r="CY27" i="1"/>
  <c r="CU27" i="1"/>
  <c r="CR27" i="1"/>
  <c r="CX27" i="1" s="1"/>
  <c r="CO27" i="1"/>
  <c r="CM27" i="1"/>
  <c r="CJ27" i="1"/>
  <c r="CF27" i="1"/>
  <c r="HH27" i="1" s="1"/>
  <c r="CC27" i="1"/>
  <c r="BZ27" i="1"/>
  <c r="BX27" i="1"/>
  <c r="BU27" i="1"/>
  <c r="BT27" i="1"/>
  <c r="BQ27" i="1"/>
  <c r="HB27" i="1" s="1"/>
  <c r="BN27" i="1"/>
  <c r="BW27" i="1" s="1"/>
  <c r="BK27" i="1"/>
  <c r="BJ27" i="1"/>
  <c r="BI27" i="1"/>
  <c r="BH27" i="1"/>
  <c r="BG27" i="1"/>
  <c r="BF27" i="1"/>
  <c r="BB27" i="1"/>
  <c r="AY27" i="1"/>
  <c r="GY27" i="1" s="1"/>
  <c r="AV27" i="1"/>
  <c r="BE27" i="1" s="1"/>
  <c r="AU27" i="1"/>
  <c r="AT27" i="1"/>
  <c r="AR27" i="1"/>
  <c r="AQ27" i="1"/>
  <c r="AP27" i="1"/>
  <c r="AM27" i="1"/>
  <c r="AJ27" i="1"/>
  <c r="AG27" i="1"/>
  <c r="AF27" i="1"/>
  <c r="AE27" i="1"/>
  <c r="AC27" i="1"/>
  <c r="AB27" i="1"/>
  <c r="X27" i="1"/>
  <c r="AD27" i="1" s="1"/>
  <c r="U27" i="1"/>
  <c r="GM27" i="1" s="1"/>
  <c r="R27" i="1"/>
  <c r="Q27" i="1"/>
  <c r="P27" i="1"/>
  <c r="O27" i="1"/>
  <c r="N27" i="1"/>
  <c r="M27" i="1"/>
  <c r="L27" i="1"/>
  <c r="I27" i="1"/>
  <c r="F27" i="1"/>
  <c r="C27" i="1"/>
  <c r="IE26" i="1"/>
  <c r="ID26" i="1"/>
  <c r="IB26" i="1"/>
  <c r="IA26" i="1"/>
  <c r="HY26" i="1"/>
  <c r="HX26" i="1"/>
  <c r="HV26" i="1"/>
  <c r="HU26" i="1"/>
  <c r="HS26" i="1"/>
  <c r="HR26" i="1"/>
  <c r="HP26" i="1"/>
  <c r="HO26" i="1"/>
  <c r="HM26" i="1"/>
  <c r="HL26" i="1"/>
  <c r="HK26" i="1"/>
  <c r="HJ26" i="1"/>
  <c r="HI26" i="1"/>
  <c r="HG26" i="1"/>
  <c r="HF26" i="1"/>
  <c r="HD26" i="1"/>
  <c r="HC26" i="1"/>
  <c r="HA26" i="1"/>
  <c r="GZ26" i="1"/>
  <c r="GX26" i="1"/>
  <c r="GW26" i="1"/>
  <c r="GU26" i="1"/>
  <c r="GT26" i="1"/>
  <c r="GR26" i="1"/>
  <c r="GQ26" i="1"/>
  <c r="GO26" i="1"/>
  <c r="GN26" i="1"/>
  <c r="GL26" i="1"/>
  <c r="GK26" i="1"/>
  <c r="GI26" i="1"/>
  <c r="GH26" i="1"/>
  <c r="GG26" i="1"/>
  <c r="GD26" i="1"/>
  <c r="GA26" i="1"/>
  <c r="FZ26" i="1"/>
  <c r="FY26" i="1"/>
  <c r="FW26" i="1"/>
  <c r="FV26" i="1"/>
  <c r="FR26" i="1"/>
  <c r="FO26" i="1"/>
  <c r="FX26" i="1" s="1"/>
  <c r="FL26" i="1"/>
  <c r="FU26" i="1" s="1"/>
  <c r="FK26" i="1"/>
  <c r="FJ26" i="1"/>
  <c r="FH26" i="1"/>
  <c r="FG26" i="1"/>
  <c r="FC26" i="1"/>
  <c r="FI26" i="1" s="1"/>
  <c r="EZ26" i="1"/>
  <c r="EW26" i="1"/>
  <c r="FF26" i="1" s="1"/>
  <c r="EV26" i="1"/>
  <c r="EU26" i="1"/>
  <c r="ET26" i="1"/>
  <c r="ES26" i="1"/>
  <c r="ER26" i="1"/>
  <c r="EN26" i="1"/>
  <c r="HN26" i="1" s="1"/>
  <c r="EK26" i="1"/>
  <c r="EH26" i="1"/>
  <c r="EQ26" i="1" s="1"/>
  <c r="EG26" i="1"/>
  <c r="EF26" i="1"/>
  <c r="ED26" i="1"/>
  <c r="EC26" i="1"/>
  <c r="DY26" i="1"/>
  <c r="HT26" i="1" s="1"/>
  <c r="DV26" i="1"/>
  <c r="DS26" i="1"/>
  <c r="DR26" i="1"/>
  <c r="DQ26" i="1"/>
  <c r="DO26" i="1"/>
  <c r="DN26" i="1"/>
  <c r="DJ26" i="1"/>
  <c r="DG26" i="1"/>
  <c r="DP26" i="1" s="1"/>
  <c r="DD26" i="1"/>
  <c r="DM26" i="1" s="1"/>
  <c r="DC26" i="1"/>
  <c r="DB26" i="1"/>
  <c r="CZ26" i="1"/>
  <c r="CY26" i="1"/>
  <c r="CU26" i="1"/>
  <c r="DA26" i="1" s="1"/>
  <c r="CR26" i="1"/>
  <c r="CO26" i="1"/>
  <c r="CX26" i="1" s="1"/>
  <c r="CM26" i="1"/>
  <c r="CJ26" i="1"/>
  <c r="CI26" i="1"/>
  <c r="CF26" i="1"/>
  <c r="CC26" i="1"/>
  <c r="BZ26" i="1"/>
  <c r="BX26" i="1"/>
  <c r="BU26" i="1"/>
  <c r="BQ26" i="1"/>
  <c r="HB26" i="1" s="1"/>
  <c r="BN26" i="1"/>
  <c r="BT26" i="1" s="1"/>
  <c r="BK26" i="1"/>
  <c r="BJ26" i="1"/>
  <c r="BI26" i="1"/>
  <c r="BH26" i="1"/>
  <c r="BG26" i="1"/>
  <c r="BF26" i="1"/>
  <c r="BB26" i="1"/>
  <c r="GV26" i="1" s="1"/>
  <c r="AY26" i="1"/>
  <c r="BE26" i="1" s="1"/>
  <c r="AV26" i="1"/>
  <c r="AU26" i="1"/>
  <c r="AT26" i="1"/>
  <c r="AS26" i="1"/>
  <c r="AR26" i="1"/>
  <c r="AQ26" i="1"/>
  <c r="AP26" i="1"/>
  <c r="AM26" i="1"/>
  <c r="AJ26" i="1"/>
  <c r="AG26" i="1"/>
  <c r="AF26" i="1"/>
  <c r="AE26" i="1"/>
  <c r="AC26" i="1"/>
  <c r="AB26" i="1"/>
  <c r="X26" i="1"/>
  <c r="HZ26" i="1" s="1"/>
  <c r="U26" i="1"/>
  <c r="GM26" i="1" s="1"/>
  <c r="R26" i="1"/>
  <c r="AA26" i="1" s="1"/>
  <c r="Q26" i="1"/>
  <c r="P26" i="1"/>
  <c r="N26" i="1"/>
  <c r="M26" i="1"/>
  <c r="I26" i="1"/>
  <c r="O26" i="1" s="1"/>
  <c r="F26" i="1"/>
  <c r="L26" i="1" s="1"/>
  <c r="C26" i="1"/>
  <c r="IE25" i="1"/>
  <c r="ID25" i="1"/>
  <c r="IC25" i="1"/>
  <c r="IB25" i="1"/>
  <c r="IA25" i="1"/>
  <c r="HY25" i="1"/>
  <c r="HX25" i="1"/>
  <c r="HV25" i="1"/>
  <c r="HU25" i="1"/>
  <c r="HS25" i="1"/>
  <c r="HR25" i="1"/>
  <c r="HQ25" i="1"/>
  <c r="HP25" i="1"/>
  <c r="HO25" i="1"/>
  <c r="HM25" i="1"/>
  <c r="HL25" i="1"/>
  <c r="HJ25" i="1"/>
  <c r="HI25" i="1"/>
  <c r="HG25" i="1"/>
  <c r="HF25" i="1"/>
  <c r="HE25" i="1"/>
  <c r="HD25" i="1"/>
  <c r="HC25" i="1"/>
  <c r="HA25" i="1"/>
  <c r="GZ25" i="1"/>
  <c r="GX25" i="1"/>
  <c r="GW25" i="1"/>
  <c r="GU25" i="1"/>
  <c r="GT25" i="1"/>
  <c r="GS25" i="1"/>
  <c r="GR25" i="1"/>
  <c r="GQ25" i="1"/>
  <c r="GO25" i="1"/>
  <c r="GN25" i="1"/>
  <c r="GL25" i="1"/>
  <c r="GK25" i="1"/>
  <c r="GI25" i="1"/>
  <c r="GH25" i="1"/>
  <c r="GG25" i="1"/>
  <c r="GD25" i="1"/>
  <c r="GA25" i="1"/>
  <c r="FZ25" i="1"/>
  <c r="FY25" i="1"/>
  <c r="FW25" i="1"/>
  <c r="FV25" i="1"/>
  <c r="FR25" i="1"/>
  <c r="HZ25" i="1" s="1"/>
  <c r="FO25" i="1"/>
  <c r="FL25" i="1"/>
  <c r="FU25" i="1" s="1"/>
  <c r="FK25" i="1"/>
  <c r="FJ25" i="1"/>
  <c r="FI25" i="1"/>
  <c r="FH25" i="1"/>
  <c r="FG25" i="1"/>
  <c r="FF25" i="1"/>
  <c r="FC25" i="1"/>
  <c r="EZ25" i="1"/>
  <c r="EW25" i="1"/>
  <c r="EV25" i="1"/>
  <c r="EU25" i="1"/>
  <c r="ET25" i="1"/>
  <c r="ES25" i="1"/>
  <c r="ER25" i="1"/>
  <c r="EN25" i="1"/>
  <c r="HN25" i="1" s="1"/>
  <c r="EK25" i="1"/>
  <c r="EH25" i="1"/>
  <c r="EG25" i="1"/>
  <c r="EF25" i="1"/>
  <c r="ED25" i="1"/>
  <c r="EC25" i="1"/>
  <c r="DY25" i="1"/>
  <c r="DV25" i="1"/>
  <c r="DS25" i="1"/>
  <c r="DR25" i="1"/>
  <c r="DQ25" i="1"/>
  <c r="DO25" i="1"/>
  <c r="DN25" i="1"/>
  <c r="DJ25" i="1"/>
  <c r="DG25" i="1"/>
  <c r="DP25" i="1" s="1"/>
  <c r="DD25" i="1"/>
  <c r="DM25" i="1" s="1"/>
  <c r="DC25" i="1"/>
  <c r="DB25" i="1"/>
  <c r="CZ25" i="1"/>
  <c r="CY25" i="1"/>
  <c r="CU25" i="1"/>
  <c r="DA25" i="1" s="1"/>
  <c r="CR25" i="1"/>
  <c r="CO25" i="1"/>
  <c r="CX25" i="1" s="1"/>
  <c r="CM25" i="1"/>
  <c r="CJ25" i="1"/>
  <c r="CI25" i="1"/>
  <c r="CF25" i="1"/>
  <c r="CC25" i="1"/>
  <c r="HK25" i="1" s="1"/>
  <c r="BZ25" i="1"/>
  <c r="BX25" i="1"/>
  <c r="BU25" i="1"/>
  <c r="BQ25" i="1"/>
  <c r="HB25" i="1" s="1"/>
  <c r="BN25" i="1"/>
  <c r="BT25" i="1" s="1"/>
  <c r="BK25" i="1"/>
  <c r="BJ25" i="1"/>
  <c r="BI25" i="1"/>
  <c r="BH25" i="1"/>
  <c r="BG25" i="1"/>
  <c r="BF25" i="1"/>
  <c r="BB25" i="1"/>
  <c r="AY25" i="1"/>
  <c r="BE25" i="1" s="1"/>
  <c r="AV25" i="1"/>
  <c r="AU25" i="1"/>
  <c r="AT25" i="1"/>
  <c r="AS25" i="1"/>
  <c r="AR25" i="1"/>
  <c r="AQ25" i="1"/>
  <c r="AP25" i="1"/>
  <c r="AM25" i="1"/>
  <c r="GP25" i="1" s="1"/>
  <c r="AJ25" i="1"/>
  <c r="AG25" i="1"/>
  <c r="AF25" i="1"/>
  <c r="AE25" i="1"/>
  <c r="AC25" i="1"/>
  <c r="AB25" i="1"/>
  <c r="X25" i="1"/>
  <c r="AD25" i="1" s="1"/>
  <c r="U25" i="1"/>
  <c r="GM25" i="1" s="1"/>
  <c r="R25" i="1"/>
  <c r="AA25" i="1" s="1"/>
  <c r="Q25" i="1"/>
  <c r="P25" i="1"/>
  <c r="N25" i="1"/>
  <c r="M25" i="1"/>
  <c r="I25" i="1"/>
  <c r="O25" i="1" s="1"/>
  <c r="F25" i="1"/>
  <c r="L25" i="1" s="1"/>
  <c r="C25" i="1"/>
  <c r="IE24" i="1"/>
  <c r="ID24" i="1"/>
  <c r="IC24" i="1"/>
  <c r="IB24" i="1"/>
  <c r="IA24" i="1"/>
  <c r="HY24" i="1"/>
  <c r="HX24" i="1"/>
  <c r="HV24" i="1"/>
  <c r="HU24" i="1"/>
  <c r="HS24" i="1"/>
  <c r="HR24" i="1"/>
  <c r="HP24" i="1"/>
  <c r="HO24" i="1"/>
  <c r="HM24" i="1"/>
  <c r="HL24" i="1"/>
  <c r="HJ24" i="1"/>
  <c r="HI24" i="1"/>
  <c r="HG24" i="1"/>
  <c r="HF24" i="1"/>
  <c r="HE24" i="1"/>
  <c r="HD24" i="1"/>
  <c r="HC24" i="1"/>
  <c r="HA24" i="1"/>
  <c r="GZ24" i="1"/>
  <c r="GX24" i="1"/>
  <c r="GW24" i="1"/>
  <c r="GU24" i="1"/>
  <c r="GT24" i="1"/>
  <c r="GR24" i="1"/>
  <c r="GQ24" i="1"/>
  <c r="GO24" i="1"/>
  <c r="GN24" i="1"/>
  <c r="GL24" i="1"/>
  <c r="GK24" i="1"/>
  <c r="GI24" i="1"/>
  <c r="GH24" i="1"/>
  <c r="GG24" i="1"/>
  <c r="GD24" i="1"/>
  <c r="GA24" i="1"/>
  <c r="FZ24" i="1"/>
  <c r="FY24" i="1"/>
  <c r="FW24" i="1"/>
  <c r="FV24" i="1"/>
  <c r="FR24" i="1"/>
  <c r="HZ24" i="1" s="1"/>
  <c r="FO24" i="1"/>
  <c r="FL24" i="1"/>
  <c r="FU24" i="1" s="1"/>
  <c r="FK24" i="1"/>
  <c r="FJ24" i="1"/>
  <c r="FI24" i="1"/>
  <c r="FH24" i="1"/>
  <c r="FG24" i="1"/>
  <c r="FF24" i="1"/>
  <c r="FC24" i="1"/>
  <c r="EZ24" i="1"/>
  <c r="EW24" i="1"/>
  <c r="EV24" i="1"/>
  <c r="EU24" i="1"/>
  <c r="ET24" i="1"/>
  <c r="ES24" i="1"/>
  <c r="ER24" i="1"/>
  <c r="EN24" i="1"/>
  <c r="HN24" i="1" s="1"/>
  <c r="EK24" i="1"/>
  <c r="EH24" i="1"/>
  <c r="EQ24" i="1" s="1"/>
  <c r="EG24" i="1"/>
  <c r="EF24" i="1"/>
  <c r="ED24" i="1"/>
  <c r="EC24" i="1"/>
  <c r="EB24" i="1"/>
  <c r="DY24" i="1"/>
  <c r="DV24" i="1"/>
  <c r="DS24" i="1"/>
  <c r="DR24" i="1"/>
  <c r="DQ24" i="1"/>
  <c r="DO24" i="1"/>
  <c r="DN24" i="1"/>
  <c r="DJ24" i="1"/>
  <c r="DP24" i="1" s="1"/>
  <c r="DG24" i="1"/>
  <c r="DD24" i="1"/>
  <c r="DM24" i="1" s="1"/>
  <c r="DC24" i="1"/>
  <c r="DB24" i="1"/>
  <c r="CZ24" i="1"/>
  <c r="CY24" i="1"/>
  <c r="CX24" i="1"/>
  <c r="CU24" i="1"/>
  <c r="CR24" i="1"/>
  <c r="DA24" i="1" s="1"/>
  <c r="CO24" i="1"/>
  <c r="CM24" i="1"/>
  <c r="CL24" i="1"/>
  <c r="CJ24" i="1"/>
  <c r="CI24" i="1"/>
  <c r="CF24" i="1"/>
  <c r="CC24" i="1"/>
  <c r="BZ24" i="1"/>
  <c r="BX24" i="1"/>
  <c r="BU24" i="1"/>
  <c r="BQ24" i="1"/>
  <c r="HB24" i="1" s="1"/>
  <c r="BN24" i="1"/>
  <c r="BW24" i="1" s="1"/>
  <c r="BK24" i="1"/>
  <c r="BJ24" i="1"/>
  <c r="BI24" i="1"/>
  <c r="BG24" i="1"/>
  <c r="BF24" i="1"/>
  <c r="BB24" i="1"/>
  <c r="BH24" i="1" s="1"/>
  <c r="AY24" i="1"/>
  <c r="AV24" i="1"/>
  <c r="BE24" i="1" s="1"/>
  <c r="AU24" i="1"/>
  <c r="AT24" i="1"/>
  <c r="AS24" i="1"/>
  <c r="AR24" i="1"/>
  <c r="AQ24" i="1"/>
  <c r="AM24" i="1"/>
  <c r="GP24" i="1" s="1"/>
  <c r="AJ24" i="1"/>
  <c r="AG24" i="1"/>
  <c r="AP24" i="1" s="1"/>
  <c r="AF24" i="1"/>
  <c r="AE24" i="1"/>
  <c r="AC24" i="1"/>
  <c r="AB24" i="1"/>
  <c r="X24" i="1"/>
  <c r="U24" i="1"/>
  <c r="GS24" i="1" s="1"/>
  <c r="R24" i="1"/>
  <c r="Q24" i="1"/>
  <c r="P24" i="1"/>
  <c r="N24" i="1"/>
  <c r="M24" i="1"/>
  <c r="I24" i="1"/>
  <c r="F24" i="1"/>
  <c r="O24" i="1" s="1"/>
  <c r="C24" i="1"/>
  <c r="IE23" i="1"/>
  <c r="ID23" i="1"/>
  <c r="IB23" i="1"/>
  <c r="IA23" i="1"/>
  <c r="HY23" i="1"/>
  <c r="HX23" i="1"/>
  <c r="HV23" i="1"/>
  <c r="HU23" i="1"/>
  <c r="HS23" i="1"/>
  <c r="HR23" i="1"/>
  <c r="HP23" i="1"/>
  <c r="HO23" i="1"/>
  <c r="HM23" i="1"/>
  <c r="HL23" i="1"/>
  <c r="HK23" i="1"/>
  <c r="HJ23" i="1"/>
  <c r="HI23" i="1"/>
  <c r="HG23" i="1"/>
  <c r="HF23" i="1"/>
  <c r="HD23" i="1"/>
  <c r="HC23" i="1"/>
  <c r="HA23" i="1"/>
  <c r="GZ23" i="1"/>
  <c r="GX23" i="1"/>
  <c r="GW23" i="1"/>
  <c r="GU23" i="1"/>
  <c r="GT23" i="1"/>
  <c r="GR23" i="1"/>
  <c r="GQ23" i="1"/>
  <c r="GO23" i="1"/>
  <c r="GN23" i="1"/>
  <c r="GL23" i="1"/>
  <c r="GK23" i="1"/>
  <c r="GI23" i="1"/>
  <c r="GH23" i="1"/>
  <c r="GG23" i="1"/>
  <c r="GD23" i="1"/>
  <c r="GA23" i="1"/>
  <c r="FZ23" i="1"/>
  <c r="FY23" i="1"/>
  <c r="FW23" i="1"/>
  <c r="FV23" i="1"/>
  <c r="FR23" i="1"/>
  <c r="HZ23" i="1" s="1"/>
  <c r="FO23" i="1"/>
  <c r="IC23" i="1" s="1"/>
  <c r="FL23" i="1"/>
  <c r="FU23" i="1" s="1"/>
  <c r="FK23" i="1"/>
  <c r="FJ23" i="1"/>
  <c r="FH23" i="1"/>
  <c r="FG23" i="1"/>
  <c r="FC23" i="1"/>
  <c r="FI23" i="1" s="1"/>
  <c r="EZ23" i="1"/>
  <c r="EW23" i="1"/>
  <c r="FF23" i="1" s="1"/>
  <c r="EV23" i="1"/>
  <c r="EU23" i="1"/>
  <c r="ET23" i="1"/>
  <c r="ES23" i="1"/>
  <c r="ER23" i="1"/>
  <c r="EN23" i="1"/>
  <c r="HN23" i="1" s="1"/>
  <c r="EK23" i="1"/>
  <c r="HQ23" i="1" s="1"/>
  <c r="EH23" i="1"/>
  <c r="EQ23" i="1" s="1"/>
  <c r="EG23" i="1"/>
  <c r="EF23" i="1"/>
  <c r="EE23" i="1"/>
  <c r="ED23" i="1"/>
  <c r="EC23" i="1"/>
  <c r="EB23" i="1"/>
  <c r="DY23" i="1"/>
  <c r="DV23" i="1"/>
  <c r="HW23" i="1" s="1"/>
  <c r="DS23" i="1"/>
  <c r="DR23" i="1"/>
  <c r="DQ23" i="1"/>
  <c r="DO23" i="1"/>
  <c r="DN23" i="1"/>
  <c r="DJ23" i="1"/>
  <c r="DP23" i="1" s="1"/>
  <c r="DG23" i="1"/>
  <c r="DD23" i="1"/>
  <c r="DM23" i="1" s="1"/>
  <c r="DC23" i="1"/>
  <c r="DB23" i="1"/>
  <c r="CZ23" i="1"/>
  <c r="CY23" i="1"/>
  <c r="CU23" i="1"/>
  <c r="DA23" i="1" s="1"/>
  <c r="CR23" i="1"/>
  <c r="CO23" i="1"/>
  <c r="CX23" i="1" s="1"/>
  <c r="CM23" i="1"/>
  <c r="CL23" i="1"/>
  <c r="CJ23" i="1"/>
  <c r="CF23" i="1"/>
  <c r="CC23" i="1"/>
  <c r="BZ23" i="1"/>
  <c r="CI23" i="1" s="1"/>
  <c r="BX23" i="1"/>
  <c r="BU23" i="1"/>
  <c r="BQ23" i="1"/>
  <c r="HB23" i="1" s="1"/>
  <c r="BN23" i="1"/>
  <c r="HE23" i="1" s="1"/>
  <c r="BK23" i="1"/>
  <c r="BJ23" i="1"/>
  <c r="BI23" i="1"/>
  <c r="BH23" i="1"/>
  <c r="BG23" i="1"/>
  <c r="BF23" i="1"/>
  <c r="BE23" i="1"/>
  <c r="BB23" i="1"/>
  <c r="AY23" i="1"/>
  <c r="GY23" i="1" s="1"/>
  <c r="AV23" i="1"/>
  <c r="AU23" i="1"/>
  <c r="AT23" i="1"/>
  <c r="AS23" i="1"/>
  <c r="AR23" i="1"/>
  <c r="AQ23" i="1"/>
  <c r="AM23" i="1"/>
  <c r="AJ23" i="1"/>
  <c r="GS23" i="1" s="1"/>
  <c r="AG23" i="1"/>
  <c r="AP23" i="1" s="1"/>
  <c r="AF23" i="1"/>
  <c r="AE23" i="1"/>
  <c r="AC23" i="1"/>
  <c r="AB23" i="1"/>
  <c r="AA23" i="1"/>
  <c r="X23" i="1"/>
  <c r="U23" i="1"/>
  <c r="R23" i="1"/>
  <c r="Q23" i="1"/>
  <c r="P23" i="1"/>
  <c r="N23" i="1"/>
  <c r="M23" i="1"/>
  <c r="I23" i="1"/>
  <c r="O23" i="1" s="1"/>
  <c r="F23" i="1"/>
  <c r="GM23" i="1" s="1"/>
  <c r="C23" i="1"/>
  <c r="IE22" i="1"/>
  <c r="ID22" i="1"/>
  <c r="IB22" i="1"/>
  <c r="IA22" i="1"/>
  <c r="HY22" i="1"/>
  <c r="HX22" i="1"/>
  <c r="HV22" i="1"/>
  <c r="HU22" i="1"/>
  <c r="HT22" i="1"/>
  <c r="HS22" i="1"/>
  <c r="HR22" i="1"/>
  <c r="HP22" i="1"/>
  <c r="HO22" i="1"/>
  <c r="HM22" i="1"/>
  <c r="HL22" i="1"/>
  <c r="HJ22" i="1"/>
  <c r="HI22" i="1"/>
  <c r="HH22" i="1"/>
  <c r="HG22" i="1"/>
  <c r="HF22" i="1"/>
  <c r="HD22" i="1"/>
  <c r="HC22" i="1"/>
  <c r="HA22" i="1"/>
  <c r="GZ22" i="1"/>
  <c r="GX22" i="1"/>
  <c r="GW22" i="1"/>
  <c r="GV22" i="1"/>
  <c r="GU22" i="1"/>
  <c r="GT22" i="1"/>
  <c r="GR22" i="1"/>
  <c r="GQ22" i="1"/>
  <c r="GP22" i="1"/>
  <c r="GO22" i="1"/>
  <c r="GN22" i="1"/>
  <c r="GL22" i="1"/>
  <c r="GK22" i="1"/>
  <c r="GI22" i="1"/>
  <c r="GH22" i="1"/>
  <c r="GG22" i="1"/>
  <c r="GD22" i="1"/>
  <c r="GA22" i="1"/>
  <c r="FZ22" i="1"/>
  <c r="FY22" i="1"/>
  <c r="FW22" i="1"/>
  <c r="FV22" i="1"/>
  <c r="FR22" i="1"/>
  <c r="HZ22" i="1" s="1"/>
  <c r="FO22" i="1"/>
  <c r="FL22" i="1"/>
  <c r="FK22" i="1"/>
  <c r="FJ22" i="1"/>
  <c r="FH22" i="1"/>
  <c r="FG22" i="1"/>
  <c r="FC22" i="1"/>
  <c r="EZ22" i="1"/>
  <c r="FI22" i="1" s="1"/>
  <c r="EW22" i="1"/>
  <c r="FF22" i="1" s="1"/>
  <c r="EV22" i="1"/>
  <c r="EU22" i="1"/>
  <c r="ES22" i="1"/>
  <c r="ER22" i="1"/>
  <c r="EN22" i="1"/>
  <c r="ET22" i="1" s="1"/>
  <c r="EK22" i="1"/>
  <c r="EH22" i="1"/>
  <c r="EQ22" i="1" s="1"/>
  <c r="EG22" i="1"/>
  <c r="EF22" i="1"/>
  <c r="EE22" i="1"/>
  <c r="ED22" i="1"/>
  <c r="EC22" i="1"/>
  <c r="DY22" i="1"/>
  <c r="DV22" i="1"/>
  <c r="DS22" i="1"/>
  <c r="EB22" i="1" s="1"/>
  <c r="DR22" i="1"/>
  <c r="DQ22" i="1"/>
  <c r="DO22" i="1"/>
  <c r="DN22" i="1"/>
  <c r="DJ22" i="1"/>
  <c r="DG22" i="1"/>
  <c r="DM22" i="1" s="1"/>
  <c r="DD22" i="1"/>
  <c r="DC22" i="1"/>
  <c r="DB22" i="1"/>
  <c r="CZ22" i="1"/>
  <c r="CY22" i="1"/>
  <c r="CU22" i="1"/>
  <c r="CR22" i="1"/>
  <c r="DA22" i="1" s="1"/>
  <c r="CO22" i="1"/>
  <c r="CX22" i="1" s="1"/>
  <c r="CM22" i="1"/>
  <c r="CL22" i="1"/>
  <c r="CJ22" i="1"/>
  <c r="CF22" i="1"/>
  <c r="CC22" i="1"/>
  <c r="HK22" i="1" s="1"/>
  <c r="BZ22" i="1"/>
  <c r="CI22" i="1" s="1"/>
  <c r="BX22" i="1"/>
  <c r="BU22" i="1"/>
  <c r="BQ22" i="1"/>
  <c r="HB22" i="1" s="1"/>
  <c r="BN22" i="1"/>
  <c r="HE22" i="1" s="1"/>
  <c r="BK22" i="1"/>
  <c r="BT22" i="1" s="1"/>
  <c r="BJ22" i="1"/>
  <c r="BI22" i="1"/>
  <c r="BG22" i="1"/>
  <c r="BF22" i="1"/>
  <c r="BB22" i="1"/>
  <c r="AY22" i="1"/>
  <c r="BH22" i="1" s="1"/>
  <c r="AV22" i="1"/>
  <c r="AU22" i="1"/>
  <c r="AT22" i="1"/>
  <c r="AS22" i="1"/>
  <c r="AR22" i="1"/>
  <c r="AQ22" i="1"/>
  <c r="AM22" i="1"/>
  <c r="AJ22" i="1"/>
  <c r="GS22" i="1" s="1"/>
  <c r="AG22" i="1"/>
  <c r="AF22" i="1"/>
  <c r="AE22" i="1"/>
  <c r="AD22" i="1"/>
  <c r="AC22" i="1"/>
  <c r="AB22" i="1"/>
  <c r="AA22" i="1"/>
  <c r="X22" i="1"/>
  <c r="U22" i="1"/>
  <c r="HQ22" i="1" s="1"/>
  <c r="R22" i="1"/>
  <c r="Q22" i="1"/>
  <c r="P22" i="1"/>
  <c r="N22" i="1"/>
  <c r="M22" i="1"/>
  <c r="I22" i="1"/>
  <c r="O22" i="1" s="1"/>
  <c r="F22" i="1"/>
  <c r="C22" i="1"/>
  <c r="L22" i="1" s="1"/>
  <c r="IE21" i="1"/>
  <c r="ID21" i="1"/>
  <c r="IB21" i="1"/>
  <c r="IA21" i="1"/>
  <c r="HY21" i="1"/>
  <c r="HX21" i="1"/>
  <c r="HW21" i="1"/>
  <c r="HV21" i="1"/>
  <c r="HU21" i="1"/>
  <c r="HT21" i="1"/>
  <c r="HS21" i="1"/>
  <c r="HR21" i="1"/>
  <c r="HP21" i="1"/>
  <c r="HO21" i="1"/>
  <c r="HM21" i="1"/>
  <c r="HL21" i="1"/>
  <c r="HJ21" i="1"/>
  <c r="HI21" i="1"/>
  <c r="HH21" i="1"/>
  <c r="HG21" i="1"/>
  <c r="HF21" i="1"/>
  <c r="HD21" i="1"/>
  <c r="HC21" i="1"/>
  <c r="HA21" i="1"/>
  <c r="GZ21" i="1"/>
  <c r="GX21" i="1"/>
  <c r="GW21" i="1"/>
  <c r="GV21" i="1"/>
  <c r="GU21" i="1"/>
  <c r="GT21" i="1"/>
  <c r="GR21" i="1"/>
  <c r="GQ21" i="1"/>
  <c r="GO21" i="1"/>
  <c r="GN21" i="1"/>
  <c r="GL21" i="1"/>
  <c r="GK21" i="1"/>
  <c r="GJ21" i="1"/>
  <c r="GI21" i="1"/>
  <c r="GH21" i="1"/>
  <c r="GD21" i="1"/>
  <c r="GA21" i="1"/>
  <c r="GG21" i="1" s="1"/>
  <c r="FZ21" i="1"/>
  <c r="FY21" i="1"/>
  <c r="FW21" i="1"/>
  <c r="FV21" i="1"/>
  <c r="FU21" i="1"/>
  <c r="FR21" i="1"/>
  <c r="FO21" i="1"/>
  <c r="IC21" i="1" s="1"/>
  <c r="FL21" i="1"/>
  <c r="FK21" i="1"/>
  <c r="FJ21" i="1"/>
  <c r="FH21" i="1"/>
  <c r="FG21" i="1"/>
  <c r="FC21" i="1"/>
  <c r="FI21" i="1" s="1"/>
  <c r="EZ21" i="1"/>
  <c r="EW21" i="1"/>
  <c r="FF21" i="1" s="1"/>
  <c r="EV21" i="1"/>
  <c r="EU21" i="1"/>
  <c r="ES21" i="1"/>
  <c r="ER21" i="1"/>
  <c r="EQ21" i="1"/>
  <c r="EN21" i="1"/>
  <c r="HN21" i="1" s="1"/>
  <c r="EK21" i="1"/>
  <c r="ET21" i="1" s="1"/>
  <c r="EH21" i="1"/>
  <c r="EG21" i="1"/>
  <c r="EF21" i="1"/>
  <c r="EE21" i="1"/>
  <c r="ED21" i="1"/>
  <c r="EC21" i="1"/>
  <c r="DY21" i="1"/>
  <c r="DV21" i="1"/>
  <c r="DS21" i="1"/>
  <c r="EB21" i="1" s="1"/>
  <c r="DR21" i="1"/>
  <c r="DQ21" i="1"/>
  <c r="DO21" i="1"/>
  <c r="DN21" i="1"/>
  <c r="DM21" i="1"/>
  <c r="DJ21" i="1"/>
  <c r="DP21" i="1" s="1"/>
  <c r="DG21" i="1"/>
  <c r="DD21" i="1"/>
  <c r="DC21" i="1"/>
  <c r="DB21" i="1"/>
  <c r="CZ21" i="1"/>
  <c r="CY21" i="1"/>
  <c r="CU21" i="1"/>
  <c r="DA21" i="1" s="1"/>
  <c r="CR21" i="1"/>
  <c r="CO21" i="1"/>
  <c r="CX21" i="1" s="1"/>
  <c r="CM21" i="1"/>
  <c r="CJ21" i="1"/>
  <c r="CF21" i="1"/>
  <c r="CC21" i="1"/>
  <c r="CL21" i="1" s="1"/>
  <c r="BZ21" i="1"/>
  <c r="CI21" i="1" s="1"/>
  <c r="BX21" i="1"/>
  <c r="BU21" i="1"/>
  <c r="BQ21" i="1"/>
  <c r="HB21" i="1" s="1"/>
  <c r="BN21" i="1"/>
  <c r="BK21" i="1"/>
  <c r="BJ21" i="1"/>
  <c r="BI21" i="1"/>
  <c r="BG21" i="1"/>
  <c r="BF21" i="1"/>
  <c r="BB21" i="1"/>
  <c r="AY21" i="1"/>
  <c r="BH21" i="1" s="1"/>
  <c r="AV21" i="1"/>
  <c r="AU21" i="1"/>
  <c r="AT21" i="1"/>
  <c r="AR21" i="1"/>
  <c r="AQ21" i="1"/>
  <c r="AM21" i="1"/>
  <c r="AS21" i="1" s="1"/>
  <c r="AJ21" i="1"/>
  <c r="GS21" i="1" s="1"/>
  <c r="AG21" i="1"/>
  <c r="AP21" i="1" s="1"/>
  <c r="AF21" i="1"/>
  <c r="AE21" i="1"/>
  <c r="AD21" i="1"/>
  <c r="AC21" i="1"/>
  <c r="AB21" i="1"/>
  <c r="X21" i="1"/>
  <c r="U21" i="1"/>
  <c r="R21" i="1"/>
  <c r="AA21" i="1" s="1"/>
  <c r="Q21" i="1"/>
  <c r="P21" i="1"/>
  <c r="N21" i="1"/>
  <c r="M21" i="1"/>
  <c r="I21" i="1"/>
  <c r="O21" i="1" s="1"/>
  <c r="F21" i="1"/>
  <c r="C21" i="1"/>
  <c r="IE20" i="1"/>
  <c r="ID20" i="1"/>
  <c r="IB20" i="1"/>
  <c r="IA20" i="1"/>
  <c r="HY20" i="1"/>
  <c r="HX20" i="1"/>
  <c r="HW20" i="1"/>
  <c r="HV20" i="1"/>
  <c r="HU20" i="1"/>
  <c r="HS20" i="1"/>
  <c r="HR20" i="1"/>
  <c r="HQ20" i="1"/>
  <c r="HP20" i="1"/>
  <c r="HO20" i="1"/>
  <c r="HM20" i="1"/>
  <c r="HL20" i="1"/>
  <c r="HK20" i="1"/>
  <c r="HJ20" i="1"/>
  <c r="HI20" i="1"/>
  <c r="HG20" i="1"/>
  <c r="HF20" i="1"/>
  <c r="HE20" i="1"/>
  <c r="HD20" i="1"/>
  <c r="HC20" i="1"/>
  <c r="HA20" i="1"/>
  <c r="GZ20" i="1"/>
  <c r="GX20" i="1"/>
  <c r="GW20" i="1"/>
  <c r="GU20" i="1"/>
  <c r="GT20" i="1"/>
  <c r="GS20" i="1"/>
  <c r="GR20" i="1"/>
  <c r="GQ20" i="1"/>
  <c r="GO20" i="1"/>
  <c r="GN20" i="1"/>
  <c r="GL20" i="1"/>
  <c r="GK20" i="1"/>
  <c r="GI20" i="1"/>
  <c r="GH20" i="1"/>
  <c r="GD20" i="1"/>
  <c r="GG20" i="1" s="1"/>
  <c r="GA20" i="1"/>
  <c r="FZ20" i="1"/>
  <c r="FY20" i="1"/>
  <c r="FX20" i="1"/>
  <c r="FW20" i="1"/>
  <c r="FV20" i="1"/>
  <c r="FU20" i="1"/>
  <c r="FR20" i="1"/>
  <c r="FO20" i="1"/>
  <c r="IC20" i="1" s="1"/>
  <c r="FL20" i="1"/>
  <c r="FK20" i="1"/>
  <c r="FJ20" i="1"/>
  <c r="FH20" i="1"/>
  <c r="FG20" i="1"/>
  <c r="FC20" i="1"/>
  <c r="FI20" i="1" s="1"/>
  <c r="EZ20" i="1"/>
  <c r="EW20" i="1"/>
  <c r="FF20" i="1" s="1"/>
  <c r="EV20" i="1"/>
  <c r="EU20" i="1"/>
  <c r="ES20" i="1"/>
  <c r="ER20" i="1"/>
  <c r="EN20" i="1"/>
  <c r="ET20" i="1" s="1"/>
  <c r="EK20" i="1"/>
  <c r="EH20" i="1"/>
  <c r="EQ20" i="1" s="1"/>
  <c r="EG20" i="1"/>
  <c r="EF20" i="1"/>
  <c r="EE20" i="1"/>
  <c r="ED20" i="1"/>
  <c r="EC20" i="1"/>
  <c r="DY20" i="1"/>
  <c r="HT20" i="1" s="1"/>
  <c r="DV20" i="1"/>
  <c r="EB20" i="1" s="1"/>
  <c r="DS20" i="1"/>
  <c r="DR20" i="1"/>
  <c r="DQ20" i="1"/>
  <c r="DP20" i="1"/>
  <c r="DO20" i="1"/>
  <c r="DN20" i="1"/>
  <c r="DM20" i="1"/>
  <c r="DJ20" i="1"/>
  <c r="DG20" i="1"/>
  <c r="DD20" i="1"/>
  <c r="DC20" i="1"/>
  <c r="DB20" i="1"/>
  <c r="CZ20" i="1"/>
  <c r="CY20" i="1"/>
  <c r="CU20" i="1"/>
  <c r="DA20" i="1" s="1"/>
  <c r="CR20" i="1"/>
  <c r="CO20" i="1"/>
  <c r="CX20" i="1" s="1"/>
  <c r="CM20" i="1"/>
  <c r="CJ20" i="1"/>
  <c r="CF20" i="1"/>
  <c r="HH20" i="1" s="1"/>
  <c r="CC20" i="1"/>
  <c r="BZ20" i="1"/>
  <c r="CI20" i="1" s="1"/>
  <c r="BX20" i="1"/>
  <c r="BU20" i="1"/>
  <c r="BT20" i="1"/>
  <c r="BQ20" i="1"/>
  <c r="BN20" i="1"/>
  <c r="BK20" i="1"/>
  <c r="BJ20" i="1"/>
  <c r="BI20" i="1"/>
  <c r="BG20" i="1"/>
  <c r="BB20" i="1"/>
  <c r="GV20" i="1" s="1"/>
  <c r="AY20" i="1"/>
  <c r="BH20" i="1" s="1"/>
  <c r="AV20" i="1"/>
  <c r="AU20" i="1"/>
  <c r="AT20" i="1"/>
  <c r="AR20" i="1"/>
  <c r="AQ20" i="1"/>
  <c r="AM20" i="1"/>
  <c r="AS20" i="1" s="1"/>
  <c r="AJ20" i="1"/>
  <c r="AG20" i="1"/>
  <c r="AP20" i="1" s="1"/>
  <c r="AF20" i="1"/>
  <c r="AE20" i="1"/>
  <c r="AD20" i="1"/>
  <c r="AC20" i="1"/>
  <c r="AB20" i="1"/>
  <c r="X20" i="1"/>
  <c r="GJ20" i="1" s="1"/>
  <c r="U20" i="1"/>
  <c r="R20" i="1"/>
  <c r="AA20" i="1" s="1"/>
  <c r="Q20" i="1"/>
  <c r="P20" i="1"/>
  <c r="N20" i="1"/>
  <c r="M20" i="1"/>
  <c r="I20" i="1"/>
  <c r="F20" i="1"/>
  <c r="C20" i="1"/>
  <c r="IE19" i="1"/>
  <c r="ID19" i="1"/>
  <c r="IB19" i="1"/>
  <c r="IA19" i="1"/>
  <c r="HZ19" i="1"/>
  <c r="HY19" i="1"/>
  <c r="HX19" i="1"/>
  <c r="HW19" i="1"/>
  <c r="HV19" i="1"/>
  <c r="HU19" i="1"/>
  <c r="HS19" i="1"/>
  <c r="HR19" i="1"/>
  <c r="HP19" i="1"/>
  <c r="HO19" i="1"/>
  <c r="HM19" i="1"/>
  <c r="HL19" i="1"/>
  <c r="HK19" i="1"/>
  <c r="HJ19" i="1"/>
  <c r="HI19" i="1"/>
  <c r="HG19" i="1"/>
  <c r="HF19" i="1"/>
  <c r="HD19" i="1"/>
  <c r="HC19" i="1"/>
  <c r="HA19" i="1"/>
  <c r="GZ19" i="1"/>
  <c r="GX19" i="1"/>
  <c r="GW19" i="1"/>
  <c r="GU19" i="1"/>
  <c r="GT19" i="1"/>
  <c r="GR19" i="1"/>
  <c r="GQ19" i="1"/>
  <c r="GP19" i="1"/>
  <c r="GO19" i="1"/>
  <c r="GN19" i="1"/>
  <c r="GM19" i="1"/>
  <c r="GL19" i="1"/>
  <c r="GK19" i="1"/>
  <c r="GI19" i="1"/>
  <c r="GH19" i="1"/>
  <c r="GD19" i="1"/>
  <c r="GG19" i="1" s="1"/>
  <c r="GA19" i="1"/>
  <c r="FZ19" i="1"/>
  <c r="FY19" i="1"/>
  <c r="FX19" i="1"/>
  <c r="FW19" i="1"/>
  <c r="FV19" i="1"/>
  <c r="FU19" i="1"/>
  <c r="FR19" i="1"/>
  <c r="FO19" i="1"/>
  <c r="IC19" i="1" s="1"/>
  <c r="FL19" i="1"/>
  <c r="FK19" i="1"/>
  <c r="FJ19" i="1"/>
  <c r="FH19" i="1"/>
  <c r="FG19" i="1"/>
  <c r="FC19" i="1"/>
  <c r="FI19" i="1" s="1"/>
  <c r="EZ19" i="1"/>
  <c r="EW19" i="1"/>
  <c r="FF19" i="1" s="1"/>
  <c r="EV19" i="1"/>
  <c r="EU19" i="1"/>
  <c r="ES19" i="1"/>
  <c r="ER19" i="1"/>
  <c r="EN19" i="1"/>
  <c r="ET19" i="1" s="1"/>
  <c r="EK19" i="1"/>
  <c r="EH19" i="1"/>
  <c r="EQ19" i="1" s="1"/>
  <c r="EG19" i="1"/>
  <c r="EF19" i="1"/>
  <c r="EE19" i="1"/>
  <c r="ED19" i="1"/>
  <c r="EC19" i="1"/>
  <c r="DY19" i="1"/>
  <c r="HT19" i="1" s="1"/>
  <c r="DV19" i="1"/>
  <c r="EB19" i="1" s="1"/>
  <c r="DS19" i="1"/>
  <c r="DR19" i="1"/>
  <c r="DQ19" i="1"/>
  <c r="DP19" i="1"/>
  <c r="DO19" i="1"/>
  <c r="DN19" i="1"/>
  <c r="DM19" i="1"/>
  <c r="DJ19" i="1"/>
  <c r="DG19" i="1"/>
  <c r="DD19" i="1"/>
  <c r="DC19" i="1"/>
  <c r="DB19" i="1"/>
  <c r="CZ19" i="1"/>
  <c r="CY19" i="1"/>
  <c r="CU19" i="1"/>
  <c r="DA19" i="1" s="1"/>
  <c r="CR19" i="1"/>
  <c r="CO19" i="1"/>
  <c r="CX19" i="1" s="1"/>
  <c r="CM19" i="1"/>
  <c r="CJ19" i="1"/>
  <c r="CF19" i="1"/>
  <c r="HH19" i="1" s="1"/>
  <c r="CC19" i="1"/>
  <c r="BZ19" i="1"/>
  <c r="CI19" i="1" s="1"/>
  <c r="BX19" i="1"/>
  <c r="BU19" i="1"/>
  <c r="BT19" i="1"/>
  <c r="BQ19" i="1"/>
  <c r="HB19" i="1" s="1"/>
  <c r="BN19" i="1"/>
  <c r="BK19" i="1"/>
  <c r="BJ19" i="1"/>
  <c r="BI19" i="1"/>
  <c r="BG19" i="1"/>
  <c r="BF19" i="1"/>
  <c r="BB19" i="1"/>
  <c r="GV19" i="1" s="1"/>
  <c r="AY19" i="1"/>
  <c r="GY19" i="1" s="1"/>
  <c r="AV19" i="1"/>
  <c r="AU19" i="1"/>
  <c r="AT19" i="1"/>
  <c r="AR19" i="1"/>
  <c r="AQ19" i="1"/>
  <c r="AP19" i="1"/>
  <c r="AM19" i="1"/>
  <c r="AJ19" i="1"/>
  <c r="AS19" i="1" s="1"/>
  <c r="AG19" i="1"/>
  <c r="AF19" i="1"/>
  <c r="AE19" i="1"/>
  <c r="AD19" i="1"/>
  <c r="AC19" i="1"/>
  <c r="AB19" i="1"/>
  <c r="X19" i="1"/>
  <c r="GJ19" i="1" s="1"/>
  <c r="U19" i="1"/>
  <c r="HQ19" i="1" s="1"/>
  <c r="R19" i="1"/>
  <c r="AA19" i="1" s="1"/>
  <c r="Q19" i="1"/>
  <c r="P19" i="1"/>
  <c r="N19" i="1"/>
  <c r="M19" i="1"/>
  <c r="L19" i="1"/>
  <c r="I19" i="1"/>
  <c r="O19" i="1" s="1"/>
  <c r="F19" i="1"/>
  <c r="C19" i="1"/>
  <c r="IE18" i="1"/>
  <c r="ID18" i="1"/>
  <c r="IB18" i="1"/>
  <c r="IA18" i="1"/>
  <c r="HY18" i="1"/>
  <c r="HX18" i="1"/>
  <c r="HV18" i="1"/>
  <c r="HU18" i="1"/>
  <c r="HS18" i="1"/>
  <c r="HR18" i="1"/>
  <c r="HP18" i="1"/>
  <c r="HO18" i="1"/>
  <c r="HM18" i="1"/>
  <c r="HL18" i="1"/>
  <c r="HK18" i="1"/>
  <c r="HJ18" i="1"/>
  <c r="HI18" i="1"/>
  <c r="HH18" i="1"/>
  <c r="HG18" i="1"/>
  <c r="HF18" i="1"/>
  <c r="HD18" i="1"/>
  <c r="HC18" i="1"/>
  <c r="HA18" i="1"/>
  <c r="GZ18" i="1"/>
  <c r="GX18" i="1"/>
  <c r="GW18" i="1"/>
  <c r="GU18" i="1"/>
  <c r="GT18" i="1"/>
  <c r="GS18" i="1"/>
  <c r="GR18" i="1"/>
  <c r="GQ18" i="1"/>
  <c r="GO18" i="1"/>
  <c r="GN18" i="1"/>
  <c r="GL18" i="1"/>
  <c r="GK18" i="1"/>
  <c r="GJ18" i="1"/>
  <c r="GI18" i="1"/>
  <c r="GH18" i="1"/>
  <c r="GG18" i="1"/>
  <c r="GD18" i="1"/>
  <c r="GA18" i="1"/>
  <c r="FZ18" i="1"/>
  <c r="FY18" i="1"/>
  <c r="FX18" i="1"/>
  <c r="FW18" i="1"/>
  <c r="FV18" i="1"/>
  <c r="FR18" i="1"/>
  <c r="HZ18" i="1" s="1"/>
  <c r="FO18" i="1"/>
  <c r="FL18" i="1"/>
  <c r="FU18" i="1" s="1"/>
  <c r="FK18" i="1"/>
  <c r="FJ18" i="1"/>
  <c r="FH18" i="1"/>
  <c r="FG18" i="1"/>
  <c r="FF18" i="1"/>
  <c r="FC18" i="1"/>
  <c r="FI18" i="1" s="1"/>
  <c r="EZ18" i="1"/>
  <c r="EW18" i="1"/>
  <c r="EV18" i="1"/>
  <c r="EU18" i="1"/>
  <c r="ES18" i="1"/>
  <c r="ER18" i="1"/>
  <c r="EN18" i="1"/>
  <c r="HN18" i="1" s="1"/>
  <c r="EK18" i="1"/>
  <c r="ET18" i="1" s="1"/>
  <c r="EH18" i="1"/>
  <c r="EQ18" i="1" s="1"/>
  <c r="EG18" i="1"/>
  <c r="EF18" i="1"/>
  <c r="ED18" i="1"/>
  <c r="EC18" i="1"/>
  <c r="DY18" i="1"/>
  <c r="DV18" i="1"/>
  <c r="DS18" i="1"/>
  <c r="EB18" i="1" s="1"/>
  <c r="DR18" i="1"/>
  <c r="DQ18" i="1"/>
  <c r="DP18" i="1"/>
  <c r="DO18" i="1"/>
  <c r="DN18" i="1"/>
  <c r="DJ18" i="1"/>
  <c r="DG18" i="1"/>
  <c r="DD18" i="1"/>
  <c r="DM18" i="1" s="1"/>
  <c r="DC18" i="1"/>
  <c r="DB18" i="1"/>
  <c r="CZ18" i="1"/>
  <c r="CY18" i="1"/>
  <c r="CU18" i="1"/>
  <c r="CR18" i="1"/>
  <c r="CX18" i="1" s="1"/>
  <c r="CO18" i="1"/>
  <c r="CM18" i="1"/>
  <c r="CJ18" i="1"/>
  <c r="CI18" i="1"/>
  <c r="CF18" i="1"/>
  <c r="CC18" i="1"/>
  <c r="CL18" i="1" s="1"/>
  <c r="BZ18" i="1"/>
  <c r="BX18" i="1"/>
  <c r="BW18" i="1"/>
  <c r="BU18" i="1"/>
  <c r="BT18" i="1"/>
  <c r="BQ18" i="1"/>
  <c r="HB18" i="1" s="1"/>
  <c r="BN18" i="1"/>
  <c r="BK18" i="1"/>
  <c r="BJ18" i="1"/>
  <c r="BI18" i="1"/>
  <c r="BG18" i="1"/>
  <c r="BF18" i="1"/>
  <c r="BB18" i="1"/>
  <c r="GV18" i="1" s="1"/>
  <c r="AY18" i="1"/>
  <c r="AV18" i="1"/>
  <c r="AU18" i="1"/>
  <c r="AT18" i="1"/>
  <c r="AR18" i="1"/>
  <c r="AQ18" i="1"/>
  <c r="AM18" i="1"/>
  <c r="AS18" i="1" s="1"/>
  <c r="AJ18" i="1"/>
  <c r="AP18" i="1" s="1"/>
  <c r="AG18" i="1"/>
  <c r="AF18" i="1"/>
  <c r="AE18" i="1"/>
  <c r="AC18" i="1"/>
  <c r="AB18" i="1"/>
  <c r="X18" i="1"/>
  <c r="U18" i="1"/>
  <c r="R18" i="1"/>
  <c r="Q18" i="1"/>
  <c r="P18" i="1"/>
  <c r="O18" i="1"/>
  <c r="N18" i="1"/>
  <c r="M18" i="1"/>
  <c r="L18" i="1"/>
  <c r="I18" i="1"/>
  <c r="F18" i="1"/>
  <c r="C18" i="1"/>
  <c r="IE16" i="1"/>
  <c r="ID16" i="1"/>
  <c r="IB16" i="1"/>
  <c r="HY16" i="1"/>
  <c r="HV16" i="1"/>
  <c r="HS16" i="1"/>
  <c r="HR16" i="1"/>
  <c r="HP16" i="1"/>
  <c r="HM16" i="1"/>
  <c r="HL16" i="1"/>
  <c r="HJ16" i="1"/>
  <c r="HG16" i="1"/>
  <c r="HD16" i="1"/>
  <c r="GY16" i="1"/>
  <c r="GX16" i="1"/>
  <c r="GU16" i="1"/>
  <c r="GR16" i="1"/>
  <c r="GQ16" i="1"/>
  <c r="GO16" i="1"/>
  <c r="GN16" i="1"/>
  <c r="GL16" i="1"/>
  <c r="GE16" i="1"/>
  <c r="GB16" i="1"/>
  <c r="FZ16" i="1"/>
  <c r="FW16" i="1"/>
  <c r="FS16" i="1"/>
  <c r="FS42" i="1" s="1"/>
  <c r="FP16" i="1"/>
  <c r="FY16" i="1" s="1"/>
  <c r="FM16" i="1"/>
  <c r="FJ16" i="1"/>
  <c r="FD16" i="1"/>
  <c r="FD42" i="1" s="1"/>
  <c r="FJ42" i="1" s="1"/>
  <c r="FA16" i="1"/>
  <c r="FA42" i="1" s="1"/>
  <c r="EZ16" i="1"/>
  <c r="EX16" i="1"/>
  <c r="FG16" i="1" s="1"/>
  <c r="ER16" i="1"/>
  <c r="EO16" i="1"/>
  <c r="EN16" i="1" s="1"/>
  <c r="EL16" i="1"/>
  <c r="EL42" i="1" s="1"/>
  <c r="EK16" i="1"/>
  <c r="EI16" i="1"/>
  <c r="EI42" i="1" s="1"/>
  <c r="EH16" i="1"/>
  <c r="EC16" i="1"/>
  <c r="DZ16" i="1"/>
  <c r="EF16" i="1" s="1"/>
  <c r="DW16" i="1"/>
  <c r="DW42" i="1" s="1"/>
  <c r="DT16" i="1"/>
  <c r="DT42" i="1" s="1"/>
  <c r="DS16" i="1"/>
  <c r="DK16" i="1"/>
  <c r="DH16" i="1"/>
  <c r="DH42" i="1" s="1"/>
  <c r="DE16" i="1"/>
  <c r="DN16" i="1" s="1"/>
  <c r="CV16" i="1"/>
  <c r="CS16" i="1"/>
  <c r="CP16" i="1"/>
  <c r="CO16" i="1"/>
  <c r="CM16" i="1"/>
  <c r="CG16" i="1"/>
  <c r="CG42" i="1" s="1"/>
  <c r="CD16" i="1"/>
  <c r="CA16" i="1"/>
  <c r="BX16" i="1"/>
  <c r="BR16" i="1"/>
  <c r="BR42" i="1" s="1"/>
  <c r="BO16" i="1"/>
  <c r="BO42" i="1" s="1"/>
  <c r="BN16" i="1"/>
  <c r="HE16" i="1" s="1"/>
  <c r="BL16" i="1"/>
  <c r="BI16" i="1"/>
  <c r="BF16" i="1"/>
  <c r="BE16" i="1"/>
  <c r="BC16" i="1"/>
  <c r="BB16" i="1"/>
  <c r="GV16" i="1" s="1"/>
  <c r="AZ16" i="1"/>
  <c r="AZ42" i="1" s="1"/>
  <c r="AY16" i="1"/>
  <c r="AW16" i="1"/>
  <c r="AW42" i="1" s="1"/>
  <c r="AV16" i="1"/>
  <c r="AQ16" i="1"/>
  <c r="AN16" i="1"/>
  <c r="AN42" i="1" s="1"/>
  <c r="AK16" i="1"/>
  <c r="AJ16" i="1"/>
  <c r="GS16" i="1" s="1"/>
  <c r="AH16" i="1"/>
  <c r="AH42" i="1" s="1"/>
  <c r="AG16" i="1"/>
  <c r="Y16" i="1"/>
  <c r="V16" i="1"/>
  <c r="GZ16" i="1" s="1"/>
  <c r="U16" i="1"/>
  <c r="S16" i="1"/>
  <c r="S42" i="1" s="1"/>
  <c r="R16" i="1"/>
  <c r="J16" i="1"/>
  <c r="J42" i="1" s="1"/>
  <c r="G16" i="1"/>
  <c r="D16" i="1"/>
  <c r="D42" i="1" s="1"/>
  <c r="IE15" i="1"/>
  <c r="ID15" i="1"/>
  <c r="IB15" i="1"/>
  <c r="IA15" i="1"/>
  <c r="HY15" i="1"/>
  <c r="HX15" i="1"/>
  <c r="HW15" i="1"/>
  <c r="HV15" i="1"/>
  <c r="HU15" i="1"/>
  <c r="HS15" i="1"/>
  <c r="HR15" i="1"/>
  <c r="HP15" i="1"/>
  <c r="HO15" i="1"/>
  <c r="HM15" i="1"/>
  <c r="HL15" i="1"/>
  <c r="HK15" i="1"/>
  <c r="HJ15" i="1"/>
  <c r="HI15" i="1"/>
  <c r="HG15" i="1"/>
  <c r="HF15" i="1"/>
  <c r="HD15" i="1"/>
  <c r="HC15" i="1"/>
  <c r="GZ15" i="1"/>
  <c r="GX15" i="1"/>
  <c r="GW15" i="1"/>
  <c r="GU15" i="1"/>
  <c r="GT15" i="1"/>
  <c r="GS15" i="1"/>
  <c r="GR15" i="1"/>
  <c r="GQ15" i="1"/>
  <c r="GO15" i="1"/>
  <c r="GN15" i="1"/>
  <c r="GL15" i="1"/>
  <c r="GK15" i="1"/>
  <c r="GI15" i="1"/>
  <c r="GH15" i="1"/>
  <c r="GD15" i="1"/>
  <c r="GA15" i="1"/>
  <c r="GG15" i="1" s="1"/>
  <c r="FZ15" i="1"/>
  <c r="FY15" i="1"/>
  <c r="FW15" i="1"/>
  <c r="FV15" i="1"/>
  <c r="FR15" i="1"/>
  <c r="HZ15" i="1" s="1"/>
  <c r="FO15" i="1"/>
  <c r="IC15" i="1" s="1"/>
  <c r="FL15" i="1"/>
  <c r="FU15" i="1" s="1"/>
  <c r="FJ15" i="1"/>
  <c r="FG15" i="1"/>
  <c r="FF15" i="1"/>
  <c r="FC15" i="1"/>
  <c r="FI15" i="1" s="1"/>
  <c r="EZ15" i="1"/>
  <c r="EW15" i="1"/>
  <c r="EU15" i="1"/>
  <c r="ER15" i="1"/>
  <c r="EQ15" i="1"/>
  <c r="EN15" i="1"/>
  <c r="EK15" i="1"/>
  <c r="HQ15" i="1" s="1"/>
  <c r="EH15" i="1"/>
  <c r="EF15" i="1"/>
  <c r="EC15" i="1"/>
  <c r="DY15" i="1"/>
  <c r="DV15" i="1"/>
  <c r="EE15" i="1" s="1"/>
  <c r="DS15" i="1"/>
  <c r="DQ15" i="1"/>
  <c r="DP15" i="1"/>
  <c r="DN15" i="1"/>
  <c r="DM15" i="1"/>
  <c r="DJ15" i="1"/>
  <c r="DG15" i="1"/>
  <c r="DD15" i="1"/>
  <c r="DB15" i="1"/>
  <c r="DA15" i="1"/>
  <c r="CY15" i="1"/>
  <c r="CU15" i="1"/>
  <c r="CR15" i="1"/>
  <c r="CO15" i="1"/>
  <c r="CX15" i="1" s="1"/>
  <c r="CM15" i="1"/>
  <c r="CL15" i="1"/>
  <c r="CJ15" i="1"/>
  <c r="CI15" i="1"/>
  <c r="CF15" i="1"/>
  <c r="CC15" i="1"/>
  <c r="BZ15" i="1"/>
  <c r="BX15" i="1"/>
  <c r="BU15" i="1"/>
  <c r="BQ15" i="1"/>
  <c r="HB15" i="1" s="1"/>
  <c r="BN15" i="1"/>
  <c r="HE15" i="1" s="1"/>
  <c r="BK15" i="1"/>
  <c r="BI15" i="1"/>
  <c r="BH15" i="1"/>
  <c r="BF15" i="1"/>
  <c r="BE15" i="1"/>
  <c r="BB15" i="1"/>
  <c r="GV15" i="1" s="1"/>
  <c r="AY15" i="1"/>
  <c r="GY15" i="1" s="1"/>
  <c r="AV15" i="1"/>
  <c r="AT15" i="1"/>
  <c r="AQ15" i="1"/>
  <c r="AP15" i="1"/>
  <c r="AM15" i="1"/>
  <c r="GP15" i="1" s="1"/>
  <c r="AJ15" i="1"/>
  <c r="AG15" i="1"/>
  <c r="AE15" i="1"/>
  <c r="AB15" i="1"/>
  <c r="X15" i="1"/>
  <c r="GJ15" i="1" s="1"/>
  <c r="U15" i="1"/>
  <c r="GM15" i="1" s="1"/>
  <c r="R15" i="1"/>
  <c r="P15" i="1"/>
  <c r="M15" i="1"/>
  <c r="I15" i="1"/>
  <c r="O15" i="1" s="1"/>
  <c r="F15" i="1"/>
  <c r="C15" i="1"/>
  <c r="L15" i="1" s="1"/>
  <c r="IE14" i="1"/>
  <c r="ID14" i="1"/>
  <c r="IB14" i="1"/>
  <c r="IA14" i="1"/>
  <c r="HZ14" i="1"/>
  <c r="HY14" i="1"/>
  <c r="HX14" i="1"/>
  <c r="HV14" i="1"/>
  <c r="HU14" i="1"/>
  <c r="HS14" i="1"/>
  <c r="HR14" i="1"/>
  <c r="HP14" i="1"/>
  <c r="HO14" i="1"/>
  <c r="HN14" i="1"/>
  <c r="HM14" i="1"/>
  <c r="HL14" i="1"/>
  <c r="HJ14" i="1"/>
  <c r="HI14" i="1"/>
  <c r="HH14" i="1"/>
  <c r="HG14" i="1"/>
  <c r="HF14" i="1"/>
  <c r="HD14" i="1"/>
  <c r="HC14" i="1"/>
  <c r="GZ14" i="1"/>
  <c r="GY14" i="1"/>
  <c r="GX14" i="1"/>
  <c r="GW14" i="1"/>
  <c r="GU14" i="1"/>
  <c r="GT14" i="1"/>
  <c r="GR14" i="1"/>
  <c r="GQ14" i="1"/>
  <c r="GO14" i="1"/>
  <c r="GN14" i="1"/>
  <c r="GL14" i="1"/>
  <c r="GK14" i="1"/>
  <c r="GI14" i="1"/>
  <c r="GH14" i="1"/>
  <c r="GD14" i="1"/>
  <c r="GA14" i="1"/>
  <c r="GG14" i="1" s="1"/>
  <c r="FZ14" i="1"/>
  <c r="FY14" i="1"/>
  <c r="FW14" i="1"/>
  <c r="FV14" i="1"/>
  <c r="FR14" i="1"/>
  <c r="FO14" i="1"/>
  <c r="IC14" i="1" s="1"/>
  <c r="FL14" i="1"/>
  <c r="FJ14" i="1"/>
  <c r="FG14" i="1"/>
  <c r="FC14" i="1"/>
  <c r="FI14" i="1" s="1"/>
  <c r="EZ14" i="1"/>
  <c r="EW14" i="1"/>
  <c r="FF14" i="1" s="1"/>
  <c r="EU14" i="1"/>
  <c r="ET14" i="1"/>
  <c r="ER14" i="1"/>
  <c r="EQ14" i="1"/>
  <c r="EN14" i="1"/>
  <c r="EK14" i="1"/>
  <c r="EH14" i="1"/>
  <c r="EF14" i="1"/>
  <c r="EC14" i="1"/>
  <c r="DY14" i="1"/>
  <c r="HT14" i="1" s="1"/>
  <c r="DV14" i="1"/>
  <c r="HW14" i="1" s="1"/>
  <c r="DS14" i="1"/>
  <c r="EB14" i="1" s="1"/>
  <c r="DQ14" i="1"/>
  <c r="DN14" i="1"/>
  <c r="DJ14" i="1"/>
  <c r="DP14" i="1" s="1"/>
  <c r="DG14" i="1"/>
  <c r="DD14" i="1"/>
  <c r="DM14" i="1" s="1"/>
  <c r="DB14" i="1"/>
  <c r="CY14" i="1"/>
  <c r="CX14" i="1"/>
  <c r="CU14" i="1"/>
  <c r="DA14" i="1" s="1"/>
  <c r="CR14" i="1"/>
  <c r="CO14" i="1"/>
  <c r="CM14" i="1"/>
  <c r="CJ14" i="1"/>
  <c r="CI14" i="1"/>
  <c r="CF14" i="1"/>
  <c r="CC14" i="1"/>
  <c r="CL14" i="1" s="1"/>
  <c r="BZ14" i="1"/>
  <c r="BX14" i="1"/>
  <c r="BU14" i="1"/>
  <c r="BT14" i="1"/>
  <c r="BQ14" i="1"/>
  <c r="BW14" i="1" s="1"/>
  <c r="BN14" i="1"/>
  <c r="BK14" i="1"/>
  <c r="BI14" i="1"/>
  <c r="BH14" i="1"/>
  <c r="BF14" i="1"/>
  <c r="BE14" i="1"/>
  <c r="BB14" i="1"/>
  <c r="AY14" i="1"/>
  <c r="AV14" i="1"/>
  <c r="AT14" i="1"/>
  <c r="AQ14" i="1"/>
  <c r="AM14" i="1"/>
  <c r="AJ14" i="1"/>
  <c r="AG14" i="1"/>
  <c r="AE14" i="1"/>
  <c r="AB14" i="1"/>
  <c r="X14" i="1"/>
  <c r="U14" i="1"/>
  <c r="AD14" i="1" s="1"/>
  <c r="R14" i="1"/>
  <c r="P14" i="1"/>
  <c r="M14" i="1"/>
  <c r="L14" i="1"/>
  <c r="I14" i="1"/>
  <c r="F14" i="1"/>
  <c r="O14" i="1" s="1"/>
  <c r="C14" i="1"/>
  <c r="IE13" i="1"/>
  <c r="ID13" i="1"/>
  <c r="IB13" i="1"/>
  <c r="IA13" i="1"/>
  <c r="HY13" i="1"/>
  <c r="HX13" i="1"/>
  <c r="HV13" i="1"/>
  <c r="HU13" i="1"/>
  <c r="HS13" i="1"/>
  <c r="HR13" i="1"/>
  <c r="HP13" i="1"/>
  <c r="HO13" i="1"/>
  <c r="HN13" i="1"/>
  <c r="HM13" i="1"/>
  <c r="HL13" i="1"/>
  <c r="HJ13" i="1"/>
  <c r="HI13" i="1"/>
  <c r="HH13" i="1"/>
  <c r="HG13" i="1"/>
  <c r="HF13" i="1"/>
  <c r="HD13" i="1"/>
  <c r="HC13" i="1"/>
  <c r="GZ13" i="1"/>
  <c r="GX13" i="1"/>
  <c r="GW13" i="1"/>
  <c r="GV13" i="1"/>
  <c r="GU13" i="1"/>
  <c r="GT13" i="1"/>
  <c r="GR13" i="1"/>
  <c r="GQ13" i="1"/>
  <c r="GO13" i="1"/>
  <c r="GN13" i="1"/>
  <c r="GL13" i="1"/>
  <c r="GK13" i="1"/>
  <c r="GJ13" i="1"/>
  <c r="GI13" i="1"/>
  <c r="GH13" i="1"/>
  <c r="GG13" i="1"/>
  <c r="GD13" i="1"/>
  <c r="GA13" i="1"/>
  <c r="FZ13" i="1"/>
  <c r="FY13" i="1"/>
  <c r="FW13" i="1"/>
  <c r="FV13" i="1"/>
  <c r="FR13" i="1"/>
  <c r="FX13" i="1" s="1"/>
  <c r="FO13" i="1"/>
  <c r="IC13" i="1" s="1"/>
  <c r="FL13" i="1"/>
  <c r="FJ13" i="1"/>
  <c r="FG13" i="1"/>
  <c r="FC13" i="1"/>
  <c r="FI13" i="1" s="1"/>
  <c r="EZ13" i="1"/>
  <c r="EW13" i="1"/>
  <c r="FF13" i="1" s="1"/>
  <c r="EU13" i="1"/>
  <c r="ET13" i="1"/>
  <c r="ER13" i="1"/>
  <c r="EQ13" i="1"/>
  <c r="EN13" i="1"/>
  <c r="EK13" i="1"/>
  <c r="HQ13" i="1" s="1"/>
  <c r="EH13" i="1"/>
  <c r="EF13" i="1"/>
  <c r="EC13" i="1"/>
  <c r="DY13" i="1"/>
  <c r="HT13" i="1" s="1"/>
  <c r="DV13" i="1"/>
  <c r="DS13" i="1"/>
  <c r="EB13" i="1" s="1"/>
  <c r="DQ13" i="1"/>
  <c r="DP13" i="1"/>
  <c r="DN13" i="1"/>
  <c r="DM13" i="1"/>
  <c r="DJ13" i="1"/>
  <c r="DG13" i="1"/>
  <c r="DD13" i="1"/>
  <c r="DB13" i="1"/>
  <c r="CY13" i="1"/>
  <c r="CU13" i="1"/>
  <c r="DA13" i="1" s="1"/>
  <c r="CR13" i="1"/>
  <c r="CO13" i="1"/>
  <c r="CX13" i="1" s="1"/>
  <c r="CM13" i="1"/>
  <c r="CJ13" i="1"/>
  <c r="CF13" i="1"/>
  <c r="CC13" i="1"/>
  <c r="CL13" i="1" s="1"/>
  <c r="BZ13" i="1"/>
  <c r="CI13" i="1" s="1"/>
  <c r="BX13" i="1"/>
  <c r="BU13" i="1"/>
  <c r="BT13" i="1"/>
  <c r="BQ13" i="1"/>
  <c r="HB13" i="1" s="1"/>
  <c r="BN13" i="1"/>
  <c r="BW13" i="1" s="1"/>
  <c r="BK13" i="1"/>
  <c r="BI13" i="1"/>
  <c r="BF13" i="1"/>
  <c r="BE13" i="1"/>
  <c r="BB13" i="1"/>
  <c r="AY13" i="1"/>
  <c r="AV13" i="1"/>
  <c r="AT13" i="1"/>
  <c r="AS13" i="1"/>
  <c r="AQ13" i="1"/>
  <c r="AM13" i="1"/>
  <c r="GP13" i="1" s="1"/>
  <c r="AJ13" i="1"/>
  <c r="AP13" i="1" s="1"/>
  <c r="AG13" i="1"/>
  <c r="AE13" i="1"/>
  <c r="AB13" i="1"/>
  <c r="X13" i="1"/>
  <c r="U13" i="1"/>
  <c r="GM13" i="1" s="1"/>
  <c r="R13" i="1"/>
  <c r="P13" i="1"/>
  <c r="M13" i="1"/>
  <c r="I13" i="1"/>
  <c r="F13" i="1"/>
  <c r="O13" i="1" s="1"/>
  <c r="C13" i="1"/>
  <c r="IE12" i="1"/>
  <c r="ID12" i="1"/>
  <c r="IB12" i="1"/>
  <c r="IA12" i="1"/>
  <c r="HZ12" i="1"/>
  <c r="HY12" i="1"/>
  <c r="HX12" i="1"/>
  <c r="HV12" i="1"/>
  <c r="HU12" i="1"/>
  <c r="HT12" i="1"/>
  <c r="HS12" i="1"/>
  <c r="HR12" i="1"/>
  <c r="HP12" i="1"/>
  <c r="HO12" i="1"/>
  <c r="HN12" i="1"/>
  <c r="HM12" i="1"/>
  <c r="HL12" i="1"/>
  <c r="HJ12" i="1"/>
  <c r="HI12" i="1"/>
  <c r="HG12" i="1"/>
  <c r="HF12" i="1"/>
  <c r="HD12" i="1"/>
  <c r="HC12" i="1"/>
  <c r="HB12" i="1"/>
  <c r="GZ12" i="1"/>
  <c r="GX12" i="1"/>
  <c r="GW12" i="1"/>
  <c r="GU12" i="1"/>
  <c r="GT12" i="1"/>
  <c r="GS12" i="1"/>
  <c r="GR12" i="1"/>
  <c r="GQ12" i="1"/>
  <c r="GO12" i="1"/>
  <c r="GN12" i="1"/>
  <c r="GL12" i="1"/>
  <c r="GK12" i="1"/>
  <c r="GI12" i="1"/>
  <c r="GH12" i="1"/>
  <c r="GD12" i="1"/>
  <c r="GA12" i="1"/>
  <c r="GG12" i="1" s="1"/>
  <c r="FZ12" i="1"/>
  <c r="FY12" i="1"/>
  <c r="FW12" i="1"/>
  <c r="FV12" i="1"/>
  <c r="FR12" i="1"/>
  <c r="FX12" i="1" s="1"/>
  <c r="FO12" i="1"/>
  <c r="IC12" i="1" s="1"/>
  <c r="FL12" i="1"/>
  <c r="FU12" i="1" s="1"/>
  <c r="FJ12" i="1"/>
  <c r="FG12" i="1"/>
  <c r="FF12" i="1"/>
  <c r="FC12" i="1"/>
  <c r="FI12" i="1" s="1"/>
  <c r="EZ12" i="1"/>
  <c r="EW12" i="1"/>
  <c r="EU12" i="1"/>
  <c r="ER12" i="1"/>
  <c r="EQ12" i="1"/>
  <c r="EN12" i="1"/>
  <c r="ET12" i="1" s="1"/>
  <c r="EK12" i="1"/>
  <c r="HQ12" i="1" s="1"/>
  <c r="EH12" i="1"/>
  <c r="EF12" i="1"/>
  <c r="EE12" i="1"/>
  <c r="EC12" i="1"/>
  <c r="DY12" i="1"/>
  <c r="DV12" i="1"/>
  <c r="HW12" i="1" s="1"/>
  <c r="DS12" i="1"/>
  <c r="EB12" i="1" s="1"/>
  <c r="DQ12" i="1"/>
  <c r="DN12" i="1"/>
  <c r="DJ12" i="1"/>
  <c r="DG12" i="1"/>
  <c r="DP12" i="1" s="1"/>
  <c r="DD12" i="1"/>
  <c r="DM12" i="1" s="1"/>
  <c r="DB12" i="1"/>
  <c r="CY12" i="1"/>
  <c r="CU12" i="1"/>
  <c r="DA12" i="1" s="1"/>
  <c r="CR12" i="1"/>
  <c r="CO12" i="1"/>
  <c r="CX12" i="1" s="1"/>
  <c r="CM12" i="1"/>
  <c r="CJ12" i="1"/>
  <c r="CF12" i="1"/>
  <c r="HH12" i="1" s="1"/>
  <c r="CC12" i="1"/>
  <c r="HK12" i="1" s="1"/>
  <c r="BZ12" i="1"/>
  <c r="BX12" i="1"/>
  <c r="BU12" i="1"/>
  <c r="BQ12" i="1"/>
  <c r="BN12" i="1"/>
  <c r="BW12" i="1" s="1"/>
  <c r="BK12" i="1"/>
  <c r="BI12" i="1"/>
  <c r="BH12" i="1"/>
  <c r="BF12" i="1"/>
  <c r="BE12" i="1"/>
  <c r="BB12" i="1"/>
  <c r="AY12" i="1"/>
  <c r="GY12" i="1" s="1"/>
  <c r="AV12" i="1"/>
  <c r="AT12" i="1"/>
  <c r="AQ12" i="1"/>
  <c r="AM12" i="1"/>
  <c r="AS12" i="1" s="1"/>
  <c r="AJ12" i="1"/>
  <c r="AG12" i="1"/>
  <c r="AP12" i="1" s="1"/>
  <c r="AE12" i="1"/>
  <c r="AD12" i="1"/>
  <c r="AB12" i="1"/>
  <c r="AA12" i="1"/>
  <c r="X12" i="1"/>
  <c r="GV12" i="1" s="1"/>
  <c r="U12" i="1"/>
  <c r="R12" i="1"/>
  <c r="P12" i="1"/>
  <c r="M12" i="1"/>
  <c r="I12" i="1"/>
  <c r="F12" i="1"/>
  <c r="GM12" i="1" s="1"/>
  <c r="C12" i="1"/>
  <c r="IE11" i="1"/>
  <c r="ID11" i="1"/>
  <c r="IB11" i="1"/>
  <c r="IA11" i="1"/>
  <c r="HY11" i="1"/>
  <c r="HX11" i="1"/>
  <c r="HV11" i="1"/>
  <c r="HU11" i="1"/>
  <c r="HT11" i="1"/>
  <c r="HS11" i="1"/>
  <c r="HR11" i="1"/>
  <c r="HP11" i="1"/>
  <c r="HO11" i="1"/>
  <c r="HN11" i="1"/>
  <c r="HM11" i="1"/>
  <c r="HL11" i="1"/>
  <c r="HJ11" i="1"/>
  <c r="HI11" i="1"/>
  <c r="HH11" i="1"/>
  <c r="HG11" i="1"/>
  <c r="HF11" i="1"/>
  <c r="HD11" i="1"/>
  <c r="HC11" i="1"/>
  <c r="GZ11" i="1"/>
  <c r="GX11" i="1"/>
  <c r="GW11" i="1"/>
  <c r="GV11" i="1"/>
  <c r="GU11" i="1"/>
  <c r="GT11" i="1"/>
  <c r="GR11" i="1"/>
  <c r="GQ11" i="1"/>
  <c r="GO11" i="1"/>
  <c r="GN11" i="1"/>
  <c r="GL11" i="1"/>
  <c r="GK11" i="1"/>
  <c r="GJ11" i="1"/>
  <c r="GI11" i="1"/>
  <c r="GH11" i="1"/>
  <c r="GG11" i="1"/>
  <c r="GD11" i="1"/>
  <c r="GA11" i="1"/>
  <c r="FZ11" i="1"/>
  <c r="FY11" i="1"/>
  <c r="FW11" i="1"/>
  <c r="FV11" i="1"/>
  <c r="FR11" i="1"/>
  <c r="HZ11" i="1" s="1"/>
  <c r="FO11" i="1"/>
  <c r="IC11" i="1" s="1"/>
  <c r="FL11" i="1"/>
  <c r="FJ11" i="1"/>
  <c r="FG11" i="1"/>
  <c r="FC11" i="1"/>
  <c r="FI11" i="1" s="1"/>
  <c r="EZ11" i="1"/>
  <c r="EW11" i="1"/>
  <c r="FF11" i="1" s="1"/>
  <c r="EU11" i="1"/>
  <c r="ET11" i="1"/>
  <c r="ER11" i="1"/>
  <c r="EQ11" i="1"/>
  <c r="EN11" i="1"/>
  <c r="EK11" i="1"/>
  <c r="HQ11" i="1" s="1"/>
  <c r="EH11" i="1"/>
  <c r="EF11" i="1"/>
  <c r="EC11" i="1"/>
  <c r="DY11" i="1"/>
  <c r="EE11" i="1" s="1"/>
  <c r="DV11" i="1"/>
  <c r="HW11" i="1" s="1"/>
  <c r="DS11" i="1"/>
  <c r="EB11" i="1" s="1"/>
  <c r="DQ11" i="1"/>
  <c r="DP11" i="1"/>
  <c r="DN11" i="1"/>
  <c r="DM11" i="1"/>
  <c r="DJ11" i="1"/>
  <c r="DG11" i="1"/>
  <c r="DD11" i="1"/>
  <c r="DB11" i="1"/>
  <c r="CY11" i="1"/>
  <c r="CU11" i="1"/>
  <c r="DA11" i="1" s="1"/>
  <c r="CR11" i="1"/>
  <c r="CO11" i="1"/>
  <c r="CX11" i="1" s="1"/>
  <c r="CM11" i="1"/>
  <c r="CJ11" i="1"/>
  <c r="CF11" i="1"/>
  <c r="CC11" i="1"/>
  <c r="CL11" i="1" s="1"/>
  <c r="BZ11" i="1"/>
  <c r="CI11" i="1" s="1"/>
  <c r="BX11" i="1"/>
  <c r="BU11" i="1"/>
  <c r="BT11" i="1"/>
  <c r="BQ11" i="1"/>
  <c r="HB11" i="1" s="1"/>
  <c r="BN11" i="1"/>
  <c r="HE11" i="1" s="1"/>
  <c r="BK11" i="1"/>
  <c r="BI11" i="1"/>
  <c r="BF11" i="1"/>
  <c r="BE11" i="1"/>
  <c r="BB11" i="1"/>
  <c r="AY11" i="1"/>
  <c r="BH11" i="1" s="1"/>
  <c r="AV11" i="1"/>
  <c r="AT11" i="1"/>
  <c r="AS11" i="1"/>
  <c r="AQ11" i="1"/>
  <c r="AM11" i="1"/>
  <c r="GP11" i="1" s="1"/>
  <c r="AJ11" i="1"/>
  <c r="AP11" i="1" s="1"/>
  <c r="AG11" i="1"/>
  <c r="AE11" i="1"/>
  <c r="AB11" i="1"/>
  <c r="X11" i="1"/>
  <c r="U11" i="1"/>
  <c r="GS11" i="1" s="1"/>
  <c r="R11" i="1"/>
  <c r="P11" i="1"/>
  <c r="M11" i="1"/>
  <c r="I11" i="1"/>
  <c r="F11" i="1"/>
  <c r="O11" i="1" s="1"/>
  <c r="C11" i="1"/>
  <c r="ID10" i="1"/>
  <c r="IA10" i="1"/>
  <c r="HZ10" i="1"/>
  <c r="HX10" i="1"/>
  <c r="HW10" i="1"/>
  <c r="HU10" i="1"/>
  <c r="HR10" i="1"/>
  <c r="HO10" i="1"/>
  <c r="HM10" i="1"/>
  <c r="HL10" i="1"/>
  <c r="HI10" i="1"/>
  <c r="HH10" i="1"/>
  <c r="HG10" i="1"/>
  <c r="HF10" i="1"/>
  <c r="HD10" i="1"/>
  <c r="HC10" i="1"/>
  <c r="GZ10" i="1"/>
  <c r="GX10" i="1"/>
  <c r="GW10" i="1"/>
  <c r="GV10" i="1"/>
  <c r="GT10" i="1"/>
  <c r="GQ10" i="1"/>
  <c r="GN10" i="1"/>
  <c r="GK10" i="1"/>
  <c r="GI10" i="1"/>
  <c r="GH10" i="1"/>
  <c r="GD10" i="1"/>
  <c r="GD16" i="1" s="1"/>
  <c r="GA10" i="1"/>
  <c r="GG10" i="1" s="1"/>
  <c r="FZ10" i="1"/>
  <c r="FY10" i="1"/>
  <c r="FW10" i="1"/>
  <c r="FV10" i="1"/>
  <c r="FR10" i="1"/>
  <c r="FO10" i="1"/>
  <c r="FL10" i="1"/>
  <c r="FU10" i="1" s="1"/>
  <c r="FK10" i="1"/>
  <c r="FJ10" i="1"/>
  <c r="FI10" i="1"/>
  <c r="FH10" i="1"/>
  <c r="FG10" i="1"/>
  <c r="FF10" i="1"/>
  <c r="FC10" i="1"/>
  <c r="FC16" i="1" s="1"/>
  <c r="FI16" i="1" s="1"/>
  <c r="EZ10" i="1"/>
  <c r="EW10" i="1"/>
  <c r="EU10" i="1"/>
  <c r="ER10" i="1"/>
  <c r="EN10" i="1"/>
  <c r="HN10" i="1" s="1"/>
  <c r="EK10" i="1"/>
  <c r="HQ10" i="1" s="1"/>
  <c r="EH10" i="1"/>
  <c r="EQ10" i="1" s="1"/>
  <c r="EF10" i="1"/>
  <c r="EC10" i="1"/>
  <c r="DY10" i="1"/>
  <c r="DV10" i="1"/>
  <c r="EE10" i="1" s="1"/>
  <c r="DS10" i="1"/>
  <c r="EB10" i="1" s="1"/>
  <c r="DQ10" i="1"/>
  <c r="DN10" i="1"/>
  <c r="DM10" i="1"/>
  <c r="DJ10" i="1"/>
  <c r="DJ16" i="1" s="1"/>
  <c r="DG10" i="1"/>
  <c r="DD10" i="1"/>
  <c r="DB10" i="1"/>
  <c r="CY10" i="1"/>
  <c r="CU10" i="1"/>
  <c r="CR10" i="1"/>
  <c r="CX10" i="1" s="1"/>
  <c r="CO10" i="1"/>
  <c r="CM10" i="1"/>
  <c r="CL10" i="1"/>
  <c r="CJ10" i="1"/>
  <c r="CF10" i="1"/>
  <c r="CF16" i="1" s="1"/>
  <c r="CC10" i="1"/>
  <c r="HK10" i="1" s="1"/>
  <c r="BZ10" i="1"/>
  <c r="CI10" i="1" s="1"/>
  <c r="BX10" i="1"/>
  <c r="BU10" i="1"/>
  <c r="BQ10" i="1"/>
  <c r="BQ16" i="1" s="1"/>
  <c r="BN10" i="1"/>
  <c r="HE10" i="1" s="1"/>
  <c r="BK10" i="1"/>
  <c r="BI10" i="1"/>
  <c r="BF10" i="1"/>
  <c r="BB10" i="1"/>
  <c r="AY10" i="1"/>
  <c r="BH10" i="1" s="1"/>
  <c r="AV10" i="1"/>
  <c r="BE10" i="1" s="1"/>
  <c r="AT10" i="1"/>
  <c r="AQ10" i="1"/>
  <c r="AM10" i="1"/>
  <c r="GP10" i="1" s="1"/>
  <c r="AJ10" i="1"/>
  <c r="GS10" i="1" s="1"/>
  <c r="AG10" i="1"/>
  <c r="AE10" i="1"/>
  <c r="AB10" i="1"/>
  <c r="X10" i="1"/>
  <c r="X16" i="1" s="1"/>
  <c r="U10" i="1"/>
  <c r="AD10" i="1" s="1"/>
  <c r="R10" i="1"/>
  <c r="P10" i="1"/>
  <c r="O10" i="1"/>
  <c r="M10" i="1"/>
  <c r="L10" i="1"/>
  <c r="I10" i="1"/>
  <c r="F10" i="1"/>
  <c r="F16" i="1" s="1"/>
  <c r="C10" i="1"/>
  <c r="C16" i="1" s="1"/>
  <c r="C40" i="1" s="1"/>
  <c r="HI8" i="1"/>
  <c r="HJ8" i="1" s="1"/>
  <c r="HK8" i="1" s="1"/>
  <c r="HL8" i="1" s="1"/>
  <c r="HM8" i="1" s="1"/>
  <c r="HN8" i="1" s="1"/>
  <c r="HO8" i="1" s="1"/>
  <c r="HP8" i="1" s="1"/>
  <c r="HQ8" i="1" s="1"/>
  <c r="HR8" i="1" s="1"/>
  <c r="HS8" i="1" s="1"/>
  <c r="HT8" i="1" s="1"/>
  <c r="HU8" i="1" s="1"/>
  <c r="HV8" i="1" s="1"/>
  <c r="HW8" i="1" s="1"/>
  <c r="HX8" i="1" s="1"/>
  <c r="HY8" i="1" s="1"/>
  <c r="HZ8" i="1" s="1"/>
  <c r="IA8" i="1" s="1"/>
  <c r="IB8" i="1" s="1"/>
  <c r="IC8" i="1" s="1"/>
  <c r="ID8" i="1" s="1"/>
  <c r="IE8" i="1" s="1"/>
  <c r="HD8" i="1"/>
  <c r="HE8" i="1" s="1"/>
  <c r="HF8" i="1" s="1"/>
  <c r="HG8" i="1" s="1"/>
  <c r="HC8" i="1"/>
  <c r="DF8" i="1"/>
  <c r="DG8" i="1" s="1"/>
  <c r="DH8" i="1" s="1"/>
  <c r="DI8" i="1" s="1"/>
  <c r="DJ8" i="1" s="1"/>
  <c r="DK8" i="1" s="1"/>
  <c r="DL8" i="1" s="1"/>
  <c r="DM8" i="1" s="1"/>
  <c r="DN8" i="1" s="1"/>
  <c r="DO8" i="1" s="1"/>
  <c r="DP8" i="1" s="1"/>
  <c r="DQ8" i="1" s="1"/>
  <c r="DR8" i="1" s="1"/>
  <c r="DS8" i="1" s="1"/>
  <c r="DT8" i="1" s="1"/>
  <c r="DU8" i="1" s="1"/>
  <c r="DV8" i="1" s="1"/>
  <c r="DW8" i="1" s="1"/>
  <c r="DX8" i="1" s="1"/>
  <c r="DY8" i="1" s="1"/>
  <c r="DZ8" i="1" s="1"/>
  <c r="EA8" i="1" s="1"/>
  <c r="EB8" i="1" s="1"/>
  <c r="EC8" i="1" s="1"/>
  <c r="ED8" i="1" s="1"/>
  <c r="EE8" i="1" s="1"/>
  <c r="EF8" i="1" s="1"/>
  <c r="EG8" i="1" s="1"/>
  <c r="EH8" i="1" s="1"/>
  <c r="EI8" i="1" s="1"/>
  <c r="EJ8" i="1" s="1"/>
  <c r="EK8" i="1" s="1"/>
  <c r="EL8" i="1" s="1"/>
  <c r="EM8" i="1" s="1"/>
  <c r="EN8" i="1" s="1"/>
  <c r="EO8" i="1" s="1"/>
  <c r="EP8" i="1" s="1"/>
  <c r="EQ8" i="1" s="1"/>
  <c r="ER8" i="1" s="1"/>
  <c r="ES8" i="1" s="1"/>
  <c r="ET8" i="1" s="1"/>
  <c r="EU8" i="1" s="1"/>
  <c r="EV8" i="1" s="1"/>
  <c r="EW8" i="1" s="1"/>
  <c r="EX8" i="1" s="1"/>
  <c r="EY8" i="1" s="1"/>
  <c r="EZ8" i="1" s="1"/>
  <c r="FA8" i="1" s="1"/>
  <c r="FB8" i="1" s="1"/>
  <c r="FC8" i="1" s="1"/>
  <c r="FD8" i="1" s="1"/>
  <c r="FE8" i="1" s="1"/>
  <c r="FF8" i="1" s="1"/>
  <c r="FG8" i="1" s="1"/>
  <c r="FH8" i="1" s="1"/>
  <c r="FI8" i="1" s="1"/>
  <c r="FJ8" i="1" s="1"/>
  <c r="FK8" i="1" s="1"/>
  <c r="FL8" i="1" s="1"/>
  <c r="FM8" i="1" s="1"/>
  <c r="FN8" i="1" s="1"/>
  <c r="FO8" i="1" s="1"/>
  <c r="FP8" i="1" s="1"/>
  <c r="FQ8" i="1" s="1"/>
  <c r="FR8" i="1" s="1"/>
  <c r="FS8" i="1" s="1"/>
  <c r="FT8" i="1" s="1"/>
  <c r="FU8" i="1" s="1"/>
  <c r="FV8" i="1" s="1"/>
  <c r="FW8" i="1" s="1"/>
  <c r="FX8" i="1" s="1"/>
  <c r="FY8" i="1" s="1"/>
  <c r="FZ8" i="1" s="1"/>
  <c r="GA8" i="1" s="1"/>
  <c r="GB8" i="1" s="1"/>
  <c r="GC8" i="1" s="1"/>
  <c r="GD8" i="1" s="1"/>
  <c r="GE8" i="1" s="1"/>
  <c r="GF8" i="1" s="1"/>
  <c r="GG8" i="1" s="1"/>
  <c r="GH8" i="1" s="1"/>
  <c r="GI8" i="1" s="1"/>
  <c r="GJ8" i="1" s="1"/>
  <c r="GK8" i="1" s="1"/>
  <c r="GL8" i="1" s="1"/>
  <c r="GM8" i="1" s="1"/>
  <c r="GN8" i="1" s="1"/>
  <c r="GO8" i="1" s="1"/>
  <c r="GP8" i="1" s="1"/>
  <c r="GQ8" i="1" s="1"/>
  <c r="GR8" i="1" s="1"/>
  <c r="DE8" i="1"/>
  <c r="CW8" i="1"/>
  <c r="CX8" i="1" s="1"/>
  <c r="CY8" i="1" s="1"/>
  <c r="CZ8" i="1" s="1"/>
  <c r="DA8" i="1" s="1"/>
  <c r="DB8" i="1" s="1"/>
  <c r="DC8" i="1" s="1"/>
  <c r="CV8" i="1"/>
  <c r="CT8" i="1"/>
  <c r="CS8" i="1"/>
  <c r="CQ8" i="1"/>
  <c r="CP8" i="1"/>
  <c r="CB8" i="1"/>
  <c r="CC8" i="1" s="1"/>
  <c r="CD8" i="1" s="1"/>
  <c r="CE8" i="1" s="1"/>
  <c r="CF8" i="1" s="1"/>
  <c r="CG8" i="1" s="1"/>
  <c r="CH8" i="1" s="1"/>
  <c r="CI8" i="1" s="1"/>
  <c r="CJ8" i="1" s="1"/>
  <c r="CK8" i="1" s="1"/>
  <c r="CL8" i="1" s="1"/>
  <c r="CM8" i="1" s="1"/>
  <c r="CN8" i="1" s="1"/>
  <c r="CA8" i="1"/>
  <c r="BM8" i="1"/>
  <c r="BN8" i="1" s="1"/>
  <c r="BO8" i="1" s="1"/>
  <c r="BP8" i="1" s="1"/>
  <c r="BQ8" i="1" s="1"/>
  <c r="BR8" i="1" s="1"/>
  <c r="BS8" i="1" s="1"/>
  <c r="BT8" i="1" s="1"/>
  <c r="BU8" i="1" s="1"/>
  <c r="BV8" i="1" s="1"/>
  <c r="BW8" i="1" s="1"/>
  <c r="BX8" i="1" s="1"/>
  <c r="BY8" i="1" s="1"/>
  <c r="BL8" i="1"/>
  <c r="BE8" i="1"/>
  <c r="BF8" i="1" s="1"/>
  <c r="BG8" i="1" s="1"/>
  <c r="AZ8" i="1"/>
  <c r="BA8" i="1" s="1"/>
  <c r="AW8" i="1"/>
  <c r="AX8" i="1" s="1"/>
  <c r="AR8" i="1"/>
  <c r="AS8" i="1" s="1"/>
  <c r="AT8" i="1" s="1"/>
  <c r="AU8" i="1" s="1"/>
  <c r="AQ8" i="1"/>
  <c r="C8" i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B8" i="1"/>
  <c r="L16" i="2" l="1"/>
  <c r="GY16" i="2"/>
  <c r="ET16" i="2"/>
  <c r="GA8" i="2"/>
  <c r="GB8" i="2" s="1"/>
  <c r="GC8" i="2" s="1"/>
  <c r="GD8" i="2" s="1"/>
  <c r="GE8" i="2" s="1"/>
  <c r="GF8" i="2" s="1"/>
  <c r="GG8" i="2" s="1"/>
  <c r="GH8" i="2" s="1"/>
  <c r="GI8" i="2" s="1"/>
  <c r="GJ8" i="2" s="1"/>
  <c r="GK8" i="2" s="1"/>
  <c r="GL8" i="2" s="1"/>
  <c r="GM8" i="2" s="1"/>
  <c r="GN8" i="2" s="1"/>
  <c r="GO8" i="2" s="1"/>
  <c r="GP8" i="2" s="1"/>
  <c r="GQ8" i="2" s="1"/>
  <c r="GR8" i="2" s="1"/>
  <c r="GS8" i="2" s="1"/>
  <c r="GT8" i="2" s="1"/>
  <c r="GU8" i="2" s="1"/>
  <c r="GV8" i="2" s="1"/>
  <c r="GW8" i="2" s="1"/>
  <c r="GX8" i="2" s="1"/>
  <c r="GY8" i="2" s="1"/>
  <c r="GZ8" i="2" s="1"/>
  <c r="HA8" i="2" s="1"/>
  <c r="HB8" i="2" s="1"/>
  <c r="HC8" i="2" s="1"/>
  <c r="HD8" i="2" s="1"/>
  <c r="FL8" i="2"/>
  <c r="FM8" i="2" s="1"/>
  <c r="FN8" i="2" s="1"/>
  <c r="FO8" i="2" s="1"/>
  <c r="FP8" i="2" s="1"/>
  <c r="FQ8" i="2" s="1"/>
  <c r="FR8" i="2" s="1"/>
  <c r="FS8" i="2" s="1"/>
  <c r="FT8" i="2" s="1"/>
  <c r="FU8" i="2" s="1"/>
  <c r="FV8" i="2" s="1"/>
  <c r="FW8" i="2" s="1"/>
  <c r="FX8" i="2" s="1"/>
  <c r="FY8" i="2" s="1"/>
  <c r="FZ8" i="2" s="1"/>
  <c r="AQ16" i="2"/>
  <c r="AJ16" i="2"/>
  <c r="AP16" i="2" s="1"/>
  <c r="BK16" i="2"/>
  <c r="DA19" i="2"/>
  <c r="GS19" i="2"/>
  <c r="FX19" i="2"/>
  <c r="FU19" i="2"/>
  <c r="GG24" i="2"/>
  <c r="AD24" i="2"/>
  <c r="GD10" i="2"/>
  <c r="AA11" i="2"/>
  <c r="GM13" i="2"/>
  <c r="AS14" i="2"/>
  <c r="FI14" i="2"/>
  <c r="AT16" i="2"/>
  <c r="GK16" i="2"/>
  <c r="GJ20" i="2"/>
  <c r="AA20" i="2"/>
  <c r="AS21" i="2"/>
  <c r="BH23" i="2"/>
  <c r="GP29" i="2"/>
  <c r="BH29" i="2"/>
  <c r="AA10" i="2"/>
  <c r="CI10" i="2"/>
  <c r="DA10" i="2"/>
  <c r="FX11" i="2"/>
  <c r="FI13" i="2"/>
  <c r="BQ16" i="2"/>
  <c r="BW16" i="2" s="1"/>
  <c r="BR40" i="2"/>
  <c r="BX16" i="2"/>
  <c r="CO40" i="2"/>
  <c r="CP42" i="2"/>
  <c r="EW40" i="2"/>
  <c r="EX42" i="2"/>
  <c r="FR16" i="2"/>
  <c r="FX16" i="2" s="1"/>
  <c r="GS18" i="2"/>
  <c r="GM20" i="2"/>
  <c r="BH20" i="2"/>
  <c r="AD21" i="2"/>
  <c r="GG21" i="2"/>
  <c r="GG28" i="2"/>
  <c r="AD28" i="2"/>
  <c r="GJ29" i="2"/>
  <c r="GD29" i="2"/>
  <c r="HB29" i="2"/>
  <c r="L29" i="2"/>
  <c r="AD15" i="2"/>
  <c r="CY16" i="2"/>
  <c r="CR16" i="2"/>
  <c r="GV16" i="2" s="1"/>
  <c r="EB18" i="2"/>
  <c r="AD19" i="2"/>
  <c r="HB21" i="2"/>
  <c r="ET31" i="2"/>
  <c r="GY31" i="2"/>
  <c r="GD11" i="2"/>
  <c r="HB11" i="2"/>
  <c r="DP11" i="2"/>
  <c r="FI12" i="2"/>
  <c r="AD14" i="2"/>
  <c r="ET15" i="2"/>
  <c r="AB16" i="2"/>
  <c r="U16" i="2"/>
  <c r="GJ16" i="2" s="1"/>
  <c r="V40" i="2"/>
  <c r="DB16" i="2"/>
  <c r="CL19" i="2"/>
  <c r="GS20" i="2"/>
  <c r="DA20" i="2"/>
  <c r="O23" i="2"/>
  <c r="GA23" i="2"/>
  <c r="GS23" i="2"/>
  <c r="GS24" i="2"/>
  <c r="GA24" i="2"/>
  <c r="O24" i="2"/>
  <c r="ET26" i="2"/>
  <c r="L10" i="2"/>
  <c r="EE10" i="2"/>
  <c r="GP11" i="2"/>
  <c r="AD13" i="2"/>
  <c r="CX14" i="2"/>
  <c r="GH16" i="2"/>
  <c r="AE16" i="2"/>
  <c r="DS16" i="2"/>
  <c r="EB16" i="2" s="1"/>
  <c r="EK40" i="2"/>
  <c r="EL42" i="2"/>
  <c r="O20" i="2"/>
  <c r="GA20" i="2"/>
  <c r="GS21" i="2"/>
  <c r="GG22" i="2"/>
  <c r="AD22" i="2"/>
  <c r="BO40" i="2"/>
  <c r="BU16" i="2"/>
  <c r="BN16" i="2"/>
  <c r="ET13" i="2"/>
  <c r="EQ13" i="2"/>
  <c r="HB13" i="2"/>
  <c r="BF16" i="2"/>
  <c r="AY16" i="2"/>
  <c r="GP16" i="2" s="1"/>
  <c r="GQ16" i="2"/>
  <c r="GY18" i="2"/>
  <c r="GA18" i="2"/>
  <c r="O18" i="2"/>
  <c r="L21" i="2"/>
  <c r="GV21" i="2"/>
  <c r="GJ21" i="2"/>
  <c r="AS23" i="2"/>
  <c r="AP23" i="2"/>
  <c r="EQ35" i="2"/>
  <c r="HB35" i="2"/>
  <c r="FF38" i="2"/>
  <c r="FI38" i="2"/>
  <c r="AF40" i="2"/>
  <c r="Z42" i="2"/>
  <c r="GI40" i="2"/>
  <c r="BJ39" i="2"/>
  <c r="BA40" i="2"/>
  <c r="BG39" i="2"/>
  <c r="GR39" i="2"/>
  <c r="CS40" i="2"/>
  <c r="CY40" i="2" s="1"/>
  <c r="ED39" i="2"/>
  <c r="DU40" i="2"/>
  <c r="FN42" i="2"/>
  <c r="BB16" i="2"/>
  <c r="GM10" i="2"/>
  <c r="AD12" i="2"/>
  <c r="EQ12" i="2"/>
  <c r="BC40" i="2"/>
  <c r="BI16" i="2"/>
  <c r="GN16" i="2"/>
  <c r="GM18" i="2"/>
  <c r="AS19" i="2"/>
  <c r="AP19" i="2"/>
  <c r="BT19" i="2"/>
  <c r="DP19" i="2"/>
  <c r="AS20" i="2"/>
  <c r="AP20" i="2"/>
  <c r="O21" i="2"/>
  <c r="GD21" i="2"/>
  <c r="DR42" i="2"/>
  <c r="X16" i="2"/>
  <c r="GG10" i="2"/>
  <c r="BE19" i="2"/>
  <c r="GP19" i="2"/>
  <c r="CX12" i="2"/>
  <c r="ET12" i="2"/>
  <c r="HB12" i="2"/>
  <c r="CJ16" i="2"/>
  <c r="CD40" i="2"/>
  <c r="CC16" i="2"/>
  <c r="CI16" i="2" s="1"/>
  <c r="EQ19" i="2"/>
  <c r="HB19" i="2"/>
  <c r="GM22" i="2"/>
  <c r="GA22" i="2"/>
  <c r="G42" i="2"/>
  <c r="GE42" i="2" s="1"/>
  <c r="G40" i="2"/>
  <c r="GE40" i="2" s="1"/>
  <c r="M16" i="2"/>
  <c r="GE16" i="2"/>
  <c r="F16" i="2"/>
  <c r="GD16" i="2" s="1"/>
  <c r="DY40" i="2"/>
  <c r="EF40" i="2"/>
  <c r="DZ42" i="2"/>
  <c r="EF42" i="2" s="1"/>
  <c r="GW16" i="2"/>
  <c r="GY19" i="2"/>
  <c r="ET19" i="2"/>
  <c r="GM27" i="2"/>
  <c r="BH27" i="2"/>
  <c r="BH33" i="2"/>
  <c r="BE33" i="2"/>
  <c r="GP33" i="2"/>
  <c r="GS33" i="2"/>
  <c r="DA33" i="2"/>
  <c r="AM16" i="2"/>
  <c r="CU16" i="2"/>
  <c r="GY10" i="2"/>
  <c r="ET10" i="2"/>
  <c r="DA14" i="2"/>
  <c r="EE14" i="2"/>
  <c r="J42" i="2"/>
  <c r="GB16" i="2"/>
  <c r="J40" i="2"/>
  <c r="P16" i="2"/>
  <c r="AG40" i="2"/>
  <c r="AH42" i="2"/>
  <c r="GZ16" i="2"/>
  <c r="CX22" i="2"/>
  <c r="GY22" i="2"/>
  <c r="BT24" i="2"/>
  <c r="BH15" i="2"/>
  <c r="CX15" i="2"/>
  <c r="DQ16" i="2"/>
  <c r="EF16" i="2"/>
  <c r="FY16" i="2"/>
  <c r="CX23" i="2"/>
  <c r="GG27" i="2"/>
  <c r="O29" i="2"/>
  <c r="HB33" i="2"/>
  <c r="GD33" i="2"/>
  <c r="GJ33" i="2"/>
  <c r="DM34" i="2"/>
  <c r="GY35" i="2"/>
  <c r="ET35" i="2"/>
  <c r="AP38" i="2"/>
  <c r="AS38" i="2"/>
  <c r="EO40" i="2"/>
  <c r="FO39" i="2"/>
  <c r="FX39" i="2" s="1"/>
  <c r="FY39" i="2"/>
  <c r="FP40" i="2"/>
  <c r="GD19" i="2"/>
  <c r="GY20" i="2"/>
  <c r="ET22" i="2"/>
  <c r="FX24" i="2"/>
  <c r="GV24" i="2"/>
  <c r="AD25" i="2"/>
  <c r="AS26" i="2"/>
  <c r="DA26" i="2"/>
  <c r="FI26" i="2"/>
  <c r="GM26" i="2"/>
  <c r="GY26" i="2"/>
  <c r="O27" i="2"/>
  <c r="EE28" i="2"/>
  <c r="ET28" i="2"/>
  <c r="FU28" i="2"/>
  <c r="GS29" i="2"/>
  <c r="BH30" i="2"/>
  <c r="DP34" i="2"/>
  <c r="GP34" i="2"/>
  <c r="CU39" i="2"/>
  <c r="CV40" i="2"/>
  <c r="GT39" i="2"/>
  <c r="DB39" i="2"/>
  <c r="EV40" i="2"/>
  <c r="EP42" i="2"/>
  <c r="HA40" i="2"/>
  <c r="FZ39" i="2"/>
  <c r="FQ40" i="2"/>
  <c r="FW40" i="2" s="1"/>
  <c r="FW39" i="2"/>
  <c r="GV30" i="2"/>
  <c r="GG34" i="2"/>
  <c r="CW40" i="2"/>
  <c r="GU39" i="2"/>
  <c r="DC39" i="2"/>
  <c r="GO40" i="2"/>
  <c r="GC40" i="2"/>
  <c r="Q40" i="2"/>
  <c r="K42" i="2"/>
  <c r="GO42" i="2" s="1"/>
  <c r="EI42" i="2"/>
  <c r="ER42" i="2" s="1"/>
  <c r="EH40" i="2"/>
  <c r="ER40" i="2"/>
  <c r="GJ27" i="2"/>
  <c r="GV27" i="2"/>
  <c r="AP32" i="2"/>
  <c r="AP39" i="2"/>
  <c r="BK39" i="2"/>
  <c r="BT39" i="2" s="1"/>
  <c r="BU39" i="2"/>
  <c r="BL40" i="2"/>
  <c r="DE40" i="2"/>
  <c r="BY40" i="2"/>
  <c r="BS42" i="2"/>
  <c r="BY42" i="2" s="1"/>
  <c r="S42" i="2"/>
  <c r="S40" i="2"/>
  <c r="CA42" i="2"/>
  <c r="BZ40" i="2"/>
  <c r="CJ40" i="2"/>
  <c r="EQ24" i="2"/>
  <c r="GY24" i="2"/>
  <c r="GD26" i="2"/>
  <c r="GM28" i="2"/>
  <c r="FU31" i="2"/>
  <c r="GG37" i="2"/>
  <c r="AD37" i="2"/>
  <c r="BW37" i="2"/>
  <c r="AK40" i="2"/>
  <c r="AQ40" i="2" s="1"/>
  <c r="BV39" i="2"/>
  <c r="BM40" i="2"/>
  <c r="EG40" i="2"/>
  <c r="EA42" i="2"/>
  <c r="EG42" i="2" s="1"/>
  <c r="DW42" i="2"/>
  <c r="DV40" i="2"/>
  <c r="DV42" i="2" s="1"/>
  <c r="BH24" i="2"/>
  <c r="CX24" i="2"/>
  <c r="GJ25" i="2"/>
  <c r="O33" i="2"/>
  <c r="AP33" i="2"/>
  <c r="AS33" i="2"/>
  <c r="DP33" i="2"/>
  <c r="DM33" i="2"/>
  <c r="AD34" i="2"/>
  <c r="BH36" i="2"/>
  <c r="GV38" i="2"/>
  <c r="CX38" i="2"/>
  <c r="CG40" i="2"/>
  <c r="DG39" i="2"/>
  <c r="DQ39" i="2"/>
  <c r="DH40" i="2"/>
  <c r="AC40" i="2"/>
  <c r="W42" i="2"/>
  <c r="GL40" i="2"/>
  <c r="GA27" i="2"/>
  <c r="GY34" i="2"/>
  <c r="GM34" i="2"/>
  <c r="GA34" i="2"/>
  <c r="O34" i="2"/>
  <c r="GS38" i="2"/>
  <c r="DA38" i="2"/>
  <c r="AM39" i="2"/>
  <c r="AN40" i="2"/>
  <c r="CN40" i="2"/>
  <c r="CH42" i="2"/>
  <c r="CN42" i="2" s="1"/>
  <c r="DR39" i="2"/>
  <c r="DI40" i="2"/>
  <c r="DI42" i="2" s="1"/>
  <c r="DO42" i="2" s="1"/>
  <c r="DO39" i="2"/>
  <c r="FA40" i="2"/>
  <c r="FG40" i="2" s="1"/>
  <c r="CK40" i="2"/>
  <c r="CE42" i="2"/>
  <c r="CK42" i="2" s="1"/>
  <c r="DQ40" i="2"/>
  <c r="DK42" i="2"/>
  <c r="DJ40" i="2"/>
  <c r="FS42" i="2"/>
  <c r="FR40" i="2"/>
  <c r="FR42" i="2" s="1"/>
  <c r="BH19" i="2"/>
  <c r="AD20" i="2"/>
  <c r="HB28" i="2"/>
  <c r="DP31" i="2"/>
  <c r="FU34" i="2"/>
  <c r="AO40" i="2"/>
  <c r="AU39" i="2"/>
  <c r="DP39" i="2"/>
  <c r="EQ39" i="2"/>
  <c r="AR40" i="2"/>
  <c r="AI42" i="2"/>
  <c r="AR42" i="2" s="1"/>
  <c r="HD40" i="2"/>
  <c r="ES40" i="2"/>
  <c r="EM42" i="2"/>
  <c r="GG32" i="2"/>
  <c r="AD32" i="2"/>
  <c r="C39" i="2"/>
  <c r="L39" i="2" s="1"/>
  <c r="M39" i="2"/>
  <c r="D40" i="2"/>
  <c r="AW40" i="2"/>
  <c r="FC39" i="2"/>
  <c r="FD40" i="2"/>
  <c r="CQ42" i="2"/>
  <c r="GD27" i="2"/>
  <c r="GP27" i="2"/>
  <c r="HB27" i="2"/>
  <c r="DM29" i="2"/>
  <c r="N39" i="2"/>
  <c r="E40" i="2"/>
  <c r="FE40" i="2"/>
  <c r="FK39" i="2"/>
  <c r="FH40" i="2"/>
  <c r="EY42" i="2"/>
  <c r="FH42" i="2" s="1"/>
  <c r="CX26" i="2"/>
  <c r="BE29" i="2"/>
  <c r="BE30" i="2"/>
  <c r="CX30" i="2"/>
  <c r="GY30" i="2"/>
  <c r="ET30" i="2"/>
  <c r="O31" i="2"/>
  <c r="GD31" i="2"/>
  <c r="GP31" i="2"/>
  <c r="BH31" i="2"/>
  <c r="GV31" i="2"/>
  <c r="HB31" i="2"/>
  <c r="AA35" i="2"/>
  <c r="Y40" i="2"/>
  <c r="GQ39" i="2"/>
  <c r="AY39" i="2"/>
  <c r="GP39" i="2" s="1"/>
  <c r="BI39" i="2"/>
  <c r="AZ40" i="2"/>
  <c r="CX39" i="2"/>
  <c r="DS39" i="2"/>
  <c r="EB39" i="2" s="1"/>
  <c r="EC39" i="2"/>
  <c r="DT40" i="2"/>
  <c r="FM40" i="2"/>
  <c r="GA33" i="2"/>
  <c r="CX36" i="2"/>
  <c r="AF39" i="2"/>
  <c r="AR39" i="2"/>
  <c r="CN39" i="2"/>
  <c r="CZ39" i="2"/>
  <c r="EV39" i="2"/>
  <c r="FH39" i="2"/>
  <c r="HD39" i="2"/>
  <c r="CT40" i="2"/>
  <c r="CZ40" i="2" s="1"/>
  <c r="H42" i="2"/>
  <c r="GF42" i="2" s="1"/>
  <c r="CX31" i="2"/>
  <c r="GP35" i="2"/>
  <c r="I39" i="2"/>
  <c r="GM39" i="2" s="1"/>
  <c r="U39" i="2"/>
  <c r="GJ39" i="2" s="1"/>
  <c r="CX34" i="2"/>
  <c r="AD35" i="2"/>
  <c r="AT39" i="2"/>
  <c r="BF39" i="2"/>
  <c r="DN39" i="2"/>
  <c r="FJ39" i="2"/>
  <c r="FV39" i="2"/>
  <c r="GH39" i="2"/>
  <c r="GD38" i="2"/>
  <c r="GP38" i="2"/>
  <c r="HB38" i="2"/>
  <c r="X39" i="2"/>
  <c r="AJ39" i="2"/>
  <c r="AV39" i="2"/>
  <c r="BE39" i="2" s="1"/>
  <c r="BH39" i="2"/>
  <c r="CF39" i="2"/>
  <c r="CL39" i="2" s="1"/>
  <c r="CR39" i="2"/>
  <c r="GV39" i="2" s="1"/>
  <c r="DD39" i="2"/>
  <c r="EN39" i="2"/>
  <c r="EZ39" i="2"/>
  <c r="FI39" i="2" s="1"/>
  <c r="FL39" i="2"/>
  <c r="FU39" i="2" s="1"/>
  <c r="F40" i="2"/>
  <c r="GD40" i="2" s="1"/>
  <c r="GW39" i="2"/>
  <c r="GD36" i="2"/>
  <c r="GP36" i="2"/>
  <c r="HB36" i="2"/>
  <c r="CX35" i="2"/>
  <c r="FF35" i="2"/>
  <c r="GV35" i="2"/>
  <c r="DM38" i="2"/>
  <c r="ET32" i="2"/>
  <c r="GD32" i="2"/>
  <c r="ET37" i="2"/>
  <c r="GD37" i="2"/>
  <c r="AE39" i="2"/>
  <c r="AQ39" i="2"/>
  <c r="CM39" i="2"/>
  <c r="CY39" i="2"/>
  <c r="EU39" i="2"/>
  <c r="FG39" i="2"/>
  <c r="GE39" i="2"/>
  <c r="BW16" i="1"/>
  <c r="HB16" i="1"/>
  <c r="GS8" i="1"/>
  <c r="GT8" i="1" s="1"/>
  <c r="GU8" i="1" s="1"/>
  <c r="GV8" i="1"/>
  <c r="GW8" i="1" s="1"/>
  <c r="GX8" i="1" s="1"/>
  <c r="ET16" i="1"/>
  <c r="HN16" i="1"/>
  <c r="HE21" i="1"/>
  <c r="BW21" i="1"/>
  <c r="BT21" i="1"/>
  <c r="HQ29" i="1"/>
  <c r="EQ29" i="1"/>
  <c r="GP12" i="1"/>
  <c r="HK13" i="1"/>
  <c r="HW13" i="1"/>
  <c r="GS14" i="1"/>
  <c r="HK14" i="1"/>
  <c r="BC42" i="1"/>
  <c r="GW16" i="1"/>
  <c r="DD16" i="1"/>
  <c r="O20" i="1"/>
  <c r="HZ21" i="1"/>
  <c r="FX21" i="1"/>
  <c r="ET29" i="1"/>
  <c r="GM20" i="1"/>
  <c r="L20" i="1"/>
  <c r="AA18" i="1"/>
  <c r="IC18" i="1"/>
  <c r="DP10" i="1"/>
  <c r="BW11" i="1"/>
  <c r="HK11" i="1"/>
  <c r="L12" i="1"/>
  <c r="HE12" i="1"/>
  <c r="AP14" i="1"/>
  <c r="AS15" i="1"/>
  <c r="BT15" i="1"/>
  <c r="FX15" i="1"/>
  <c r="HT15" i="1"/>
  <c r="G42" i="1"/>
  <c r="P16" i="1"/>
  <c r="M16" i="1"/>
  <c r="AK42" i="1"/>
  <c r="GT16" i="1"/>
  <c r="CD42" i="1"/>
  <c r="CC16" i="1"/>
  <c r="DG16" i="1"/>
  <c r="DP16" i="1" s="1"/>
  <c r="DA18" i="1"/>
  <c r="DP22" i="1"/>
  <c r="GP23" i="1"/>
  <c r="AD23" i="1"/>
  <c r="HT23" i="1"/>
  <c r="HH23" i="1"/>
  <c r="GV23" i="1"/>
  <c r="GJ23" i="1"/>
  <c r="DA32" i="1"/>
  <c r="FU13" i="1"/>
  <c r="HW26" i="1"/>
  <c r="EE26" i="1"/>
  <c r="EB26" i="1"/>
  <c r="AS10" i="1"/>
  <c r="BT10" i="1"/>
  <c r="IC10" i="1"/>
  <c r="AA11" i="1"/>
  <c r="GM11" i="1"/>
  <c r="GY11" i="1"/>
  <c r="CL12" i="1"/>
  <c r="AA13" i="1"/>
  <c r="GY13" i="1"/>
  <c r="HZ13" i="1"/>
  <c r="FU14" i="1"/>
  <c r="GM14" i="1"/>
  <c r="HB14" i="1"/>
  <c r="AM16" i="1"/>
  <c r="GP16" i="1" s="1"/>
  <c r="HN15" i="1"/>
  <c r="ET15" i="1"/>
  <c r="CI12" i="1"/>
  <c r="CU16" i="1"/>
  <c r="ET10" i="1"/>
  <c r="GY10" i="1"/>
  <c r="FX11" i="1"/>
  <c r="O12" i="1"/>
  <c r="AS14" i="1"/>
  <c r="BW15" i="1"/>
  <c r="HH15" i="1"/>
  <c r="BL42" i="1"/>
  <c r="BK16" i="1"/>
  <c r="BT16" i="1" s="1"/>
  <c r="DK42" i="1"/>
  <c r="DQ42" i="1" s="1"/>
  <c r="DQ16" i="1"/>
  <c r="HQ16" i="1"/>
  <c r="GB42" i="1"/>
  <c r="GH42" i="1" s="1"/>
  <c r="GA16" i="1"/>
  <c r="GG16" i="1" s="1"/>
  <c r="BH18" i="1"/>
  <c r="GY18" i="1"/>
  <c r="HB20" i="1"/>
  <c r="BW20" i="1"/>
  <c r="GS28" i="1"/>
  <c r="AP28" i="1"/>
  <c r="DA33" i="1"/>
  <c r="DZ42" i="1"/>
  <c r="HU16" i="1"/>
  <c r="BW10" i="1"/>
  <c r="FR16" i="1"/>
  <c r="GJ10" i="1"/>
  <c r="AD13" i="1"/>
  <c r="GE42" i="1"/>
  <c r="GH16" i="1"/>
  <c r="AD18" i="1"/>
  <c r="HW25" i="1"/>
  <c r="EE25" i="1"/>
  <c r="EB25" i="1"/>
  <c r="HN28" i="1"/>
  <c r="HB33" i="1"/>
  <c r="BW33" i="1"/>
  <c r="Q40" i="1"/>
  <c r="N40" i="1"/>
  <c r="H42" i="1"/>
  <c r="BC40" i="1"/>
  <c r="DE42" i="1"/>
  <c r="DN42" i="1" s="1"/>
  <c r="DE40" i="1"/>
  <c r="AA10" i="1"/>
  <c r="HB10" i="1"/>
  <c r="BT12" i="1"/>
  <c r="GJ12" i="1"/>
  <c r="EE13" i="1"/>
  <c r="HE13" i="1"/>
  <c r="GJ14" i="1"/>
  <c r="FX14" i="1"/>
  <c r="GP14" i="1"/>
  <c r="HE14" i="1"/>
  <c r="HQ14" i="1"/>
  <c r="EB15" i="1"/>
  <c r="AT16" i="1"/>
  <c r="BE18" i="1"/>
  <c r="EE18" i="1"/>
  <c r="HT18" i="1"/>
  <c r="GM18" i="1"/>
  <c r="GM21" i="1"/>
  <c r="L21" i="1"/>
  <c r="IC22" i="1"/>
  <c r="FU22" i="1"/>
  <c r="HH26" i="1"/>
  <c r="CL26" i="1"/>
  <c r="AP10" i="1"/>
  <c r="DA10" i="1"/>
  <c r="GM10" i="1"/>
  <c r="BH13" i="1"/>
  <c r="AA14" i="1"/>
  <c r="AD15" i="1"/>
  <c r="AD16" i="1"/>
  <c r="AA16" i="1"/>
  <c r="EO42" i="1"/>
  <c r="EO40" i="1"/>
  <c r="HO16" i="1"/>
  <c r="GM24" i="1"/>
  <c r="AA24" i="1"/>
  <c r="FU11" i="1"/>
  <c r="AD11" i="1"/>
  <c r="L11" i="1"/>
  <c r="L13" i="1"/>
  <c r="GS13" i="1"/>
  <c r="GV14" i="1"/>
  <c r="EE14" i="1"/>
  <c r="V42" i="1"/>
  <c r="AE16" i="1"/>
  <c r="CP42" i="1"/>
  <c r="CY16" i="1"/>
  <c r="DV16" i="1"/>
  <c r="HW16" i="1" s="1"/>
  <c r="EQ16" i="1"/>
  <c r="FM42" i="1"/>
  <c r="FV42" i="1" s="1"/>
  <c r="FV16" i="1"/>
  <c r="FM40" i="1"/>
  <c r="FL16" i="1"/>
  <c r="FU16" i="1" s="1"/>
  <c r="GM16" i="1"/>
  <c r="HQ18" i="1"/>
  <c r="BW19" i="1"/>
  <c r="AD24" i="1"/>
  <c r="HW24" i="1"/>
  <c r="HQ24" i="1"/>
  <c r="BH31" i="1"/>
  <c r="BE31" i="1"/>
  <c r="GJ33" i="1"/>
  <c r="AD33" i="1"/>
  <c r="CA42" i="1"/>
  <c r="CJ42" i="1" s="1"/>
  <c r="CJ16" i="1"/>
  <c r="BZ16" i="1"/>
  <c r="GP27" i="1"/>
  <c r="AS27" i="1"/>
  <c r="L16" i="1"/>
  <c r="HT10" i="1"/>
  <c r="Y42" i="1"/>
  <c r="GK42" i="1" s="1"/>
  <c r="GK16" i="1"/>
  <c r="HI16" i="1"/>
  <c r="IA16" i="1"/>
  <c r="BH16" i="1"/>
  <c r="CS42" i="1"/>
  <c r="CR16" i="1"/>
  <c r="CX16" i="1" s="1"/>
  <c r="CS40" i="1"/>
  <c r="CR40" i="1" s="1"/>
  <c r="CR42" i="1" s="1"/>
  <c r="HX42" i="1"/>
  <c r="FP42" i="1"/>
  <c r="ID42" i="1" s="1"/>
  <c r="FO16" i="1"/>
  <c r="IC16" i="1" s="1"/>
  <c r="HF16" i="1"/>
  <c r="HX16" i="1"/>
  <c r="HE18" i="1"/>
  <c r="BH19" i="1"/>
  <c r="BE19" i="1"/>
  <c r="EE24" i="1"/>
  <c r="HT24" i="1"/>
  <c r="EX42" i="1"/>
  <c r="FG42" i="1" s="1"/>
  <c r="EW16" i="1"/>
  <c r="FF16" i="1" s="1"/>
  <c r="AS16" i="1"/>
  <c r="AP16" i="1"/>
  <c r="HW18" i="1"/>
  <c r="GV30" i="1"/>
  <c r="BH30" i="1"/>
  <c r="HH16" i="1"/>
  <c r="FX10" i="1"/>
  <c r="I16" i="1"/>
  <c r="I40" i="1" s="1"/>
  <c r="AB16" i="1"/>
  <c r="BU16" i="1"/>
  <c r="CV42" i="1"/>
  <c r="DB16" i="1"/>
  <c r="DY16" i="1"/>
  <c r="EU16" i="1"/>
  <c r="GY24" i="1"/>
  <c r="HK24" i="1"/>
  <c r="HH25" i="1"/>
  <c r="CL25" i="1"/>
  <c r="HK27" i="1"/>
  <c r="CL27" i="1"/>
  <c r="CI27" i="1"/>
  <c r="FI33" i="1"/>
  <c r="GJ22" i="1"/>
  <c r="GS26" i="1"/>
  <c r="HE26" i="1"/>
  <c r="HQ26" i="1"/>
  <c r="IC26" i="1"/>
  <c r="GP29" i="1"/>
  <c r="HN29" i="1"/>
  <c r="HZ29" i="1"/>
  <c r="GM33" i="1"/>
  <c r="CX34" i="1"/>
  <c r="O39" i="1"/>
  <c r="BJ40" i="1"/>
  <c r="BD42" i="1"/>
  <c r="CA40" i="1"/>
  <c r="EL40" i="1"/>
  <c r="GE40" i="1"/>
  <c r="GD40" i="1" s="1"/>
  <c r="GD42" i="1" s="1"/>
  <c r="HM40" i="1"/>
  <c r="CE42" i="1"/>
  <c r="HM42" i="1" s="1"/>
  <c r="GY20" i="1"/>
  <c r="GS27" i="1"/>
  <c r="HE27" i="1"/>
  <c r="HQ27" i="1"/>
  <c r="IC27" i="1"/>
  <c r="GP30" i="1"/>
  <c r="HN30" i="1"/>
  <c r="HE34" i="1"/>
  <c r="BW34" i="1"/>
  <c r="L38" i="1"/>
  <c r="IC38" i="1"/>
  <c r="FX38" i="1"/>
  <c r="FU38" i="1"/>
  <c r="AJ39" i="1"/>
  <c r="AR39" i="1"/>
  <c r="AL40" i="1"/>
  <c r="GU39" i="1"/>
  <c r="DA39" i="1"/>
  <c r="EM42" i="1"/>
  <c r="GY21" i="1"/>
  <c r="HK21" i="1"/>
  <c r="GJ24" i="1"/>
  <c r="GV24" i="1"/>
  <c r="HH24" i="1"/>
  <c r="GJ25" i="1"/>
  <c r="GV25" i="1"/>
  <c r="HT25" i="1"/>
  <c r="EB27" i="1"/>
  <c r="HE28" i="1"/>
  <c r="HQ28" i="1"/>
  <c r="IC28" i="1"/>
  <c r="GP31" i="1"/>
  <c r="HB31" i="1"/>
  <c r="HN31" i="1"/>
  <c r="HZ31" i="1"/>
  <c r="HE32" i="1"/>
  <c r="HZ36" i="1"/>
  <c r="FX36" i="1"/>
  <c r="HZ37" i="1"/>
  <c r="FX37" i="1"/>
  <c r="DC40" i="1"/>
  <c r="CW42" i="1"/>
  <c r="DC42" i="1" s="1"/>
  <c r="HC16" i="1"/>
  <c r="GP18" i="1"/>
  <c r="GM22" i="1"/>
  <c r="GY22" i="1"/>
  <c r="HW22" i="1"/>
  <c r="L23" i="1"/>
  <c r="BT23" i="1"/>
  <c r="GJ26" i="1"/>
  <c r="AA27" i="1"/>
  <c r="EB28" i="1"/>
  <c r="HE29" i="1"/>
  <c r="IC29" i="1"/>
  <c r="AP30" i="1"/>
  <c r="HN32" i="1"/>
  <c r="O33" i="1"/>
  <c r="HN33" i="1"/>
  <c r="HQ33" i="1"/>
  <c r="BT34" i="1"/>
  <c r="HE35" i="1"/>
  <c r="BW35" i="1"/>
  <c r="BT35" i="1"/>
  <c r="L36" i="1"/>
  <c r="S40" i="1"/>
  <c r="R40" i="1" s="1"/>
  <c r="R42" i="1" s="1"/>
  <c r="AN40" i="1"/>
  <c r="BL40" i="1"/>
  <c r="BK40" i="1" s="1"/>
  <c r="BK42" i="1" s="1"/>
  <c r="CD40" i="1"/>
  <c r="HN19" i="1"/>
  <c r="BE20" i="1"/>
  <c r="GP20" i="1"/>
  <c r="HN20" i="1"/>
  <c r="HZ20" i="1"/>
  <c r="BE21" i="1"/>
  <c r="BW22" i="1"/>
  <c r="FX22" i="1"/>
  <c r="L24" i="1"/>
  <c r="BT24" i="1"/>
  <c r="GJ27" i="1"/>
  <c r="GV27" i="1"/>
  <c r="AA28" i="1"/>
  <c r="CL28" i="1"/>
  <c r="EB29" i="1"/>
  <c r="HE30" i="1"/>
  <c r="IC30" i="1"/>
  <c r="AP31" i="1"/>
  <c r="GS32" i="1"/>
  <c r="HZ35" i="1"/>
  <c r="FX35" i="1"/>
  <c r="AU39" i="1"/>
  <c r="AA15" i="1"/>
  <c r="GP21" i="1"/>
  <c r="BE22" i="1"/>
  <c r="BW23" i="1"/>
  <c r="FX23" i="1"/>
  <c r="GY25" i="1"/>
  <c r="AD26" i="1"/>
  <c r="EE27" i="1"/>
  <c r="AA29" i="1"/>
  <c r="CL29" i="1"/>
  <c r="EB30" i="1"/>
  <c r="GS31" i="1"/>
  <c r="BH32" i="1"/>
  <c r="HH32" i="1"/>
  <c r="CL33" i="1"/>
  <c r="GS33" i="1"/>
  <c r="DM36" i="1"/>
  <c r="DP38" i="1"/>
  <c r="DM38" i="1"/>
  <c r="HN22" i="1"/>
  <c r="FX24" i="1"/>
  <c r="FX25" i="1"/>
  <c r="GY26" i="1"/>
  <c r="EE28" i="1"/>
  <c r="CL30" i="1"/>
  <c r="BH33" i="1"/>
  <c r="HT33" i="1"/>
  <c r="GJ34" i="1"/>
  <c r="O34" i="1"/>
  <c r="BH34" i="1"/>
  <c r="BE34" i="1"/>
  <c r="GY34" i="1"/>
  <c r="AW40" i="1"/>
  <c r="EX40" i="1"/>
  <c r="FA40" i="1"/>
  <c r="EZ40" i="1" s="1"/>
  <c r="EZ42" i="1" s="1"/>
  <c r="GS19" i="1"/>
  <c r="HE19" i="1"/>
  <c r="BW25" i="1"/>
  <c r="BW26" i="1"/>
  <c r="AD28" i="1"/>
  <c r="EE29" i="1"/>
  <c r="CL31" i="1"/>
  <c r="ET32" i="1"/>
  <c r="HK32" i="1"/>
  <c r="AS33" i="1"/>
  <c r="GP33" i="1"/>
  <c r="DP36" i="1"/>
  <c r="AV39" i="1"/>
  <c r="AX40" i="1"/>
  <c r="AX42" i="1" s="1"/>
  <c r="DO40" i="1"/>
  <c r="DF42" i="1"/>
  <c r="DO42" i="1" s="1"/>
  <c r="DZ40" i="1"/>
  <c r="EY42" i="1"/>
  <c r="FH42" i="1" s="1"/>
  <c r="FH40" i="1"/>
  <c r="HF42" i="1"/>
  <c r="BX42" i="1"/>
  <c r="BU42" i="1"/>
  <c r="HI42" i="1"/>
  <c r="ER42" i="1"/>
  <c r="IA42" i="1"/>
  <c r="FY42" i="1"/>
  <c r="HQ21" i="1"/>
  <c r="AP22" i="1"/>
  <c r="FX27" i="1"/>
  <c r="BT29" i="1"/>
  <c r="EE30" i="1"/>
  <c r="GJ31" i="1"/>
  <c r="AS32" i="1"/>
  <c r="FI34" i="1"/>
  <c r="D40" i="1"/>
  <c r="X39" i="1"/>
  <c r="GL39" i="1"/>
  <c r="Z40" i="1"/>
  <c r="BH39" i="1"/>
  <c r="HD40" i="1"/>
  <c r="BS42" i="1"/>
  <c r="HD42" i="1" s="1"/>
  <c r="FT42" i="1"/>
  <c r="CL19" i="1"/>
  <c r="CL20" i="1"/>
  <c r="GP26" i="1"/>
  <c r="AD30" i="1"/>
  <c r="HZ32" i="1"/>
  <c r="HZ33" i="1"/>
  <c r="O35" i="1"/>
  <c r="CP40" i="1"/>
  <c r="EQ39" i="1"/>
  <c r="GG39" i="1"/>
  <c r="BP42" i="1"/>
  <c r="HG42" i="1" s="1"/>
  <c r="BI42" i="1"/>
  <c r="GZ42" i="1"/>
  <c r="HC42" i="1"/>
  <c r="EC42" i="1"/>
  <c r="HR42" i="1"/>
  <c r="HB32" i="1"/>
  <c r="EE32" i="1"/>
  <c r="AA33" i="1"/>
  <c r="IC33" i="1"/>
  <c r="HK33" i="1"/>
  <c r="GS34" i="1"/>
  <c r="AP34" i="1"/>
  <c r="CQ42" i="1"/>
  <c r="CZ42" i="1" s="1"/>
  <c r="CZ40" i="1"/>
  <c r="DP39" i="1"/>
  <c r="FI39" i="1"/>
  <c r="GJ38" i="1"/>
  <c r="GV38" i="1"/>
  <c r="GQ39" i="1"/>
  <c r="HC39" i="1"/>
  <c r="HO39" i="1"/>
  <c r="IA39" i="1"/>
  <c r="J40" i="1"/>
  <c r="V40" i="1"/>
  <c r="AH40" i="1"/>
  <c r="AG40" i="1" s="1"/>
  <c r="AG42" i="1" s="1"/>
  <c r="BR40" i="1"/>
  <c r="EP40" i="1"/>
  <c r="FN40" i="1"/>
  <c r="GM34" i="1"/>
  <c r="HW34" i="1"/>
  <c r="P39" i="1"/>
  <c r="AB39" i="1"/>
  <c r="CZ39" i="1"/>
  <c r="EV39" i="1"/>
  <c r="FH39" i="1"/>
  <c r="GR39" i="1"/>
  <c r="HD39" i="1"/>
  <c r="IB39" i="1"/>
  <c r="W40" i="1"/>
  <c r="CG40" i="1"/>
  <c r="FX34" i="1"/>
  <c r="HW35" i="1"/>
  <c r="BT36" i="1"/>
  <c r="GY36" i="1"/>
  <c r="BT37" i="1"/>
  <c r="GY37" i="1"/>
  <c r="BT38" i="1"/>
  <c r="Q39" i="1"/>
  <c r="AC39" i="1"/>
  <c r="CO39" i="1"/>
  <c r="CX39" i="1" s="1"/>
  <c r="DY39" i="1"/>
  <c r="EK39" i="1"/>
  <c r="ET39" i="1" s="1"/>
  <c r="EW39" i="1"/>
  <c r="FF39" i="1" s="1"/>
  <c r="CH40" i="1"/>
  <c r="CV40" i="1"/>
  <c r="DH40" i="1"/>
  <c r="DG40" i="1" s="1"/>
  <c r="DG42" i="1" s="1"/>
  <c r="DT40" i="1"/>
  <c r="FD40" i="1"/>
  <c r="FP40" i="1"/>
  <c r="GB40" i="1"/>
  <c r="HK38" i="1"/>
  <c r="F39" i="1"/>
  <c r="L39" i="1" s="1"/>
  <c r="R39" i="1"/>
  <c r="BB39" i="1"/>
  <c r="BN39" i="1"/>
  <c r="DB39" i="1"/>
  <c r="DN39" i="1"/>
  <c r="FJ39" i="1"/>
  <c r="FV39" i="1"/>
  <c r="GH39" i="1"/>
  <c r="GT39" i="1"/>
  <c r="HF39" i="1"/>
  <c r="HR39" i="1"/>
  <c r="ID39" i="1"/>
  <c r="Y40" i="1"/>
  <c r="AK40" i="1"/>
  <c r="DU40" i="1"/>
  <c r="FE40" i="1"/>
  <c r="FQ40" i="1"/>
  <c r="GC40" i="1"/>
  <c r="BW36" i="1"/>
  <c r="HG39" i="1"/>
  <c r="HS39" i="1"/>
  <c r="IE39" i="1"/>
  <c r="AF39" i="1"/>
  <c r="DK40" i="1"/>
  <c r="DW40" i="1"/>
  <c r="EI40" i="1"/>
  <c r="FS40" i="1"/>
  <c r="EQ35" i="1"/>
  <c r="U39" i="1"/>
  <c r="BE39" i="1"/>
  <c r="EC39" i="1"/>
  <c r="GW39" i="1"/>
  <c r="HU39" i="1"/>
  <c r="AZ40" i="1"/>
  <c r="DL40" i="1"/>
  <c r="DX40" i="1"/>
  <c r="EJ40" i="1"/>
  <c r="BF39" i="1"/>
  <c r="CF39" i="1"/>
  <c r="GX39" i="1"/>
  <c r="HV39" i="1"/>
  <c r="AO40" i="1"/>
  <c r="BA40" i="1"/>
  <c r="HQ35" i="1"/>
  <c r="AP36" i="1"/>
  <c r="AP37" i="1"/>
  <c r="BG39" i="1"/>
  <c r="EF39" i="1"/>
  <c r="GZ39" i="1"/>
  <c r="HL39" i="1"/>
  <c r="G40" i="1"/>
  <c r="BO40" i="1"/>
  <c r="EA40" i="1"/>
  <c r="BI40" i="2" l="1"/>
  <c r="BC42" i="2"/>
  <c r="BB40" i="2"/>
  <c r="GN40" i="2"/>
  <c r="GR40" i="2"/>
  <c r="BA42" i="2"/>
  <c r="GL42" i="2"/>
  <c r="AC42" i="2"/>
  <c r="AS16" i="2"/>
  <c r="BO42" i="2"/>
  <c r="BN40" i="2"/>
  <c r="BN42" i="2" s="1"/>
  <c r="ET39" i="2"/>
  <c r="GY39" i="2"/>
  <c r="DR40" i="2"/>
  <c r="DC40" i="2"/>
  <c r="GU40" i="2"/>
  <c r="CW42" i="2"/>
  <c r="CV42" i="2"/>
  <c r="CU40" i="2"/>
  <c r="DB40" i="2"/>
  <c r="GT40" i="2"/>
  <c r="EE40" i="2"/>
  <c r="DY42" i="2"/>
  <c r="EE42" i="2" s="1"/>
  <c r="CC40" i="2"/>
  <c r="CC42" i="2" s="1"/>
  <c r="CD42" i="2"/>
  <c r="CJ42" i="2" s="1"/>
  <c r="CX16" i="2"/>
  <c r="X40" i="2"/>
  <c r="AE40" i="2"/>
  <c r="Y42" i="2"/>
  <c r="GH40" i="2"/>
  <c r="DM39" i="2"/>
  <c r="CT42" i="2"/>
  <c r="GX42" i="2" s="1"/>
  <c r="GX40" i="2"/>
  <c r="FL40" i="2"/>
  <c r="FM42" i="2"/>
  <c r="FV42" i="2" s="1"/>
  <c r="FV40" i="2"/>
  <c r="FD42" i="2"/>
  <c r="FC40" i="2"/>
  <c r="FC42" i="2" s="1"/>
  <c r="AN42" i="2"/>
  <c r="AM40" i="2"/>
  <c r="AM42" i="2" s="1"/>
  <c r="FF39" i="2"/>
  <c r="BV40" i="2"/>
  <c r="BM42" i="2"/>
  <c r="BV42" i="2" s="1"/>
  <c r="BZ42" i="2"/>
  <c r="GS39" i="2"/>
  <c r="DA39" i="2"/>
  <c r="EN40" i="2"/>
  <c r="EU40" i="2"/>
  <c r="EO42" i="2"/>
  <c r="GZ40" i="2"/>
  <c r="AG42" i="2"/>
  <c r="AF42" i="2"/>
  <c r="GI42" i="2"/>
  <c r="O16" i="2"/>
  <c r="EW42" i="2"/>
  <c r="AA16" i="2"/>
  <c r="FY40" i="2"/>
  <c r="FP42" i="2"/>
  <c r="FY42" i="2" s="1"/>
  <c r="FO40" i="2"/>
  <c r="GS16" i="2"/>
  <c r="DA16" i="2"/>
  <c r="CZ42" i="2"/>
  <c r="BJ40" i="2"/>
  <c r="EC40" i="2"/>
  <c r="DT42" i="2"/>
  <c r="EC42" i="2" s="1"/>
  <c r="DS40" i="2"/>
  <c r="DP40" i="2"/>
  <c r="DJ42" i="2"/>
  <c r="DH42" i="2"/>
  <c r="DG40" i="2"/>
  <c r="DG42" i="2" s="1"/>
  <c r="M42" i="2"/>
  <c r="BH16" i="2"/>
  <c r="GM16" i="2"/>
  <c r="CL16" i="2"/>
  <c r="FE42" i="2"/>
  <c r="FK42" i="2" s="1"/>
  <c r="FK40" i="2"/>
  <c r="AV40" i="2"/>
  <c r="AW42" i="2"/>
  <c r="BF40" i="2"/>
  <c r="DQ42" i="2"/>
  <c r="AJ40" i="2"/>
  <c r="AK42" i="2"/>
  <c r="AQ42" i="2" s="1"/>
  <c r="AT40" i="2"/>
  <c r="R40" i="2"/>
  <c r="AB40" i="2"/>
  <c r="DO40" i="2"/>
  <c r="GB40" i="2"/>
  <c r="P40" i="2"/>
  <c r="M40" i="2"/>
  <c r="C40" i="2"/>
  <c r="L40" i="2" s="1"/>
  <c r="AB42" i="2"/>
  <c r="EQ40" i="2"/>
  <c r="EH42" i="2"/>
  <c r="GK40" i="2"/>
  <c r="U40" i="2"/>
  <c r="V42" i="2"/>
  <c r="GK42" i="2" s="1"/>
  <c r="CX40" i="2"/>
  <c r="CO42" i="2"/>
  <c r="E42" i="2"/>
  <c r="N42" i="2" s="1"/>
  <c r="N40" i="2"/>
  <c r="CF40" i="2"/>
  <c r="CM40" i="2"/>
  <c r="CG42" i="2"/>
  <c r="CM42" i="2" s="1"/>
  <c r="FZ40" i="2"/>
  <c r="FQ42" i="2"/>
  <c r="FZ42" i="2" s="1"/>
  <c r="GB42" i="2"/>
  <c r="P42" i="2"/>
  <c r="ED40" i="2"/>
  <c r="DU42" i="2"/>
  <c r="ED42" i="2" s="1"/>
  <c r="HC42" i="2"/>
  <c r="AS39" i="2"/>
  <c r="AZ42" i="2"/>
  <c r="GQ42" i="2" s="1"/>
  <c r="GQ40" i="2"/>
  <c r="AY40" i="2"/>
  <c r="AU40" i="2"/>
  <c r="AO42" i="2"/>
  <c r="AU42" i="2" s="1"/>
  <c r="GC42" i="2"/>
  <c r="Q42" i="2"/>
  <c r="HB16" i="2"/>
  <c r="HC40" i="2"/>
  <c r="BQ40" i="2"/>
  <c r="BX40" i="2"/>
  <c r="BR42" i="2"/>
  <c r="BX42" i="2" s="1"/>
  <c r="AD39" i="2"/>
  <c r="GG39" i="2"/>
  <c r="EZ40" i="2"/>
  <c r="FF40" i="2" s="1"/>
  <c r="FA42" i="2"/>
  <c r="FJ42" i="2" s="1"/>
  <c r="FJ40" i="2"/>
  <c r="AA39" i="2"/>
  <c r="DD40" i="2"/>
  <c r="DE42" i="2"/>
  <c r="DN40" i="2"/>
  <c r="GW40" i="2"/>
  <c r="CR40" i="2"/>
  <c r="CS42" i="2"/>
  <c r="GW42" i="2" s="1"/>
  <c r="HB40" i="2"/>
  <c r="EK42" i="2"/>
  <c r="HB42" i="2" s="1"/>
  <c r="I40" i="2"/>
  <c r="GA39" i="2"/>
  <c r="O39" i="2"/>
  <c r="BU40" i="2"/>
  <c r="BL42" i="2"/>
  <c r="BU42" i="2" s="1"/>
  <c r="BK40" i="2"/>
  <c r="EV42" i="2"/>
  <c r="HA42" i="2"/>
  <c r="BE16" i="2"/>
  <c r="HD42" i="2"/>
  <c r="ES42" i="2"/>
  <c r="BG40" i="2"/>
  <c r="AD16" i="2"/>
  <c r="GG16" i="2"/>
  <c r="BT16" i="2"/>
  <c r="AY40" i="1"/>
  <c r="BI40" i="1"/>
  <c r="GZ40" i="1"/>
  <c r="BF40" i="1"/>
  <c r="FJ40" i="1"/>
  <c r="FC40" i="1"/>
  <c r="FX16" i="1"/>
  <c r="HZ16" i="1"/>
  <c r="CM42" i="1"/>
  <c r="HL42" i="1"/>
  <c r="ID40" i="1"/>
  <c r="FO40" i="1"/>
  <c r="BA42" i="1"/>
  <c r="HA40" i="1"/>
  <c r="BG40" i="1"/>
  <c r="DS40" i="1"/>
  <c r="EC40" i="1"/>
  <c r="CO40" i="1"/>
  <c r="CY40" i="1"/>
  <c r="AS39" i="1"/>
  <c r="AP39" i="1"/>
  <c r="GS39" i="1"/>
  <c r="DM16" i="1"/>
  <c r="EA42" i="1"/>
  <c r="EG40" i="1"/>
  <c r="HV40" i="1"/>
  <c r="AO42" i="1"/>
  <c r="GR40" i="1"/>
  <c r="AU40" i="1"/>
  <c r="GI40" i="1"/>
  <c r="GC42" i="1"/>
  <c r="GI42" i="1" s="1"/>
  <c r="Z42" i="1"/>
  <c r="GL42" i="1" s="1"/>
  <c r="GL40" i="1"/>
  <c r="DA16" i="1"/>
  <c r="GT42" i="1"/>
  <c r="AT42" i="1"/>
  <c r="AQ42" i="1"/>
  <c r="HF40" i="1"/>
  <c r="BN40" i="1"/>
  <c r="BX40" i="1"/>
  <c r="BU40" i="1"/>
  <c r="GM39" i="1"/>
  <c r="AA39" i="1"/>
  <c r="IE40" i="1"/>
  <c r="FQ42" i="1"/>
  <c r="FZ40" i="1"/>
  <c r="DB40" i="1"/>
  <c r="CU40" i="1"/>
  <c r="EF42" i="1"/>
  <c r="HU42" i="1"/>
  <c r="BF42" i="1"/>
  <c r="GW42" i="1"/>
  <c r="P40" i="1"/>
  <c r="M40" i="1"/>
  <c r="FK40" i="1"/>
  <c r="FE42" i="1"/>
  <c r="FK42" i="1" s="1"/>
  <c r="CH42" i="1"/>
  <c r="HJ42" i="1" s="1"/>
  <c r="HJ40" i="1"/>
  <c r="GJ39" i="1"/>
  <c r="AD39" i="1"/>
  <c r="GP39" i="1"/>
  <c r="IC39" i="1"/>
  <c r="EB16" i="1"/>
  <c r="HB39" i="1"/>
  <c r="GJ16" i="1"/>
  <c r="Q42" i="1"/>
  <c r="N42" i="1"/>
  <c r="HH39" i="1"/>
  <c r="CL39" i="1"/>
  <c r="IA40" i="1"/>
  <c r="FR40" i="1"/>
  <c r="FY40" i="1"/>
  <c r="DU42" i="1"/>
  <c r="ED40" i="1"/>
  <c r="BT39" i="1"/>
  <c r="HE39" i="1"/>
  <c r="BW39" i="1"/>
  <c r="EW40" i="1"/>
  <c r="FG40" i="1"/>
  <c r="CC40" i="1"/>
  <c r="CM40" i="1"/>
  <c r="HL40" i="1"/>
  <c r="CY42" i="1"/>
  <c r="HN39" i="1"/>
  <c r="P42" i="1"/>
  <c r="M42" i="1"/>
  <c r="CL16" i="1"/>
  <c r="HK16" i="1"/>
  <c r="EH40" i="1"/>
  <c r="ER40" i="1"/>
  <c r="AQ40" i="1"/>
  <c r="GT40" i="1"/>
  <c r="AJ40" i="1"/>
  <c r="AT40" i="1"/>
  <c r="GV39" i="1"/>
  <c r="HQ39" i="1"/>
  <c r="CF40" i="1"/>
  <c r="HI40" i="1"/>
  <c r="FW40" i="1"/>
  <c r="FN42" i="1"/>
  <c r="AV40" i="1"/>
  <c r="AV42" i="1" s="1"/>
  <c r="HW39" i="1"/>
  <c r="HR40" i="1"/>
  <c r="EK40" i="1"/>
  <c r="F40" i="1"/>
  <c r="L40" i="1" s="1"/>
  <c r="EN40" i="1"/>
  <c r="HO40" i="1"/>
  <c r="EU40" i="1"/>
  <c r="DD40" i="1"/>
  <c r="DN40" i="1"/>
  <c r="GQ42" i="1"/>
  <c r="AE40" i="1"/>
  <c r="AB40" i="1"/>
  <c r="GN40" i="1"/>
  <c r="U40" i="1"/>
  <c r="EJ42" i="1"/>
  <c r="ES42" i="1" s="1"/>
  <c r="ES40" i="1"/>
  <c r="DV40" i="1"/>
  <c r="HX40" i="1"/>
  <c r="X40" i="1"/>
  <c r="GK40" i="1"/>
  <c r="EE39" i="1"/>
  <c r="HT39" i="1"/>
  <c r="AF40" i="1"/>
  <c r="AC40" i="1"/>
  <c r="W42" i="1"/>
  <c r="GO40" i="1"/>
  <c r="HP40" i="1"/>
  <c r="EV40" i="1"/>
  <c r="EP42" i="1"/>
  <c r="GQ40" i="1"/>
  <c r="AM40" i="1"/>
  <c r="HS40" i="1"/>
  <c r="BZ40" i="1"/>
  <c r="CJ40" i="1"/>
  <c r="HT16" i="1"/>
  <c r="EE16" i="1"/>
  <c r="AB42" i="1"/>
  <c r="GN42" i="1"/>
  <c r="AE42" i="1"/>
  <c r="HO42" i="1"/>
  <c r="EU42" i="1"/>
  <c r="O16" i="1"/>
  <c r="GH40" i="1"/>
  <c r="GA40" i="1"/>
  <c r="DY40" i="1"/>
  <c r="EF40" i="1"/>
  <c r="HU40" i="1"/>
  <c r="AR40" i="1"/>
  <c r="GU40" i="1"/>
  <c r="AL42" i="1"/>
  <c r="FL40" i="1"/>
  <c r="FV40" i="1"/>
  <c r="GY39" i="1"/>
  <c r="DX42" i="1"/>
  <c r="HY40" i="1"/>
  <c r="DJ40" i="1"/>
  <c r="DQ40" i="1"/>
  <c r="HC40" i="1"/>
  <c r="BQ40" i="1"/>
  <c r="HZ39" i="1"/>
  <c r="HS42" i="1"/>
  <c r="GX40" i="1"/>
  <c r="DL42" i="1"/>
  <c r="DR42" i="1" s="1"/>
  <c r="DR40" i="1"/>
  <c r="IB40" i="1"/>
  <c r="HK39" i="1"/>
  <c r="GX42" i="1"/>
  <c r="DB42" i="1"/>
  <c r="CI16" i="1"/>
  <c r="BB40" i="1"/>
  <c r="GW40" i="1"/>
  <c r="EB40" i="2" l="1"/>
  <c r="DS42" i="2"/>
  <c r="EB42" i="2" s="1"/>
  <c r="GV40" i="2"/>
  <c r="CR42" i="2"/>
  <c r="GV42" i="2" s="1"/>
  <c r="CX42" i="2"/>
  <c r="FU40" i="2"/>
  <c r="FL42" i="2"/>
  <c r="FU42" i="2" s="1"/>
  <c r="BW40" i="2"/>
  <c r="BQ42" i="2"/>
  <c r="BW42" i="2" s="1"/>
  <c r="CY42" i="2"/>
  <c r="ET40" i="2"/>
  <c r="EN42" i="2"/>
  <c r="GY40" i="2"/>
  <c r="CI42" i="2"/>
  <c r="CI40" i="2"/>
  <c r="BT40" i="2"/>
  <c r="BK42" i="2"/>
  <c r="BT42" i="2" s="1"/>
  <c r="DN42" i="2"/>
  <c r="GJ40" i="2"/>
  <c r="U42" i="2"/>
  <c r="GJ42" i="2" s="1"/>
  <c r="AA40" i="2"/>
  <c r="R42" i="2"/>
  <c r="FG42" i="2"/>
  <c r="GS40" i="2"/>
  <c r="DA40" i="2"/>
  <c r="CU42" i="2"/>
  <c r="DM40" i="2"/>
  <c r="DD42" i="2"/>
  <c r="DM42" i="2" s="1"/>
  <c r="GT42" i="2"/>
  <c r="DB42" i="2"/>
  <c r="GR42" i="2"/>
  <c r="BG42" i="2"/>
  <c r="BJ42" i="2"/>
  <c r="BE40" i="2"/>
  <c r="AV42" i="2"/>
  <c r="BE42" i="2" s="1"/>
  <c r="FW42" i="2"/>
  <c r="AT42" i="2"/>
  <c r="AP42" i="2"/>
  <c r="AE42" i="2"/>
  <c r="GH42" i="2"/>
  <c r="GU42" i="2"/>
  <c r="DC42" i="2"/>
  <c r="EQ42" i="2"/>
  <c r="AS40" i="2"/>
  <c r="AJ42" i="2"/>
  <c r="AS42" i="2" s="1"/>
  <c r="AP40" i="2"/>
  <c r="GG40" i="2"/>
  <c r="AD40" i="2"/>
  <c r="X42" i="2"/>
  <c r="BH40" i="2"/>
  <c r="GM40" i="2"/>
  <c r="BB42" i="2"/>
  <c r="GA40" i="2"/>
  <c r="O40" i="2"/>
  <c r="FI40" i="2"/>
  <c r="EZ42" i="2"/>
  <c r="FI42" i="2" s="1"/>
  <c r="AY42" i="2"/>
  <c r="GP42" i="2" s="1"/>
  <c r="GP40" i="2"/>
  <c r="FX40" i="2"/>
  <c r="FO42" i="2"/>
  <c r="FX42" i="2" s="1"/>
  <c r="EU42" i="2"/>
  <c r="GZ42" i="2"/>
  <c r="GN42" i="2"/>
  <c r="BI42" i="2"/>
  <c r="CL40" i="2"/>
  <c r="CF42" i="2"/>
  <c r="CL42" i="2" s="1"/>
  <c r="BF42" i="2"/>
  <c r="DP42" i="2"/>
  <c r="IE42" i="1"/>
  <c r="FZ42" i="1"/>
  <c r="GU42" i="1"/>
  <c r="AR42" i="1"/>
  <c r="AA40" i="1"/>
  <c r="U42" i="1"/>
  <c r="GM40" i="1"/>
  <c r="CC42" i="1"/>
  <c r="CL40" i="1"/>
  <c r="HK40" i="1"/>
  <c r="AC42" i="1"/>
  <c r="GO42" i="1"/>
  <c r="AF42" i="1"/>
  <c r="FU40" i="1"/>
  <c r="FL42" i="1"/>
  <c r="EH42" i="1"/>
  <c r="EQ40" i="1"/>
  <c r="EW42" i="1"/>
  <c r="FF42" i="1" s="1"/>
  <c r="FF40" i="1"/>
  <c r="CO42" i="1"/>
  <c r="CX42" i="1" s="1"/>
  <c r="CX40" i="1"/>
  <c r="O40" i="1"/>
  <c r="HB40" i="1"/>
  <c r="BQ42" i="1"/>
  <c r="HB42" i="1" s="1"/>
  <c r="FW42" i="1"/>
  <c r="FI40" i="1"/>
  <c r="FC42" i="1"/>
  <c r="FI42" i="1" s="1"/>
  <c r="EK42" i="1"/>
  <c r="HQ40" i="1"/>
  <c r="GV40" i="1"/>
  <c r="BB42" i="1"/>
  <c r="GV42" i="1" s="1"/>
  <c r="EB40" i="1"/>
  <c r="DS42" i="1"/>
  <c r="EB42" i="1" s="1"/>
  <c r="HT40" i="1"/>
  <c r="DY42" i="1"/>
  <c r="EE40" i="1"/>
  <c r="BZ42" i="1"/>
  <c r="CI40" i="1"/>
  <c r="BN42" i="1"/>
  <c r="HE40" i="1"/>
  <c r="BW40" i="1"/>
  <c r="BT40" i="1"/>
  <c r="GR42" i="1"/>
  <c r="AU42" i="1"/>
  <c r="IB42" i="1"/>
  <c r="DP40" i="1"/>
  <c r="DJ42" i="1"/>
  <c r="DP42" i="1" s="1"/>
  <c r="GG40" i="1"/>
  <c r="GA42" i="1"/>
  <c r="GG42" i="1" s="1"/>
  <c r="DM40" i="1"/>
  <c r="DD42" i="1"/>
  <c r="DM42" i="1" s="1"/>
  <c r="HH40" i="1"/>
  <c r="CF42" i="1"/>
  <c r="HH42" i="1" s="1"/>
  <c r="AP40" i="1"/>
  <c r="GS40" i="1"/>
  <c r="AJ42" i="1"/>
  <c r="AS40" i="1"/>
  <c r="AM42" i="1"/>
  <c r="GP42" i="1" s="1"/>
  <c r="GP40" i="1"/>
  <c r="GJ40" i="1"/>
  <c r="AD40" i="1"/>
  <c r="X42" i="1"/>
  <c r="ED42" i="1"/>
  <c r="HA42" i="1"/>
  <c r="HY42" i="1"/>
  <c r="DA40" i="1"/>
  <c r="CU42" i="1"/>
  <c r="DA42" i="1" s="1"/>
  <c r="EG42" i="1"/>
  <c r="HV42" i="1"/>
  <c r="IC40" i="1"/>
  <c r="FO42" i="1"/>
  <c r="IC42" i="1" s="1"/>
  <c r="HP42" i="1"/>
  <c r="EV42" i="1"/>
  <c r="DV42" i="1"/>
  <c r="HW42" i="1" s="1"/>
  <c r="HW40" i="1"/>
  <c r="HN40" i="1"/>
  <c r="ET40" i="1"/>
  <c r="EN42" i="1"/>
  <c r="FX40" i="1"/>
  <c r="FR42" i="1"/>
  <c r="HZ40" i="1"/>
  <c r="AY42" i="1"/>
  <c r="BH40" i="1"/>
  <c r="GY40" i="1"/>
  <c r="BE40" i="1"/>
  <c r="GY42" i="2" l="1"/>
  <c r="ET42" i="2"/>
  <c r="AA42" i="2"/>
  <c r="GS42" i="2"/>
  <c r="DA42" i="2"/>
  <c r="GG42" i="2"/>
  <c r="AD42" i="2"/>
  <c r="FF42" i="2"/>
  <c r="GM42" i="2"/>
  <c r="BH42" i="2"/>
  <c r="EE42" i="1"/>
  <c r="HT42" i="1"/>
  <c r="HZ42" i="1"/>
  <c r="FX42" i="1"/>
  <c r="GS42" i="1"/>
  <c r="AS42" i="1"/>
  <c r="AP42" i="1"/>
  <c r="CL42" i="1"/>
  <c r="HK42" i="1"/>
  <c r="HN42" i="1"/>
  <c r="ET42" i="1"/>
  <c r="AA42" i="1"/>
  <c r="GM42" i="1"/>
  <c r="BH42" i="1"/>
  <c r="GY42" i="1"/>
  <c r="BE42" i="1"/>
  <c r="HQ42" i="1"/>
  <c r="EQ42" i="1"/>
  <c r="HE42" i="1"/>
  <c r="BW42" i="1"/>
  <c r="BT42" i="1"/>
  <c r="FU42" i="1"/>
  <c r="GJ42" i="1"/>
  <c r="AD42" i="1"/>
  <c r="CI42" i="1"/>
</calcChain>
</file>

<file path=xl/sharedStrings.xml><?xml version="1.0" encoding="utf-8"?>
<sst xmlns="http://schemas.openxmlformats.org/spreadsheetml/2006/main" count="680" uniqueCount="193">
  <si>
    <t xml:space="preserve">Исполнение налоговых доходов бюджетов муниципальных образований  по состоянию на 01.07.2025 года </t>
  </si>
  <si>
    <t xml:space="preserve">УТВЕРЖДЕНО НАЛОГОВЫЕ И НЕНАЛОГОВЫЕ на 2025 ГОД </t>
  </si>
  <si>
    <t>ИСПОЛНЕНО налоговые и неналоговые доходы - на 01.07.2025</t>
  </si>
  <si>
    <t>ИСПОЛНЕНО налоговые и неналоговые доходы - на 01.07.2024</t>
  </si>
  <si>
    <t>% исполнения по налоговым и неналоговым доходам по состоянию на 01.07.2025</t>
  </si>
  <si>
    <t>Темп роста (снижения) по налоговым и неналоговым доходам (янв-июнь 2025 к янв-июню 2024)</t>
  </si>
  <si>
    <t xml:space="preserve">УТВЕРЖДЕНО НАЛОГОВЫЕ ДОХОДЫ на 2025 ГОД </t>
  </si>
  <si>
    <t>ИСПОЛНЕНО налоговые доходы на 01.07.2025</t>
  </si>
  <si>
    <t>ИСПОЛНЕНО налоговые доходы на 01.07.2024</t>
  </si>
  <si>
    <t>% исполнения по НАЛОГОВЫМ ДОХОДАМ по состоянию на 01.07.2025</t>
  </si>
  <si>
    <t>Темп роста (снижения) по НАЛОГОВЫМ ДОХОДАМ (янв-июнь 2025 к янв-июню 2024)</t>
  </si>
  <si>
    <t xml:space="preserve">УТВЕРЖДЕНО НДФЛ на 2025 ГОД </t>
  </si>
  <si>
    <t>ИСПОЛНЕНО НДФЛ на 01.07.2025</t>
  </si>
  <si>
    <t>ИСПОЛНЕНО НДФЛ на 01.07.2024</t>
  </si>
  <si>
    <t>% исполнения по НДФЛ по состоянию на 01.07.2025</t>
  </si>
  <si>
    <t>Темп роста (снижения) по НДФЛ  (янв-июнь 2025 к янв-июню 2024)</t>
  </si>
  <si>
    <t xml:space="preserve">УТВЕРЖДЕНО ДОХОДЫ ОТ УПЛАТЫ АКЦИЗОВ НА НЕФТЕПРОДУКТЫ на 2025 ГОД </t>
  </si>
  <si>
    <t>ИСПОЛНЕНО ДОХОДЫ ОТ УПЛАТЫ АКЦИЗОВ НА НЕФТЕПРОДУКТЫ на 01.07.2025</t>
  </si>
  <si>
    <t>ИСПОЛНЕНО ДОХОДЫ ОТ УПЛАТЫ АКЦИЗОВ НА НЕФТЕПРОДУКТЫ на 01.07.2024</t>
  </si>
  <si>
    <t>% исполнения по ДОХОДАМ ОТ АКЦИЗОВ НА НЕФТЕПРОДУКТЫ по состоянию на 01.07.2025</t>
  </si>
  <si>
    <t>Темп роста (снижения) по доходам от уплаты акцизов на нефтепродукты (янв-июнь 2025 к янв-июню 2024)</t>
  </si>
  <si>
    <t xml:space="preserve">УТВЕРЖДЕНО Налог, взимаемый в связи с применением упрощенной системы налогообложения на 2025 ГОД </t>
  </si>
  <si>
    <t>ИСПОЛНЕНО Налог, взимаемый в связи с применением упрощенной системы налогообложения на 01.07.2025</t>
  </si>
  <si>
    <t>ИСПОЛНЕНО Налог, взимаемый в связи с применением упрощенной системы налогообложения на 01.07.2024</t>
  </si>
  <si>
    <t>% исполнения по налогу, взимаемый в связи с применением УСНО по состоянию на 01.07.2025</t>
  </si>
  <si>
    <t>Темп роста (снижения) по УСНО (янв-июнь 2025 к янв-июню 2024)</t>
  </si>
  <si>
    <t xml:space="preserve">УТВЕРЖДЕНО ЕНВД на 2025 ГОД </t>
  </si>
  <si>
    <t>ИСПОЛНЕНО ЕНВД на 01.07.2025</t>
  </si>
  <si>
    <t>ИСПОЛНЕНО ЕНВД на 01.07.2024</t>
  </si>
  <si>
    <t>% исполнения по ЕНВД по состоянию на 01.07.2025</t>
  </si>
  <si>
    <t>Темп роста (снижения) по ЕНВД (янв-июнь 2025 к янв-июню 2024)</t>
  </si>
  <si>
    <t>УТВЕРЖДЕНО Налог, взимаемый в связи с применением патентной системой налогообложения на 2025 ГОД</t>
  </si>
  <si>
    <t>ИСПОЛНЕНО Налог, взимаемый в связи с применением патентной системой налогообложения  на 01.07.2025</t>
  </si>
  <si>
    <t>ИСПОЛНЕНО Налог, взимаемый в связи с применением патентной системой налогообложения  на 01.07.2024</t>
  </si>
  <si>
    <t>% исполнения по патенту по состоянию на 01.07.2025</t>
  </si>
  <si>
    <t>Темп роста (снижения) по патенту  (янв-июнь 2025 к янв-июню 2024)</t>
  </si>
  <si>
    <t xml:space="preserve">УТВЕРЖДЕНО ЕСХН на 2025 ГОД </t>
  </si>
  <si>
    <t>ИСПОЛНЕНО ЕСХН на 01.07.2025</t>
  </si>
  <si>
    <t>ИСПОЛНЕНО ЕСХН на 01.07.2024</t>
  </si>
  <si>
    <t>% исполнения по ЕСХН по состоянию на 01.07.2025</t>
  </si>
  <si>
    <t>Темп роста (снижения) по ЕСХН  (янв-июнь 2025 к янв-июню 2024)</t>
  </si>
  <si>
    <t xml:space="preserve">УТВЕРЖДЕНО НАЛОГ НА ИМУЩЕСТВО ФИЗИЧЕСКИХ ЛИЦ на 2025 ГОД </t>
  </si>
  <si>
    <t>ИСПОЛНЕНО налог на имущество физических лиц на 01.07.2025</t>
  </si>
  <si>
    <t>ИСПОЛНЕНО налог на имущество физических лиц на 01.07.2024</t>
  </si>
  <si>
    <t>% исполнения по НАЛОГУ НА ИМ.ФИЗ.ЛИЦ по состоянию на 01.07.2025</t>
  </si>
  <si>
    <t>Темп роста (снижения) по НАЛОГУ НА ИМ.ФИЗ.ЛИЦ  (янв-июнь 2025 к янв-июню 2024)</t>
  </si>
  <si>
    <t xml:space="preserve">УТВЕРЖДЕНО ЗЕМЕЛЬНЫЙ НАЛОГ на 2025 ГОД </t>
  </si>
  <si>
    <t>ИСПОЛНЕНО земельный налог на 01.07.2025</t>
  </si>
  <si>
    <t>ИСПОЛНЕНО земельный налог на 01.07.2024</t>
  </si>
  <si>
    <t>% исполнения по ЗЕМЕЛЬНОМУ НАЛОГУ по состоянию на 01.07.2025</t>
  </si>
  <si>
    <t>Темп роста (снижения) по ЗЕМЕЛЬНОМУ НАЛОГУ  (янв-июнь 2025 к янв-июню 2024)</t>
  </si>
  <si>
    <t xml:space="preserve">УТВЕРЖДЕНО НАЛОГ НА ДОБЫЧУ ПОЛЕЗНЫХ ИСКОПАЕМЫХ на 2025 ГОД </t>
  </si>
  <si>
    <t>ИСПОЛНЕНО НАЛОГ НА ДОБЫЧУ ПОЛЕЗНЫХ ИСКОПАЕМЫХ на 01.07.2025</t>
  </si>
  <si>
    <t>ИСПОЛНЕНО НАЛОГ НА ДОБЫЧУ ПОЛЕЗНЫХ ИСКОПАЕМЫХ на 01.07.2024</t>
  </si>
  <si>
    <t>% исполнения по налогу на добычу полезных ископаемых на 01.07.2025</t>
  </si>
  <si>
    <t>Темп роста (снижения) по налогу на добычу полезных ископаемых (янв-июнь 2025 к янв-июню 2024)</t>
  </si>
  <si>
    <t xml:space="preserve">УТВЕРЖДЕНО - ГОСУДАРСТВЕННАЯ ПОШЛИНА на 2025 ГОД </t>
  </si>
  <si>
    <t>ИСПОЛНЕНО ГОСУДАРСТВЕННАЯ ПОШЛИНА на 01.07.2025</t>
  </si>
  <si>
    <t>ИСПОЛНЕНО ГОСУДАРСТВЕННАЯ ПОШЛИНА на 01.07.2024</t>
  </si>
  <si>
    <t>% исполнения доходов от государственной пошлины на 01.07.2025 г.</t>
  </si>
  <si>
    <t>Темп роста (снижения) доходов от государственной пошлины (янв-июнь 2025 к янв-июню 2024)</t>
  </si>
  <si>
    <t>ИСПОЛНЕНО - ЗАДОЛЖЕННОСТЬ И ПЕРЕРАСЧЕТЫ ПО ОТМЕНЕННЫМ НАЛОГАМ на 01.07.2025</t>
  </si>
  <si>
    <t>ИСПОЛНЕНО - ЗАДОЛЖЕННОСТЬ И ПЕРЕРАСЧЕТЫ ПО ОТМЕНЕННЫМ НАЛОГАМ на 01.07.2024</t>
  </si>
  <si>
    <t>Темп роста (снижения) ПО ЗАДОЛЖЕННОСТИ И ПЕРЕРАСЧЕТАМ (янв-июнь 2025 к янв-июню 2024)</t>
  </si>
  <si>
    <t>Доля налоговых доходов в общем объеме налоговых и неналоговых доходов  по состоянию на 01.07.2024</t>
  </si>
  <si>
    <t>Доля налоговых доходов в общем объеме налоговых и неналоговых доходов  по состоянию на 01.07.2025</t>
  </si>
  <si>
    <t>Доля доходов от НДФЛ в общем объеме налоговых доходов                                          по состоянию на 01.07.2024</t>
  </si>
  <si>
    <t>Доля доходов от НДФЛ в общем объеме налоговых доходов                                          по состоянию на 01.07.2025</t>
  </si>
  <si>
    <t>Доля акцизов на нефтепродукты в общем объеме налоговых доходов по состоянию на 01.07.2024</t>
  </si>
  <si>
    <t>Доля акцизов на нефтепродукты в общем объеме налоговых доходов по состоянию на 01.07.2025</t>
  </si>
  <si>
    <t>Доля доходов отналога, взимаемого в связи с УСНО в общем объеме налоговых доходов                                          по состоянию на 01.07.2024</t>
  </si>
  <si>
    <t>Доля доходов отналога, взимаемого в связи с УСНО в общем объеме налоговых доходов                                          по состоянию на 01.07.2025</t>
  </si>
  <si>
    <t>Доля доходов от ЕНВД в общем объеме налоговых доходов                                          по состоянию на 01.07.2024</t>
  </si>
  <si>
    <t>Доля доходов от ЕНВД в общем объеме налоговых доходов                                          по состоянию на 01.07.2025</t>
  </si>
  <si>
    <t>Доля доходов от земельного налога в общем объеме налоговых доходов по состоянию на 01.07.2024</t>
  </si>
  <si>
    <t>Доля доходов от земельного налога в общем объеме налоговых доходов  по состоянию на 01.07.2025</t>
  </si>
  <si>
    <t>Доля доходов от налога на имущ. физ лиц  в общем объеме налоговых доходов  по состоянию на 01.07.2024</t>
  </si>
  <si>
    <t>Доля доходов от налога на имущ. физ лиц  в общем объеме налоговых доходов  по состоянию на 01.07.2025</t>
  </si>
  <si>
    <t>Доля доходов от госпошлины  в общем объеме налоговых доходов                                          по состоянию на 01.07.2024</t>
  </si>
  <si>
    <t>Доля доходов от госпошлины  в общем объеме налоговых доходов                                          по состоянию на 01.07.2025</t>
  </si>
  <si>
    <t>Муниципальные образования</t>
  </si>
  <si>
    <t>Всего консолид. бюджет</t>
  </si>
  <si>
    <t>Бюджеты городских округов и  муниципальных районов</t>
  </si>
  <si>
    <t>Бюджеты поселений - всего</t>
  </si>
  <si>
    <t>Городские округа</t>
  </si>
  <si>
    <t xml:space="preserve"> </t>
  </si>
  <si>
    <t>Вичуга</t>
  </si>
  <si>
    <t>Иваново</t>
  </si>
  <si>
    <t>Кинешма</t>
  </si>
  <si>
    <t>Кохма</t>
  </si>
  <si>
    <t>Тейково</t>
  </si>
  <si>
    <t>Шуя</t>
  </si>
  <si>
    <t>Итого по городским округам</t>
  </si>
  <si>
    <t>Мунициппальные районы</t>
  </si>
  <si>
    <t>Верхнеландеховский</t>
  </si>
  <si>
    <t>Вичугский</t>
  </si>
  <si>
    <t>Гав.Посадский</t>
  </si>
  <si>
    <t>Заволжский</t>
  </si>
  <si>
    <t>Ивановский</t>
  </si>
  <si>
    <t>Ильинский</t>
  </si>
  <si>
    <t>Кинешемский</t>
  </si>
  <si>
    <t>Комсомольский</t>
  </si>
  <si>
    <t>Лежневский</t>
  </si>
  <si>
    <t>Лухский</t>
  </si>
  <si>
    <t>Палехский</t>
  </si>
  <si>
    <t>Пестяковский</t>
  </si>
  <si>
    <t>Приволжский</t>
  </si>
  <si>
    <t>Пучежский</t>
  </si>
  <si>
    <t>Родниковский</t>
  </si>
  <si>
    <t>Савинский</t>
  </si>
  <si>
    <t>Тейковский</t>
  </si>
  <si>
    <t>Фурмановский</t>
  </si>
  <si>
    <t>Шуйский</t>
  </si>
  <si>
    <t>Южский</t>
  </si>
  <si>
    <t>Юрьевецкий</t>
  </si>
  <si>
    <t>Итого по муниципальным районам  (поселениям)</t>
  </si>
  <si>
    <t>Итого по местным бюджетам</t>
  </si>
  <si>
    <t>Областной бюджет</t>
  </si>
  <si>
    <t>Исполнение неналоговых доходов бюджетов муниципальных образований  по состоянию на 01.07.2025 года</t>
  </si>
  <si>
    <t>УТВЕРЖДЕНО НЕНАЛОГОВЫЕ ДОХОДЫ на 2025 год</t>
  </si>
  <si>
    <t>ИСПОЛНЕНО - НЕНАЛОГОВЫЕ ДОХОДЫ   на 01.07.2025</t>
  </si>
  <si>
    <t>ИСПОЛНЕНО - НЕНАЛОГОВЫЕ ДОХОДЫ   на 01.07.2024</t>
  </si>
  <si>
    <t>% исполнения по НЕНАЛОГОВЫМ ДОХОДАМ по состоянию  на 01.07.2025</t>
  </si>
  <si>
    <t>Темп роста (снижения) по НЕНАЛОГОВЫМ ДОХОДАМ (янв-июнь 2025 к янв-июню 2024)</t>
  </si>
  <si>
    <t>УТВЕРЖДЕНО аренда земли до разграничения госсобств-ти на 2025 год</t>
  </si>
  <si>
    <t>ИСПОЛНЕНО - аренда земли до разграничения госсобств-ти  на 01.07.2025</t>
  </si>
  <si>
    <t>ИСПОЛНЕНО - аренда земли до разграничения госсобств-ти  на 01.07.2024</t>
  </si>
  <si>
    <t>% исполнения по аренде земли до разграничения госсобств-ти по состоянию  на 01.07.2025</t>
  </si>
  <si>
    <t>Темп роста (снижения) по ар.земли до разгранич. госсобств.  (янв-июнь 2025 к янв-июню 2024)</t>
  </si>
  <si>
    <t>УТВЕРЖДЕНО аренда земли после разграничения госсобств-ти на землю на 2025 год</t>
  </si>
  <si>
    <t>ИСПОЛНЕНО - аренда земли после разграничения госсобственности на землю  на 01.07.2025</t>
  </si>
  <si>
    <t>ИСПОЛНЕНО - аренда земли после разграничения госсобственности на землю  на 01.07.2024</t>
  </si>
  <si>
    <t>% исполнения по аренде земли после разграничения госсобств-ти на землю по состоянию  на 01.07.2025</t>
  </si>
  <si>
    <t>Темп роста (снижения) по ар.земли после разгранич. госсобств.  (янв-июнь 2025 к янв-июню 2024)</t>
  </si>
  <si>
    <t>УТВЕРЖДЕНО аренда имущества на 2025 год</t>
  </si>
  <si>
    <t>ИСПОЛНЕНО - аренда имущества  на 01.07.2025</t>
  </si>
  <si>
    <t>ИСПОЛНЕНО - аренда имущества  на 01.07.2024</t>
  </si>
  <si>
    <t>5% исполнения по аренде имущества по состоянию  на 01.07.2024</t>
  </si>
  <si>
    <t>Темп роста (снижения) по аренде имущества  (янв-июнь 2025 к янв-июню 2024)</t>
  </si>
  <si>
    <t>УТВЕРЖДЕНО плата за негативное воздействие за окруж. среду на 2025 год</t>
  </si>
  <si>
    <t>ИСПОЛНЕНО - плата за негат. возд. на окруж.среду  на 01.07.2025</t>
  </si>
  <si>
    <t>ИСПОЛНЕНО - плата за негат. возд. на окруж.среду  на 01.07.2024</t>
  </si>
  <si>
    <t>% исполнения по плате за негат возд. на окр.среду по состоянию  на 01.07.2025</t>
  </si>
  <si>
    <t>Темп роста (снижения) по плате за негат возд. на окр.среду (янв-июнь 2025 к янв-июню 2024)</t>
  </si>
  <si>
    <t>УТВЕРЖДЕНО доходы от оказания платных услуг и компенсации затрат государства на 2025 год</t>
  </si>
  <si>
    <t>ИСПОЛНЕНО - Доходы от оказания платных услуг и компенсации затрат государства  на 01.07.2025 (КБК 1 13 00000 00 0000 000)</t>
  </si>
  <si>
    <t>ИСПОЛНЕНО - Доходы от оказания платных услуг и компенсации затрат государства  на 01.07.2024 (КБК 1 13 00000 00 0000 000)</t>
  </si>
  <si>
    <t>% исполнения доходов от оказания платных услуг и компенсации затрат государства по состоянию  на 01.07.2025</t>
  </si>
  <si>
    <t>Темп роста (снижения) по доходам от оказания платных услуг (янв-июнь 2025 к янв-июню 2024)</t>
  </si>
  <si>
    <t>УТВЕРЖДЕНО доходы от реализации имущества на 2025 год</t>
  </si>
  <si>
    <t>ИСПОЛНЕНО - доходы от реализации имущества  на 01.07.2025</t>
  </si>
  <si>
    <t>ИСПОЛНЕНО - доходы от реализации имущества  на 01.07.2024</t>
  </si>
  <si>
    <t>% исполнения доходов от реализации имущества по состоянию  на 01.07.2025</t>
  </si>
  <si>
    <t>Темп роста/снижения по доходам от реализации имущества (янв-июнь 2025 к янв-июню 2024)</t>
  </si>
  <si>
    <t>УТВЕРЖДЕНО доходы от продажи земельных участков (до разграничения) на 2025 год</t>
  </si>
  <si>
    <t>ИСПОЛНЕНО - доходы от продажи зем.участков (до разгранич.)  на 01.07.2025</t>
  </si>
  <si>
    <t>ИСПОЛНЕНО - доходы от продажи зем.участков (до разгранич.)  на 01.07.2024</t>
  </si>
  <si>
    <t>% исполнения доходов от продажи земельных участков (до разграничения) по состоянию  на 01.07.2025</t>
  </si>
  <si>
    <t>Темп роста (снижения) по дох. от продажи зем.уч. до разгранич. (янв-июнь 2025 к янв-июню 2024)</t>
  </si>
  <si>
    <t>УТВЕРЖДЕНО -  Доходы от продажи земельных участков, государственная собственность на которые разграничена  на 2025 год</t>
  </si>
  <si>
    <t>ИСПОЛНЕНО - Доходы от продажи земельных участков, государственная собственность на которые разграниче на 01.07.2025</t>
  </si>
  <si>
    <t>ИСПОЛНЕНО - Доходы от продажи земельных участков, государственная собственность на которые разграниче на 01.07.2024</t>
  </si>
  <si>
    <t>% исполнения доходов от продажи зем. участков, собственность на которые разграничена по состоянию  на 01.07.2025</t>
  </si>
  <si>
    <t>Темп роста (снижения) доходов от продажи зем. участков, собственность на которые разграничена (янв-июнь 2025 к янв-июню 2024)</t>
  </si>
  <si>
    <t>УТВЕРЖДЕНО доходы от штрафов, санкций, возмещения ущерба на 2025 год</t>
  </si>
  <si>
    <t>ИСПОЛНЕНО - штрафы, санкции, возмещ.ущерба  на 01.07.2025</t>
  </si>
  <si>
    <t>ИСПОЛНЕНО - штрафы, санкции, возмещ.ущерба  на 01.07.2024</t>
  </si>
  <si>
    <t>% исполнения от штрафов, санкций, возмещения ущерба по состоянию  на 01.07.2025</t>
  </si>
  <si>
    <t>Темп роста (снижения) по штрафам (янв-июнь 2025 к янв-июню 2024)</t>
  </si>
  <si>
    <t>УТВЕРЖДЕНО прочие неналоговые доходы на 2025 год</t>
  </si>
  <si>
    <t>ИСПОЛНЕНО - прочие неналоговые доходы (КБК 1 17 05…)  на 01.07.2025</t>
  </si>
  <si>
    <t>ИСПОЛНЕНО - прочие неналоговые доходы (КБК 1 17 05…)  на 01.07.2024</t>
  </si>
  <si>
    <t>% исполнения прочие неналоговые доходы по состоянию  на 01.07.2025</t>
  </si>
  <si>
    <t>Темп роста (снижения) по прочим неналоговым доходам (янв-июнь 2025 к янв-июню 2024)</t>
  </si>
  <si>
    <t>УТВЕРЖДЕНО инициативные платежи на 2025 год</t>
  </si>
  <si>
    <t>ИСПОЛНЕНО - инициативные платежи (КБК 1 17 15…)  на 01.07.2025</t>
  </si>
  <si>
    <t>ИСПОЛНЕНО - инициативные платежи (КБК 1 17 15…)  на 01.07.2024</t>
  </si>
  <si>
    <t>% исполнения инициативные платежи по состоянию  на 01.07.2025</t>
  </si>
  <si>
    <t>Доля неналоговых доходов в общем объеме налоговых и неналоговых доходов                                                          по состоянию  на 01.07.2024</t>
  </si>
  <si>
    <t>Доля неналоговых доходов в общем объеме налоговых и неналоговых доходов                                                            по состоянию  на 01.07.2025</t>
  </si>
  <si>
    <t>Доля  доходов от ар.платы за  землю до разгранич. соб-ти в общем объеме  неналоговых доходов   по состоянию  на 01.07.2024</t>
  </si>
  <si>
    <t>Доля  доходов от ар.платы за  землю до разгранич. соб-ти в общем объеме  неналоговых доходов   по состоянию  на 01.07.2025</t>
  </si>
  <si>
    <t>Доля  доходов от аренды имущества в общем объеме  неналоговых доходов   по состоянию  на 01.07.2024</t>
  </si>
  <si>
    <t>Доля  доходов от аренды имущества в общем объеме  неналоговых доходов   по состоянию  на 01.07.2025</t>
  </si>
  <si>
    <t>Доля  доходов от реализации имущества в общем объеме  неналоговых доходов   по состоянию  на 01.07.2024</t>
  </si>
  <si>
    <t>Доля  доходов от реализации имущества в общем объеме  неналоговых доходов   по состоянию  на 01.07.2025</t>
  </si>
  <si>
    <t>Доля  доходов от штрафных санкц в общем объеме  неналоговых доходов   по состоянию  на 01.07.2024</t>
  </si>
  <si>
    <t>Доля  доходов от штрафных санкц в общем объеме  неналоговых доходов   по состоянию  на 01.07.2025</t>
  </si>
  <si>
    <t>Всего консолид. Бюджет</t>
  </si>
  <si>
    <t>Бюджеты поселений-всего</t>
  </si>
  <si>
    <t>ВСЕГО *</t>
  </si>
  <si>
    <t xml:space="preserve"> *итоговые суммы по отчету об исполнении консолидированного бюджета</t>
  </si>
  <si>
    <t>ВСЕГО*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</si>
</sst>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000%"/>
    <numFmt numFmtId="166" formatCode="0.000%"/>
  </numFmts>
  <fonts count="19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7D4D5"/>
        <bgColor indexed="64"/>
      </patternFill>
    </fill>
    <fill>
      <patternFill patternType="solid">
        <fgColor rgb="FF91CAC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7FEB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7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" fontId="18" fillId="0" borderId="14">
      <alignment horizontal="right"/>
    </xf>
  </cellStyleXfs>
  <cellXfs count="322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3" fillId="0" borderId="0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3" borderId="3" xfId="0" applyFont="1" applyFill="1" applyBorder="1" applyAlignment="1">
      <alignment horizontal="center" vertical="center" wrapText="1"/>
    </xf>
    <xf numFmtId="0" fontId="6" fillId="13" borderId="4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 wrapText="1"/>
    </xf>
    <xf numFmtId="0" fontId="6" fillId="16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3" fontId="7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 shrinkToFit="1"/>
    </xf>
    <xf numFmtId="3" fontId="7" fillId="0" borderId="1" xfId="0" applyNumberFormat="1" applyFont="1" applyBorder="1" applyAlignment="1">
      <alignment horizontal="right" vertical="center" shrinkToFit="1"/>
    </xf>
    <xf numFmtId="164" fontId="7" fillId="0" borderId="1" xfId="1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/>
    </xf>
    <xf numFmtId="9" fontId="7" fillId="0" borderId="1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right" vertical="center"/>
    </xf>
    <xf numFmtId="164" fontId="7" fillId="17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7" fillId="17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2" xfId="1" applyNumberFormat="1" applyFont="1" applyFill="1" applyBorder="1" applyAlignment="1">
      <alignment horizontal="center" vertical="center"/>
    </xf>
    <xf numFmtId="0" fontId="7" fillId="18" borderId="1" xfId="0" applyFont="1" applyFill="1" applyBorder="1" applyAlignment="1">
      <alignment horizontal="left" vertical="center"/>
    </xf>
    <xf numFmtId="3" fontId="7" fillId="18" borderId="1" xfId="0" applyNumberFormat="1" applyFont="1" applyFill="1" applyBorder="1" applyAlignment="1">
      <alignment horizontal="right" vertical="center"/>
    </xf>
    <xf numFmtId="3" fontId="7" fillId="18" borderId="1" xfId="0" applyNumberFormat="1" applyFont="1" applyFill="1" applyBorder="1" applyAlignment="1">
      <alignment horizontal="right" vertical="center" shrinkToFit="1"/>
    </xf>
    <xf numFmtId="164" fontId="7" fillId="18" borderId="1" xfId="1" applyNumberFormat="1" applyFont="1" applyFill="1" applyBorder="1" applyAlignment="1">
      <alignment horizontal="center" vertical="center"/>
    </xf>
    <xf numFmtId="3" fontId="7" fillId="18" borderId="1" xfId="0" applyNumberFormat="1" applyFont="1" applyFill="1" applyBorder="1" applyAlignment="1">
      <alignment horizontal="center" vertical="center"/>
    </xf>
    <xf numFmtId="4" fontId="7" fillId="18" borderId="1" xfId="0" applyNumberFormat="1" applyFont="1" applyFill="1" applyBorder="1" applyAlignment="1">
      <alignment horizontal="right" vertical="center"/>
    </xf>
    <xf numFmtId="9" fontId="7" fillId="18" borderId="1" xfId="0" applyNumberFormat="1" applyFont="1" applyFill="1" applyBorder="1" applyAlignment="1">
      <alignment horizontal="center" vertical="center"/>
    </xf>
    <xf numFmtId="3" fontId="7" fillId="18" borderId="2" xfId="0" applyNumberFormat="1" applyFont="1" applyFill="1" applyBorder="1" applyAlignment="1">
      <alignment horizontal="right" vertical="center"/>
    </xf>
    <xf numFmtId="164" fontId="7" fillId="18" borderId="2" xfId="0" applyNumberFormat="1" applyFont="1" applyFill="1" applyBorder="1" applyAlignment="1">
      <alignment horizontal="center" vertical="center"/>
    </xf>
    <xf numFmtId="164" fontId="7" fillId="18" borderId="2" xfId="1" applyNumberFormat="1" applyFont="1" applyFill="1" applyBorder="1" applyAlignment="1">
      <alignment horizontal="center" vertical="center"/>
    </xf>
    <xf numFmtId="0" fontId="7" fillId="18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shrinkToFit="1"/>
    </xf>
    <xf numFmtId="3" fontId="4" fillId="2" borderId="1" xfId="0" applyNumberFormat="1" applyFont="1" applyFill="1" applyBorder="1" applyAlignment="1">
      <alignment horizontal="right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vertical="center"/>
    </xf>
    <xf numFmtId="10" fontId="7" fillId="17" borderId="2" xfId="0" applyNumberFormat="1" applyFont="1" applyFill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164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10" fontId="7" fillId="0" borderId="2" xfId="1" applyNumberFormat="1" applyFont="1" applyFill="1" applyBorder="1" applyAlignment="1">
      <alignment horizontal="center" vertical="center"/>
    </xf>
    <xf numFmtId="165" fontId="7" fillId="0" borderId="2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9" fillId="17" borderId="0" xfId="0" applyFont="1" applyFill="1" applyBorder="1" applyAlignment="1">
      <alignment horizontal="center" vertical="center"/>
    </xf>
    <xf numFmtId="3" fontId="11" fillId="17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top"/>
    </xf>
    <xf numFmtId="0" fontId="7" fillId="0" borderId="0" xfId="0" applyFont="1" applyFill="1" applyAlignment="1">
      <alignment horizontal="left" vertical="top"/>
    </xf>
    <xf numFmtId="3" fontId="9" fillId="0" borderId="0" xfId="0" applyNumberFormat="1" applyFont="1" applyFill="1" applyAlignment="1">
      <alignment vertical="top"/>
    </xf>
    <xf numFmtId="3" fontId="7" fillId="0" borderId="0" xfId="0" applyNumberFormat="1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9" fillId="0" borderId="0" xfId="0" applyFont="1" applyFill="1" applyAlignment="1">
      <alignment vertical="top"/>
    </xf>
    <xf numFmtId="2" fontId="7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/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4" fontId="7" fillId="0" borderId="0" xfId="0" applyNumberFormat="1" applyFont="1" applyFill="1" applyAlignment="1">
      <alignment horizontal="center" vertical="top"/>
    </xf>
    <xf numFmtId="3" fontId="7" fillId="0" borderId="0" xfId="0" applyNumberFormat="1" applyFont="1" applyFill="1" applyAlignment="1">
      <alignment horizontal="center" vertical="top"/>
    </xf>
    <xf numFmtId="3" fontId="7" fillId="0" borderId="0" xfId="0" applyNumberFormat="1" applyFont="1" applyFill="1" applyAlignment="1">
      <alignment horizontal="center" vertical="top" wrapText="1"/>
    </xf>
    <xf numFmtId="3" fontId="7" fillId="0" borderId="0" xfId="0" applyNumberFormat="1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3" fillId="2" borderId="0" xfId="0" applyFont="1" applyFill="1" applyAlignment="1">
      <alignment vertical="top"/>
    </xf>
    <xf numFmtId="0" fontId="3" fillId="0" borderId="0" xfId="0" applyFont="1" applyAlignment="1">
      <alignment horizontal="left" vertical="top"/>
    </xf>
    <xf numFmtId="0" fontId="6" fillId="17" borderId="2" xfId="0" applyFont="1" applyFill="1" applyBorder="1" applyAlignment="1">
      <alignment horizontal="center" vertical="center" wrapText="1"/>
    </xf>
    <xf numFmtId="0" fontId="6" fillId="17" borderId="3" xfId="0" applyFont="1" applyFill="1" applyBorder="1" applyAlignment="1">
      <alignment horizontal="center" vertical="center" wrapText="1"/>
    </xf>
    <xf numFmtId="0" fontId="6" fillId="17" borderId="4" xfId="0" applyFont="1" applyFill="1" applyBorder="1" applyAlignment="1">
      <alignment horizontal="center" vertical="center" wrapText="1"/>
    </xf>
    <xf numFmtId="0" fontId="5" fillId="17" borderId="2" xfId="0" applyFont="1" applyFill="1" applyBorder="1" applyAlignment="1">
      <alignment horizontal="center" vertical="center" wrapText="1"/>
    </xf>
    <xf numFmtId="0" fontId="5" fillId="17" borderId="3" xfId="0" applyFont="1" applyFill="1" applyBorder="1" applyAlignment="1">
      <alignment horizontal="center" vertical="center" wrapText="1"/>
    </xf>
    <xf numFmtId="0" fontId="5" fillId="17" borderId="4" xfId="0" applyFont="1" applyFill="1" applyBorder="1" applyAlignment="1">
      <alignment horizontal="center" vertical="center" wrapText="1"/>
    </xf>
    <xf numFmtId="0" fontId="5" fillId="19" borderId="1" xfId="0" applyFont="1" applyFill="1" applyBorder="1" applyAlignment="1">
      <alignment horizontal="center" vertical="center" wrapText="1"/>
    </xf>
    <xf numFmtId="0" fontId="6" fillId="19" borderId="2" xfId="0" applyFont="1" applyFill="1" applyBorder="1" applyAlignment="1">
      <alignment horizontal="center" vertical="center" wrapText="1"/>
    </xf>
    <xf numFmtId="0" fontId="6" fillId="19" borderId="3" xfId="0" applyFont="1" applyFill="1" applyBorder="1" applyAlignment="1">
      <alignment horizontal="center" vertical="center" wrapText="1"/>
    </xf>
    <xf numFmtId="0" fontId="6" fillId="19" borderId="4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5" fillId="20" borderId="1" xfId="0" applyFont="1" applyFill="1" applyBorder="1" applyAlignment="1">
      <alignment horizontal="center" vertical="center" wrapText="1"/>
    </xf>
    <xf numFmtId="0" fontId="6" fillId="20" borderId="2" xfId="0" applyFont="1" applyFill="1" applyBorder="1" applyAlignment="1">
      <alignment horizontal="center" vertical="center" wrapText="1"/>
    </xf>
    <xf numFmtId="0" fontId="6" fillId="20" borderId="3" xfId="0" applyFont="1" applyFill="1" applyBorder="1" applyAlignment="1">
      <alignment horizontal="center" vertical="center" wrapText="1"/>
    </xf>
    <xf numFmtId="0" fontId="6" fillId="20" borderId="4" xfId="0" applyFont="1" applyFill="1" applyBorder="1" applyAlignment="1">
      <alignment horizontal="center" vertical="center" wrapText="1"/>
    </xf>
    <xf numFmtId="0" fontId="6" fillId="21" borderId="2" xfId="0" applyFont="1" applyFill="1" applyBorder="1" applyAlignment="1">
      <alignment horizontal="center" vertical="center" wrapText="1"/>
    </xf>
    <xf numFmtId="0" fontId="6" fillId="21" borderId="3" xfId="0" applyFont="1" applyFill="1" applyBorder="1" applyAlignment="1">
      <alignment horizontal="center" vertical="center" wrapText="1"/>
    </xf>
    <xf numFmtId="0" fontId="5" fillId="22" borderId="2" xfId="0" applyFont="1" applyFill="1" applyBorder="1" applyAlignment="1">
      <alignment horizontal="center" vertical="center" wrapText="1"/>
    </xf>
    <xf numFmtId="0" fontId="5" fillId="22" borderId="3" xfId="0" applyFont="1" applyFill="1" applyBorder="1" applyAlignment="1">
      <alignment horizontal="center" vertical="center" wrapText="1"/>
    </xf>
    <xf numFmtId="0" fontId="5" fillId="22" borderId="4" xfId="0" applyFont="1" applyFill="1" applyBorder="1" applyAlignment="1">
      <alignment horizontal="center" vertical="center" wrapText="1"/>
    </xf>
    <xf numFmtId="0" fontId="6" fillId="22" borderId="2" xfId="0" applyFont="1" applyFill="1" applyBorder="1" applyAlignment="1">
      <alignment horizontal="center" vertical="center" wrapText="1"/>
    </xf>
    <xf numFmtId="0" fontId="6" fillId="22" borderId="3" xfId="0" applyFont="1" applyFill="1" applyBorder="1" applyAlignment="1">
      <alignment horizontal="center" vertical="center" wrapText="1"/>
    </xf>
    <xf numFmtId="0" fontId="6" fillId="22" borderId="4" xfId="0" applyFont="1" applyFill="1" applyBorder="1" applyAlignment="1">
      <alignment horizontal="center" vertical="center" wrapText="1"/>
    </xf>
    <xf numFmtId="0" fontId="5" fillId="23" borderId="2" xfId="0" applyFont="1" applyFill="1" applyBorder="1" applyAlignment="1">
      <alignment horizontal="center" vertical="center" wrapText="1"/>
    </xf>
    <xf numFmtId="0" fontId="5" fillId="23" borderId="3" xfId="0" applyFont="1" applyFill="1" applyBorder="1" applyAlignment="1">
      <alignment horizontal="center" vertical="center" wrapText="1"/>
    </xf>
    <xf numFmtId="0" fontId="5" fillId="23" borderId="4" xfId="0" applyFont="1" applyFill="1" applyBorder="1" applyAlignment="1">
      <alignment horizontal="center" vertical="center" wrapText="1"/>
    </xf>
    <xf numFmtId="0" fontId="6" fillId="23" borderId="2" xfId="0" applyFont="1" applyFill="1" applyBorder="1" applyAlignment="1">
      <alignment horizontal="center" vertical="center" wrapText="1"/>
    </xf>
    <xf numFmtId="0" fontId="6" fillId="23" borderId="3" xfId="0" applyFont="1" applyFill="1" applyBorder="1" applyAlignment="1">
      <alignment horizontal="center" vertical="center" wrapText="1"/>
    </xf>
    <xf numFmtId="0" fontId="6" fillId="23" borderId="4" xfId="0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 wrapText="1"/>
    </xf>
    <xf numFmtId="0" fontId="5" fillId="24" borderId="2" xfId="0" applyFont="1" applyFill="1" applyBorder="1" applyAlignment="1">
      <alignment horizontal="center" vertical="center" wrapText="1"/>
    </xf>
    <xf numFmtId="0" fontId="5" fillId="24" borderId="3" xfId="0" applyFont="1" applyFill="1" applyBorder="1" applyAlignment="1">
      <alignment horizontal="center" vertical="center" wrapText="1"/>
    </xf>
    <xf numFmtId="0" fontId="5" fillId="24" borderId="4" xfId="0" applyFont="1" applyFill="1" applyBorder="1" applyAlignment="1">
      <alignment horizontal="center" vertical="center" wrapText="1"/>
    </xf>
    <xf numFmtId="0" fontId="6" fillId="24" borderId="2" xfId="0" applyFont="1" applyFill="1" applyBorder="1" applyAlignment="1">
      <alignment horizontal="center" vertical="center" wrapText="1"/>
    </xf>
    <xf numFmtId="0" fontId="6" fillId="24" borderId="3" xfId="0" applyFont="1" applyFill="1" applyBorder="1" applyAlignment="1">
      <alignment horizontal="center" vertical="center" wrapText="1"/>
    </xf>
    <xf numFmtId="0" fontId="6" fillId="24" borderId="4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/>
    <xf numFmtId="0" fontId="9" fillId="0" borderId="0" xfId="0" applyFont="1" applyFill="1" applyBorder="1"/>
    <xf numFmtId="0" fontId="6" fillId="17" borderId="1" xfId="0" applyFont="1" applyFill="1" applyBorder="1" applyAlignment="1">
      <alignment horizontal="center" vertical="center" wrapText="1"/>
    </xf>
    <xf numFmtId="0" fontId="5" fillId="17" borderId="1" xfId="0" applyFont="1" applyFill="1" applyBorder="1" applyAlignment="1">
      <alignment horizontal="center" vertical="center" wrapText="1"/>
    </xf>
    <xf numFmtId="0" fontId="6" fillId="16" borderId="3" xfId="0" applyFont="1" applyFill="1" applyBorder="1" applyAlignment="1">
      <alignment horizontal="center" vertical="center" wrapText="1"/>
    </xf>
    <xf numFmtId="0" fontId="6" fillId="16" borderId="4" xfId="0" applyFont="1" applyFill="1" applyBorder="1" applyAlignment="1">
      <alignment horizontal="center" vertical="center" wrapText="1"/>
    </xf>
    <xf numFmtId="0" fontId="5" fillId="25" borderId="1" xfId="0" applyFont="1" applyFill="1" applyBorder="1" applyAlignment="1">
      <alignment horizontal="center" vertical="center" wrapText="1"/>
    </xf>
    <xf numFmtId="0" fontId="6" fillId="25" borderId="2" xfId="0" applyFont="1" applyFill="1" applyBorder="1" applyAlignment="1">
      <alignment horizontal="center" vertical="center" wrapText="1"/>
    </xf>
    <xf numFmtId="0" fontId="6" fillId="25" borderId="3" xfId="0" applyFont="1" applyFill="1" applyBorder="1" applyAlignment="1">
      <alignment horizontal="center" vertical="center" wrapText="1"/>
    </xf>
    <xf numFmtId="0" fontId="6" fillId="25" borderId="4" xfId="0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5" fillId="26" borderId="2" xfId="0" applyFont="1" applyFill="1" applyBorder="1" applyAlignment="1">
      <alignment horizontal="center" vertical="center" wrapText="1"/>
    </xf>
    <xf numFmtId="0" fontId="5" fillId="26" borderId="3" xfId="0" applyFont="1" applyFill="1" applyBorder="1" applyAlignment="1">
      <alignment horizontal="center" vertical="center" wrapText="1"/>
    </xf>
    <xf numFmtId="0" fontId="5" fillId="26" borderId="4" xfId="0" applyFont="1" applyFill="1" applyBorder="1" applyAlignment="1">
      <alignment horizontal="center" vertical="center" wrapText="1"/>
    </xf>
    <xf numFmtId="0" fontId="5" fillId="26" borderId="1" xfId="0" applyFont="1" applyFill="1" applyBorder="1" applyAlignment="1">
      <alignment horizontal="center" vertical="center" wrapText="1"/>
    </xf>
    <xf numFmtId="0" fontId="6" fillId="26" borderId="2" xfId="0" applyFont="1" applyFill="1" applyBorder="1" applyAlignment="1">
      <alignment horizontal="center" vertical="center" wrapText="1"/>
    </xf>
    <xf numFmtId="0" fontId="6" fillId="26" borderId="3" xfId="0" applyFont="1" applyFill="1" applyBorder="1" applyAlignment="1">
      <alignment horizontal="center" vertical="center" wrapText="1"/>
    </xf>
    <xf numFmtId="0" fontId="6" fillId="26" borderId="4" xfId="0" applyFont="1" applyFill="1" applyBorder="1" applyAlignment="1">
      <alignment horizontal="center" vertical="center" wrapText="1"/>
    </xf>
    <xf numFmtId="0" fontId="5" fillId="27" borderId="2" xfId="0" applyFont="1" applyFill="1" applyBorder="1" applyAlignment="1">
      <alignment horizontal="center" vertical="center" wrapText="1"/>
    </xf>
    <xf numFmtId="0" fontId="5" fillId="27" borderId="3" xfId="0" applyFont="1" applyFill="1" applyBorder="1" applyAlignment="1">
      <alignment horizontal="center" vertical="center" wrapText="1"/>
    </xf>
    <xf numFmtId="0" fontId="5" fillId="27" borderId="4" xfId="0" applyFont="1" applyFill="1" applyBorder="1" applyAlignment="1">
      <alignment horizontal="center" vertical="center" wrapText="1"/>
    </xf>
    <xf numFmtId="0" fontId="5" fillId="27" borderId="1" xfId="0" applyFont="1" applyFill="1" applyBorder="1" applyAlignment="1">
      <alignment horizontal="center" vertical="center" wrapText="1"/>
    </xf>
    <xf numFmtId="0" fontId="6" fillId="27" borderId="2" xfId="0" applyFont="1" applyFill="1" applyBorder="1" applyAlignment="1">
      <alignment horizontal="center" vertical="center" wrapText="1"/>
    </xf>
    <xf numFmtId="0" fontId="6" fillId="27" borderId="3" xfId="0" applyFont="1" applyFill="1" applyBorder="1" applyAlignment="1">
      <alignment horizontal="center" vertical="center" wrapText="1"/>
    </xf>
    <xf numFmtId="0" fontId="6" fillId="27" borderId="4" xfId="0" applyFont="1" applyFill="1" applyBorder="1" applyAlignment="1">
      <alignment horizontal="center" vertical="center" wrapText="1"/>
    </xf>
    <xf numFmtId="0" fontId="6" fillId="20" borderId="1" xfId="0" applyFont="1" applyFill="1" applyBorder="1" applyAlignment="1">
      <alignment horizontal="center" vertical="center" wrapText="1"/>
    </xf>
    <xf numFmtId="0" fontId="5" fillId="28" borderId="1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 wrapText="1"/>
    </xf>
    <xf numFmtId="0" fontId="6" fillId="28" borderId="3" xfId="0" applyFont="1" applyFill="1" applyBorder="1" applyAlignment="1">
      <alignment horizontal="center" vertical="center" wrapText="1"/>
    </xf>
    <xf numFmtId="0" fontId="6" fillId="28" borderId="4" xfId="0" applyFont="1" applyFill="1" applyBorder="1" applyAlignment="1">
      <alignment horizontal="center" vertical="center" wrapText="1"/>
    </xf>
    <xf numFmtId="0" fontId="6" fillId="27" borderId="1" xfId="0" applyFont="1" applyFill="1" applyBorder="1" applyAlignment="1">
      <alignment horizontal="center" vertical="center" wrapText="1"/>
    </xf>
    <xf numFmtId="0" fontId="6" fillId="29" borderId="2" xfId="0" applyFont="1" applyFill="1" applyBorder="1" applyAlignment="1">
      <alignment horizontal="center" vertical="center" wrapText="1"/>
    </xf>
    <xf numFmtId="0" fontId="6" fillId="29" borderId="3" xfId="0" applyFont="1" applyFill="1" applyBorder="1" applyAlignment="1">
      <alignment horizontal="center" vertical="center" wrapText="1"/>
    </xf>
    <xf numFmtId="0" fontId="6" fillId="29" borderId="4" xfId="0" applyFont="1" applyFill="1" applyBorder="1" applyAlignment="1">
      <alignment horizontal="center" vertical="center" wrapText="1"/>
    </xf>
    <xf numFmtId="0" fontId="6" fillId="21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3" fillId="17" borderId="8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17" borderId="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17" borderId="10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17" borderId="6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17" borderId="12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17" borderId="7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17" borderId="0" xfId="0" applyFont="1" applyFill="1" applyAlignment="1">
      <alignment horizontal="center" vertical="center"/>
    </xf>
    <xf numFmtId="0" fontId="7" fillId="17" borderId="1" xfId="0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shrinkToFit="1"/>
    </xf>
    <xf numFmtId="3" fontId="7" fillId="0" borderId="5" xfId="0" applyNumberFormat="1" applyFont="1" applyFill="1" applyBorder="1" applyAlignment="1">
      <alignment horizontal="right" vertical="center"/>
    </xf>
    <xf numFmtId="4" fontId="7" fillId="0" borderId="5" xfId="0" applyNumberFormat="1" applyFont="1" applyFill="1" applyBorder="1" applyAlignment="1">
      <alignment horizontal="right" vertical="center"/>
    </xf>
    <xf numFmtId="3" fontId="7" fillId="0" borderId="1" xfId="1" applyNumberFormat="1" applyFont="1" applyFill="1" applyBorder="1" applyAlignment="1">
      <alignment horizontal="right" vertical="center"/>
    </xf>
    <xf numFmtId="164" fontId="7" fillId="17" borderId="4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17" borderId="1" xfId="0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" fontId="7" fillId="0" borderId="4" xfId="1" applyNumberFormat="1" applyFont="1" applyFill="1" applyBorder="1" applyAlignment="1">
      <alignment horizontal="center" vertical="center"/>
    </xf>
    <xf numFmtId="3" fontId="4" fillId="0" borderId="4" xfId="1" applyNumberFormat="1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166" fontId="7" fillId="0" borderId="1" xfId="1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center" vertical="center"/>
    </xf>
    <xf numFmtId="3" fontId="16" fillId="17" borderId="0" xfId="0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3" fontId="4" fillId="17" borderId="0" xfId="0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3" fontId="4" fillId="17" borderId="0" xfId="1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Border="1"/>
    <xf numFmtId="0" fontId="13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 wrapText="1"/>
    </xf>
    <xf numFmtId="3" fontId="3" fillId="0" borderId="0" xfId="0" applyNumberFormat="1" applyFont="1" applyFill="1" applyBorder="1"/>
    <xf numFmtId="4" fontId="3" fillId="0" borderId="0" xfId="0" applyNumberFormat="1" applyFont="1" applyFill="1" applyBorder="1" applyAlignment="1">
      <alignment wrapText="1"/>
    </xf>
    <xf numFmtId="4" fontId="18" fillId="0" borderId="0" xfId="2" applyNumberFormat="1" applyFill="1" applyBorder="1" applyProtection="1">
      <alignment horizontal="right"/>
    </xf>
    <xf numFmtId="0" fontId="7" fillId="0" borderId="0" xfId="0" applyFont="1" applyAlignment="1">
      <alignment horizontal="left"/>
    </xf>
    <xf numFmtId="3" fontId="3" fillId="0" borderId="0" xfId="0" applyNumberFormat="1" applyFont="1"/>
    <xf numFmtId="2" fontId="3" fillId="0" borderId="0" xfId="0" applyNumberFormat="1" applyFont="1"/>
    <xf numFmtId="0" fontId="7" fillId="0" borderId="0" xfId="0" applyFont="1"/>
    <xf numFmtId="0" fontId="3" fillId="0" borderId="0" xfId="0" applyFont="1" applyAlignment="1">
      <alignment horizontal="left"/>
    </xf>
    <xf numFmtId="0" fontId="5" fillId="30" borderId="2" xfId="0" applyFont="1" applyFill="1" applyBorder="1" applyAlignment="1">
      <alignment horizontal="center" vertical="center" wrapText="1"/>
    </xf>
    <xf numFmtId="0" fontId="5" fillId="30" borderId="3" xfId="0" applyFont="1" applyFill="1" applyBorder="1" applyAlignment="1">
      <alignment horizontal="center" vertical="center" wrapText="1"/>
    </xf>
    <xf numFmtId="0" fontId="5" fillId="30" borderId="4" xfId="0" applyFont="1" applyFill="1" applyBorder="1" applyAlignment="1">
      <alignment horizontal="center" vertical="center" wrapText="1"/>
    </xf>
    <xf numFmtId="0" fontId="5" fillId="30" borderId="1" xfId="0" applyFont="1" applyFill="1" applyBorder="1" applyAlignment="1">
      <alignment horizontal="center" vertical="center" wrapText="1"/>
    </xf>
    <xf numFmtId="0" fontId="6" fillId="30" borderId="2" xfId="0" applyFont="1" applyFill="1" applyBorder="1" applyAlignment="1">
      <alignment horizontal="center" vertical="center" wrapText="1"/>
    </xf>
    <xf numFmtId="0" fontId="6" fillId="30" borderId="3" xfId="0" applyFont="1" applyFill="1" applyBorder="1" applyAlignment="1">
      <alignment horizontal="center" vertical="center" wrapText="1"/>
    </xf>
    <xf numFmtId="0" fontId="6" fillId="30" borderId="4" xfId="0" applyFont="1" applyFill="1" applyBorder="1" applyAlignment="1">
      <alignment horizontal="center" vertical="center" wrapText="1"/>
    </xf>
  </cellXfs>
  <cellStyles count="3">
    <cellStyle name="xl46" xfId="2"/>
    <cellStyle name="Обычный" xfId="0" builtinId="0"/>
    <cellStyle name="Процентный 2" xfId="1"/>
  </cellStyles>
  <dxfs count="0"/>
  <tableStyles count="0" defaultTableStyle="TableStyleMedium2" defaultPivotStyle="PivotStyleLight16"/>
  <colors>
    <mruColors>
      <color rgb="FFCCCCFF"/>
      <color rgb="FF97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72;&#1083;&#1086;&#1075;&#1086;&#1074;&#1072;&#1103;/0_&#1086;&#1073;&#1097;&#1080;&#1077;%20&#1076;&#1086;&#1082;&#1091;&#1084;&#1077;&#1085;&#1090;&#1099;/&#1048;&#1057;&#1055;&#1054;&#1051;&#1053;&#1045;&#1053;&#1048;&#1045;%202025/&#1048;&#1089;&#1087;&#1086;&#1083;&#1085;&#1077;&#1085;&#1086;%20&#1085;&#1072;%2001.07.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.мун.образ01.07.2025-неналог"/>
      <sheetName val="исп.мун.образ01.07.2025-налогов"/>
      <sheetName val="исп.консолид_01_07_2025"/>
      <sheetName val="исп.областной_01_07_2025"/>
      <sheetName val="исп.местные_01_07_2025"/>
      <sheetName val="исп. обл_размещ_01_07_2025"/>
    </sheetNames>
    <sheetDataSet>
      <sheetData sheetId="0"/>
      <sheetData sheetId="1">
        <row r="10">
          <cell r="F10">
            <v>83824272.469999999</v>
          </cell>
          <cell r="G10">
            <v>83824272.469999999</v>
          </cell>
          <cell r="I10">
            <v>71384149.129999995</v>
          </cell>
          <cell r="J10">
            <v>71384149.129999995</v>
          </cell>
        </row>
        <row r="11">
          <cell r="F11">
            <v>2451124973.3499999</v>
          </cell>
          <cell r="G11">
            <v>2451124973.3499999</v>
          </cell>
          <cell r="I11">
            <v>2097633399.77</v>
          </cell>
          <cell r="J11">
            <v>2097633399.77</v>
          </cell>
        </row>
        <row r="12">
          <cell r="F12">
            <v>260955931.03</v>
          </cell>
          <cell r="G12">
            <v>260955931.03</v>
          </cell>
          <cell r="I12">
            <v>224742959.99000001</v>
          </cell>
          <cell r="J12">
            <v>224742959.99000001</v>
          </cell>
        </row>
        <row r="13">
          <cell r="F13">
            <v>80135398.469999999</v>
          </cell>
          <cell r="G13">
            <v>80135398.469999999</v>
          </cell>
          <cell r="I13">
            <v>85899180.730000004</v>
          </cell>
          <cell r="J13">
            <v>85899180.730000004</v>
          </cell>
        </row>
        <row r="14">
          <cell r="F14">
            <v>179057281.31</v>
          </cell>
          <cell r="G14">
            <v>179057281.31</v>
          </cell>
          <cell r="I14">
            <v>119703437.43000001</v>
          </cell>
          <cell r="J14">
            <v>119703437.43000001</v>
          </cell>
        </row>
        <row r="15">
          <cell r="F15">
            <v>233081826.38</v>
          </cell>
          <cell r="G15">
            <v>233081826.38</v>
          </cell>
          <cell r="I15">
            <v>172432595.18000001</v>
          </cell>
          <cell r="J15">
            <v>172432595.18000001</v>
          </cell>
        </row>
        <row r="16">
          <cell r="F16">
            <v>3288179683.0099998</v>
          </cell>
          <cell r="G16">
            <v>3288179683.0099998</v>
          </cell>
          <cell r="I16">
            <v>2771795722.23</v>
          </cell>
          <cell r="J16">
            <v>2771795722.23</v>
          </cell>
        </row>
        <row r="18">
          <cell r="F18">
            <v>18807608.84</v>
          </cell>
          <cell r="G18">
            <v>11289268.619999999</v>
          </cell>
          <cell r="H18">
            <v>7518340.2200000007</v>
          </cell>
          <cell r="I18">
            <v>14761042.92</v>
          </cell>
          <cell r="J18">
            <v>8850808.9399999995</v>
          </cell>
          <cell r="K18">
            <v>5910233.9800000004</v>
          </cell>
        </row>
        <row r="19">
          <cell r="F19">
            <v>63114329.460000001</v>
          </cell>
          <cell r="G19">
            <v>34930391.170000002</v>
          </cell>
          <cell r="H19">
            <v>28183938.289999999</v>
          </cell>
          <cell r="I19">
            <v>52933454.189999998</v>
          </cell>
          <cell r="J19">
            <v>30560690.710000001</v>
          </cell>
          <cell r="K19">
            <v>22372763.48</v>
          </cell>
        </row>
        <row r="20">
          <cell r="F20">
            <v>90407597.75999999</v>
          </cell>
          <cell r="G20">
            <v>53876003.07</v>
          </cell>
          <cell r="H20">
            <v>36531594.689999998</v>
          </cell>
          <cell r="I20">
            <v>81725402.819999993</v>
          </cell>
          <cell r="J20">
            <v>46338336.170000002</v>
          </cell>
          <cell r="K20">
            <v>35387066.649999999</v>
          </cell>
        </row>
        <row r="21">
          <cell r="F21">
            <v>89832330.659999996</v>
          </cell>
          <cell r="G21">
            <v>46703322.700000003</v>
          </cell>
          <cell r="H21">
            <v>43129007.960000001</v>
          </cell>
          <cell r="I21">
            <v>103543253.41999999</v>
          </cell>
          <cell r="J21">
            <v>54060473.909999996</v>
          </cell>
          <cell r="K21">
            <v>49482779.509999998</v>
          </cell>
        </row>
        <row r="22">
          <cell r="F22">
            <v>447780478.29000002</v>
          </cell>
          <cell r="G22">
            <v>393404148.67000002</v>
          </cell>
          <cell r="H22">
            <v>54376329.619999997</v>
          </cell>
          <cell r="I22">
            <v>384229085.69</v>
          </cell>
          <cell r="J22">
            <v>335548525.00999999</v>
          </cell>
          <cell r="K22">
            <v>48680560.68</v>
          </cell>
        </row>
        <row r="23">
          <cell r="F23">
            <v>52755874.650000006</v>
          </cell>
          <cell r="G23">
            <v>34803988.700000003</v>
          </cell>
          <cell r="H23">
            <v>17951885.949999999</v>
          </cell>
          <cell r="I23">
            <v>52361323.860000007</v>
          </cell>
          <cell r="J23">
            <v>37850268.840000004</v>
          </cell>
          <cell r="K23">
            <v>14511055.020000001</v>
          </cell>
        </row>
        <row r="24">
          <cell r="F24">
            <v>157277956.34</v>
          </cell>
          <cell r="G24">
            <v>84119253.689999998</v>
          </cell>
          <cell r="H24">
            <v>73158702.650000006</v>
          </cell>
          <cell r="I24">
            <v>157339152.84999999</v>
          </cell>
          <cell r="J24">
            <v>95293899.349999994</v>
          </cell>
          <cell r="K24">
            <v>62045253.5</v>
          </cell>
        </row>
        <row r="25">
          <cell r="F25">
            <v>87641843.699999988</v>
          </cell>
          <cell r="G25">
            <v>50455345.25</v>
          </cell>
          <cell r="H25">
            <v>37186498.449999996</v>
          </cell>
          <cell r="I25">
            <v>86462672.270000011</v>
          </cell>
          <cell r="J25">
            <v>46743543.25</v>
          </cell>
          <cell r="K25">
            <v>39719129.020000003</v>
          </cell>
        </row>
        <row r="26">
          <cell r="F26">
            <v>105495441.74000001</v>
          </cell>
          <cell r="G26">
            <v>76235430.480000004</v>
          </cell>
          <cell r="H26">
            <v>29260011.259999998</v>
          </cell>
          <cell r="I26">
            <v>92620422.440000013</v>
          </cell>
          <cell r="J26">
            <v>67238924.680000007</v>
          </cell>
          <cell r="K26">
            <v>25381497.760000002</v>
          </cell>
        </row>
        <row r="27">
          <cell r="F27">
            <v>23976284.759999998</v>
          </cell>
          <cell r="G27">
            <v>15234358.939999999</v>
          </cell>
          <cell r="H27">
            <v>8741925.8200000003</v>
          </cell>
          <cell r="I27">
            <v>20637784.579999998</v>
          </cell>
          <cell r="J27">
            <v>13809638</v>
          </cell>
          <cell r="K27">
            <v>6828146.5800000001</v>
          </cell>
        </row>
        <row r="28">
          <cell r="F28">
            <v>72054188.49000001</v>
          </cell>
          <cell r="G28">
            <v>51468860.82</v>
          </cell>
          <cell r="H28">
            <v>20585327.670000002</v>
          </cell>
          <cell r="I28">
            <v>63518503.579999998</v>
          </cell>
          <cell r="J28">
            <v>43860373.020000003</v>
          </cell>
          <cell r="K28">
            <v>19658130.559999999</v>
          </cell>
        </row>
        <row r="29">
          <cell r="F29">
            <v>22141576.32</v>
          </cell>
          <cell r="G29">
            <v>12066950.539999999</v>
          </cell>
          <cell r="H29">
            <v>10074625.780000001</v>
          </cell>
          <cell r="I29">
            <v>20548605.969999999</v>
          </cell>
          <cell r="J29">
            <v>11271360.439999999</v>
          </cell>
          <cell r="K29">
            <v>9277245.5299999993</v>
          </cell>
        </row>
        <row r="30">
          <cell r="F30">
            <v>176204056.72000003</v>
          </cell>
          <cell r="G30">
            <v>76515660.560000002</v>
          </cell>
          <cell r="H30">
            <v>99688396.160000011</v>
          </cell>
          <cell r="I30">
            <v>148902861.04000002</v>
          </cell>
          <cell r="J30">
            <v>69374251.140000001</v>
          </cell>
          <cell r="K30">
            <v>79528609.900000006</v>
          </cell>
        </row>
        <row r="31">
          <cell r="F31">
            <v>73938061.919999987</v>
          </cell>
          <cell r="G31">
            <v>43644508.049999997</v>
          </cell>
          <cell r="H31">
            <v>30293553.869999997</v>
          </cell>
          <cell r="I31">
            <v>63212327.969999999</v>
          </cell>
          <cell r="J31">
            <v>36659179.950000003</v>
          </cell>
          <cell r="K31">
            <v>26553148.02</v>
          </cell>
        </row>
        <row r="32">
          <cell r="F32">
            <v>263138905.59999999</v>
          </cell>
          <cell r="G32">
            <v>152743600.41999999</v>
          </cell>
          <cell r="H32">
            <v>110395305.18000001</v>
          </cell>
          <cell r="I32">
            <v>216532639.45999998</v>
          </cell>
          <cell r="J32">
            <v>113793800.20999999</v>
          </cell>
          <cell r="K32">
            <v>102738839.25</v>
          </cell>
        </row>
        <row r="33">
          <cell r="F33">
            <v>57276479.609999999</v>
          </cell>
          <cell r="G33">
            <v>34811446.689999998</v>
          </cell>
          <cell r="H33">
            <v>22465032.919999998</v>
          </cell>
          <cell r="I33">
            <v>46574762.68</v>
          </cell>
          <cell r="J33">
            <v>27874944.32</v>
          </cell>
          <cell r="K33">
            <v>18699818.359999999</v>
          </cell>
        </row>
        <row r="34">
          <cell r="F34">
            <v>58062374.579999998</v>
          </cell>
          <cell r="G34">
            <v>44123252.950000003</v>
          </cell>
          <cell r="H34">
            <v>13939121.629999999</v>
          </cell>
          <cell r="I34">
            <v>50810651.060000002</v>
          </cell>
          <cell r="J34">
            <v>39979733.789999999</v>
          </cell>
          <cell r="K34">
            <v>10830917.27</v>
          </cell>
        </row>
        <row r="35">
          <cell r="F35">
            <v>312103655.89999998</v>
          </cell>
          <cell r="G35">
            <v>181172630.15000001</v>
          </cell>
          <cell r="H35">
            <v>130931025.75</v>
          </cell>
          <cell r="I35">
            <v>277353750.56</v>
          </cell>
          <cell r="J35">
            <v>179064306.44</v>
          </cell>
          <cell r="K35">
            <v>98289444.120000005</v>
          </cell>
        </row>
        <row r="36">
          <cell r="F36">
            <v>87180643.949999988</v>
          </cell>
          <cell r="G36">
            <v>66608555.149999999</v>
          </cell>
          <cell r="H36">
            <v>20572088.799999997</v>
          </cell>
          <cell r="I36">
            <v>66011583.829999998</v>
          </cell>
          <cell r="J36">
            <v>52734556.859999999</v>
          </cell>
          <cell r="K36">
            <v>13277026.969999999</v>
          </cell>
        </row>
        <row r="37">
          <cell r="F37">
            <v>97639086.689999998</v>
          </cell>
          <cell r="G37">
            <v>54861044.119999997</v>
          </cell>
          <cell r="H37">
            <v>42778042.57</v>
          </cell>
          <cell r="I37">
            <v>91451823.669999987</v>
          </cell>
          <cell r="J37">
            <v>53852006.299999997</v>
          </cell>
          <cell r="K37">
            <v>37599817.369999997</v>
          </cell>
        </row>
        <row r="38">
          <cell r="F38">
            <v>52532004.82</v>
          </cell>
          <cell r="G38">
            <v>33072794.469999999</v>
          </cell>
          <cell r="H38">
            <v>19459210.350000001</v>
          </cell>
          <cell r="I38">
            <v>46516118.350000001</v>
          </cell>
          <cell r="J38">
            <v>28937414.359999999</v>
          </cell>
          <cell r="K38">
            <v>17578703.990000002</v>
          </cell>
        </row>
        <row r="39">
          <cell r="F39">
            <v>2409360780.8000007</v>
          </cell>
          <cell r="G39">
            <v>1552140815.2100005</v>
          </cell>
          <cell r="H39">
            <v>857219965.59000003</v>
          </cell>
          <cell r="I39">
            <v>2138047223.21</v>
          </cell>
          <cell r="J39">
            <v>1393697035.6900001</v>
          </cell>
          <cell r="K39">
            <v>744350187.51999998</v>
          </cell>
        </row>
        <row r="40">
          <cell r="F40">
            <v>5697540463.8100004</v>
          </cell>
          <cell r="G40">
            <v>4840320498.2200003</v>
          </cell>
          <cell r="H40">
            <v>857219965.59000003</v>
          </cell>
          <cell r="I40">
            <v>4909842945.4400005</v>
          </cell>
          <cell r="J40">
            <v>4165492757.9200001</v>
          </cell>
          <cell r="K40">
            <v>744350187.51999998</v>
          </cell>
        </row>
        <row r="41">
          <cell r="F41">
            <v>26188060690</v>
          </cell>
          <cell r="I41">
            <v>23015368161.52</v>
          </cell>
        </row>
        <row r="42">
          <cell r="F42">
            <v>31884980430.060001</v>
          </cell>
          <cell r="G42">
            <v>4840320498.2200003</v>
          </cell>
          <cell r="H42">
            <v>857219965.59000003</v>
          </cell>
          <cell r="I42">
            <v>27925092710.919998</v>
          </cell>
          <cell r="J42">
            <v>4165492757.9200001</v>
          </cell>
          <cell r="K42">
            <v>744350187.51999998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8"/>
  <sheetViews>
    <sheetView tabSelected="1" zoomScaleNormal="100"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37" sqref="B37"/>
    </sheetView>
  </sheetViews>
  <sheetFormatPr defaultRowHeight="15.75" outlineLevelRow="1" outlineLevelCol="2" x14ac:dyDescent="0.2"/>
  <cols>
    <col min="1" max="1" width="4" style="167" customWidth="1"/>
    <col min="2" max="2" width="32.140625" style="168" customWidth="1"/>
    <col min="3" max="3" width="18" style="2" hidden="1" customWidth="1" outlineLevel="1"/>
    <col min="4" max="4" width="17.5703125" style="166" hidden="1" customWidth="1" outlineLevel="1"/>
    <col min="5" max="5" width="18.28515625" style="2" hidden="1" customWidth="1" outlineLevel="1"/>
    <col min="6" max="6" width="16.42578125" style="2" customWidth="1" collapsed="1"/>
    <col min="7" max="7" width="16.28515625" style="2" customWidth="1"/>
    <col min="8" max="8" width="14.85546875" style="2" customWidth="1"/>
    <col min="9" max="9" width="17.42578125" style="2" hidden="1" customWidth="1" outlineLevel="1"/>
    <col min="10" max="10" width="15.85546875" style="2" hidden="1" customWidth="1" outlineLevel="1"/>
    <col min="11" max="11" width="16.7109375" style="2" hidden="1" customWidth="1" outlineLevel="1"/>
    <col min="12" max="12" width="10.7109375" style="2" customWidth="1" collapsed="1"/>
    <col min="13" max="17" width="10.7109375" style="2" customWidth="1"/>
    <col min="18" max="18" width="18.140625" style="2" hidden="1" customWidth="1" outlineLevel="1"/>
    <col min="19" max="19" width="15.85546875" style="2" hidden="1" customWidth="1" outlineLevel="1"/>
    <col min="20" max="20" width="16.7109375" style="2" hidden="1" customWidth="1" outlineLevel="1"/>
    <col min="21" max="21" width="16.7109375" style="2" customWidth="1" collapsed="1"/>
    <col min="22" max="22" width="18.140625" style="2" customWidth="1"/>
    <col min="23" max="23" width="15.5703125" style="2" customWidth="1"/>
    <col min="24" max="24" width="16.7109375" style="2" hidden="1" customWidth="1" outlineLevel="1"/>
    <col min="25" max="25" width="17.5703125" style="2" hidden="1" customWidth="1" outlineLevel="1"/>
    <col min="26" max="26" width="15.7109375" style="2" hidden="1" customWidth="1" outlineLevel="1"/>
    <col min="27" max="27" width="10.7109375" style="2" customWidth="1" collapsed="1"/>
    <col min="28" max="32" width="10.7109375" style="2" customWidth="1"/>
    <col min="33" max="33" width="17.140625" style="2" hidden="1" customWidth="1" outlineLevel="1"/>
    <col min="34" max="34" width="15.85546875" style="2" hidden="1" customWidth="1" outlineLevel="1"/>
    <col min="35" max="35" width="16.7109375" style="2" hidden="1" customWidth="1" outlineLevel="1"/>
    <col min="36" max="36" width="15.85546875" style="2" customWidth="1" collapsed="1"/>
    <col min="37" max="37" width="17.5703125" style="2" customWidth="1"/>
    <col min="38" max="38" width="15.140625" style="2" customWidth="1"/>
    <col min="39" max="39" width="16" style="2" hidden="1" customWidth="1" outlineLevel="1"/>
    <col min="40" max="40" width="17.7109375" style="2" hidden="1" customWidth="1" outlineLevel="1"/>
    <col min="41" max="41" width="15.5703125" style="2" hidden="1" customWidth="1" outlineLevel="1"/>
    <col min="42" max="42" width="10.7109375" style="2" customWidth="1" collapsed="1"/>
    <col min="43" max="47" width="10.7109375" style="2" customWidth="1"/>
    <col min="48" max="48" width="15.28515625" style="2" hidden="1" customWidth="1" outlineLevel="1"/>
    <col min="49" max="49" width="15.85546875" style="2" hidden="1" customWidth="1" outlineLevel="1"/>
    <col min="50" max="50" width="16.7109375" style="2" hidden="1" customWidth="1" outlineLevel="1"/>
    <col min="51" max="51" width="15.28515625" style="2" customWidth="1" collapsed="1"/>
    <col min="52" max="52" width="15.85546875" style="2" customWidth="1"/>
    <col min="53" max="53" width="15.140625" style="2" customWidth="1"/>
    <col min="54" max="54" width="15.7109375" style="2" hidden="1" customWidth="1" outlineLevel="1"/>
    <col min="55" max="55" width="15.85546875" style="2" hidden="1" customWidth="1" outlineLevel="1"/>
    <col min="56" max="56" width="14.140625" style="2" hidden="1" customWidth="1" outlineLevel="1"/>
    <col min="57" max="57" width="10.7109375" style="2" customWidth="1" collapsed="1"/>
    <col min="58" max="62" width="10.7109375" style="2" customWidth="1"/>
    <col min="63" max="63" width="16.28515625" style="2" hidden="1" customWidth="1" outlineLevel="1"/>
    <col min="64" max="64" width="15.85546875" style="2" hidden="1" customWidth="1" outlineLevel="1"/>
    <col min="65" max="65" width="16.7109375" style="2" hidden="1" customWidth="1" outlineLevel="1"/>
    <col min="66" max="66" width="16.140625" style="2" customWidth="1" collapsed="1"/>
    <col min="67" max="67" width="16.7109375" style="2" customWidth="1"/>
    <col min="68" max="68" width="13.42578125" style="2" customWidth="1"/>
    <col min="69" max="69" width="16.42578125" style="2" hidden="1" customWidth="1" outlineLevel="1"/>
    <col min="70" max="70" width="15.7109375" style="2" hidden="1" customWidth="1" outlineLevel="1"/>
    <col min="71" max="71" width="11.28515625" style="2" hidden="1" customWidth="1" outlineLevel="1"/>
    <col min="72" max="72" width="10.7109375" style="2" customWidth="1" collapsed="1"/>
    <col min="73" max="77" width="10.7109375" style="2" customWidth="1"/>
    <col min="78" max="78" width="13.7109375" style="2" hidden="1" customWidth="1" outlineLevel="1"/>
    <col min="79" max="79" width="15.85546875" style="2" hidden="1" customWidth="1" outlineLevel="1"/>
    <col min="80" max="80" width="14.140625" style="2" hidden="1" customWidth="1" outlineLevel="1"/>
    <col min="81" max="81" width="14.85546875" style="2" customWidth="1" collapsed="1"/>
    <col min="82" max="82" width="15.85546875" style="2" customWidth="1"/>
    <col min="83" max="83" width="12.85546875" style="2" customWidth="1"/>
    <col min="84" max="84" width="14.85546875" style="2" hidden="1" customWidth="1" outlineLevel="1"/>
    <col min="85" max="85" width="15.7109375" style="2" hidden="1" customWidth="1" outlineLevel="1"/>
    <col min="86" max="86" width="12.5703125" style="2" hidden="1" customWidth="1" outlineLevel="1"/>
    <col min="87" max="87" width="13.28515625" style="2" customWidth="1" collapsed="1"/>
    <col min="88" max="88" width="12.85546875" style="2" customWidth="1"/>
    <col min="89" max="89" width="10.7109375" style="2" customWidth="1"/>
    <col min="90" max="90" width="11.85546875" style="2" customWidth="1"/>
    <col min="91" max="91" width="11.7109375" style="2" customWidth="1"/>
    <col min="92" max="92" width="10.7109375" style="2" customWidth="1"/>
    <col min="93" max="93" width="14.140625" style="2" hidden="1" customWidth="1" outlineLevel="1"/>
    <col min="94" max="94" width="15.85546875" style="2" hidden="1" customWidth="1" outlineLevel="1"/>
    <col min="95" max="95" width="14.5703125" style="2" hidden="1" customWidth="1" outlineLevel="1"/>
    <col min="96" max="96" width="14.28515625" style="2" customWidth="1" collapsed="1"/>
    <col min="97" max="97" width="15.85546875" style="2" customWidth="1"/>
    <col min="98" max="98" width="12.28515625" style="2" customWidth="1"/>
    <col min="99" max="99" width="14.28515625" style="2" hidden="1" customWidth="1" outlineLevel="1"/>
    <col min="100" max="100" width="15.5703125" style="2" hidden="1" customWidth="1" outlineLevel="1"/>
    <col min="101" max="101" width="12.5703125" style="2" hidden="1" customWidth="1" outlineLevel="1"/>
    <col min="102" max="102" width="10.7109375" style="2" customWidth="1" collapsed="1"/>
    <col min="103" max="107" width="10.7109375" style="2" customWidth="1"/>
    <col min="108" max="108" width="13.7109375" style="2" hidden="1" customWidth="1" outlineLevel="1" collapsed="1"/>
    <col min="109" max="109" width="15.85546875" style="2" hidden="1" customWidth="1" outlineLevel="1"/>
    <col min="110" max="110" width="15.42578125" style="2" hidden="1" customWidth="1" outlineLevel="1"/>
    <col min="111" max="111" width="14.7109375" style="2" customWidth="1" collapsed="1"/>
    <col min="112" max="112" width="15.85546875" style="2" customWidth="1"/>
    <col min="113" max="113" width="14.7109375" style="2" customWidth="1"/>
    <col min="114" max="114" width="13" style="2" hidden="1" customWidth="1" outlineLevel="1"/>
    <col min="115" max="115" width="15" style="2" hidden="1" customWidth="1" outlineLevel="1"/>
    <col min="116" max="116" width="12.7109375" style="2" hidden="1" customWidth="1" outlineLevel="1"/>
    <col min="117" max="117" width="10.7109375" style="2" customWidth="1" collapsed="1"/>
    <col min="118" max="122" width="10.7109375" style="2" customWidth="1"/>
    <col min="123" max="123" width="14.28515625" style="2" hidden="1" customWidth="1" outlineLevel="1"/>
    <col min="124" max="124" width="15.85546875" style="2" hidden="1" customWidth="1" outlineLevel="1"/>
    <col min="125" max="125" width="15.140625" style="2" hidden="1" customWidth="1" outlineLevel="1"/>
    <col min="126" max="126" width="13.85546875" style="2" customWidth="1" collapsed="1"/>
    <col min="127" max="127" width="15.85546875" style="2" customWidth="1"/>
    <col min="128" max="128" width="15" style="2" customWidth="1"/>
    <col min="129" max="129" width="14.7109375" style="2" hidden="1" customWidth="1" outlineLevel="1"/>
    <col min="130" max="130" width="15.28515625" style="2" hidden="1" customWidth="1" outlineLevel="1"/>
    <col min="131" max="131" width="13.42578125" style="2" hidden="1" customWidth="1" outlineLevel="1"/>
    <col min="132" max="132" width="10.7109375" style="2" customWidth="1" collapsed="1"/>
    <col min="133" max="137" width="10.7109375" style="2" customWidth="1"/>
    <col min="138" max="138" width="15.5703125" style="2" hidden="1" customWidth="1" outlineLevel="1"/>
    <col min="139" max="139" width="14.42578125" style="2" hidden="1" customWidth="1" outlineLevel="1"/>
    <col min="140" max="140" width="16.7109375" style="2" hidden="1" customWidth="1" outlineLevel="1"/>
    <col min="141" max="141" width="16" style="2" customWidth="1" collapsed="1"/>
    <col min="142" max="142" width="15.85546875" style="2" customWidth="1"/>
    <col min="143" max="143" width="14.85546875" style="2" customWidth="1"/>
    <col min="144" max="144" width="16" style="2" hidden="1" customWidth="1" outlineLevel="1"/>
    <col min="145" max="145" width="16.28515625" style="2" hidden="1" customWidth="1" outlineLevel="1"/>
    <col min="146" max="146" width="15.42578125" style="2" hidden="1" customWidth="1" outlineLevel="1"/>
    <col min="147" max="147" width="10.7109375" style="2" customWidth="1" collapsed="1"/>
    <col min="148" max="152" width="10.7109375" style="2" customWidth="1"/>
    <col min="153" max="153" width="14.5703125" style="2" hidden="1" customWidth="1" outlineLevel="1"/>
    <col min="154" max="154" width="15.85546875" style="2" hidden="1" customWidth="1" outlineLevel="1"/>
    <col min="155" max="155" width="12.28515625" style="2" hidden="1" customWidth="1" outlineLevel="1"/>
    <col min="156" max="156" width="12.28515625" style="2" customWidth="1" collapsed="1"/>
    <col min="157" max="157" width="15.85546875" style="2" customWidth="1"/>
    <col min="158" max="158" width="12.7109375" style="2" customWidth="1"/>
    <col min="159" max="159" width="12.28515625" style="2" hidden="1" customWidth="1" outlineLevel="2"/>
    <col min="160" max="160" width="14.7109375" style="2" hidden="1" customWidth="1" outlineLevel="2"/>
    <col min="161" max="161" width="12.7109375" style="2" hidden="1" customWidth="1" outlineLevel="2"/>
    <col min="162" max="162" width="10.7109375" style="2" customWidth="1" collapsed="1"/>
    <col min="163" max="167" width="10.7109375" style="2" customWidth="1"/>
    <col min="168" max="168" width="14.28515625" style="2" hidden="1" customWidth="1" outlineLevel="1"/>
    <col min="169" max="169" width="15.85546875" style="2" hidden="1" customWidth="1" outlineLevel="1"/>
    <col min="170" max="170" width="12.7109375" style="2" hidden="1" customWidth="1" outlineLevel="1"/>
    <col min="171" max="171" width="14.5703125" style="2" customWidth="1" collapsed="1"/>
    <col min="172" max="172" width="15.85546875" style="2" customWidth="1"/>
    <col min="173" max="173" width="12.7109375" style="2" customWidth="1"/>
    <col min="174" max="174" width="14.140625" style="2" hidden="1" customWidth="1" outlineLevel="1"/>
    <col min="175" max="175" width="16.28515625" style="2" hidden="1" customWidth="1" outlineLevel="1"/>
    <col min="176" max="176" width="12.28515625" style="2" hidden="1" customWidth="1" outlineLevel="1"/>
    <col min="177" max="177" width="10.7109375" style="2" customWidth="1" collapsed="1"/>
    <col min="178" max="182" width="10.7109375" style="2" customWidth="1"/>
    <col min="183" max="183" width="14.140625" style="2" customWidth="1"/>
    <col min="184" max="184" width="15.85546875" style="2" customWidth="1"/>
    <col min="185" max="185" width="12.7109375" style="2" customWidth="1"/>
    <col min="186" max="186" width="14.140625" style="2" hidden="1" customWidth="1" outlineLevel="1"/>
    <col min="187" max="187" width="15.7109375" style="2" hidden="1" customWidth="1" outlineLevel="1"/>
    <col min="188" max="188" width="13.140625" style="2" hidden="1" customWidth="1" outlineLevel="1"/>
    <col min="189" max="189" width="11.5703125" style="2" customWidth="1" collapsed="1"/>
    <col min="190" max="190" width="14.42578125" style="2" customWidth="1"/>
    <col min="191" max="191" width="12.28515625" style="2" customWidth="1"/>
    <col min="192" max="228" width="10.7109375" style="2" hidden="1" customWidth="1" outlineLevel="1"/>
    <col min="229" max="229" width="12.28515625" style="2" hidden="1" customWidth="1" outlineLevel="1"/>
    <col min="230" max="231" width="10.7109375" style="2" hidden="1" customWidth="1" outlineLevel="1"/>
    <col min="232" max="232" width="11.7109375" style="2" hidden="1" customWidth="1" outlineLevel="1"/>
    <col min="233" max="239" width="10.7109375" style="2" hidden="1" customWidth="1" outlineLevel="1"/>
    <col min="240" max="240" width="10.7109375" style="3" customWidth="1" collapsed="1"/>
    <col min="241" max="16384" width="9.140625" style="3"/>
  </cols>
  <sheetData>
    <row r="1" spans="1:256" ht="36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</row>
    <row r="2" spans="1:256" s="51" customFormat="1" ht="76.5" customHeight="1" x14ac:dyDescent="0.2">
      <c r="A2" s="4"/>
      <c r="B2" s="5"/>
      <c r="C2" s="169" t="s">
        <v>1</v>
      </c>
      <c r="D2" s="170"/>
      <c r="E2" s="171"/>
      <c r="F2" s="172" t="s">
        <v>2</v>
      </c>
      <c r="G2" s="173"/>
      <c r="H2" s="174"/>
      <c r="I2" s="172" t="s">
        <v>3</v>
      </c>
      <c r="J2" s="173"/>
      <c r="K2" s="174"/>
      <c r="L2" s="169" t="s">
        <v>4</v>
      </c>
      <c r="M2" s="170"/>
      <c r="N2" s="171"/>
      <c r="O2" s="169" t="s">
        <v>5</v>
      </c>
      <c r="P2" s="170"/>
      <c r="Q2" s="171"/>
      <c r="R2" s="175" t="s">
        <v>6</v>
      </c>
      <c r="S2" s="175"/>
      <c r="T2" s="175"/>
      <c r="U2" s="175" t="s">
        <v>7</v>
      </c>
      <c r="V2" s="175"/>
      <c r="W2" s="175"/>
      <c r="X2" s="175" t="s">
        <v>8</v>
      </c>
      <c r="Y2" s="175"/>
      <c r="Z2" s="175"/>
      <c r="AA2" s="176" t="s">
        <v>9</v>
      </c>
      <c r="AB2" s="177"/>
      <c r="AC2" s="178"/>
      <c r="AD2" s="176" t="s">
        <v>10</v>
      </c>
      <c r="AE2" s="177"/>
      <c r="AF2" s="178"/>
      <c r="AG2" s="12" t="s">
        <v>11</v>
      </c>
      <c r="AH2" s="12"/>
      <c r="AI2" s="12"/>
      <c r="AJ2" s="12" t="s">
        <v>12</v>
      </c>
      <c r="AK2" s="12"/>
      <c r="AL2" s="12"/>
      <c r="AM2" s="12" t="s">
        <v>13</v>
      </c>
      <c r="AN2" s="12"/>
      <c r="AO2" s="12"/>
      <c r="AP2" s="13" t="s">
        <v>14</v>
      </c>
      <c r="AQ2" s="14"/>
      <c r="AR2" s="15"/>
      <c r="AS2" s="13" t="s">
        <v>15</v>
      </c>
      <c r="AT2" s="14"/>
      <c r="AU2" s="15"/>
      <c r="AV2" s="201" t="s">
        <v>16</v>
      </c>
      <c r="AW2" s="201"/>
      <c r="AX2" s="201"/>
      <c r="AY2" s="202" t="s">
        <v>17</v>
      </c>
      <c r="AZ2" s="203"/>
      <c r="BA2" s="204"/>
      <c r="BB2" s="202" t="s">
        <v>18</v>
      </c>
      <c r="BC2" s="203"/>
      <c r="BD2" s="204"/>
      <c r="BE2" s="205" t="s">
        <v>19</v>
      </c>
      <c r="BF2" s="206"/>
      <c r="BG2" s="207"/>
      <c r="BH2" s="205" t="s">
        <v>20</v>
      </c>
      <c r="BI2" s="206"/>
      <c r="BJ2" s="207"/>
      <c r="BK2" s="19" t="s">
        <v>21</v>
      </c>
      <c r="BL2" s="19"/>
      <c r="BM2" s="19"/>
      <c r="BN2" s="19" t="s">
        <v>22</v>
      </c>
      <c r="BO2" s="19"/>
      <c r="BP2" s="19"/>
      <c r="BQ2" s="19" t="s">
        <v>23</v>
      </c>
      <c r="BR2" s="19"/>
      <c r="BS2" s="19"/>
      <c r="BT2" s="20" t="s">
        <v>24</v>
      </c>
      <c r="BU2" s="21"/>
      <c r="BV2" s="22"/>
      <c r="BW2" s="20" t="s">
        <v>25</v>
      </c>
      <c r="BX2" s="21"/>
      <c r="BY2" s="22"/>
      <c r="BZ2" s="23" t="s">
        <v>26</v>
      </c>
      <c r="CA2" s="23"/>
      <c r="CB2" s="23"/>
      <c r="CC2" s="23" t="s">
        <v>27</v>
      </c>
      <c r="CD2" s="23"/>
      <c r="CE2" s="23"/>
      <c r="CF2" s="23" t="s">
        <v>28</v>
      </c>
      <c r="CG2" s="23"/>
      <c r="CH2" s="23"/>
      <c r="CI2" s="24" t="s">
        <v>29</v>
      </c>
      <c r="CJ2" s="25"/>
      <c r="CK2" s="26"/>
      <c r="CL2" s="24" t="s">
        <v>30</v>
      </c>
      <c r="CM2" s="25"/>
      <c r="CN2" s="26"/>
      <c r="CO2" s="27" t="s">
        <v>31</v>
      </c>
      <c r="CP2" s="27"/>
      <c r="CQ2" s="27"/>
      <c r="CR2" s="28" t="s">
        <v>32</v>
      </c>
      <c r="CS2" s="29"/>
      <c r="CT2" s="30"/>
      <c r="CU2" s="28" t="s">
        <v>33</v>
      </c>
      <c r="CV2" s="29"/>
      <c r="CW2" s="30"/>
      <c r="CX2" s="31" t="s">
        <v>34</v>
      </c>
      <c r="CY2" s="32"/>
      <c r="CZ2" s="33"/>
      <c r="DA2" s="31" t="s">
        <v>35</v>
      </c>
      <c r="DB2" s="32"/>
      <c r="DC2" s="33"/>
      <c r="DD2" s="23" t="s">
        <v>36</v>
      </c>
      <c r="DE2" s="23"/>
      <c r="DF2" s="23"/>
      <c r="DG2" s="23" t="s">
        <v>37</v>
      </c>
      <c r="DH2" s="23"/>
      <c r="DI2" s="23"/>
      <c r="DJ2" s="23" t="s">
        <v>38</v>
      </c>
      <c r="DK2" s="23"/>
      <c r="DL2" s="23"/>
      <c r="DM2" s="24" t="s">
        <v>39</v>
      </c>
      <c r="DN2" s="25"/>
      <c r="DO2" s="26"/>
      <c r="DP2" s="24" t="s">
        <v>40</v>
      </c>
      <c r="DQ2" s="25"/>
      <c r="DR2" s="26"/>
      <c r="DS2" s="41" t="s">
        <v>41</v>
      </c>
      <c r="DT2" s="41"/>
      <c r="DU2" s="41"/>
      <c r="DV2" s="179" t="s">
        <v>42</v>
      </c>
      <c r="DW2" s="179"/>
      <c r="DX2" s="179"/>
      <c r="DY2" s="179" t="s">
        <v>43</v>
      </c>
      <c r="DZ2" s="179"/>
      <c r="EA2" s="179"/>
      <c r="EB2" s="180" t="s">
        <v>44</v>
      </c>
      <c r="EC2" s="181"/>
      <c r="ED2" s="182"/>
      <c r="EE2" s="180" t="s">
        <v>45</v>
      </c>
      <c r="EF2" s="181"/>
      <c r="EG2" s="182"/>
      <c r="EH2" s="35" t="s">
        <v>46</v>
      </c>
      <c r="EI2" s="35"/>
      <c r="EJ2" s="35"/>
      <c r="EK2" s="35" t="s">
        <v>47</v>
      </c>
      <c r="EL2" s="35"/>
      <c r="EM2" s="35"/>
      <c r="EN2" s="35" t="s">
        <v>48</v>
      </c>
      <c r="EO2" s="35"/>
      <c r="EP2" s="35"/>
      <c r="EQ2" s="36" t="s">
        <v>49</v>
      </c>
      <c r="ER2" s="37"/>
      <c r="ES2" s="38"/>
      <c r="ET2" s="36" t="s">
        <v>50</v>
      </c>
      <c r="EU2" s="37"/>
      <c r="EV2" s="38"/>
      <c r="EW2" s="183" t="s">
        <v>51</v>
      </c>
      <c r="EX2" s="183"/>
      <c r="EY2" s="183"/>
      <c r="EZ2" s="183" t="s">
        <v>52</v>
      </c>
      <c r="FA2" s="183"/>
      <c r="FB2" s="183"/>
      <c r="FC2" s="183" t="s">
        <v>53</v>
      </c>
      <c r="FD2" s="183"/>
      <c r="FE2" s="183"/>
      <c r="FF2" s="184" t="s">
        <v>54</v>
      </c>
      <c r="FG2" s="185"/>
      <c r="FH2" s="186"/>
      <c r="FI2" s="184" t="s">
        <v>55</v>
      </c>
      <c r="FJ2" s="185"/>
      <c r="FK2" s="186"/>
      <c r="FL2" s="39" t="s">
        <v>56</v>
      </c>
      <c r="FM2" s="39"/>
      <c r="FN2" s="39"/>
      <c r="FO2" s="23" t="s">
        <v>57</v>
      </c>
      <c r="FP2" s="23"/>
      <c r="FQ2" s="23"/>
      <c r="FR2" s="23" t="s">
        <v>58</v>
      </c>
      <c r="FS2" s="23"/>
      <c r="FT2" s="23"/>
      <c r="FU2" s="24" t="s">
        <v>59</v>
      </c>
      <c r="FV2" s="25"/>
      <c r="FW2" s="26"/>
      <c r="FX2" s="24" t="s">
        <v>60</v>
      </c>
      <c r="FY2" s="25"/>
      <c r="FZ2" s="26"/>
      <c r="GA2" s="195" t="s">
        <v>61</v>
      </c>
      <c r="GB2" s="196"/>
      <c r="GC2" s="197"/>
      <c r="GD2" s="195" t="s">
        <v>62</v>
      </c>
      <c r="GE2" s="196"/>
      <c r="GF2" s="197"/>
      <c r="GG2" s="198" t="s">
        <v>63</v>
      </c>
      <c r="GH2" s="199"/>
      <c r="GI2" s="200"/>
      <c r="GJ2" s="40" t="s">
        <v>64</v>
      </c>
      <c r="GK2" s="40"/>
      <c r="GL2" s="40"/>
      <c r="GM2" s="40" t="s">
        <v>65</v>
      </c>
      <c r="GN2" s="40"/>
      <c r="GO2" s="40"/>
      <c r="GP2" s="41" t="s">
        <v>66</v>
      </c>
      <c r="GQ2" s="41"/>
      <c r="GR2" s="41"/>
      <c r="GS2" s="41" t="s">
        <v>67</v>
      </c>
      <c r="GT2" s="41"/>
      <c r="GU2" s="41"/>
      <c r="GV2" s="42" t="s">
        <v>68</v>
      </c>
      <c r="GW2" s="43"/>
      <c r="GX2" s="44"/>
      <c r="GY2" s="42" t="s">
        <v>69</v>
      </c>
      <c r="GZ2" s="43"/>
      <c r="HA2" s="44"/>
      <c r="HB2" s="45" t="s">
        <v>70</v>
      </c>
      <c r="HC2" s="45"/>
      <c r="HD2" s="45"/>
      <c r="HE2" s="45" t="s">
        <v>71</v>
      </c>
      <c r="HF2" s="45"/>
      <c r="HG2" s="45"/>
      <c r="HH2" s="46" t="s">
        <v>72</v>
      </c>
      <c r="HI2" s="46"/>
      <c r="HJ2" s="46"/>
      <c r="HK2" s="46" t="s">
        <v>73</v>
      </c>
      <c r="HL2" s="46"/>
      <c r="HM2" s="46"/>
      <c r="HN2" s="39" t="s">
        <v>74</v>
      </c>
      <c r="HO2" s="39"/>
      <c r="HP2" s="39"/>
      <c r="HQ2" s="39" t="s">
        <v>75</v>
      </c>
      <c r="HR2" s="39"/>
      <c r="HS2" s="39"/>
      <c r="HT2" s="47" t="s">
        <v>76</v>
      </c>
      <c r="HU2" s="47"/>
      <c r="HV2" s="47"/>
      <c r="HW2" s="47" t="s">
        <v>77</v>
      </c>
      <c r="HX2" s="47"/>
      <c r="HY2" s="47"/>
      <c r="HZ2" s="48" t="s">
        <v>78</v>
      </c>
      <c r="IA2" s="48"/>
      <c r="IB2" s="49"/>
      <c r="IC2" s="48" t="s">
        <v>79</v>
      </c>
      <c r="ID2" s="48"/>
      <c r="IE2" s="48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50"/>
      <c r="IS2" s="50"/>
      <c r="IT2" s="50"/>
      <c r="IU2" s="50"/>
      <c r="IV2" s="50"/>
    </row>
    <row r="3" spans="1:256" s="61" customFormat="1" ht="15.75" customHeight="1" x14ac:dyDescent="0.2">
      <c r="A3" s="52"/>
      <c r="B3" s="53" t="s">
        <v>80</v>
      </c>
      <c r="C3" s="54" t="s">
        <v>81</v>
      </c>
      <c r="D3" s="55" t="s">
        <v>82</v>
      </c>
      <c r="E3" s="54" t="s">
        <v>83</v>
      </c>
      <c r="F3" s="54" t="s">
        <v>81</v>
      </c>
      <c r="G3" s="54" t="s">
        <v>82</v>
      </c>
      <c r="H3" s="54" t="s">
        <v>83</v>
      </c>
      <c r="I3" s="54" t="s">
        <v>81</v>
      </c>
      <c r="J3" s="54" t="s">
        <v>82</v>
      </c>
      <c r="K3" s="54" t="s">
        <v>83</v>
      </c>
      <c r="L3" s="56" t="s">
        <v>81</v>
      </c>
      <c r="M3" s="56" t="s">
        <v>82</v>
      </c>
      <c r="N3" s="56" t="s">
        <v>83</v>
      </c>
      <c r="O3" s="56" t="s">
        <v>81</v>
      </c>
      <c r="P3" s="56" t="s">
        <v>82</v>
      </c>
      <c r="Q3" s="56" t="s">
        <v>83</v>
      </c>
      <c r="R3" s="54" t="s">
        <v>81</v>
      </c>
      <c r="S3" s="54" t="s">
        <v>82</v>
      </c>
      <c r="T3" s="54" t="s">
        <v>83</v>
      </c>
      <c r="U3" s="54" t="s">
        <v>81</v>
      </c>
      <c r="V3" s="57" t="s">
        <v>82</v>
      </c>
      <c r="W3" s="57" t="s">
        <v>83</v>
      </c>
      <c r="X3" s="54" t="s">
        <v>81</v>
      </c>
      <c r="Y3" s="54" t="s">
        <v>82</v>
      </c>
      <c r="Z3" s="54" t="s">
        <v>83</v>
      </c>
      <c r="AA3" s="56" t="s">
        <v>81</v>
      </c>
      <c r="AB3" s="56" t="s">
        <v>82</v>
      </c>
      <c r="AC3" s="56" t="s">
        <v>83</v>
      </c>
      <c r="AD3" s="56" t="s">
        <v>81</v>
      </c>
      <c r="AE3" s="56" t="s">
        <v>82</v>
      </c>
      <c r="AF3" s="56" t="s">
        <v>83</v>
      </c>
      <c r="AG3" s="54" t="s">
        <v>81</v>
      </c>
      <c r="AH3" s="57" t="s">
        <v>82</v>
      </c>
      <c r="AI3" s="57" t="s">
        <v>83</v>
      </c>
      <c r="AJ3" s="54" t="s">
        <v>81</v>
      </c>
      <c r="AK3" s="57" t="s">
        <v>82</v>
      </c>
      <c r="AL3" s="57" t="s">
        <v>83</v>
      </c>
      <c r="AM3" s="54" t="s">
        <v>81</v>
      </c>
      <c r="AN3" s="54" t="s">
        <v>82</v>
      </c>
      <c r="AO3" s="54" t="s">
        <v>83</v>
      </c>
      <c r="AP3" s="56" t="s">
        <v>81</v>
      </c>
      <c r="AQ3" s="56" t="s">
        <v>82</v>
      </c>
      <c r="AR3" s="56" t="s">
        <v>83</v>
      </c>
      <c r="AS3" s="56" t="s">
        <v>81</v>
      </c>
      <c r="AT3" s="56" t="s">
        <v>82</v>
      </c>
      <c r="AU3" s="56" t="s">
        <v>83</v>
      </c>
      <c r="AV3" s="54" t="s">
        <v>81</v>
      </c>
      <c r="AW3" s="57" t="s">
        <v>82</v>
      </c>
      <c r="AX3" s="57" t="s">
        <v>83</v>
      </c>
      <c r="AY3" s="54" t="s">
        <v>81</v>
      </c>
      <c r="AZ3" s="57" t="s">
        <v>82</v>
      </c>
      <c r="BA3" s="57" t="s">
        <v>83</v>
      </c>
      <c r="BB3" s="54" t="s">
        <v>81</v>
      </c>
      <c r="BC3" s="54" t="s">
        <v>82</v>
      </c>
      <c r="BD3" s="54" t="s">
        <v>83</v>
      </c>
      <c r="BE3" s="56" t="s">
        <v>81</v>
      </c>
      <c r="BF3" s="56" t="s">
        <v>82</v>
      </c>
      <c r="BG3" s="56" t="s">
        <v>83</v>
      </c>
      <c r="BH3" s="56" t="s">
        <v>81</v>
      </c>
      <c r="BI3" s="56" t="s">
        <v>82</v>
      </c>
      <c r="BJ3" s="56" t="s">
        <v>83</v>
      </c>
      <c r="BK3" s="54" t="s">
        <v>81</v>
      </c>
      <c r="BL3" s="57" t="s">
        <v>82</v>
      </c>
      <c r="BM3" s="57" t="s">
        <v>83</v>
      </c>
      <c r="BN3" s="54" t="s">
        <v>81</v>
      </c>
      <c r="BO3" s="57" t="s">
        <v>82</v>
      </c>
      <c r="BP3" s="57" t="s">
        <v>83</v>
      </c>
      <c r="BQ3" s="54" t="s">
        <v>81</v>
      </c>
      <c r="BR3" s="54" t="s">
        <v>82</v>
      </c>
      <c r="BS3" s="54" t="s">
        <v>83</v>
      </c>
      <c r="BT3" s="56" t="s">
        <v>81</v>
      </c>
      <c r="BU3" s="56" t="s">
        <v>82</v>
      </c>
      <c r="BV3" s="56" t="s">
        <v>83</v>
      </c>
      <c r="BW3" s="56" t="s">
        <v>81</v>
      </c>
      <c r="BX3" s="56" t="s">
        <v>82</v>
      </c>
      <c r="BY3" s="56" t="s">
        <v>83</v>
      </c>
      <c r="BZ3" s="54" t="s">
        <v>81</v>
      </c>
      <c r="CA3" s="57" t="s">
        <v>82</v>
      </c>
      <c r="CB3" s="57" t="s">
        <v>83</v>
      </c>
      <c r="CC3" s="54" t="s">
        <v>81</v>
      </c>
      <c r="CD3" s="57" t="s">
        <v>82</v>
      </c>
      <c r="CE3" s="57" t="s">
        <v>83</v>
      </c>
      <c r="CF3" s="54" t="s">
        <v>81</v>
      </c>
      <c r="CG3" s="54" t="s">
        <v>82</v>
      </c>
      <c r="CH3" s="54" t="s">
        <v>83</v>
      </c>
      <c r="CI3" s="56" t="s">
        <v>81</v>
      </c>
      <c r="CJ3" s="56" t="s">
        <v>82</v>
      </c>
      <c r="CK3" s="56" t="s">
        <v>83</v>
      </c>
      <c r="CL3" s="56" t="s">
        <v>81</v>
      </c>
      <c r="CM3" s="56" t="s">
        <v>82</v>
      </c>
      <c r="CN3" s="56" t="s">
        <v>83</v>
      </c>
      <c r="CO3" s="54" t="s">
        <v>81</v>
      </c>
      <c r="CP3" s="57" t="s">
        <v>82</v>
      </c>
      <c r="CQ3" s="57" t="s">
        <v>83</v>
      </c>
      <c r="CR3" s="54" t="s">
        <v>81</v>
      </c>
      <c r="CS3" s="57" t="s">
        <v>82</v>
      </c>
      <c r="CT3" s="57" t="s">
        <v>83</v>
      </c>
      <c r="CU3" s="54" t="s">
        <v>81</v>
      </c>
      <c r="CV3" s="54" t="s">
        <v>82</v>
      </c>
      <c r="CW3" s="54" t="s">
        <v>83</v>
      </c>
      <c r="CX3" s="56" t="s">
        <v>81</v>
      </c>
      <c r="CY3" s="56" t="s">
        <v>82</v>
      </c>
      <c r="CZ3" s="56" t="s">
        <v>83</v>
      </c>
      <c r="DA3" s="56" t="s">
        <v>81</v>
      </c>
      <c r="DB3" s="56" t="s">
        <v>82</v>
      </c>
      <c r="DC3" s="56" t="s">
        <v>83</v>
      </c>
      <c r="DD3" s="54" t="s">
        <v>81</v>
      </c>
      <c r="DE3" s="57" t="s">
        <v>82</v>
      </c>
      <c r="DF3" s="57" t="s">
        <v>83</v>
      </c>
      <c r="DG3" s="54" t="s">
        <v>81</v>
      </c>
      <c r="DH3" s="57" t="s">
        <v>82</v>
      </c>
      <c r="DI3" s="57" t="s">
        <v>83</v>
      </c>
      <c r="DJ3" s="54" t="s">
        <v>81</v>
      </c>
      <c r="DK3" s="54" t="s">
        <v>82</v>
      </c>
      <c r="DL3" s="54" t="s">
        <v>83</v>
      </c>
      <c r="DM3" s="56" t="s">
        <v>81</v>
      </c>
      <c r="DN3" s="56" t="s">
        <v>82</v>
      </c>
      <c r="DO3" s="56" t="s">
        <v>83</v>
      </c>
      <c r="DP3" s="56" t="s">
        <v>81</v>
      </c>
      <c r="DQ3" s="56" t="s">
        <v>82</v>
      </c>
      <c r="DR3" s="56" t="s">
        <v>83</v>
      </c>
      <c r="DS3" s="57" t="s">
        <v>81</v>
      </c>
      <c r="DT3" s="57" t="s">
        <v>82</v>
      </c>
      <c r="DU3" s="57" t="s">
        <v>83</v>
      </c>
      <c r="DV3" s="54" t="s">
        <v>81</v>
      </c>
      <c r="DW3" s="57" t="s">
        <v>82</v>
      </c>
      <c r="DX3" s="57" t="s">
        <v>83</v>
      </c>
      <c r="DY3" s="54" t="s">
        <v>81</v>
      </c>
      <c r="DZ3" s="54" t="s">
        <v>82</v>
      </c>
      <c r="EA3" s="54" t="s">
        <v>83</v>
      </c>
      <c r="EB3" s="56" t="s">
        <v>81</v>
      </c>
      <c r="EC3" s="56" t="s">
        <v>82</v>
      </c>
      <c r="ED3" s="56" t="s">
        <v>83</v>
      </c>
      <c r="EE3" s="56" t="s">
        <v>81</v>
      </c>
      <c r="EF3" s="56" t="s">
        <v>82</v>
      </c>
      <c r="EG3" s="56" t="s">
        <v>83</v>
      </c>
      <c r="EH3" s="54" t="s">
        <v>81</v>
      </c>
      <c r="EI3" s="57" t="s">
        <v>82</v>
      </c>
      <c r="EJ3" s="57" t="s">
        <v>83</v>
      </c>
      <c r="EK3" s="54" t="s">
        <v>81</v>
      </c>
      <c r="EL3" s="57" t="s">
        <v>82</v>
      </c>
      <c r="EM3" s="57" t="s">
        <v>83</v>
      </c>
      <c r="EN3" s="54" t="s">
        <v>81</v>
      </c>
      <c r="EO3" s="54" t="s">
        <v>82</v>
      </c>
      <c r="EP3" s="54" t="s">
        <v>83</v>
      </c>
      <c r="EQ3" s="56" t="s">
        <v>81</v>
      </c>
      <c r="ER3" s="56" t="s">
        <v>82</v>
      </c>
      <c r="ES3" s="56" t="s">
        <v>83</v>
      </c>
      <c r="ET3" s="56" t="s">
        <v>81</v>
      </c>
      <c r="EU3" s="56" t="s">
        <v>82</v>
      </c>
      <c r="EV3" s="56" t="s">
        <v>83</v>
      </c>
      <c r="EW3" s="54" t="s">
        <v>81</v>
      </c>
      <c r="EX3" s="57" t="s">
        <v>82</v>
      </c>
      <c r="EY3" s="54" t="s">
        <v>83</v>
      </c>
      <c r="EZ3" s="54" t="s">
        <v>81</v>
      </c>
      <c r="FA3" s="57" t="s">
        <v>82</v>
      </c>
      <c r="FB3" s="54" t="s">
        <v>83</v>
      </c>
      <c r="FC3" s="54" t="s">
        <v>81</v>
      </c>
      <c r="FD3" s="54" t="s">
        <v>82</v>
      </c>
      <c r="FE3" s="54" t="s">
        <v>83</v>
      </c>
      <c r="FF3" s="56" t="s">
        <v>81</v>
      </c>
      <c r="FG3" s="56" t="s">
        <v>82</v>
      </c>
      <c r="FH3" s="56" t="s">
        <v>83</v>
      </c>
      <c r="FI3" s="56" t="s">
        <v>81</v>
      </c>
      <c r="FJ3" s="56" t="s">
        <v>82</v>
      </c>
      <c r="FK3" s="56" t="s">
        <v>83</v>
      </c>
      <c r="FL3" s="54" t="s">
        <v>81</v>
      </c>
      <c r="FM3" s="57" t="s">
        <v>82</v>
      </c>
      <c r="FN3" s="54" t="s">
        <v>83</v>
      </c>
      <c r="FO3" s="54" t="s">
        <v>81</v>
      </c>
      <c r="FP3" s="57" t="s">
        <v>82</v>
      </c>
      <c r="FQ3" s="54" t="s">
        <v>83</v>
      </c>
      <c r="FR3" s="54" t="s">
        <v>81</v>
      </c>
      <c r="FS3" s="54" t="s">
        <v>82</v>
      </c>
      <c r="FT3" s="54" t="s">
        <v>83</v>
      </c>
      <c r="FU3" s="56" t="s">
        <v>81</v>
      </c>
      <c r="FV3" s="56" t="s">
        <v>82</v>
      </c>
      <c r="FW3" s="56" t="s">
        <v>83</v>
      </c>
      <c r="FX3" s="56" t="s">
        <v>81</v>
      </c>
      <c r="FY3" s="56" t="s">
        <v>82</v>
      </c>
      <c r="FZ3" s="56" t="s">
        <v>83</v>
      </c>
      <c r="GA3" s="54" t="s">
        <v>81</v>
      </c>
      <c r="GB3" s="57" t="s">
        <v>82</v>
      </c>
      <c r="GC3" s="54" t="s">
        <v>83</v>
      </c>
      <c r="GD3" s="54" t="s">
        <v>81</v>
      </c>
      <c r="GE3" s="54" t="s">
        <v>82</v>
      </c>
      <c r="GF3" s="54" t="s">
        <v>83</v>
      </c>
      <c r="GG3" s="56" t="s">
        <v>81</v>
      </c>
      <c r="GH3" s="56" t="s">
        <v>82</v>
      </c>
      <c r="GI3" s="56" t="s">
        <v>83</v>
      </c>
      <c r="GJ3" s="58" t="s">
        <v>81</v>
      </c>
      <c r="GK3" s="56" t="s">
        <v>82</v>
      </c>
      <c r="GL3" s="56" t="s">
        <v>83</v>
      </c>
      <c r="GM3" s="58" t="s">
        <v>81</v>
      </c>
      <c r="GN3" s="56" t="s">
        <v>82</v>
      </c>
      <c r="GO3" s="56" t="s">
        <v>83</v>
      </c>
      <c r="GP3" s="58" t="s">
        <v>81</v>
      </c>
      <c r="GQ3" s="56" t="s">
        <v>82</v>
      </c>
      <c r="GR3" s="56" t="s">
        <v>83</v>
      </c>
      <c r="GS3" s="58" t="s">
        <v>81</v>
      </c>
      <c r="GT3" s="56" t="s">
        <v>82</v>
      </c>
      <c r="GU3" s="56" t="s">
        <v>83</v>
      </c>
      <c r="GV3" s="58" t="s">
        <v>81</v>
      </c>
      <c r="GW3" s="56" t="s">
        <v>82</v>
      </c>
      <c r="GX3" s="56" t="s">
        <v>83</v>
      </c>
      <c r="GY3" s="58" t="s">
        <v>81</v>
      </c>
      <c r="GZ3" s="56" t="s">
        <v>82</v>
      </c>
      <c r="HA3" s="56" t="s">
        <v>83</v>
      </c>
      <c r="HB3" s="58" t="s">
        <v>81</v>
      </c>
      <c r="HC3" s="56" t="s">
        <v>82</v>
      </c>
      <c r="HD3" s="56" t="s">
        <v>83</v>
      </c>
      <c r="HE3" s="58" t="s">
        <v>81</v>
      </c>
      <c r="HF3" s="56" t="s">
        <v>82</v>
      </c>
      <c r="HG3" s="56" t="s">
        <v>83</v>
      </c>
      <c r="HH3" s="58" t="s">
        <v>81</v>
      </c>
      <c r="HI3" s="56" t="s">
        <v>82</v>
      </c>
      <c r="HJ3" s="56" t="s">
        <v>83</v>
      </c>
      <c r="HK3" s="58" t="s">
        <v>81</v>
      </c>
      <c r="HL3" s="56" t="s">
        <v>82</v>
      </c>
      <c r="HM3" s="56" t="s">
        <v>83</v>
      </c>
      <c r="HN3" s="58" t="s">
        <v>81</v>
      </c>
      <c r="HO3" s="56" t="s">
        <v>82</v>
      </c>
      <c r="HP3" s="56" t="s">
        <v>83</v>
      </c>
      <c r="HQ3" s="58" t="s">
        <v>81</v>
      </c>
      <c r="HR3" s="56" t="s">
        <v>82</v>
      </c>
      <c r="HS3" s="56" t="s">
        <v>83</v>
      </c>
      <c r="HT3" s="58" t="s">
        <v>81</v>
      </c>
      <c r="HU3" s="56" t="s">
        <v>82</v>
      </c>
      <c r="HV3" s="56" t="s">
        <v>83</v>
      </c>
      <c r="HW3" s="58" t="s">
        <v>81</v>
      </c>
      <c r="HX3" s="56" t="s">
        <v>82</v>
      </c>
      <c r="HY3" s="56" t="s">
        <v>83</v>
      </c>
      <c r="HZ3" s="58" t="s">
        <v>81</v>
      </c>
      <c r="IA3" s="56" t="s">
        <v>82</v>
      </c>
      <c r="IB3" s="59" t="s">
        <v>83</v>
      </c>
      <c r="IC3" s="58" t="s">
        <v>81</v>
      </c>
      <c r="ID3" s="56" t="s">
        <v>82</v>
      </c>
      <c r="IE3" s="56" t="s">
        <v>83</v>
      </c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60"/>
      <c r="IU3" s="60"/>
      <c r="IV3" s="60"/>
    </row>
    <row r="4" spans="1:256" s="61" customFormat="1" ht="13.35" customHeight="1" x14ac:dyDescent="0.2">
      <c r="A4" s="52"/>
      <c r="B4" s="53"/>
      <c r="C4" s="54"/>
      <c r="D4" s="55"/>
      <c r="E4" s="54"/>
      <c r="F4" s="54"/>
      <c r="G4" s="54"/>
      <c r="H4" s="54"/>
      <c r="I4" s="54"/>
      <c r="J4" s="54"/>
      <c r="K4" s="54"/>
      <c r="L4" s="56"/>
      <c r="M4" s="56"/>
      <c r="N4" s="56"/>
      <c r="O4" s="56"/>
      <c r="P4" s="56"/>
      <c r="Q4" s="56"/>
      <c r="R4" s="54"/>
      <c r="S4" s="54"/>
      <c r="T4" s="54"/>
      <c r="U4" s="54"/>
      <c r="V4" s="62"/>
      <c r="W4" s="62"/>
      <c r="X4" s="54"/>
      <c r="Y4" s="54"/>
      <c r="Z4" s="54"/>
      <c r="AA4" s="56"/>
      <c r="AB4" s="56"/>
      <c r="AC4" s="56"/>
      <c r="AD4" s="56"/>
      <c r="AE4" s="56"/>
      <c r="AF4" s="56"/>
      <c r="AG4" s="54"/>
      <c r="AH4" s="62"/>
      <c r="AI4" s="62"/>
      <c r="AJ4" s="54"/>
      <c r="AK4" s="62"/>
      <c r="AL4" s="62"/>
      <c r="AM4" s="54"/>
      <c r="AN4" s="54"/>
      <c r="AO4" s="54"/>
      <c r="AP4" s="56"/>
      <c r="AQ4" s="56"/>
      <c r="AR4" s="56"/>
      <c r="AS4" s="56"/>
      <c r="AT4" s="56"/>
      <c r="AU4" s="56"/>
      <c r="AV4" s="54"/>
      <c r="AW4" s="62"/>
      <c r="AX4" s="62"/>
      <c r="AY4" s="54"/>
      <c r="AZ4" s="62"/>
      <c r="BA4" s="62"/>
      <c r="BB4" s="54"/>
      <c r="BC4" s="54"/>
      <c r="BD4" s="54"/>
      <c r="BE4" s="56"/>
      <c r="BF4" s="56"/>
      <c r="BG4" s="56"/>
      <c r="BH4" s="56"/>
      <c r="BI4" s="56"/>
      <c r="BJ4" s="56"/>
      <c r="BK4" s="54"/>
      <c r="BL4" s="62"/>
      <c r="BM4" s="62"/>
      <c r="BN4" s="54"/>
      <c r="BO4" s="62"/>
      <c r="BP4" s="62"/>
      <c r="BQ4" s="54"/>
      <c r="BR4" s="54"/>
      <c r="BS4" s="54"/>
      <c r="BT4" s="56"/>
      <c r="BU4" s="56"/>
      <c r="BV4" s="56"/>
      <c r="BW4" s="56"/>
      <c r="BX4" s="56"/>
      <c r="BY4" s="56"/>
      <c r="BZ4" s="54"/>
      <c r="CA4" s="62"/>
      <c r="CB4" s="62"/>
      <c r="CC4" s="54"/>
      <c r="CD4" s="62"/>
      <c r="CE4" s="62"/>
      <c r="CF4" s="54"/>
      <c r="CG4" s="54"/>
      <c r="CH4" s="54"/>
      <c r="CI4" s="56"/>
      <c r="CJ4" s="56"/>
      <c r="CK4" s="56"/>
      <c r="CL4" s="56"/>
      <c r="CM4" s="56"/>
      <c r="CN4" s="56"/>
      <c r="CO4" s="54"/>
      <c r="CP4" s="62"/>
      <c r="CQ4" s="62"/>
      <c r="CR4" s="54"/>
      <c r="CS4" s="62"/>
      <c r="CT4" s="62"/>
      <c r="CU4" s="54"/>
      <c r="CV4" s="54"/>
      <c r="CW4" s="54"/>
      <c r="CX4" s="56"/>
      <c r="CY4" s="56"/>
      <c r="CZ4" s="56"/>
      <c r="DA4" s="56"/>
      <c r="DB4" s="56"/>
      <c r="DC4" s="56"/>
      <c r="DD4" s="54"/>
      <c r="DE4" s="62"/>
      <c r="DF4" s="62"/>
      <c r="DG4" s="54"/>
      <c r="DH4" s="62"/>
      <c r="DI4" s="62"/>
      <c r="DJ4" s="54"/>
      <c r="DK4" s="54"/>
      <c r="DL4" s="54"/>
      <c r="DM4" s="56"/>
      <c r="DN4" s="56"/>
      <c r="DO4" s="56"/>
      <c r="DP4" s="56"/>
      <c r="DQ4" s="56"/>
      <c r="DR4" s="56"/>
      <c r="DS4" s="62"/>
      <c r="DT4" s="62"/>
      <c r="DU4" s="62"/>
      <c r="DV4" s="54"/>
      <c r="DW4" s="62"/>
      <c r="DX4" s="62"/>
      <c r="DY4" s="54"/>
      <c r="DZ4" s="54"/>
      <c r="EA4" s="54"/>
      <c r="EB4" s="56"/>
      <c r="EC4" s="56"/>
      <c r="ED4" s="56"/>
      <c r="EE4" s="56"/>
      <c r="EF4" s="56"/>
      <c r="EG4" s="56"/>
      <c r="EH4" s="54"/>
      <c r="EI4" s="62"/>
      <c r="EJ4" s="62"/>
      <c r="EK4" s="54"/>
      <c r="EL4" s="62"/>
      <c r="EM4" s="62"/>
      <c r="EN4" s="54"/>
      <c r="EO4" s="54"/>
      <c r="EP4" s="54"/>
      <c r="EQ4" s="56"/>
      <c r="ER4" s="56"/>
      <c r="ES4" s="56"/>
      <c r="ET4" s="56"/>
      <c r="EU4" s="56"/>
      <c r="EV4" s="56"/>
      <c r="EW4" s="54"/>
      <c r="EX4" s="62"/>
      <c r="EY4" s="54"/>
      <c r="EZ4" s="54"/>
      <c r="FA4" s="62"/>
      <c r="FB4" s="54"/>
      <c r="FC4" s="54"/>
      <c r="FD4" s="54"/>
      <c r="FE4" s="54"/>
      <c r="FF4" s="56"/>
      <c r="FG4" s="56"/>
      <c r="FH4" s="56"/>
      <c r="FI4" s="56"/>
      <c r="FJ4" s="56"/>
      <c r="FK4" s="56"/>
      <c r="FL4" s="54"/>
      <c r="FM4" s="62"/>
      <c r="FN4" s="54"/>
      <c r="FO4" s="54"/>
      <c r="FP4" s="62"/>
      <c r="FQ4" s="54"/>
      <c r="FR4" s="54"/>
      <c r="FS4" s="54"/>
      <c r="FT4" s="54"/>
      <c r="FU4" s="56"/>
      <c r="FV4" s="56"/>
      <c r="FW4" s="56"/>
      <c r="FX4" s="56"/>
      <c r="FY4" s="56"/>
      <c r="FZ4" s="56"/>
      <c r="GA4" s="54"/>
      <c r="GB4" s="62"/>
      <c r="GC4" s="54"/>
      <c r="GD4" s="54"/>
      <c r="GE4" s="54"/>
      <c r="GF4" s="54"/>
      <c r="GG4" s="56"/>
      <c r="GH4" s="56"/>
      <c r="GI4" s="56"/>
      <c r="GJ4" s="58"/>
      <c r="GK4" s="56"/>
      <c r="GL4" s="56"/>
      <c r="GM4" s="58"/>
      <c r="GN4" s="56"/>
      <c r="GO4" s="56"/>
      <c r="GP4" s="58"/>
      <c r="GQ4" s="56"/>
      <c r="GR4" s="56"/>
      <c r="GS4" s="58"/>
      <c r="GT4" s="56"/>
      <c r="GU4" s="56"/>
      <c r="GV4" s="58"/>
      <c r="GW4" s="56"/>
      <c r="GX4" s="56"/>
      <c r="GY4" s="58"/>
      <c r="GZ4" s="56"/>
      <c r="HA4" s="56"/>
      <c r="HB4" s="58"/>
      <c r="HC4" s="56"/>
      <c r="HD4" s="56"/>
      <c r="HE4" s="58"/>
      <c r="HF4" s="56"/>
      <c r="HG4" s="56"/>
      <c r="HH4" s="58"/>
      <c r="HI4" s="56"/>
      <c r="HJ4" s="56"/>
      <c r="HK4" s="58"/>
      <c r="HL4" s="56"/>
      <c r="HM4" s="56"/>
      <c r="HN4" s="58"/>
      <c r="HO4" s="56"/>
      <c r="HP4" s="56"/>
      <c r="HQ4" s="58"/>
      <c r="HR4" s="56"/>
      <c r="HS4" s="56"/>
      <c r="HT4" s="58"/>
      <c r="HU4" s="56"/>
      <c r="HV4" s="56"/>
      <c r="HW4" s="58"/>
      <c r="HX4" s="56"/>
      <c r="HY4" s="56"/>
      <c r="HZ4" s="58"/>
      <c r="IA4" s="56"/>
      <c r="IB4" s="59"/>
      <c r="IC4" s="58"/>
      <c r="ID4" s="56"/>
      <c r="IE4" s="56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60"/>
      <c r="IS4" s="60"/>
      <c r="IT4" s="60"/>
      <c r="IU4" s="60"/>
      <c r="IV4" s="60"/>
    </row>
    <row r="5" spans="1:256" s="61" customFormat="1" ht="13.35" customHeight="1" x14ac:dyDescent="0.2">
      <c r="A5" s="52"/>
      <c r="B5" s="53"/>
      <c r="C5" s="54"/>
      <c r="D5" s="55"/>
      <c r="E5" s="54"/>
      <c r="F5" s="54"/>
      <c r="G5" s="54"/>
      <c r="H5" s="54"/>
      <c r="I5" s="54"/>
      <c r="J5" s="54"/>
      <c r="K5" s="54"/>
      <c r="L5" s="56"/>
      <c r="M5" s="56"/>
      <c r="N5" s="56"/>
      <c r="O5" s="56"/>
      <c r="P5" s="56"/>
      <c r="Q5" s="56"/>
      <c r="R5" s="54"/>
      <c r="S5" s="54"/>
      <c r="T5" s="54"/>
      <c r="U5" s="54"/>
      <c r="V5" s="62"/>
      <c r="W5" s="62"/>
      <c r="X5" s="54"/>
      <c r="Y5" s="54"/>
      <c r="Z5" s="54"/>
      <c r="AA5" s="56"/>
      <c r="AB5" s="56"/>
      <c r="AC5" s="56"/>
      <c r="AD5" s="56"/>
      <c r="AE5" s="56"/>
      <c r="AF5" s="56"/>
      <c r="AG5" s="54"/>
      <c r="AH5" s="62"/>
      <c r="AI5" s="62"/>
      <c r="AJ5" s="54"/>
      <c r="AK5" s="62"/>
      <c r="AL5" s="62"/>
      <c r="AM5" s="54"/>
      <c r="AN5" s="54"/>
      <c r="AO5" s="54"/>
      <c r="AP5" s="56"/>
      <c r="AQ5" s="56"/>
      <c r="AR5" s="56"/>
      <c r="AS5" s="56"/>
      <c r="AT5" s="56"/>
      <c r="AU5" s="56"/>
      <c r="AV5" s="54"/>
      <c r="AW5" s="62"/>
      <c r="AX5" s="62"/>
      <c r="AY5" s="54"/>
      <c r="AZ5" s="62"/>
      <c r="BA5" s="62"/>
      <c r="BB5" s="54"/>
      <c r="BC5" s="54"/>
      <c r="BD5" s="54"/>
      <c r="BE5" s="56"/>
      <c r="BF5" s="56"/>
      <c r="BG5" s="56"/>
      <c r="BH5" s="56"/>
      <c r="BI5" s="56"/>
      <c r="BJ5" s="56"/>
      <c r="BK5" s="54"/>
      <c r="BL5" s="62"/>
      <c r="BM5" s="62"/>
      <c r="BN5" s="54"/>
      <c r="BO5" s="62"/>
      <c r="BP5" s="62"/>
      <c r="BQ5" s="54"/>
      <c r="BR5" s="54"/>
      <c r="BS5" s="54"/>
      <c r="BT5" s="56"/>
      <c r="BU5" s="56"/>
      <c r="BV5" s="56"/>
      <c r="BW5" s="56"/>
      <c r="BX5" s="56"/>
      <c r="BY5" s="56"/>
      <c r="BZ5" s="54"/>
      <c r="CA5" s="62"/>
      <c r="CB5" s="62"/>
      <c r="CC5" s="54"/>
      <c r="CD5" s="62"/>
      <c r="CE5" s="62"/>
      <c r="CF5" s="54"/>
      <c r="CG5" s="54"/>
      <c r="CH5" s="54"/>
      <c r="CI5" s="56"/>
      <c r="CJ5" s="56"/>
      <c r="CK5" s="56"/>
      <c r="CL5" s="56"/>
      <c r="CM5" s="56"/>
      <c r="CN5" s="56"/>
      <c r="CO5" s="54"/>
      <c r="CP5" s="62"/>
      <c r="CQ5" s="62"/>
      <c r="CR5" s="54"/>
      <c r="CS5" s="62"/>
      <c r="CT5" s="62"/>
      <c r="CU5" s="54"/>
      <c r="CV5" s="54"/>
      <c r="CW5" s="54"/>
      <c r="CX5" s="56"/>
      <c r="CY5" s="56"/>
      <c r="CZ5" s="56"/>
      <c r="DA5" s="56"/>
      <c r="DB5" s="56"/>
      <c r="DC5" s="56"/>
      <c r="DD5" s="54"/>
      <c r="DE5" s="62"/>
      <c r="DF5" s="62"/>
      <c r="DG5" s="54"/>
      <c r="DH5" s="62"/>
      <c r="DI5" s="62"/>
      <c r="DJ5" s="54"/>
      <c r="DK5" s="54"/>
      <c r="DL5" s="54"/>
      <c r="DM5" s="56"/>
      <c r="DN5" s="56"/>
      <c r="DO5" s="56"/>
      <c r="DP5" s="56"/>
      <c r="DQ5" s="56"/>
      <c r="DR5" s="56"/>
      <c r="DS5" s="62"/>
      <c r="DT5" s="62"/>
      <c r="DU5" s="62"/>
      <c r="DV5" s="54"/>
      <c r="DW5" s="62"/>
      <c r="DX5" s="62"/>
      <c r="DY5" s="54"/>
      <c r="DZ5" s="54"/>
      <c r="EA5" s="54"/>
      <c r="EB5" s="56"/>
      <c r="EC5" s="56"/>
      <c r="ED5" s="56"/>
      <c r="EE5" s="56"/>
      <c r="EF5" s="56"/>
      <c r="EG5" s="56"/>
      <c r="EH5" s="54"/>
      <c r="EI5" s="62"/>
      <c r="EJ5" s="62"/>
      <c r="EK5" s="54"/>
      <c r="EL5" s="62"/>
      <c r="EM5" s="62"/>
      <c r="EN5" s="54"/>
      <c r="EO5" s="54"/>
      <c r="EP5" s="54"/>
      <c r="EQ5" s="56"/>
      <c r="ER5" s="56"/>
      <c r="ES5" s="56"/>
      <c r="ET5" s="56"/>
      <c r="EU5" s="56"/>
      <c r="EV5" s="56"/>
      <c r="EW5" s="54"/>
      <c r="EX5" s="62"/>
      <c r="EY5" s="54"/>
      <c r="EZ5" s="54"/>
      <c r="FA5" s="62"/>
      <c r="FB5" s="54"/>
      <c r="FC5" s="54"/>
      <c r="FD5" s="54"/>
      <c r="FE5" s="54"/>
      <c r="FF5" s="56"/>
      <c r="FG5" s="56"/>
      <c r="FH5" s="56"/>
      <c r="FI5" s="56"/>
      <c r="FJ5" s="56"/>
      <c r="FK5" s="56"/>
      <c r="FL5" s="54"/>
      <c r="FM5" s="62"/>
      <c r="FN5" s="54"/>
      <c r="FO5" s="54"/>
      <c r="FP5" s="62"/>
      <c r="FQ5" s="54"/>
      <c r="FR5" s="54"/>
      <c r="FS5" s="54"/>
      <c r="FT5" s="54"/>
      <c r="FU5" s="56"/>
      <c r="FV5" s="56"/>
      <c r="FW5" s="56"/>
      <c r="FX5" s="56"/>
      <c r="FY5" s="56"/>
      <c r="FZ5" s="56"/>
      <c r="GA5" s="54"/>
      <c r="GB5" s="62"/>
      <c r="GC5" s="54"/>
      <c r="GD5" s="54"/>
      <c r="GE5" s="54"/>
      <c r="GF5" s="54"/>
      <c r="GG5" s="56"/>
      <c r="GH5" s="56"/>
      <c r="GI5" s="56"/>
      <c r="GJ5" s="58"/>
      <c r="GK5" s="56"/>
      <c r="GL5" s="56"/>
      <c r="GM5" s="58"/>
      <c r="GN5" s="56"/>
      <c r="GO5" s="56"/>
      <c r="GP5" s="58"/>
      <c r="GQ5" s="56"/>
      <c r="GR5" s="56"/>
      <c r="GS5" s="58"/>
      <c r="GT5" s="56"/>
      <c r="GU5" s="56"/>
      <c r="GV5" s="58"/>
      <c r="GW5" s="56"/>
      <c r="GX5" s="56"/>
      <c r="GY5" s="58"/>
      <c r="GZ5" s="56"/>
      <c r="HA5" s="56"/>
      <c r="HB5" s="58"/>
      <c r="HC5" s="56"/>
      <c r="HD5" s="56"/>
      <c r="HE5" s="58"/>
      <c r="HF5" s="56"/>
      <c r="HG5" s="56"/>
      <c r="HH5" s="58"/>
      <c r="HI5" s="56"/>
      <c r="HJ5" s="56"/>
      <c r="HK5" s="58"/>
      <c r="HL5" s="56"/>
      <c r="HM5" s="56"/>
      <c r="HN5" s="58"/>
      <c r="HO5" s="56"/>
      <c r="HP5" s="56"/>
      <c r="HQ5" s="58"/>
      <c r="HR5" s="56"/>
      <c r="HS5" s="56"/>
      <c r="HT5" s="58"/>
      <c r="HU5" s="56"/>
      <c r="HV5" s="56"/>
      <c r="HW5" s="58"/>
      <c r="HX5" s="56"/>
      <c r="HY5" s="56"/>
      <c r="HZ5" s="58"/>
      <c r="IA5" s="56"/>
      <c r="IB5" s="59"/>
      <c r="IC5" s="58"/>
      <c r="ID5" s="56"/>
      <c r="IE5" s="56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  <c r="IR5" s="60"/>
      <c r="IS5" s="60"/>
      <c r="IT5" s="60"/>
      <c r="IU5" s="60"/>
      <c r="IV5" s="60"/>
    </row>
    <row r="6" spans="1:256" s="61" customFormat="1" ht="13.35" customHeight="1" x14ac:dyDescent="0.2">
      <c r="A6" s="52"/>
      <c r="B6" s="53"/>
      <c r="C6" s="54"/>
      <c r="D6" s="55"/>
      <c r="E6" s="54"/>
      <c r="F6" s="54"/>
      <c r="G6" s="54"/>
      <c r="H6" s="54"/>
      <c r="I6" s="54"/>
      <c r="J6" s="54"/>
      <c r="K6" s="54"/>
      <c r="L6" s="56"/>
      <c r="M6" s="56"/>
      <c r="N6" s="56"/>
      <c r="O6" s="56"/>
      <c r="P6" s="56"/>
      <c r="Q6" s="56"/>
      <c r="R6" s="54"/>
      <c r="S6" s="54"/>
      <c r="T6" s="54"/>
      <c r="U6" s="54"/>
      <c r="V6" s="62"/>
      <c r="W6" s="62"/>
      <c r="X6" s="54"/>
      <c r="Y6" s="54"/>
      <c r="Z6" s="54"/>
      <c r="AA6" s="56"/>
      <c r="AB6" s="56"/>
      <c r="AC6" s="56"/>
      <c r="AD6" s="56"/>
      <c r="AE6" s="56"/>
      <c r="AF6" s="56"/>
      <c r="AG6" s="54"/>
      <c r="AH6" s="62"/>
      <c r="AI6" s="62"/>
      <c r="AJ6" s="54"/>
      <c r="AK6" s="62"/>
      <c r="AL6" s="62"/>
      <c r="AM6" s="54"/>
      <c r="AN6" s="54"/>
      <c r="AO6" s="54"/>
      <c r="AP6" s="56"/>
      <c r="AQ6" s="56"/>
      <c r="AR6" s="56"/>
      <c r="AS6" s="56"/>
      <c r="AT6" s="56"/>
      <c r="AU6" s="56"/>
      <c r="AV6" s="54"/>
      <c r="AW6" s="62"/>
      <c r="AX6" s="62"/>
      <c r="AY6" s="54"/>
      <c r="AZ6" s="62"/>
      <c r="BA6" s="62"/>
      <c r="BB6" s="54"/>
      <c r="BC6" s="54"/>
      <c r="BD6" s="54"/>
      <c r="BE6" s="56"/>
      <c r="BF6" s="56"/>
      <c r="BG6" s="56"/>
      <c r="BH6" s="56"/>
      <c r="BI6" s="56"/>
      <c r="BJ6" s="56"/>
      <c r="BK6" s="54"/>
      <c r="BL6" s="62"/>
      <c r="BM6" s="62"/>
      <c r="BN6" s="54"/>
      <c r="BO6" s="62"/>
      <c r="BP6" s="62"/>
      <c r="BQ6" s="54"/>
      <c r="BR6" s="54"/>
      <c r="BS6" s="54"/>
      <c r="BT6" s="56"/>
      <c r="BU6" s="56"/>
      <c r="BV6" s="56"/>
      <c r="BW6" s="56"/>
      <c r="BX6" s="56"/>
      <c r="BY6" s="56"/>
      <c r="BZ6" s="54"/>
      <c r="CA6" s="62"/>
      <c r="CB6" s="62"/>
      <c r="CC6" s="54"/>
      <c r="CD6" s="62"/>
      <c r="CE6" s="62"/>
      <c r="CF6" s="54"/>
      <c r="CG6" s="54"/>
      <c r="CH6" s="54"/>
      <c r="CI6" s="56"/>
      <c r="CJ6" s="56"/>
      <c r="CK6" s="56"/>
      <c r="CL6" s="56"/>
      <c r="CM6" s="56"/>
      <c r="CN6" s="56"/>
      <c r="CO6" s="54"/>
      <c r="CP6" s="62"/>
      <c r="CQ6" s="62"/>
      <c r="CR6" s="54"/>
      <c r="CS6" s="62"/>
      <c r="CT6" s="62"/>
      <c r="CU6" s="54"/>
      <c r="CV6" s="54"/>
      <c r="CW6" s="54"/>
      <c r="CX6" s="56"/>
      <c r="CY6" s="56"/>
      <c r="CZ6" s="56"/>
      <c r="DA6" s="56"/>
      <c r="DB6" s="56"/>
      <c r="DC6" s="56"/>
      <c r="DD6" s="54"/>
      <c r="DE6" s="62"/>
      <c r="DF6" s="62"/>
      <c r="DG6" s="54"/>
      <c r="DH6" s="62"/>
      <c r="DI6" s="62"/>
      <c r="DJ6" s="54"/>
      <c r="DK6" s="54"/>
      <c r="DL6" s="54"/>
      <c r="DM6" s="56"/>
      <c r="DN6" s="56"/>
      <c r="DO6" s="56"/>
      <c r="DP6" s="56"/>
      <c r="DQ6" s="56"/>
      <c r="DR6" s="56"/>
      <c r="DS6" s="62"/>
      <c r="DT6" s="62"/>
      <c r="DU6" s="62"/>
      <c r="DV6" s="54"/>
      <c r="DW6" s="62"/>
      <c r="DX6" s="62"/>
      <c r="DY6" s="54"/>
      <c r="DZ6" s="54"/>
      <c r="EA6" s="54"/>
      <c r="EB6" s="56"/>
      <c r="EC6" s="56"/>
      <c r="ED6" s="56"/>
      <c r="EE6" s="56"/>
      <c r="EF6" s="56"/>
      <c r="EG6" s="56"/>
      <c r="EH6" s="54"/>
      <c r="EI6" s="62"/>
      <c r="EJ6" s="62"/>
      <c r="EK6" s="54"/>
      <c r="EL6" s="62"/>
      <c r="EM6" s="62"/>
      <c r="EN6" s="54"/>
      <c r="EO6" s="54"/>
      <c r="EP6" s="54"/>
      <c r="EQ6" s="56"/>
      <c r="ER6" s="56"/>
      <c r="ES6" s="56"/>
      <c r="ET6" s="56"/>
      <c r="EU6" s="56"/>
      <c r="EV6" s="56"/>
      <c r="EW6" s="54"/>
      <c r="EX6" s="62"/>
      <c r="EY6" s="54"/>
      <c r="EZ6" s="54"/>
      <c r="FA6" s="62"/>
      <c r="FB6" s="54"/>
      <c r="FC6" s="54"/>
      <c r="FD6" s="54"/>
      <c r="FE6" s="54"/>
      <c r="FF6" s="56"/>
      <c r="FG6" s="56"/>
      <c r="FH6" s="56"/>
      <c r="FI6" s="56"/>
      <c r="FJ6" s="56"/>
      <c r="FK6" s="56"/>
      <c r="FL6" s="54"/>
      <c r="FM6" s="62"/>
      <c r="FN6" s="54"/>
      <c r="FO6" s="54"/>
      <c r="FP6" s="62"/>
      <c r="FQ6" s="54"/>
      <c r="FR6" s="54"/>
      <c r="FS6" s="54"/>
      <c r="FT6" s="54"/>
      <c r="FU6" s="56"/>
      <c r="FV6" s="56"/>
      <c r="FW6" s="56"/>
      <c r="FX6" s="56"/>
      <c r="FY6" s="56"/>
      <c r="FZ6" s="56"/>
      <c r="GA6" s="54"/>
      <c r="GB6" s="62"/>
      <c r="GC6" s="54"/>
      <c r="GD6" s="54"/>
      <c r="GE6" s="54"/>
      <c r="GF6" s="54"/>
      <c r="GG6" s="56"/>
      <c r="GH6" s="56"/>
      <c r="GI6" s="56"/>
      <c r="GJ6" s="58"/>
      <c r="GK6" s="56"/>
      <c r="GL6" s="56"/>
      <c r="GM6" s="58"/>
      <c r="GN6" s="56"/>
      <c r="GO6" s="56"/>
      <c r="GP6" s="58"/>
      <c r="GQ6" s="56"/>
      <c r="GR6" s="56"/>
      <c r="GS6" s="58"/>
      <c r="GT6" s="56"/>
      <c r="GU6" s="56"/>
      <c r="GV6" s="58"/>
      <c r="GW6" s="56"/>
      <c r="GX6" s="56"/>
      <c r="GY6" s="58"/>
      <c r="GZ6" s="56"/>
      <c r="HA6" s="56"/>
      <c r="HB6" s="58"/>
      <c r="HC6" s="56"/>
      <c r="HD6" s="56"/>
      <c r="HE6" s="58"/>
      <c r="HF6" s="56"/>
      <c r="HG6" s="56"/>
      <c r="HH6" s="58"/>
      <c r="HI6" s="56"/>
      <c r="HJ6" s="56"/>
      <c r="HK6" s="58"/>
      <c r="HL6" s="56"/>
      <c r="HM6" s="56"/>
      <c r="HN6" s="58"/>
      <c r="HO6" s="56"/>
      <c r="HP6" s="56"/>
      <c r="HQ6" s="58"/>
      <c r="HR6" s="56"/>
      <c r="HS6" s="56"/>
      <c r="HT6" s="58"/>
      <c r="HU6" s="56"/>
      <c r="HV6" s="56"/>
      <c r="HW6" s="58"/>
      <c r="HX6" s="56"/>
      <c r="HY6" s="56"/>
      <c r="HZ6" s="58"/>
      <c r="IA6" s="56"/>
      <c r="IB6" s="59"/>
      <c r="IC6" s="58"/>
      <c r="ID6" s="56"/>
      <c r="IE6" s="56"/>
      <c r="IF6" s="60"/>
      <c r="IG6" s="60"/>
      <c r="IH6" s="60"/>
      <c r="II6" s="60"/>
      <c r="IJ6" s="60"/>
      <c r="IK6" s="60"/>
      <c r="IL6" s="60"/>
      <c r="IM6" s="60"/>
      <c r="IN6" s="60"/>
      <c r="IO6" s="60"/>
      <c r="IP6" s="60"/>
      <c r="IQ6" s="60"/>
      <c r="IR6" s="60"/>
      <c r="IS6" s="60"/>
      <c r="IT6" s="60"/>
      <c r="IU6" s="60"/>
      <c r="IV6" s="60"/>
    </row>
    <row r="7" spans="1:256" s="61" customFormat="1" ht="29.25" customHeight="1" x14ac:dyDescent="0.2">
      <c r="A7" s="52"/>
      <c r="B7" s="53"/>
      <c r="C7" s="54"/>
      <c r="D7" s="55"/>
      <c r="E7" s="54"/>
      <c r="F7" s="54"/>
      <c r="G7" s="54"/>
      <c r="H7" s="54"/>
      <c r="I7" s="54"/>
      <c r="J7" s="54"/>
      <c r="K7" s="54"/>
      <c r="L7" s="56"/>
      <c r="M7" s="56"/>
      <c r="N7" s="56"/>
      <c r="O7" s="56"/>
      <c r="P7" s="56"/>
      <c r="Q7" s="56"/>
      <c r="R7" s="54"/>
      <c r="S7" s="54"/>
      <c r="T7" s="54"/>
      <c r="U7" s="54"/>
      <c r="V7" s="63"/>
      <c r="W7" s="63"/>
      <c r="X7" s="54"/>
      <c r="Y7" s="54"/>
      <c r="Z7" s="54"/>
      <c r="AA7" s="56"/>
      <c r="AB7" s="56"/>
      <c r="AC7" s="56"/>
      <c r="AD7" s="56"/>
      <c r="AE7" s="56"/>
      <c r="AF7" s="56"/>
      <c r="AG7" s="54"/>
      <c r="AH7" s="63"/>
      <c r="AI7" s="63"/>
      <c r="AJ7" s="54"/>
      <c r="AK7" s="63"/>
      <c r="AL7" s="63"/>
      <c r="AM7" s="54"/>
      <c r="AN7" s="54"/>
      <c r="AO7" s="54"/>
      <c r="AP7" s="56"/>
      <c r="AQ7" s="56"/>
      <c r="AR7" s="56"/>
      <c r="AS7" s="56"/>
      <c r="AT7" s="56"/>
      <c r="AU7" s="56"/>
      <c r="AV7" s="54"/>
      <c r="AW7" s="63"/>
      <c r="AX7" s="63"/>
      <c r="AY7" s="54"/>
      <c r="AZ7" s="63"/>
      <c r="BA7" s="63"/>
      <c r="BB7" s="54"/>
      <c r="BC7" s="54"/>
      <c r="BD7" s="54"/>
      <c r="BE7" s="56"/>
      <c r="BF7" s="56"/>
      <c r="BG7" s="56"/>
      <c r="BH7" s="56"/>
      <c r="BI7" s="56"/>
      <c r="BJ7" s="56"/>
      <c r="BK7" s="54"/>
      <c r="BL7" s="63"/>
      <c r="BM7" s="63"/>
      <c r="BN7" s="54"/>
      <c r="BO7" s="63"/>
      <c r="BP7" s="63"/>
      <c r="BQ7" s="54"/>
      <c r="BR7" s="54"/>
      <c r="BS7" s="54"/>
      <c r="BT7" s="56"/>
      <c r="BU7" s="56"/>
      <c r="BV7" s="56"/>
      <c r="BW7" s="56"/>
      <c r="BX7" s="56"/>
      <c r="BY7" s="56"/>
      <c r="BZ7" s="54"/>
      <c r="CA7" s="63"/>
      <c r="CB7" s="63"/>
      <c r="CC7" s="54"/>
      <c r="CD7" s="63"/>
      <c r="CE7" s="63"/>
      <c r="CF7" s="54"/>
      <c r="CG7" s="54"/>
      <c r="CH7" s="54"/>
      <c r="CI7" s="56"/>
      <c r="CJ7" s="56"/>
      <c r="CK7" s="56"/>
      <c r="CL7" s="56"/>
      <c r="CM7" s="56"/>
      <c r="CN7" s="56"/>
      <c r="CO7" s="54"/>
      <c r="CP7" s="63"/>
      <c r="CQ7" s="63"/>
      <c r="CR7" s="54"/>
      <c r="CS7" s="63"/>
      <c r="CT7" s="63"/>
      <c r="CU7" s="54"/>
      <c r="CV7" s="54"/>
      <c r="CW7" s="54"/>
      <c r="CX7" s="56"/>
      <c r="CY7" s="56"/>
      <c r="CZ7" s="56"/>
      <c r="DA7" s="56"/>
      <c r="DB7" s="56"/>
      <c r="DC7" s="56"/>
      <c r="DD7" s="54"/>
      <c r="DE7" s="63"/>
      <c r="DF7" s="63"/>
      <c r="DG7" s="54"/>
      <c r="DH7" s="63"/>
      <c r="DI7" s="63"/>
      <c r="DJ7" s="54"/>
      <c r="DK7" s="54"/>
      <c r="DL7" s="54"/>
      <c r="DM7" s="56"/>
      <c r="DN7" s="56"/>
      <c r="DO7" s="56"/>
      <c r="DP7" s="56"/>
      <c r="DQ7" s="56"/>
      <c r="DR7" s="56"/>
      <c r="DS7" s="63"/>
      <c r="DT7" s="63"/>
      <c r="DU7" s="63"/>
      <c r="DV7" s="54"/>
      <c r="DW7" s="63"/>
      <c r="DX7" s="63"/>
      <c r="DY7" s="54"/>
      <c r="DZ7" s="54"/>
      <c r="EA7" s="54"/>
      <c r="EB7" s="56"/>
      <c r="EC7" s="56"/>
      <c r="ED7" s="56"/>
      <c r="EE7" s="56"/>
      <c r="EF7" s="56"/>
      <c r="EG7" s="56"/>
      <c r="EH7" s="54"/>
      <c r="EI7" s="63"/>
      <c r="EJ7" s="63"/>
      <c r="EK7" s="54"/>
      <c r="EL7" s="63"/>
      <c r="EM7" s="63"/>
      <c r="EN7" s="54"/>
      <c r="EO7" s="54"/>
      <c r="EP7" s="54"/>
      <c r="EQ7" s="56"/>
      <c r="ER7" s="56"/>
      <c r="ES7" s="56"/>
      <c r="ET7" s="56"/>
      <c r="EU7" s="56"/>
      <c r="EV7" s="56"/>
      <c r="EW7" s="54"/>
      <c r="EX7" s="63"/>
      <c r="EY7" s="54"/>
      <c r="EZ7" s="54"/>
      <c r="FA7" s="63"/>
      <c r="FB7" s="54"/>
      <c r="FC7" s="54"/>
      <c r="FD7" s="54"/>
      <c r="FE7" s="54"/>
      <c r="FF7" s="56"/>
      <c r="FG7" s="56"/>
      <c r="FH7" s="56"/>
      <c r="FI7" s="56"/>
      <c r="FJ7" s="56"/>
      <c r="FK7" s="56"/>
      <c r="FL7" s="54"/>
      <c r="FM7" s="63"/>
      <c r="FN7" s="54"/>
      <c r="FO7" s="54"/>
      <c r="FP7" s="63"/>
      <c r="FQ7" s="54"/>
      <c r="FR7" s="54"/>
      <c r="FS7" s="54"/>
      <c r="FT7" s="54"/>
      <c r="FU7" s="56"/>
      <c r="FV7" s="56"/>
      <c r="FW7" s="56"/>
      <c r="FX7" s="56"/>
      <c r="FY7" s="56"/>
      <c r="FZ7" s="56"/>
      <c r="GA7" s="54"/>
      <c r="GB7" s="63"/>
      <c r="GC7" s="54"/>
      <c r="GD7" s="54"/>
      <c r="GE7" s="54"/>
      <c r="GF7" s="54"/>
      <c r="GG7" s="56"/>
      <c r="GH7" s="56"/>
      <c r="GI7" s="56"/>
      <c r="GJ7" s="58"/>
      <c r="GK7" s="56"/>
      <c r="GL7" s="56"/>
      <c r="GM7" s="58"/>
      <c r="GN7" s="56"/>
      <c r="GO7" s="56"/>
      <c r="GP7" s="58"/>
      <c r="GQ7" s="56"/>
      <c r="GR7" s="56"/>
      <c r="GS7" s="58"/>
      <c r="GT7" s="56"/>
      <c r="GU7" s="56"/>
      <c r="GV7" s="58"/>
      <c r="GW7" s="56"/>
      <c r="GX7" s="56"/>
      <c r="GY7" s="58"/>
      <c r="GZ7" s="56"/>
      <c r="HA7" s="56"/>
      <c r="HB7" s="58"/>
      <c r="HC7" s="56"/>
      <c r="HD7" s="56"/>
      <c r="HE7" s="58"/>
      <c r="HF7" s="56"/>
      <c r="HG7" s="56"/>
      <c r="HH7" s="58"/>
      <c r="HI7" s="56"/>
      <c r="HJ7" s="56"/>
      <c r="HK7" s="58"/>
      <c r="HL7" s="56"/>
      <c r="HM7" s="56"/>
      <c r="HN7" s="58"/>
      <c r="HO7" s="56"/>
      <c r="HP7" s="56"/>
      <c r="HQ7" s="58"/>
      <c r="HR7" s="56"/>
      <c r="HS7" s="56"/>
      <c r="HT7" s="58"/>
      <c r="HU7" s="56"/>
      <c r="HV7" s="56"/>
      <c r="HW7" s="58"/>
      <c r="HX7" s="56"/>
      <c r="HY7" s="56"/>
      <c r="HZ7" s="58"/>
      <c r="IA7" s="56"/>
      <c r="IB7" s="59"/>
      <c r="IC7" s="58"/>
      <c r="ID7" s="56"/>
      <c r="IE7" s="56"/>
      <c r="IF7" s="60"/>
      <c r="IG7" s="60"/>
      <c r="IH7" s="60"/>
      <c r="II7" s="60"/>
      <c r="IJ7" s="60"/>
      <c r="IK7" s="60"/>
      <c r="IL7" s="60"/>
      <c r="IM7" s="60"/>
      <c r="IN7" s="60"/>
      <c r="IO7" s="60"/>
      <c r="IP7" s="60"/>
      <c r="IQ7" s="60"/>
      <c r="IR7" s="60"/>
      <c r="IS7" s="60"/>
      <c r="IT7" s="60"/>
      <c r="IU7" s="60"/>
      <c r="IV7" s="60"/>
    </row>
    <row r="8" spans="1:256" ht="12.75" x14ac:dyDescent="0.2">
      <c r="A8" s="64">
        <v>1</v>
      </c>
      <c r="B8" s="65">
        <f t="shared" ref="B8:AJ8" si="0">A8+1</f>
        <v>2</v>
      </c>
      <c r="C8" s="66">
        <f t="shared" si="0"/>
        <v>3</v>
      </c>
      <c r="D8" s="66">
        <f t="shared" si="0"/>
        <v>4</v>
      </c>
      <c r="E8" s="66">
        <f t="shared" si="0"/>
        <v>5</v>
      </c>
      <c r="F8" s="66">
        <f t="shared" si="0"/>
        <v>6</v>
      </c>
      <c r="G8" s="66">
        <f t="shared" si="0"/>
        <v>7</v>
      </c>
      <c r="H8" s="66">
        <f t="shared" si="0"/>
        <v>8</v>
      </c>
      <c r="I8" s="66">
        <f>H8+1</f>
        <v>9</v>
      </c>
      <c r="J8" s="66">
        <f>I8+1</f>
        <v>10</v>
      </c>
      <c r="K8" s="66">
        <f>J8+1</f>
        <v>11</v>
      </c>
      <c r="L8" s="66">
        <f t="shared" si="0"/>
        <v>12</v>
      </c>
      <c r="M8" s="66">
        <f t="shared" si="0"/>
        <v>13</v>
      </c>
      <c r="N8" s="66">
        <f t="shared" si="0"/>
        <v>14</v>
      </c>
      <c r="O8" s="66">
        <f t="shared" si="0"/>
        <v>15</v>
      </c>
      <c r="P8" s="66">
        <f t="shared" si="0"/>
        <v>16</v>
      </c>
      <c r="Q8" s="66">
        <f t="shared" si="0"/>
        <v>17</v>
      </c>
      <c r="R8" s="66">
        <f t="shared" si="0"/>
        <v>18</v>
      </c>
      <c r="S8" s="66">
        <f>R8+1</f>
        <v>19</v>
      </c>
      <c r="T8" s="66">
        <f>S8+1</f>
        <v>20</v>
      </c>
      <c r="U8" s="66">
        <f t="shared" si="0"/>
        <v>21</v>
      </c>
      <c r="V8" s="66">
        <f>U8+1</f>
        <v>22</v>
      </c>
      <c r="W8" s="66">
        <f>V8+1</f>
        <v>23</v>
      </c>
      <c r="X8" s="66">
        <f>W8+1</f>
        <v>24</v>
      </c>
      <c r="Y8" s="66">
        <f>X8+1</f>
        <v>25</v>
      </c>
      <c r="Z8" s="66">
        <f>Y8+1</f>
        <v>26</v>
      </c>
      <c r="AA8" s="66">
        <f t="shared" si="0"/>
        <v>27</v>
      </c>
      <c r="AB8" s="66">
        <f t="shared" si="0"/>
        <v>28</v>
      </c>
      <c r="AC8" s="66">
        <f t="shared" si="0"/>
        <v>29</v>
      </c>
      <c r="AD8" s="66">
        <f t="shared" si="0"/>
        <v>30</v>
      </c>
      <c r="AE8" s="66">
        <f t="shared" si="0"/>
        <v>31</v>
      </c>
      <c r="AF8" s="66">
        <f t="shared" si="0"/>
        <v>32</v>
      </c>
      <c r="AG8" s="66">
        <f t="shared" si="0"/>
        <v>33</v>
      </c>
      <c r="AH8" s="66">
        <f>AG8+1</f>
        <v>34</v>
      </c>
      <c r="AI8" s="66">
        <f>AH8+1</f>
        <v>35</v>
      </c>
      <c r="AJ8" s="66">
        <f t="shared" si="0"/>
        <v>36</v>
      </c>
      <c r="AK8" s="66">
        <f>AJ8+1</f>
        <v>37</v>
      </c>
      <c r="AL8" s="66">
        <f>AK8+1</f>
        <v>38</v>
      </c>
      <c r="AM8" s="66">
        <f>AL8+1</f>
        <v>39</v>
      </c>
      <c r="AN8" s="66">
        <f>AM8+1</f>
        <v>40</v>
      </c>
      <c r="AO8" s="66">
        <f>AN8+1</f>
        <v>41</v>
      </c>
      <c r="AP8" s="66">
        <v>42</v>
      </c>
      <c r="AQ8" s="66">
        <f>AP8+1</f>
        <v>43</v>
      </c>
      <c r="AR8" s="66">
        <f>AQ8+1</f>
        <v>44</v>
      </c>
      <c r="AS8" s="66">
        <f>AR8+1</f>
        <v>45</v>
      </c>
      <c r="AT8" s="66">
        <f>AS8+1</f>
        <v>46</v>
      </c>
      <c r="AU8" s="66">
        <f>AT8+1</f>
        <v>47</v>
      </c>
      <c r="AV8" s="66">
        <v>48</v>
      </c>
      <c r="AW8" s="66">
        <f>AV8+1</f>
        <v>49</v>
      </c>
      <c r="AX8" s="66">
        <f>AW8+1</f>
        <v>50</v>
      </c>
      <c r="AY8" s="66">
        <v>51</v>
      </c>
      <c r="AZ8" s="66">
        <f>AY8+1</f>
        <v>52</v>
      </c>
      <c r="BA8" s="66">
        <f>AZ8+1</f>
        <v>53</v>
      </c>
      <c r="BB8" s="66">
        <v>51</v>
      </c>
      <c r="BC8" s="66">
        <v>52</v>
      </c>
      <c r="BD8" s="66">
        <v>53</v>
      </c>
      <c r="BE8" s="66">
        <f>BD8+1</f>
        <v>54</v>
      </c>
      <c r="BF8" s="66">
        <f>BE8+1</f>
        <v>55</v>
      </c>
      <c r="BG8" s="66">
        <f>BF8+1</f>
        <v>56</v>
      </c>
      <c r="BH8" s="66">
        <v>60</v>
      </c>
      <c r="BI8" s="66">
        <v>61</v>
      </c>
      <c r="BJ8" s="66">
        <v>62</v>
      </c>
      <c r="BK8" s="66">
        <v>63</v>
      </c>
      <c r="BL8" s="66">
        <f>BK8+1</f>
        <v>64</v>
      </c>
      <c r="BM8" s="66">
        <f>BL8+1</f>
        <v>65</v>
      </c>
      <c r="BN8" s="66">
        <f t="shared" ref="BN8:BY8" si="1">BM8+1</f>
        <v>66</v>
      </c>
      <c r="BO8" s="66">
        <f>BN8+1</f>
        <v>67</v>
      </c>
      <c r="BP8" s="66">
        <f>BO8+1</f>
        <v>68</v>
      </c>
      <c r="BQ8" s="66">
        <f>BP8+1</f>
        <v>69</v>
      </c>
      <c r="BR8" s="66">
        <f>BQ8+1</f>
        <v>70</v>
      </c>
      <c r="BS8" s="66">
        <f>BR8+1</f>
        <v>71</v>
      </c>
      <c r="BT8" s="66">
        <f t="shared" si="1"/>
        <v>72</v>
      </c>
      <c r="BU8" s="66">
        <f t="shared" si="1"/>
        <v>73</v>
      </c>
      <c r="BV8" s="66">
        <f t="shared" si="1"/>
        <v>74</v>
      </c>
      <c r="BW8" s="66">
        <f t="shared" si="1"/>
        <v>75</v>
      </c>
      <c r="BX8" s="66">
        <f t="shared" si="1"/>
        <v>76</v>
      </c>
      <c r="BY8" s="66">
        <f t="shared" si="1"/>
        <v>77</v>
      </c>
      <c r="BZ8" s="66">
        <v>63</v>
      </c>
      <c r="CA8" s="66">
        <f>BZ8+1</f>
        <v>64</v>
      </c>
      <c r="CB8" s="66">
        <f>CA8+1</f>
        <v>65</v>
      </c>
      <c r="CC8" s="66">
        <f t="shared" ref="CC8:CN8" si="2">CB8+1</f>
        <v>66</v>
      </c>
      <c r="CD8" s="66">
        <f>CC8+1</f>
        <v>67</v>
      </c>
      <c r="CE8" s="66">
        <f>CD8+1</f>
        <v>68</v>
      </c>
      <c r="CF8" s="66">
        <f>CE8+1</f>
        <v>69</v>
      </c>
      <c r="CG8" s="66">
        <f>CF8+1</f>
        <v>70</v>
      </c>
      <c r="CH8" s="66">
        <f>CG8+1</f>
        <v>71</v>
      </c>
      <c r="CI8" s="66">
        <f t="shared" si="2"/>
        <v>72</v>
      </c>
      <c r="CJ8" s="66">
        <f t="shared" si="2"/>
        <v>73</v>
      </c>
      <c r="CK8" s="66">
        <f t="shared" si="2"/>
        <v>74</v>
      </c>
      <c r="CL8" s="66">
        <f t="shared" si="2"/>
        <v>75</v>
      </c>
      <c r="CM8" s="66">
        <f t="shared" si="2"/>
        <v>76</v>
      </c>
      <c r="CN8" s="66">
        <f t="shared" si="2"/>
        <v>77</v>
      </c>
      <c r="CO8" s="66">
        <v>78</v>
      </c>
      <c r="CP8" s="66">
        <f>CO8+1</f>
        <v>79</v>
      </c>
      <c r="CQ8" s="66">
        <f>CP8+1</f>
        <v>80</v>
      </c>
      <c r="CR8" s="66">
        <v>81</v>
      </c>
      <c r="CS8" s="66">
        <f>CR8+1</f>
        <v>82</v>
      </c>
      <c r="CT8" s="66">
        <f>CS8+1</f>
        <v>83</v>
      </c>
      <c r="CU8" s="66">
        <v>81</v>
      </c>
      <c r="CV8" s="66">
        <f>CU8+1</f>
        <v>82</v>
      </c>
      <c r="CW8" s="66">
        <f>CV8+1</f>
        <v>83</v>
      </c>
      <c r="CX8" s="66">
        <f t="shared" ref="CX8:EH8" si="3">CW8+1</f>
        <v>84</v>
      </c>
      <c r="CY8" s="66">
        <f t="shared" si="3"/>
        <v>85</v>
      </c>
      <c r="CZ8" s="66">
        <f t="shared" si="3"/>
        <v>86</v>
      </c>
      <c r="DA8" s="66">
        <f t="shared" si="3"/>
        <v>87</v>
      </c>
      <c r="DB8" s="66">
        <f t="shared" si="3"/>
        <v>88</v>
      </c>
      <c r="DC8" s="66">
        <f t="shared" si="3"/>
        <v>89</v>
      </c>
      <c r="DD8" s="66">
        <v>93</v>
      </c>
      <c r="DE8" s="66">
        <f>DD8+1</f>
        <v>94</v>
      </c>
      <c r="DF8" s="66">
        <f>DE8+1</f>
        <v>95</v>
      </c>
      <c r="DG8" s="66">
        <f t="shared" si="3"/>
        <v>96</v>
      </c>
      <c r="DH8" s="66">
        <f>DG8+1</f>
        <v>97</v>
      </c>
      <c r="DI8" s="66">
        <f>DH8+1</f>
        <v>98</v>
      </c>
      <c r="DJ8" s="66">
        <f>DI8+1</f>
        <v>99</v>
      </c>
      <c r="DK8" s="66">
        <f>DJ8+1</f>
        <v>100</v>
      </c>
      <c r="DL8" s="66">
        <f>DK8+1</f>
        <v>101</v>
      </c>
      <c r="DM8" s="66">
        <f t="shared" si="3"/>
        <v>102</v>
      </c>
      <c r="DN8" s="66">
        <f t="shared" si="3"/>
        <v>103</v>
      </c>
      <c r="DO8" s="66">
        <f t="shared" si="3"/>
        <v>104</v>
      </c>
      <c r="DP8" s="66">
        <f t="shared" si="3"/>
        <v>105</v>
      </c>
      <c r="DQ8" s="66">
        <f t="shared" si="3"/>
        <v>106</v>
      </c>
      <c r="DR8" s="66">
        <f t="shared" si="3"/>
        <v>107</v>
      </c>
      <c r="DS8" s="66">
        <f>DR8+1</f>
        <v>108</v>
      </c>
      <c r="DT8" s="66">
        <f>DS8+1</f>
        <v>109</v>
      </c>
      <c r="DU8" s="66">
        <f>DT8+1</f>
        <v>110</v>
      </c>
      <c r="DV8" s="66">
        <f t="shared" si="3"/>
        <v>111</v>
      </c>
      <c r="DW8" s="66">
        <f>DV8+1</f>
        <v>112</v>
      </c>
      <c r="DX8" s="66">
        <f>DW8+1</f>
        <v>113</v>
      </c>
      <c r="DY8" s="66">
        <f>DX8+1</f>
        <v>114</v>
      </c>
      <c r="DZ8" s="66">
        <f>DY8+1</f>
        <v>115</v>
      </c>
      <c r="EA8" s="66">
        <f>DZ8+1</f>
        <v>116</v>
      </c>
      <c r="EB8" s="66">
        <f t="shared" si="3"/>
        <v>117</v>
      </c>
      <c r="EC8" s="66">
        <f t="shared" si="3"/>
        <v>118</v>
      </c>
      <c r="ED8" s="66">
        <f t="shared" si="3"/>
        <v>119</v>
      </c>
      <c r="EE8" s="66">
        <f t="shared" si="3"/>
        <v>120</v>
      </c>
      <c r="EF8" s="66">
        <f t="shared" si="3"/>
        <v>121</v>
      </c>
      <c r="EG8" s="66">
        <f t="shared" si="3"/>
        <v>122</v>
      </c>
      <c r="EH8" s="66">
        <f t="shared" si="3"/>
        <v>123</v>
      </c>
      <c r="EI8" s="66">
        <f>EH8+1</f>
        <v>124</v>
      </c>
      <c r="EJ8" s="66">
        <f>EI8+1</f>
        <v>125</v>
      </c>
      <c r="EK8" s="66">
        <f t="shared" ref="EK8:FO8" si="4">EJ8+1</f>
        <v>126</v>
      </c>
      <c r="EL8" s="66">
        <f>EK8+1</f>
        <v>127</v>
      </c>
      <c r="EM8" s="66">
        <f>EL8+1</f>
        <v>128</v>
      </c>
      <c r="EN8" s="66">
        <f>EM8+1</f>
        <v>129</v>
      </c>
      <c r="EO8" s="66">
        <f>EN8+1</f>
        <v>130</v>
      </c>
      <c r="EP8" s="66">
        <f>EO8+1</f>
        <v>131</v>
      </c>
      <c r="EQ8" s="66">
        <f t="shared" si="4"/>
        <v>132</v>
      </c>
      <c r="ER8" s="66">
        <f t="shared" si="4"/>
        <v>133</v>
      </c>
      <c r="ES8" s="66">
        <f t="shared" si="4"/>
        <v>134</v>
      </c>
      <c r="ET8" s="66">
        <f t="shared" si="4"/>
        <v>135</v>
      </c>
      <c r="EU8" s="66">
        <f t="shared" si="4"/>
        <v>136</v>
      </c>
      <c r="EV8" s="66">
        <f t="shared" si="4"/>
        <v>137</v>
      </c>
      <c r="EW8" s="66">
        <f t="shared" si="4"/>
        <v>138</v>
      </c>
      <c r="EX8" s="66">
        <f t="shared" si="4"/>
        <v>139</v>
      </c>
      <c r="EY8" s="66">
        <f t="shared" si="4"/>
        <v>140</v>
      </c>
      <c r="EZ8" s="66">
        <f t="shared" si="4"/>
        <v>141</v>
      </c>
      <c r="FA8" s="66">
        <f t="shared" si="4"/>
        <v>142</v>
      </c>
      <c r="FB8" s="66">
        <f t="shared" si="4"/>
        <v>143</v>
      </c>
      <c r="FC8" s="66">
        <f>FB8+1</f>
        <v>144</v>
      </c>
      <c r="FD8" s="66">
        <f>FC8+1</f>
        <v>145</v>
      </c>
      <c r="FE8" s="66">
        <f>FD8+1</f>
        <v>146</v>
      </c>
      <c r="FF8" s="66">
        <f t="shared" si="4"/>
        <v>147</v>
      </c>
      <c r="FG8" s="66">
        <f t="shared" si="4"/>
        <v>148</v>
      </c>
      <c r="FH8" s="66">
        <f t="shared" si="4"/>
        <v>149</v>
      </c>
      <c r="FI8" s="66">
        <f t="shared" si="4"/>
        <v>150</v>
      </c>
      <c r="FJ8" s="66">
        <f t="shared" si="4"/>
        <v>151</v>
      </c>
      <c r="FK8" s="66">
        <f t="shared" si="4"/>
        <v>152</v>
      </c>
      <c r="FL8" s="66">
        <f t="shared" si="4"/>
        <v>153</v>
      </c>
      <c r="FM8" s="66">
        <f>FL8+1</f>
        <v>154</v>
      </c>
      <c r="FN8" s="66">
        <f>FM8+1</f>
        <v>155</v>
      </c>
      <c r="FO8" s="66">
        <f t="shared" si="4"/>
        <v>156</v>
      </c>
      <c r="FP8" s="66">
        <f>FO8+1</f>
        <v>157</v>
      </c>
      <c r="FQ8" s="66">
        <f>FP8+1</f>
        <v>158</v>
      </c>
      <c r="FR8" s="66">
        <f>FQ8+1</f>
        <v>159</v>
      </c>
      <c r="FS8" s="66">
        <f>FR8+1</f>
        <v>160</v>
      </c>
      <c r="FT8" s="66">
        <f>FS8+1</f>
        <v>161</v>
      </c>
      <c r="FU8" s="66">
        <f t="shared" ref="FU8:IE8" si="5">FT8+1</f>
        <v>162</v>
      </c>
      <c r="FV8" s="66">
        <f t="shared" si="5"/>
        <v>163</v>
      </c>
      <c r="FW8" s="66">
        <f t="shared" si="5"/>
        <v>164</v>
      </c>
      <c r="FX8" s="66">
        <f t="shared" si="5"/>
        <v>165</v>
      </c>
      <c r="FY8" s="66">
        <f t="shared" si="5"/>
        <v>166</v>
      </c>
      <c r="FZ8" s="66">
        <f t="shared" si="5"/>
        <v>167</v>
      </c>
      <c r="GA8" s="66">
        <f t="shared" si="5"/>
        <v>168</v>
      </c>
      <c r="GB8" s="66">
        <f>GA8+1</f>
        <v>169</v>
      </c>
      <c r="GC8" s="66">
        <f>GB8+1</f>
        <v>170</v>
      </c>
      <c r="GD8" s="66">
        <f>GC8+1</f>
        <v>171</v>
      </c>
      <c r="GE8" s="66">
        <f>GD8+1</f>
        <v>172</v>
      </c>
      <c r="GF8" s="66">
        <f>GE8+1</f>
        <v>173</v>
      </c>
      <c r="GG8" s="66">
        <f t="shared" si="5"/>
        <v>174</v>
      </c>
      <c r="GH8" s="66">
        <f t="shared" si="5"/>
        <v>175</v>
      </c>
      <c r="GI8" s="66">
        <f t="shared" si="5"/>
        <v>176</v>
      </c>
      <c r="GJ8" s="66">
        <f t="shared" si="5"/>
        <v>177</v>
      </c>
      <c r="GK8" s="66">
        <f t="shared" si="5"/>
        <v>178</v>
      </c>
      <c r="GL8" s="66">
        <f t="shared" si="5"/>
        <v>179</v>
      </c>
      <c r="GM8" s="66">
        <f t="shared" si="5"/>
        <v>180</v>
      </c>
      <c r="GN8" s="66">
        <f t="shared" si="5"/>
        <v>181</v>
      </c>
      <c r="GO8" s="66">
        <f t="shared" si="5"/>
        <v>182</v>
      </c>
      <c r="GP8" s="66">
        <f t="shared" si="5"/>
        <v>183</v>
      </c>
      <c r="GQ8" s="66">
        <f t="shared" si="5"/>
        <v>184</v>
      </c>
      <c r="GR8" s="66">
        <f t="shared" si="5"/>
        <v>185</v>
      </c>
      <c r="GS8" s="66">
        <f t="shared" si="5"/>
        <v>186</v>
      </c>
      <c r="GT8" s="66">
        <f t="shared" si="5"/>
        <v>187</v>
      </c>
      <c r="GU8" s="66">
        <f t="shared" si="5"/>
        <v>188</v>
      </c>
      <c r="GV8" s="66">
        <f>GR8+1</f>
        <v>186</v>
      </c>
      <c r="GW8" s="66">
        <f>GV8+1</f>
        <v>187</v>
      </c>
      <c r="GX8" s="66">
        <f>GW8+1</f>
        <v>188</v>
      </c>
      <c r="GY8" s="66">
        <v>189</v>
      </c>
      <c r="GZ8" s="66">
        <v>190</v>
      </c>
      <c r="HA8" s="66">
        <v>191</v>
      </c>
      <c r="HB8" s="66">
        <v>192</v>
      </c>
      <c r="HC8" s="66">
        <f>HB8+1</f>
        <v>193</v>
      </c>
      <c r="HD8" s="66">
        <f>HC8+1</f>
        <v>194</v>
      </c>
      <c r="HE8" s="66">
        <f>HD8+1</f>
        <v>195</v>
      </c>
      <c r="HF8" s="66">
        <f>HE8+1</f>
        <v>196</v>
      </c>
      <c r="HG8" s="66">
        <f>HF8+1</f>
        <v>197</v>
      </c>
      <c r="HH8" s="66">
        <v>192</v>
      </c>
      <c r="HI8" s="66">
        <f t="shared" si="5"/>
        <v>193</v>
      </c>
      <c r="HJ8" s="66">
        <f t="shared" si="5"/>
        <v>194</v>
      </c>
      <c r="HK8" s="66">
        <f t="shared" si="5"/>
        <v>195</v>
      </c>
      <c r="HL8" s="66">
        <f t="shared" si="5"/>
        <v>196</v>
      </c>
      <c r="HM8" s="66">
        <f t="shared" si="5"/>
        <v>197</v>
      </c>
      <c r="HN8" s="66">
        <f t="shared" si="5"/>
        <v>198</v>
      </c>
      <c r="HO8" s="66">
        <f t="shared" si="5"/>
        <v>199</v>
      </c>
      <c r="HP8" s="66">
        <f t="shared" si="5"/>
        <v>200</v>
      </c>
      <c r="HQ8" s="66">
        <f t="shared" si="5"/>
        <v>201</v>
      </c>
      <c r="HR8" s="66">
        <f t="shared" si="5"/>
        <v>202</v>
      </c>
      <c r="HS8" s="66">
        <f t="shared" si="5"/>
        <v>203</v>
      </c>
      <c r="HT8" s="66">
        <f t="shared" si="5"/>
        <v>204</v>
      </c>
      <c r="HU8" s="66">
        <f t="shared" si="5"/>
        <v>205</v>
      </c>
      <c r="HV8" s="66">
        <f t="shared" si="5"/>
        <v>206</v>
      </c>
      <c r="HW8" s="66">
        <f t="shared" si="5"/>
        <v>207</v>
      </c>
      <c r="HX8" s="66">
        <f t="shared" si="5"/>
        <v>208</v>
      </c>
      <c r="HY8" s="66">
        <f t="shared" si="5"/>
        <v>209</v>
      </c>
      <c r="HZ8" s="66">
        <f t="shared" si="5"/>
        <v>210</v>
      </c>
      <c r="IA8" s="66">
        <f t="shared" si="5"/>
        <v>211</v>
      </c>
      <c r="IB8" s="67">
        <f t="shared" si="5"/>
        <v>212</v>
      </c>
      <c r="IC8" s="66">
        <f t="shared" si="5"/>
        <v>213</v>
      </c>
      <c r="ID8" s="66">
        <f t="shared" si="5"/>
        <v>214</v>
      </c>
      <c r="IE8" s="66">
        <f t="shared" si="5"/>
        <v>215</v>
      </c>
    </row>
    <row r="9" spans="1:256" s="73" customFormat="1" ht="16.5" customHeight="1" x14ac:dyDescent="0.2">
      <c r="A9" s="68"/>
      <c r="B9" s="69" t="s">
        <v>84</v>
      </c>
      <c r="C9" s="70"/>
      <c r="D9" s="70"/>
      <c r="E9" s="70"/>
      <c r="F9" s="71" t="s">
        <v>85</v>
      </c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IC9" s="74"/>
      <c r="ID9" s="74"/>
      <c r="IE9" s="74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  <c r="IR9" s="75"/>
      <c r="IS9" s="75"/>
      <c r="IT9" s="75"/>
      <c r="IU9" s="75"/>
      <c r="IV9" s="75"/>
    </row>
    <row r="10" spans="1:256" s="91" customFormat="1" outlineLevel="1" x14ac:dyDescent="0.2">
      <c r="A10" s="76">
        <v>1</v>
      </c>
      <c r="B10" s="77" t="s">
        <v>86</v>
      </c>
      <c r="C10" s="78">
        <f t="shared" ref="C10:C15" si="6">D10</f>
        <v>176900255.72</v>
      </c>
      <c r="D10" s="79">
        <v>176900255.72</v>
      </c>
      <c r="E10" s="78"/>
      <c r="F10" s="78">
        <f t="shared" ref="F10:F15" si="7">G10</f>
        <v>83824272.469999999</v>
      </c>
      <c r="G10" s="79">
        <v>83824272.469999999</v>
      </c>
      <c r="H10" s="80"/>
      <c r="I10" s="78">
        <f t="shared" ref="I10:I15" si="8">SUM(J10:K10)</f>
        <v>71384149.129999995</v>
      </c>
      <c r="J10" s="79">
        <v>71384149.129999995</v>
      </c>
      <c r="K10" s="80"/>
      <c r="L10" s="81">
        <f>F10/C10</f>
        <v>0.47385048782901784</v>
      </c>
      <c r="M10" s="81">
        <f>G10/D10</f>
        <v>0.47385048782901784</v>
      </c>
      <c r="N10" s="82"/>
      <c r="O10" s="81">
        <f>F10/I10</f>
        <v>1.1742701074624409</v>
      </c>
      <c r="P10" s="81">
        <f>G10/J10</f>
        <v>1.1742701074624409</v>
      </c>
      <c r="Q10" s="82"/>
      <c r="R10" s="78">
        <f t="shared" ref="R10:R16" si="9">SUM(S10:T10)</f>
        <v>150574937.19999999</v>
      </c>
      <c r="S10" s="79">
        <v>150574937.19999999</v>
      </c>
      <c r="T10" s="80"/>
      <c r="U10" s="78">
        <f>SUM(V10:W10)</f>
        <v>70698199.120000005</v>
      </c>
      <c r="V10" s="79">
        <v>70698199.120000005</v>
      </c>
      <c r="W10" s="80"/>
      <c r="X10" s="78">
        <f t="shared" ref="X10:X15" si="10">SUM(Y10:Z10)</f>
        <v>62177297.870000005</v>
      </c>
      <c r="Y10" s="79">
        <v>62177297.870000005</v>
      </c>
      <c r="Z10" s="83"/>
      <c r="AA10" s="81">
        <f t="shared" ref="AA10:AB16" si="11">U10/R10</f>
        <v>0.46952169089133122</v>
      </c>
      <c r="AB10" s="81">
        <f t="shared" si="11"/>
        <v>0.46952169089133122</v>
      </c>
      <c r="AC10" s="82"/>
      <c r="AD10" s="81">
        <f>U10/X10</f>
        <v>1.137041999924401</v>
      </c>
      <c r="AE10" s="81">
        <f>V10/Y10</f>
        <v>1.137041999924401</v>
      </c>
      <c r="AF10" s="82"/>
      <c r="AG10" s="78">
        <f>SUM(AH10:AI10)</f>
        <v>95230020</v>
      </c>
      <c r="AH10" s="79">
        <v>95230020</v>
      </c>
      <c r="AI10" s="80"/>
      <c r="AJ10" s="78">
        <f>SUM(AK10:AL10)</f>
        <v>40625605.270000003</v>
      </c>
      <c r="AK10" s="79">
        <v>40625605.270000003</v>
      </c>
      <c r="AL10" s="80"/>
      <c r="AM10" s="78">
        <f t="shared" ref="AM10:AM15" si="12">SUM(AN10:AO10)</f>
        <v>40856919.270000003</v>
      </c>
      <c r="AN10" s="79">
        <v>40856919.270000003</v>
      </c>
      <c r="AO10" s="78"/>
      <c r="AP10" s="81">
        <f t="shared" ref="AP10:AQ16" si="13">AJ10/AG10</f>
        <v>0.42660502717525423</v>
      </c>
      <c r="AQ10" s="81">
        <f t="shared" si="13"/>
        <v>0.42660502717525423</v>
      </c>
      <c r="AR10" s="82"/>
      <c r="AS10" s="81">
        <f t="shared" ref="AS10:AT16" si="14">AJ10/AM10</f>
        <v>0.99433843754906293</v>
      </c>
      <c r="AT10" s="81">
        <f t="shared" si="14"/>
        <v>0.99433843754906293</v>
      </c>
      <c r="AU10" s="82"/>
      <c r="AV10" s="78">
        <f>SUM(AW10:AX10)</f>
        <v>9616400</v>
      </c>
      <c r="AW10" s="79">
        <v>9616400</v>
      </c>
      <c r="AX10" s="80"/>
      <c r="AY10" s="78">
        <f>SUM(AZ10:BA10)</f>
        <v>3901470.31</v>
      </c>
      <c r="AZ10" s="79">
        <v>3901470.31</v>
      </c>
      <c r="BA10" s="80"/>
      <c r="BB10" s="78">
        <f t="shared" ref="BB10:BB15" si="15">SUM(BC10:BD10)</f>
        <v>4128242.4</v>
      </c>
      <c r="BC10" s="79">
        <v>4128242.4</v>
      </c>
      <c r="BD10" s="78"/>
      <c r="BE10" s="81">
        <f>AY10/AV10</f>
        <v>0.40571006925668651</v>
      </c>
      <c r="BF10" s="81">
        <f>AZ10/AW10</f>
        <v>0.40571006925668651</v>
      </c>
      <c r="BG10" s="82"/>
      <c r="BH10" s="84">
        <f t="shared" ref="BH10:BH16" si="16">AY10/BB10</f>
        <v>0.94506812632901593</v>
      </c>
      <c r="BI10" s="84">
        <f>IF(BC10=0," ",IF(AZ10/BC10*100&gt;200,"СВ.200",AZ10/BC10))</f>
        <v>0.94506812632901593</v>
      </c>
      <c r="BJ10" s="82"/>
      <c r="BK10" s="78">
        <f>SUM(BL10:BM10)</f>
        <v>17536290</v>
      </c>
      <c r="BL10" s="79">
        <v>17536290</v>
      </c>
      <c r="BM10" s="80"/>
      <c r="BN10" s="78">
        <f>SUM(BO10:BP10)</f>
        <v>10676589.359999999</v>
      </c>
      <c r="BO10" s="79">
        <v>10676589.359999999</v>
      </c>
      <c r="BP10" s="80"/>
      <c r="BQ10" s="78">
        <f t="shared" ref="BQ10:BQ15" si="17">SUM(BR10:BS10)</f>
        <v>9159280.1199999992</v>
      </c>
      <c r="BR10" s="79">
        <v>9159280.1199999992</v>
      </c>
      <c r="BS10" s="78"/>
      <c r="BT10" s="81">
        <f>BN10/BK10</f>
        <v>0.60882828465998218</v>
      </c>
      <c r="BU10" s="81">
        <f>BO10/BL10</f>
        <v>0.60882828465998218</v>
      </c>
      <c r="BV10" s="82"/>
      <c r="BW10" s="81">
        <f>BN10/BQ10</f>
        <v>1.1656581325301798</v>
      </c>
      <c r="BX10" s="81">
        <f>BO10/BR10</f>
        <v>1.1656581325301798</v>
      </c>
      <c r="BY10" s="82"/>
      <c r="BZ10" s="78">
        <f>SUM(CA10:CB10)</f>
        <v>0</v>
      </c>
      <c r="CA10" s="79"/>
      <c r="CB10" s="80"/>
      <c r="CC10" s="78">
        <f>SUM(CD10:CE10)</f>
        <v>0</v>
      </c>
      <c r="CD10" s="79">
        <v>0</v>
      </c>
      <c r="CE10" s="80"/>
      <c r="CF10" s="78">
        <f t="shared" ref="CF10:CF15" si="18">SUM(CG10:CH10)</f>
        <v>0</v>
      </c>
      <c r="CG10" s="79">
        <v>0</v>
      </c>
      <c r="CH10" s="78"/>
      <c r="CI10" s="81" t="str">
        <f>IF(BZ10&lt;0," ",IF(CC10&lt;0," ",IF(CC10=0," ",IF(BZ10/CC10*100&gt;200,"СВ.200",BZ10/CC10))))</f>
        <v xml:space="preserve"> </v>
      </c>
      <c r="CJ10" s="81" t="str">
        <f>IF(CA10&lt;0," ",IF(CD10&lt;0," ",IF(CD10=0," ",IF(CA10/CD10*100&gt;200,"СВ.200",CA10/CD10))))</f>
        <v xml:space="preserve"> </v>
      </c>
      <c r="CK10" s="82"/>
      <c r="CL10" s="81" t="str">
        <f>IF(CC10&lt;0," ",IF(CF10&lt;0," ",IF(CF10=0," ",IF(CC10/CF10*100&gt;200,"СВ.200",CC10/CF10))))</f>
        <v xml:space="preserve"> </v>
      </c>
      <c r="CM10" s="81" t="str">
        <f>IF(CD10&lt;0," ",IF(CG10&lt;0," ",IF(CG10=0," ",IF(CD10/CG10*100&gt;200,"СВ.200",CD10/CG10))))</f>
        <v xml:space="preserve"> </v>
      </c>
      <c r="CN10" s="82"/>
      <c r="CO10" s="78">
        <f>SUM(CP10:CQ10)</f>
        <v>4821000</v>
      </c>
      <c r="CP10" s="79">
        <v>4821000</v>
      </c>
      <c r="CQ10" s="80"/>
      <c r="CR10" s="78">
        <f>SUM(CS10:CT10)</f>
        <v>4368179.16</v>
      </c>
      <c r="CS10" s="79">
        <v>4368179.16</v>
      </c>
      <c r="CT10" s="80"/>
      <c r="CU10" s="78">
        <f t="shared" ref="CU10:CU15" si="19">SUM(CV10:CW10)</f>
        <v>3992299.8</v>
      </c>
      <c r="CV10" s="79">
        <v>3992299.8</v>
      </c>
      <c r="CW10" s="78"/>
      <c r="CX10" s="81">
        <f>IF(CO10=0," ",IF(CR10/CO10*100&gt;200,"СВ.200",CR10/CO10))</f>
        <v>0.90607325451151222</v>
      </c>
      <c r="CY10" s="81">
        <f>IF(CP10=0," ",IF(CS10/CP10*100&gt;200,"СВ.200",CS10/CP10))</f>
        <v>0.90607325451151222</v>
      </c>
      <c r="CZ10" s="82"/>
      <c r="DA10" s="81">
        <f>IF(CU10=0," ",IF(CR10/CU10*100&gt;200,"СВ.200",CR10/CU10))</f>
        <v>1.0941510855472327</v>
      </c>
      <c r="DB10" s="81">
        <f>IF(CV10=0," ",IF(CS10/CV10*100&gt;200,"СВ.200",CS10/CV10))</f>
        <v>1.0941510855472327</v>
      </c>
      <c r="DC10" s="82"/>
      <c r="DD10" s="78">
        <f>SUM(DE10:DF10)</f>
        <v>3000</v>
      </c>
      <c r="DE10" s="79">
        <v>3000</v>
      </c>
      <c r="DF10" s="80"/>
      <c r="DG10" s="78">
        <f>SUM(DH10:DI10)</f>
        <v>0</v>
      </c>
      <c r="DH10" s="79">
        <v>0</v>
      </c>
      <c r="DI10" s="80"/>
      <c r="DJ10" s="78">
        <f t="shared" ref="DJ10:DJ15" si="20">SUM(DK10:DL10)</f>
        <v>-9765</v>
      </c>
      <c r="DK10" s="79">
        <v>-9765</v>
      </c>
      <c r="DL10" s="78"/>
      <c r="DM10" s="81" t="str">
        <f t="shared" ref="DM10:DN15" si="21">IF(DD10&lt;=0," ",IF(DG10&lt;=0," ",IF(DG10/DD10*100&gt;200,"СВ.200",DG10/DD10)))</f>
        <v xml:space="preserve"> </v>
      </c>
      <c r="DN10" s="81" t="str">
        <f t="shared" si="21"/>
        <v xml:space="preserve"> </v>
      </c>
      <c r="DO10" s="82"/>
      <c r="DP10" s="81" t="str">
        <f>IF(DJ10=0," ",IF(DG10=0," ",IF(DG10/DJ10*100&gt;200,"СВ.200",DG10/DJ10)))</f>
        <v xml:space="preserve"> </v>
      </c>
      <c r="DQ10" s="81" t="str">
        <f>IF(DK10=0," ",IF(DH10=0," ",IF(DH10/DK10*100&gt;200,"СВ.200",DH10/DK10)))</f>
        <v xml:space="preserve"> </v>
      </c>
      <c r="DR10" s="82"/>
      <c r="DS10" s="78">
        <f>SUM(DT10:DU10)</f>
        <v>8329000</v>
      </c>
      <c r="DT10" s="79">
        <v>8329000</v>
      </c>
      <c r="DU10" s="80"/>
      <c r="DV10" s="78">
        <f>SUM(DW10:DX10)</f>
        <v>101326.53</v>
      </c>
      <c r="DW10" s="79">
        <v>101326.53</v>
      </c>
      <c r="DX10" s="80"/>
      <c r="DY10" s="78">
        <f t="shared" ref="DY10:DY16" si="22">SUM(DZ10:EA10)</f>
        <v>691384.37</v>
      </c>
      <c r="DZ10" s="79">
        <v>691384.37</v>
      </c>
      <c r="EA10" s="78"/>
      <c r="EB10" s="81">
        <f>IF(DS10=0," ",IF(DV10/DS10*100&gt;200,"СВ.200",DV10/DS10))</f>
        <v>1.2165509665025814E-2</v>
      </c>
      <c r="EC10" s="81">
        <f>IF(DT10=0," ",IF(DW10/DT10*100&gt;200,"СВ.200",DW10/DT10))</f>
        <v>1.2165509665025814E-2</v>
      </c>
      <c r="ED10" s="82"/>
      <c r="EE10" s="81">
        <f>IF(DY10=0," ",IF(DV10/DY10*100&gt;200,"СВ.200",DV10/DY10))</f>
        <v>0.14655600328367271</v>
      </c>
      <c r="EF10" s="81">
        <f>IF(DZ10=0," ",IF(DW10/DZ10*100&gt;200,"СВ.200",DW10/DZ10))</f>
        <v>0.14655600328367271</v>
      </c>
      <c r="EG10" s="82"/>
      <c r="EH10" s="78">
        <f>SUM(EI10:EJ10)</f>
        <v>6939613.2000000002</v>
      </c>
      <c r="EI10" s="79">
        <v>6939613.2000000002</v>
      </c>
      <c r="EJ10" s="80"/>
      <c r="EK10" s="78">
        <f>SUM(EL10:EM10)</f>
        <v>2126835.44</v>
      </c>
      <c r="EL10" s="83">
        <v>2126835.44</v>
      </c>
      <c r="EM10" s="80"/>
      <c r="EN10" s="78">
        <f>SUM(EO10:EP10)</f>
        <v>1028374.17</v>
      </c>
      <c r="EO10" s="83">
        <v>1028374.17</v>
      </c>
      <c r="EP10" s="78"/>
      <c r="EQ10" s="81">
        <f>IF(EH10=0," ",IF(EK10/EH10*100&gt;200,"СВ.200",EK10/EH10))</f>
        <v>0.30647751952515162</v>
      </c>
      <c r="ER10" s="81">
        <f>IF(EI10=0," ",IF(EL10/EI10*100&gt;200,"СВ.200",EL10/EI10))</f>
        <v>0.30647751952515162</v>
      </c>
      <c r="ES10" s="82"/>
      <c r="ET10" s="81" t="str">
        <f>IF(EN10=0," ",IF(EK10/EN10*100&gt;200,"СВ.200",EK10/EN10))</f>
        <v>СВ.200</v>
      </c>
      <c r="EU10" s="81" t="str">
        <f>IF(EO10=0," ",IF(EL10/EO10*100&gt;200,"СВ.200",EL10/EO10))</f>
        <v>СВ.200</v>
      </c>
      <c r="EV10" s="82"/>
      <c r="EW10" s="78">
        <f>SUM(EX10:EY10)</f>
        <v>0</v>
      </c>
      <c r="EX10" s="80"/>
      <c r="EY10" s="78"/>
      <c r="EZ10" s="78">
        <f>SUM(FA10:FB10)</f>
        <v>0</v>
      </c>
      <c r="FA10" s="80"/>
      <c r="FB10" s="78"/>
      <c r="FC10" s="78">
        <f t="shared" ref="FC10:FC15" si="23">SUM(FD10:FE10)</f>
        <v>0</v>
      </c>
      <c r="FD10" s="83"/>
      <c r="FE10" s="78"/>
      <c r="FF10" s="81" t="str">
        <f>IF(EW10&lt;=0," ",IF(EZ10&lt;=0," ",IF(EZ10/EW10*100&gt;200,"СВ.200",EZ10/EW10)))</f>
        <v xml:space="preserve"> </v>
      </c>
      <c r="FG10" s="81" t="str">
        <f>IF(EX10&lt;=0," ",IF(FA10&lt;=0," ",IF(FA10/EX10*100&gt;200,"СВ.200",FA10/EX10)))</f>
        <v xml:space="preserve"> </v>
      </c>
      <c r="FH10" s="81" t="str">
        <f>IF(EY10=0," ",IF(FB10/EY10*100&gt;200,"СВ.200",FB10/EY10))</f>
        <v xml:space="preserve"> </v>
      </c>
      <c r="FI10" s="81" t="str">
        <f>IF(FC10&lt;=0," ",IF(EZ10&lt;=0," ",IF(EZ10/FC10*100&gt;200,"СВ.200",EZ10/FC10)))</f>
        <v xml:space="preserve"> </v>
      </c>
      <c r="FJ10" s="81" t="str">
        <f>IF(FD10&lt;=0," ",IF(FA10&lt;=0," ",IF(FA10/FD10*100&gt;200,"СВ.200",FA10/FD10)))</f>
        <v xml:space="preserve"> </v>
      </c>
      <c r="FK10" s="81" t="str">
        <f>IF(FB10=0," ",IF(FE10/FB10*100&gt;200,"СВ.200",FE10/FB10))</f>
        <v xml:space="preserve"> </v>
      </c>
      <c r="FL10" s="78">
        <f>SUM(FM10:FN10)</f>
        <v>8099614</v>
      </c>
      <c r="FM10" s="79">
        <v>8099614</v>
      </c>
      <c r="FN10" s="78"/>
      <c r="FO10" s="78">
        <f>SUM(FP10:FQ10)</f>
        <v>8898193.0500000007</v>
      </c>
      <c r="FP10" s="79">
        <v>8898193.0500000007</v>
      </c>
      <c r="FQ10" s="78"/>
      <c r="FR10" s="78">
        <f t="shared" ref="FR10:FR15" si="24">SUM(FS10:FT10)</f>
        <v>2330562.7400000002</v>
      </c>
      <c r="FS10" s="79">
        <v>2330562.7400000002</v>
      </c>
      <c r="FT10" s="78"/>
      <c r="FU10" s="81">
        <f t="shared" ref="FU10:FW16" si="25">IF(FL10=0," ",IF(FO10/FL10*100&gt;200,"СВ.200",FO10/FL10))</f>
        <v>1.0985947046365421</v>
      </c>
      <c r="FV10" s="81">
        <f t="shared" si="25"/>
        <v>1.0985947046365421</v>
      </c>
      <c r="FW10" s="81" t="str">
        <f t="shared" si="25"/>
        <v xml:space="preserve"> </v>
      </c>
      <c r="FX10" s="81" t="str">
        <f t="shared" ref="FX10:FY16" si="26">IF(FR10=0," ",IF(FO10/FR10*100&gt;200,"СВ.200",FO10/FR10))</f>
        <v>СВ.200</v>
      </c>
      <c r="FY10" s="81" t="str">
        <f t="shared" si="26"/>
        <v>СВ.200</v>
      </c>
      <c r="FZ10" s="81" t="str">
        <f t="shared" ref="FZ10:FZ16" si="27">IF(FQ10=0," ",IF(FT10/FQ10*100&gt;200,"СВ.200",FT10/FQ10))</f>
        <v xml:space="preserve"> </v>
      </c>
      <c r="GA10" s="85">
        <f t="shared" ref="GA10:GA16" si="28">SUM(GB10:GC10)</f>
        <v>0</v>
      </c>
      <c r="GB10" s="79"/>
      <c r="GC10" s="78"/>
      <c r="GD10" s="85">
        <f t="shared" ref="GD10:GD15" si="29">SUM(GE10:GF10)</f>
        <v>0</v>
      </c>
      <c r="GE10" s="79">
        <v>0</v>
      </c>
      <c r="GF10" s="78"/>
      <c r="GG10" s="81" t="str">
        <f t="shared" ref="GG10:GG15" si="30">IF(GA10&lt;0," ",IF(GD10&lt;0," ",IF(GD10=0," ",IF(GA10/GD10*100&gt;200,"СВ.200",GA10/GD10))))</f>
        <v xml:space="preserve"> </v>
      </c>
      <c r="GH10" s="81" t="str">
        <f>IF(GB10&lt;=0," ",IF(GE10&lt;=0," ",IF(GB10/GE10*100&gt;200,"СВ.200",GB10/GE10)))</f>
        <v xml:space="preserve"> </v>
      </c>
      <c r="GI10" s="81" t="str">
        <f t="shared" ref="GI10:GI15" si="31">IF(GC10&lt;0," ",IF(GF10&lt;0," ",IF(GF10=0," ",IF(GC10/GF10*100&gt;200,"СВ.200",GC10/GF10))))</f>
        <v xml:space="preserve"> </v>
      </c>
      <c r="GJ10" s="86">
        <f>IF(X10&lt;=0," ",IF(I10&lt;=0," ",IF(X10/I10*100&gt;200,"СВ.200",X10/I10)))</f>
        <v>0.87102387053415609</v>
      </c>
      <c r="GK10" s="81">
        <f>IF(Y10&lt;=0," ",IF(J10&lt;=0," ",IF(Y10/J10*100&gt;200,"СВ.200",Y10/J10)))</f>
        <v>0.87102387053415609</v>
      </c>
      <c r="GL10" s="81"/>
      <c r="GM10" s="86">
        <f>IF(U10&lt;=0," ",IF(F10&lt;=0," ",IF(U10/F10*100&gt;200,"СВ.200",U10/F10)))</f>
        <v>0.84340963585818529</v>
      </c>
      <c r="GN10" s="81">
        <f t="shared" ref="GM10:GO42" si="32">IF(V10&lt;=0," ",IF(G10&lt;=0," ",IF(V10/G10*100&gt;200,"СВ.200",V10/G10)))</f>
        <v>0.84340963585818529</v>
      </c>
      <c r="GO10" s="81"/>
      <c r="GP10" s="86">
        <f>IF(AM10&lt;=0," ",IF(X10&lt;=0," ",IF(AM10/X10*100&gt;200,"СВ.200",AM10/X10)))</f>
        <v>0.65710348744043934</v>
      </c>
      <c r="GQ10" s="81">
        <f t="shared" ref="GP10:GR42" si="33">IF(AN10&lt;=0," ",IF(Y10&lt;=0," ",IF(AN10/Y10*100&gt;200,"СВ.200",AN10/Y10)))</f>
        <v>0.65710348744043934</v>
      </c>
      <c r="GR10" s="87"/>
      <c r="GS10" s="86">
        <f t="shared" ref="GS10:GU42" si="34">IF(AJ10&lt;=0," ",IF(U10&lt;=0," ",IF(AJ10/U10*100&gt;200,"СВ.200",AJ10/U10)))</f>
        <v>0.57463423079623133</v>
      </c>
      <c r="GT10" s="81">
        <f>IF(AK10&lt;=0," ",IF(V10&lt;=0," ",IF(AK10/V10*100&gt;200,"СВ.200",AK10/V10)))</f>
        <v>0.57463423079623133</v>
      </c>
      <c r="GU10" s="88"/>
      <c r="GV10" s="86">
        <f>IF(BB10&lt;=0," ",IF(X10&lt;=0," ",IF(BB10/X10*100&gt;200,"СВ.200",BB10/X10)))</f>
        <v>6.6394689724717681E-2</v>
      </c>
      <c r="GW10" s="81">
        <f t="shared" ref="GV10:GW16" si="35">IF(BC10&lt;=0," ",IF(Y10&lt;=0," ",IF(BC10/Y10*100&gt;200,"СВ.200",BC10/Y10)))</f>
        <v>6.6394689724717681E-2</v>
      </c>
      <c r="GX10" s="87" t="str">
        <f t="shared" ref="GX10:GX16" si="36">IF(BD10&lt;=0," ",IF(W10&lt;=0," ",IF(BD10/W10*100&gt;200,"СВ.200",BD10/W10)))</f>
        <v xml:space="preserve"> </v>
      </c>
      <c r="GY10" s="89">
        <f t="shared" ref="GY10:HA42" si="37">IF(AY10&lt;=0," ",IF(U10&lt;=0," ",IF(AY10/U10*100&gt;200,"СВ.200",AY10/U10)))</f>
        <v>5.5184861263266639E-2</v>
      </c>
      <c r="GZ10" s="90">
        <f>IF(AZ10&lt;=0," ",IF(V10&lt;=0," ",IF(AZ10/V10*100&gt;200,"СВ.200",AZ10/V10)))</f>
        <v>5.5184861263266639E-2</v>
      </c>
      <c r="HA10" s="88"/>
      <c r="HB10" s="86">
        <f>IF(BQ10&lt;=0," ",IF(X10&lt;=0," ",IF(BQ10/X10*100&gt;200,"СВ.200",BQ10/X10)))</f>
        <v>0.14730907314676456</v>
      </c>
      <c r="HC10" s="81">
        <f>IF(BR10&lt;=0," ",IF(Y10&lt;=0," ",IF(BR10/Y10*100&gt;200,"СВ.200",BR10/Y10)))</f>
        <v>0.14730907314676456</v>
      </c>
      <c r="HD10" s="87" t="str">
        <f>IF(BS10&lt;=0," ",IF(Z10&lt;=0," ",IF(BS10/Z10*100&gt;200,"СВ.200",BS10/Z10)))</f>
        <v xml:space="preserve"> </v>
      </c>
      <c r="HE10" s="86">
        <f>IF(BN10&lt;=0," ",IF(U10&lt;=0," ",IF(BN10/U10*100&gt;200,"СВ.200",BN10/U10)))</f>
        <v>0.15101642606027385</v>
      </c>
      <c r="HF10" s="81">
        <f>IF(BO10&lt;=0," ",IF(V10&lt;=0," ",IF(BO10/V10*100&gt;200,"СВ.200",BO10/V10)))</f>
        <v>0.15101642606027385</v>
      </c>
      <c r="HG10" s="87" t="str">
        <f t="shared" ref="HG10:HG16" si="38">IF(BP10&lt;=0," ",IF(W10&lt;=0," ",IF(BP10/W10*100&gt;200,"СВ.200",BP10/W10)))</f>
        <v xml:space="preserve"> </v>
      </c>
      <c r="HH10" s="86" t="str">
        <f>IF(CF10&lt;=0," ",IF(X10&lt;=0," ",IF(CF10/X10*100&gt;200,"СВ.200",CF10/X10)))</f>
        <v xml:space="preserve"> </v>
      </c>
      <c r="HI10" s="81" t="str">
        <f>IF(CG10&lt;=0," ",IF(Y10&lt;=0," ",IF(CG10/Y10*100&gt;200,"СВ.200",CG10/Y10)))</f>
        <v xml:space="preserve"> </v>
      </c>
      <c r="HJ10" s="87"/>
      <c r="HK10" s="86" t="str">
        <f>IF(CC10&lt;=0," ",IF(U10&lt;=0," ",IF(CC10/U10*100&gt;200,"СВ.200",CC10/U10)))</f>
        <v xml:space="preserve"> </v>
      </c>
      <c r="HL10" s="81" t="str">
        <f t="shared" ref="HL10:HM16" si="39">IF(CD10&lt;=0," ",IF(V10&lt;=0," ",IF(CD10/V10*100&gt;200,"СВ.200",CD10/V10)))</f>
        <v xml:space="preserve"> </v>
      </c>
      <c r="HM10" s="87" t="str">
        <f t="shared" si="39"/>
        <v xml:space="preserve"> </v>
      </c>
      <c r="HN10" s="86">
        <f>IF(EN10&lt;=0," ",IF(X10&lt;=0," ",IF(EN10/X10*100&gt;200,"СВ.200",EN10/X10)))</f>
        <v>1.653938342817856E-2</v>
      </c>
      <c r="HO10" s="81">
        <f t="shared" ref="HN10:HP42" si="40">IF(EO10&lt;=0," ",IF(Y10&lt;=0," ",IF(EO10/Y10*100&gt;200,"СВ.200",EO10/Y10)))</f>
        <v>1.653938342817856E-2</v>
      </c>
      <c r="HP10" s="87"/>
      <c r="HQ10" s="86">
        <f>IF(EK10&lt;=0," ",IF(U10&lt;=0," ",IF(EK10/U10*100&gt;200,"СВ.200",EK10/U10)))</f>
        <v>3.0083304334103382E-2</v>
      </c>
      <c r="HR10" s="81">
        <f t="shared" ref="HQ10:HS42" si="41">IF(EL10&lt;=0," ",IF(V10&lt;=0," ",IF(EL10/V10*100&gt;200,"СВ.200",EL10/V10)))</f>
        <v>3.0083304334103382E-2</v>
      </c>
      <c r="HS10" s="87"/>
      <c r="HT10" s="86">
        <f>IF(DY10&lt;=0," ",IF(X10&lt;=0," ",IF(DY10/X10*100&gt;200,"СВ.200",DY10/X10)))</f>
        <v>1.1119562825736543E-2</v>
      </c>
      <c r="HU10" s="81">
        <f t="shared" ref="HT10:HV25" si="42">IF(DZ10&lt;=0," ",IF(Y10&lt;=0," ",IF(DZ10/Y10*100&gt;200,"СВ.200",DZ10/Y10)))</f>
        <v>1.1119562825736543E-2</v>
      </c>
      <c r="HV10" s="87"/>
      <c r="HW10" s="86">
        <f>IF(DV10&lt;=0," ",IF(U10&lt;=0," ",IF(DV10/U10*100&gt;200,"СВ.200",DV10/U10)))</f>
        <v>1.43322646490631E-3</v>
      </c>
      <c r="HX10" s="81">
        <f t="shared" ref="HW10:HY42" si="43">IF(DW10&lt;=0," ",IF(V10&lt;=0," ",IF(DW10/V10*100&gt;200,"СВ.200",DW10/V10)))</f>
        <v>1.43322646490631E-3</v>
      </c>
      <c r="HY10" s="87"/>
      <c r="HZ10" s="86">
        <f>IF(FR10&lt;=0," ",IF(X10&lt;=0," ",IF(FR10/X10*100&gt;200,"СВ.200",FR10/X10)))</f>
        <v>3.748253494181638E-2</v>
      </c>
      <c r="IA10" s="81">
        <f t="shared" ref="HZ10:IB42" si="44">IF(FS10&lt;=0," ",IF(Y10&lt;=0," ",IF(FS10/Y10*100&gt;200,"СВ.200",FS10/Y10)))</f>
        <v>3.748253494181638E-2</v>
      </c>
      <c r="IB10" s="88"/>
      <c r="IC10" s="86">
        <f t="shared" ref="IC10:IE42" si="45">IF(FO10&lt;=0," ",IF(U10&lt;=0," ",IF(FO10/U10*100&gt;200,"СВ.200",FO10/U10)))</f>
        <v>0.1258616649470321</v>
      </c>
      <c r="ID10" s="81">
        <f t="shared" si="45"/>
        <v>0.1258616649470321</v>
      </c>
      <c r="IE10" s="87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  <c r="IT10" s="75"/>
      <c r="IU10" s="75"/>
      <c r="IV10" s="75"/>
    </row>
    <row r="11" spans="1:256" s="91" customFormat="1" outlineLevel="1" x14ac:dyDescent="0.2">
      <c r="A11" s="76">
        <v>2</v>
      </c>
      <c r="B11" s="77" t="s">
        <v>87</v>
      </c>
      <c r="C11" s="78">
        <f t="shared" si="6"/>
        <v>5122864761.8000002</v>
      </c>
      <c r="D11" s="79">
        <v>5122864761.8000002</v>
      </c>
      <c r="E11" s="78"/>
      <c r="F11" s="78">
        <f t="shared" si="7"/>
        <v>2451124973.3499999</v>
      </c>
      <c r="G11" s="79">
        <v>2451124973.3499999</v>
      </c>
      <c r="H11" s="80"/>
      <c r="I11" s="78">
        <f t="shared" si="8"/>
        <v>2097633399.77</v>
      </c>
      <c r="J11" s="79">
        <v>2097633399.77</v>
      </c>
      <c r="K11" s="80"/>
      <c r="L11" s="81">
        <f t="shared" ref="L11:M16" si="46">F11/C11</f>
        <v>0.47846763233483408</v>
      </c>
      <c r="M11" s="81">
        <f t="shared" si="46"/>
        <v>0.47846763233483408</v>
      </c>
      <c r="N11" s="82"/>
      <c r="O11" s="81">
        <f t="shared" ref="O11:P16" si="47">F11/I11</f>
        <v>1.1685192339227433</v>
      </c>
      <c r="P11" s="81">
        <f t="shared" si="47"/>
        <v>1.1685192339227433</v>
      </c>
      <c r="Q11" s="82"/>
      <c r="R11" s="78">
        <f t="shared" si="9"/>
        <v>4676715846.9499998</v>
      </c>
      <c r="S11" s="79">
        <v>4676715846.9499998</v>
      </c>
      <c r="T11" s="80"/>
      <c r="U11" s="78">
        <f t="shared" ref="U11:U39" si="48">SUM(V11:W11)</f>
        <v>2211816739.54</v>
      </c>
      <c r="V11" s="79">
        <v>2211816739.54</v>
      </c>
      <c r="W11" s="80"/>
      <c r="X11" s="78">
        <f t="shared" si="10"/>
        <v>1867499068.25</v>
      </c>
      <c r="Y11" s="79">
        <v>1867499068.25</v>
      </c>
      <c r="Z11" s="83"/>
      <c r="AA11" s="81">
        <f t="shared" si="11"/>
        <v>0.4729422979551931</v>
      </c>
      <c r="AB11" s="81">
        <f t="shared" si="11"/>
        <v>0.4729422979551931</v>
      </c>
      <c r="AC11" s="82"/>
      <c r="AD11" s="81">
        <f>U11/X11</f>
        <v>1.1843736776868403</v>
      </c>
      <c r="AE11" s="81">
        <f t="shared" ref="AD11:AE16" si="49">V11/Y11</f>
        <v>1.1843736776868403</v>
      </c>
      <c r="AF11" s="82"/>
      <c r="AG11" s="78">
        <f t="shared" ref="AG11:AG16" si="50">SUM(AH11:AI11)</f>
        <v>3334149300</v>
      </c>
      <c r="AH11" s="79">
        <v>3334149300</v>
      </c>
      <c r="AI11" s="80"/>
      <c r="AJ11" s="78">
        <f t="shared" ref="AJ11:AJ16" si="51">SUM(AK11:AL11)</f>
        <v>1580810780.23</v>
      </c>
      <c r="AK11" s="79">
        <v>1580810780.23</v>
      </c>
      <c r="AL11" s="80"/>
      <c r="AM11" s="78">
        <f t="shared" si="12"/>
        <v>1312272509.3199999</v>
      </c>
      <c r="AN11" s="79">
        <v>1312272509.3199999</v>
      </c>
      <c r="AO11" s="78"/>
      <c r="AP11" s="81">
        <f t="shared" si="13"/>
        <v>0.47412717247844899</v>
      </c>
      <c r="AQ11" s="81">
        <f t="shared" si="13"/>
        <v>0.47412717247844899</v>
      </c>
      <c r="AR11" s="82"/>
      <c r="AS11" s="81">
        <f t="shared" si="14"/>
        <v>1.2046360561566229</v>
      </c>
      <c r="AT11" s="81">
        <f t="shared" si="14"/>
        <v>1.2046360561566229</v>
      </c>
      <c r="AU11" s="82"/>
      <c r="AV11" s="78">
        <f t="shared" ref="AV11:AV16" si="52">SUM(AW11:AX11)</f>
        <v>31582446.949999999</v>
      </c>
      <c r="AW11" s="79">
        <v>31582446.949999999</v>
      </c>
      <c r="AX11" s="80"/>
      <c r="AY11" s="78">
        <f t="shared" ref="AY11:AY16" si="53">SUM(AZ11:BA11)</f>
        <v>12813297.73</v>
      </c>
      <c r="AZ11" s="79">
        <v>12813297.73</v>
      </c>
      <c r="BA11" s="80"/>
      <c r="BB11" s="78">
        <f t="shared" si="15"/>
        <v>13671143.779999999</v>
      </c>
      <c r="BC11" s="79">
        <v>13671143.779999999</v>
      </c>
      <c r="BD11" s="78"/>
      <c r="BE11" s="81">
        <f t="shared" ref="BE11:BF16" si="54">AY11/AV11</f>
        <v>0.40570946735968477</v>
      </c>
      <c r="BF11" s="81">
        <f t="shared" si="54"/>
        <v>0.40570946735968477</v>
      </c>
      <c r="BG11" s="82"/>
      <c r="BH11" s="84">
        <f t="shared" si="16"/>
        <v>0.93725133289469365</v>
      </c>
      <c r="BI11" s="84">
        <f t="shared" ref="BI11:BI16" si="55">IF(BC11=0," ",IF(AZ11/BC11*100&gt;200,"СВ.200",AZ11/BC11))</f>
        <v>0.93725133289469365</v>
      </c>
      <c r="BJ11" s="82"/>
      <c r="BK11" s="78">
        <f t="shared" ref="BK11:BK16" si="56">SUM(BL11:BM11)</f>
        <v>322300000</v>
      </c>
      <c r="BL11" s="79">
        <v>322300000</v>
      </c>
      <c r="BM11" s="80"/>
      <c r="BN11" s="78">
        <f t="shared" ref="BN11:BN16" si="57">SUM(BO11:BP11)</f>
        <v>206875059.00999999</v>
      </c>
      <c r="BO11" s="79">
        <v>206875059.00999999</v>
      </c>
      <c r="BP11" s="80"/>
      <c r="BQ11" s="78">
        <f t="shared" si="17"/>
        <v>177474903.27000001</v>
      </c>
      <c r="BR11" s="79">
        <v>177474903.27000001</v>
      </c>
      <c r="BS11" s="78"/>
      <c r="BT11" s="81">
        <f t="shared" ref="BT11:BU16" si="58">BN11/BK11</f>
        <v>0.64187111079739367</v>
      </c>
      <c r="BU11" s="81">
        <f t="shared" si="58"/>
        <v>0.64187111079739367</v>
      </c>
      <c r="BV11" s="82"/>
      <c r="BW11" s="81">
        <f t="shared" ref="BW11:BX16" si="59">BN11/BQ11</f>
        <v>1.165658102629149</v>
      </c>
      <c r="BX11" s="81">
        <f t="shared" si="59"/>
        <v>1.165658102629149</v>
      </c>
      <c r="BY11" s="82"/>
      <c r="BZ11" s="78">
        <f t="shared" ref="BZ11:BZ16" si="60">SUM(CA11:CB11)</f>
        <v>0</v>
      </c>
      <c r="CA11" s="79"/>
      <c r="CB11" s="80"/>
      <c r="CC11" s="78">
        <f t="shared" ref="CC11:CC16" si="61">SUM(CD11:CE11)</f>
        <v>53975.47</v>
      </c>
      <c r="CD11" s="79">
        <v>53975.47</v>
      </c>
      <c r="CE11" s="80"/>
      <c r="CF11" s="78">
        <f t="shared" si="18"/>
        <v>412879.13</v>
      </c>
      <c r="CG11" s="79">
        <v>412879.13</v>
      </c>
      <c r="CH11" s="78"/>
      <c r="CI11" s="81">
        <f t="shared" ref="CI11:CJ26" si="62">IF(BZ11&lt;0," ",IF(CC11&lt;0," ",IF(CC11=0," ",IF(BZ11/CC11*100&gt;200,"СВ.200",BZ11/CC11))))</f>
        <v>0</v>
      </c>
      <c r="CJ11" s="81">
        <f t="shared" si="62"/>
        <v>0</v>
      </c>
      <c r="CK11" s="82"/>
      <c r="CL11" s="81">
        <f t="shared" ref="CL11:CM16" si="63">IF(CC11&lt;0," ",IF(CF11&lt;0," ",IF(CF11=0," ",IF(CC11/CF11*100&gt;200,"СВ.200",CC11/CF11))))</f>
        <v>0.13072947039003885</v>
      </c>
      <c r="CM11" s="81">
        <f t="shared" si="63"/>
        <v>0.13072947039003885</v>
      </c>
      <c r="CN11" s="82"/>
      <c r="CO11" s="78">
        <f t="shared" ref="CO11:CO16" si="64">SUM(CP11:CQ11)</f>
        <v>167000000</v>
      </c>
      <c r="CP11" s="79">
        <v>167000000</v>
      </c>
      <c r="CQ11" s="80"/>
      <c r="CR11" s="78">
        <f t="shared" ref="CR11:CR16" si="65">SUM(CS11:CT11)</f>
        <v>104644194.47</v>
      </c>
      <c r="CS11" s="79">
        <v>104644194.47</v>
      </c>
      <c r="CT11" s="80"/>
      <c r="CU11" s="78">
        <f t="shared" si="19"/>
        <v>92983097</v>
      </c>
      <c r="CV11" s="79">
        <v>92983097</v>
      </c>
      <c r="CW11" s="78"/>
      <c r="CX11" s="81">
        <f>IF(CO11=0," ",IF(CR11/CO11*100&gt;200,"СВ.200",CR11/CO11))</f>
        <v>0.62661194293413169</v>
      </c>
      <c r="CY11" s="81">
        <f>IF(CP11=0," ",IF(CS11/CP11*100&gt;200,"СВ.200",CS11/CP11))</f>
        <v>0.62661194293413169</v>
      </c>
      <c r="CZ11" s="82"/>
      <c r="DA11" s="81">
        <f>IF(CU11=0," ",IF(CR11/CU11*100&gt;200,"СВ.200",CR11/CU11))</f>
        <v>1.1254109386139288</v>
      </c>
      <c r="DB11" s="81">
        <f>IF(CV11=0," ",IF(CS11/CV11*100&gt;200,"СВ.200",CS11/CV11))</f>
        <v>1.1254109386139288</v>
      </c>
      <c r="DC11" s="82"/>
      <c r="DD11" s="78">
        <f t="shared" ref="DD11:DD16" si="66">SUM(DE11:DF11)</f>
        <v>2783600</v>
      </c>
      <c r="DE11" s="79">
        <v>2783600</v>
      </c>
      <c r="DF11" s="80"/>
      <c r="DG11" s="78">
        <f t="shared" ref="DG11:DG16" si="67">SUM(DH11:DI11)</f>
        <v>826288</v>
      </c>
      <c r="DH11" s="79">
        <v>826288</v>
      </c>
      <c r="DI11" s="80"/>
      <c r="DJ11" s="78">
        <f t="shared" si="20"/>
        <v>1760175</v>
      </c>
      <c r="DK11" s="79">
        <v>1760175</v>
      </c>
      <c r="DL11" s="78"/>
      <c r="DM11" s="81">
        <f t="shared" si="21"/>
        <v>0.29684150021554823</v>
      </c>
      <c r="DN11" s="81">
        <f t="shared" si="21"/>
        <v>0.29684150021554823</v>
      </c>
      <c r="DO11" s="82"/>
      <c r="DP11" s="81">
        <f t="shared" ref="DP11:DQ16" si="68">IF(DJ11&lt;=0," ",IF(DG11&lt;=0," ",IF(DG11/DJ11*100&gt;200,"СВ.200",DG11/DJ11)))</f>
        <v>0.46943514139219111</v>
      </c>
      <c r="DQ11" s="81">
        <f t="shared" si="68"/>
        <v>0.46943514139219111</v>
      </c>
      <c r="DR11" s="82"/>
      <c r="DS11" s="78">
        <f t="shared" ref="DS11:DS16" si="69">SUM(DT11:DU11)</f>
        <v>283444000</v>
      </c>
      <c r="DT11" s="79">
        <v>283444000</v>
      </c>
      <c r="DU11" s="80"/>
      <c r="DV11" s="78">
        <f t="shared" ref="DV11:DV16" si="70">SUM(DW11:DX11)</f>
        <v>18661122.219999999</v>
      </c>
      <c r="DW11" s="79">
        <v>18661122.219999999</v>
      </c>
      <c r="DX11" s="80"/>
      <c r="DY11" s="78">
        <f t="shared" si="22"/>
        <v>15849262.77</v>
      </c>
      <c r="DZ11" s="79">
        <v>15849262.77</v>
      </c>
      <c r="EA11" s="78"/>
      <c r="EB11" s="81">
        <f>IF(DS11=0," ",IF(DV11/DS11*100&gt;200,"СВ.200",DV11/DS11))</f>
        <v>6.5837069121237352E-2</v>
      </c>
      <c r="EC11" s="81">
        <f>IF(DT11=0," ",IF(DW11/DT11*100&gt;200,"СВ.200",DW11/DT11))</f>
        <v>6.5837069121237352E-2</v>
      </c>
      <c r="ED11" s="82"/>
      <c r="EE11" s="81">
        <f>IF(DY11=0," ",IF(DV11/DY11*100&gt;200,"СВ.200",DV11/DY11))</f>
        <v>1.1774126336855477</v>
      </c>
      <c r="EF11" s="81">
        <f>IF(DZ11=0," ",IF(DW11/DZ11*100&gt;200,"СВ.200",DW11/DZ11))</f>
        <v>1.1774126336855477</v>
      </c>
      <c r="EG11" s="82"/>
      <c r="EH11" s="78">
        <f t="shared" ref="EH11:EH16" si="71">SUM(EI11:EJ11)</f>
        <v>453909000</v>
      </c>
      <c r="EI11" s="79">
        <v>453909000</v>
      </c>
      <c r="EJ11" s="80"/>
      <c r="EK11" s="78">
        <f t="shared" ref="EK11:EK16" si="72">SUM(EL11:EM11)</f>
        <v>190414572.78999999</v>
      </c>
      <c r="EL11" s="83">
        <v>190414572.78999999</v>
      </c>
      <c r="EM11" s="80"/>
      <c r="EN11" s="78">
        <f t="shared" ref="EN11:EN16" si="73">SUM(EO11:EP11)</f>
        <v>216453760.03</v>
      </c>
      <c r="EO11" s="83">
        <v>216453760.03</v>
      </c>
      <c r="EP11" s="78"/>
      <c r="EQ11" s="81">
        <f t="shared" ref="EQ11:ER16" si="74">IF(EH11=0," ",IF(EK11/EH11*100&gt;200,"СВ.200",EK11/EH11))</f>
        <v>0.41949944325845046</v>
      </c>
      <c r="ER11" s="81">
        <f t="shared" si="74"/>
        <v>0.41949944325845046</v>
      </c>
      <c r="ES11" s="82"/>
      <c r="ET11" s="81">
        <f t="shared" ref="ET11:EU16" si="75">IF(EN11=0," ",IF(EK11/EN11*100&gt;200,"СВ.200",EK11/EN11))</f>
        <v>0.87970092440809977</v>
      </c>
      <c r="EU11" s="81">
        <f t="shared" si="75"/>
        <v>0.87970092440809977</v>
      </c>
      <c r="EV11" s="82"/>
      <c r="EW11" s="78">
        <f t="shared" ref="EW11:EW16" si="76">SUM(EX11:EY11)</f>
        <v>0</v>
      </c>
      <c r="EX11" s="80"/>
      <c r="EY11" s="78"/>
      <c r="EZ11" s="78">
        <f t="shared" ref="EZ11:EZ16" si="77">SUM(FA11:FB11)</f>
        <v>0</v>
      </c>
      <c r="FA11" s="80"/>
      <c r="FB11" s="78"/>
      <c r="FC11" s="78">
        <f t="shared" si="23"/>
        <v>0</v>
      </c>
      <c r="FD11" s="83"/>
      <c r="FE11" s="78"/>
      <c r="FF11" s="81" t="str">
        <f t="shared" ref="FF11:FG16" si="78">IF(EW11&lt;=0," ",IF(EZ11&lt;=0," ",IF(EZ11/EW11*100&gt;200,"СВ.200",EZ11/EW11)))</f>
        <v xml:space="preserve"> </v>
      </c>
      <c r="FG11" s="81" t="str">
        <f t="shared" si="78"/>
        <v xml:space="preserve"> </v>
      </c>
      <c r="FH11" s="82"/>
      <c r="FI11" s="81" t="str">
        <f t="shared" ref="FI11:FJ16" si="79">IF(FC11&lt;=0," ",IF(EZ11&lt;=0," ",IF(EZ11/FC11*100&gt;200,"СВ.200",EZ11/FC11)))</f>
        <v xml:space="preserve"> </v>
      </c>
      <c r="FJ11" s="81" t="str">
        <f t="shared" si="79"/>
        <v xml:space="preserve"> </v>
      </c>
      <c r="FK11" s="82"/>
      <c r="FL11" s="78">
        <f t="shared" ref="FL11:FL16" si="80">SUM(FM11:FN11)</f>
        <v>81547500</v>
      </c>
      <c r="FM11" s="79">
        <v>81547500</v>
      </c>
      <c r="FN11" s="78"/>
      <c r="FO11" s="78">
        <f t="shared" ref="FO11:FO16" si="81">SUM(FP11:FQ11)</f>
        <v>96717449.620000005</v>
      </c>
      <c r="FP11" s="79">
        <v>96717449.620000005</v>
      </c>
      <c r="FQ11" s="78"/>
      <c r="FR11" s="78">
        <f t="shared" si="24"/>
        <v>36621346.409999996</v>
      </c>
      <c r="FS11" s="79">
        <v>36621346.409999996</v>
      </c>
      <c r="FT11" s="78"/>
      <c r="FU11" s="81">
        <f t="shared" si="25"/>
        <v>1.186025931144425</v>
      </c>
      <c r="FV11" s="81">
        <f t="shared" si="25"/>
        <v>1.186025931144425</v>
      </c>
      <c r="FW11" s="81" t="str">
        <f t="shared" si="25"/>
        <v xml:space="preserve"> </v>
      </c>
      <c r="FX11" s="81" t="str">
        <f t="shared" si="26"/>
        <v>СВ.200</v>
      </c>
      <c r="FY11" s="81" t="str">
        <f t="shared" si="26"/>
        <v>СВ.200</v>
      </c>
      <c r="FZ11" s="81" t="str">
        <f t="shared" si="27"/>
        <v xml:space="preserve"> </v>
      </c>
      <c r="GA11" s="85">
        <f t="shared" si="28"/>
        <v>0</v>
      </c>
      <c r="GB11" s="79"/>
      <c r="GC11" s="78"/>
      <c r="GD11" s="85">
        <f t="shared" si="29"/>
        <v>-8.4600000000000009</v>
      </c>
      <c r="GE11" s="79">
        <v>-8.4600000000000009</v>
      </c>
      <c r="GF11" s="78"/>
      <c r="GG11" s="81" t="str">
        <f t="shared" si="30"/>
        <v xml:space="preserve"> </v>
      </c>
      <c r="GH11" s="81" t="str">
        <f>IF(GB11&lt;0," ",IF(GE11&lt;0," ",IF(GE11=0," ",IF(GB11/GE11*100&gt;200,"СВ.200",GB11/GE11))))</f>
        <v xml:space="preserve"> </v>
      </c>
      <c r="GI11" s="81" t="str">
        <f t="shared" si="31"/>
        <v xml:space="preserve"> </v>
      </c>
      <c r="GJ11" s="86">
        <f t="shared" ref="GJ11:GL42" si="82">IF(X11&lt;=0," ",IF(I11&lt;=0," ",IF(X11/I11*100&gt;200,"СВ.200",X11/I11)))</f>
        <v>0.89028858353169171</v>
      </c>
      <c r="GK11" s="81">
        <f t="shared" si="82"/>
        <v>0.89028858353169171</v>
      </c>
      <c r="GL11" s="81" t="str">
        <f t="shared" si="82"/>
        <v xml:space="preserve"> </v>
      </c>
      <c r="GM11" s="86">
        <f t="shared" si="32"/>
        <v>0.9023679998319577</v>
      </c>
      <c r="GN11" s="81">
        <f t="shared" si="32"/>
        <v>0.9023679998319577</v>
      </c>
      <c r="GO11" s="81" t="str">
        <f t="shared" ref="GO11:GO16" si="83">IF(W11&lt;=0," ",IF(K11&lt;=0," ",IF(W11/K11*100&gt;200,"СВ.200",W11/K11)))</f>
        <v xml:space="preserve"> </v>
      </c>
      <c r="GP11" s="86">
        <f t="shared" si="33"/>
        <v>0.70268977994709636</v>
      </c>
      <c r="GQ11" s="81">
        <f t="shared" si="33"/>
        <v>0.70268977994709636</v>
      </c>
      <c r="GR11" s="81" t="str">
        <f t="shared" si="33"/>
        <v xml:space="preserve"> </v>
      </c>
      <c r="GS11" s="86">
        <f t="shared" si="34"/>
        <v>0.71471146409659936</v>
      </c>
      <c r="GT11" s="81">
        <f t="shared" si="34"/>
        <v>0.71471146409659936</v>
      </c>
      <c r="GU11" s="81" t="str">
        <f t="shared" si="34"/>
        <v xml:space="preserve"> </v>
      </c>
      <c r="GV11" s="86">
        <f t="shared" si="35"/>
        <v>7.3205625707813519E-3</v>
      </c>
      <c r="GW11" s="81">
        <f t="shared" si="35"/>
        <v>7.3205625707813519E-3</v>
      </c>
      <c r="GX11" s="81" t="str">
        <f t="shared" si="36"/>
        <v xml:space="preserve"> </v>
      </c>
      <c r="GY11" s="89">
        <f t="shared" si="37"/>
        <v>5.7931100262243384E-3</v>
      </c>
      <c r="GZ11" s="90">
        <f t="shared" si="37"/>
        <v>5.7931100262243384E-3</v>
      </c>
      <c r="HA11" s="81"/>
      <c r="HB11" s="86">
        <f t="shared" ref="HB11:HB16" si="84">IF(BQ11&lt;=0," ",IF(X11&lt;=0," ",IF(BQ11/X11*100&gt;200,"СВ.200",BQ11/X11)))</f>
        <v>9.5033462820577772E-2</v>
      </c>
      <c r="HC11" s="81">
        <f t="shared" ref="HC11:HC16" si="85">IF(BR11&lt;=0," ",IF(Y11&lt;=0," ",IF(DR11/Y11*100&gt;200,"СВ.200",BR11/Y11)))</f>
        <v>9.5033462820577772E-2</v>
      </c>
      <c r="HD11" s="81" t="str">
        <f t="shared" ref="HD11:HD16" si="86">IF(BS11&lt;=0," ",IF(Z11&lt;=0," ",IF(BS11/Z11*100&gt;200,"СВ.200",BS11/Z11)))</f>
        <v xml:space="preserve"> </v>
      </c>
      <c r="HE11" s="86">
        <f t="shared" ref="HE11:HG42" si="87">IF(BN11&lt;=0," ",IF(U11&lt;=0," ",IF(BN11/U11*100&gt;200,"СВ.200",BN11/U11)))</f>
        <v>9.353173584038639E-2</v>
      </c>
      <c r="HF11" s="81">
        <f t="shared" si="87"/>
        <v>9.353173584038639E-2</v>
      </c>
      <c r="HG11" s="81" t="str">
        <f t="shared" si="38"/>
        <v xml:space="preserve"> </v>
      </c>
      <c r="HH11" s="86">
        <f t="shared" ref="HH11:HJ42" si="88">IF(CF11&lt;=0," ",IF(X11&lt;=0," ",IF(CF11/X11*100&gt;200,"СВ.200",CF11/X11)))</f>
        <v>2.2108665916867185E-4</v>
      </c>
      <c r="HI11" s="81">
        <f t="shared" si="88"/>
        <v>2.2108665916867185E-4</v>
      </c>
      <c r="HJ11" s="81" t="str">
        <f t="shared" si="88"/>
        <v xml:space="preserve"> </v>
      </c>
      <c r="HK11" s="86">
        <f t="shared" ref="HK11:HK16" si="89">IF(CC11&lt;=0," ",IF(U11&lt;=0," ",IF(CC11/U11*100&gt;200,"СВ.200",CC11/U11)))</f>
        <v>2.4403228818688427E-5</v>
      </c>
      <c r="HL11" s="81">
        <f t="shared" si="39"/>
        <v>2.4403228818688427E-5</v>
      </c>
      <c r="HM11" s="81" t="str">
        <f t="shared" si="39"/>
        <v xml:space="preserve"> </v>
      </c>
      <c r="HN11" s="86">
        <f t="shared" si="40"/>
        <v>0.11590568568949004</v>
      </c>
      <c r="HO11" s="81">
        <f t="shared" si="40"/>
        <v>0.11590568568949004</v>
      </c>
      <c r="HP11" s="81" t="str">
        <f t="shared" ref="HP11:HP16" si="90">IF(EP11&lt;=0," ",IF(V11&lt;=0," ",IF(EP11/V11*100&gt;200,"СВ.200",EP11/V11)))</f>
        <v xml:space="preserve"> </v>
      </c>
      <c r="HQ11" s="86">
        <f t="shared" si="41"/>
        <v>8.6089669811252642E-2</v>
      </c>
      <c r="HR11" s="81">
        <f t="shared" si="41"/>
        <v>8.6089669811252642E-2</v>
      </c>
      <c r="HS11" s="81" t="str">
        <f t="shared" si="41"/>
        <v xml:space="preserve"> </v>
      </c>
      <c r="HT11" s="86">
        <f t="shared" si="42"/>
        <v>8.4868919291360406E-3</v>
      </c>
      <c r="HU11" s="81">
        <f t="shared" si="42"/>
        <v>8.4868919291360406E-3</v>
      </c>
      <c r="HV11" s="81" t="str">
        <f t="shared" si="42"/>
        <v xml:space="preserve"> </v>
      </c>
      <c r="HW11" s="86">
        <f t="shared" si="43"/>
        <v>8.4370110264564788E-3</v>
      </c>
      <c r="HX11" s="81">
        <f t="shared" si="43"/>
        <v>8.4370110264564788E-3</v>
      </c>
      <c r="HY11" s="81" t="str">
        <f t="shared" si="43"/>
        <v xml:space="preserve"> </v>
      </c>
      <c r="HZ11" s="86">
        <f t="shared" si="44"/>
        <v>1.9609833832108525E-2</v>
      </c>
      <c r="IA11" s="81">
        <f t="shared" si="44"/>
        <v>1.9609833832108525E-2</v>
      </c>
      <c r="IB11" s="92" t="str">
        <f t="shared" si="44"/>
        <v xml:space="preserve"> </v>
      </c>
      <c r="IC11" s="86">
        <f t="shared" si="45"/>
        <v>4.3727605407360606E-2</v>
      </c>
      <c r="ID11" s="81">
        <f t="shared" si="45"/>
        <v>4.3727605407360606E-2</v>
      </c>
      <c r="IE11" s="81" t="str">
        <f t="shared" si="45"/>
        <v xml:space="preserve"> </v>
      </c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  <c r="IR11" s="75"/>
      <c r="IS11" s="75"/>
      <c r="IT11" s="75"/>
      <c r="IU11" s="75"/>
      <c r="IV11" s="75"/>
    </row>
    <row r="12" spans="1:256" s="91" customFormat="1" outlineLevel="1" x14ac:dyDescent="0.2">
      <c r="A12" s="76">
        <v>3</v>
      </c>
      <c r="B12" s="77" t="s">
        <v>88</v>
      </c>
      <c r="C12" s="78">
        <f t="shared" si="6"/>
        <v>467395749.05000001</v>
      </c>
      <c r="D12" s="79">
        <v>467395749.05000001</v>
      </c>
      <c r="E12" s="78"/>
      <c r="F12" s="78">
        <f t="shared" si="7"/>
        <v>260955931.03</v>
      </c>
      <c r="G12" s="79">
        <v>260955931.03</v>
      </c>
      <c r="H12" s="80"/>
      <c r="I12" s="78">
        <f t="shared" si="8"/>
        <v>224742959.99000001</v>
      </c>
      <c r="J12" s="79">
        <v>224742959.99000001</v>
      </c>
      <c r="K12" s="80"/>
      <c r="L12" s="81">
        <f t="shared" si="46"/>
        <v>0.55831900816471491</v>
      </c>
      <c r="M12" s="81">
        <f t="shared" si="46"/>
        <v>0.55831900816471491</v>
      </c>
      <c r="N12" s="82"/>
      <c r="O12" s="81">
        <f t="shared" si="47"/>
        <v>1.1611306135756656</v>
      </c>
      <c r="P12" s="81">
        <f t="shared" si="47"/>
        <v>1.1611306135756656</v>
      </c>
      <c r="Q12" s="82"/>
      <c r="R12" s="78">
        <f t="shared" si="9"/>
        <v>410942074</v>
      </c>
      <c r="S12" s="79">
        <v>410942074</v>
      </c>
      <c r="T12" s="80"/>
      <c r="U12" s="78">
        <f t="shared" si="48"/>
        <v>213364906.13</v>
      </c>
      <c r="V12" s="79">
        <v>213364906.13</v>
      </c>
      <c r="W12" s="80"/>
      <c r="X12" s="78">
        <f t="shared" si="10"/>
        <v>176533657.26999998</v>
      </c>
      <c r="Y12" s="79">
        <v>176533657.26999998</v>
      </c>
      <c r="Z12" s="83"/>
      <c r="AA12" s="81">
        <f t="shared" si="11"/>
        <v>0.51920920156255401</v>
      </c>
      <c r="AB12" s="81">
        <f t="shared" si="11"/>
        <v>0.51920920156255401</v>
      </c>
      <c r="AC12" s="82"/>
      <c r="AD12" s="81">
        <f t="shared" si="49"/>
        <v>1.2086358455921431</v>
      </c>
      <c r="AE12" s="81">
        <f t="shared" si="49"/>
        <v>1.2086358455921431</v>
      </c>
      <c r="AF12" s="82"/>
      <c r="AG12" s="78">
        <f t="shared" si="50"/>
        <v>255815100</v>
      </c>
      <c r="AH12" s="79">
        <v>255815100</v>
      </c>
      <c r="AI12" s="80"/>
      <c r="AJ12" s="78">
        <f t="shared" si="51"/>
        <v>125416048.62</v>
      </c>
      <c r="AK12" s="79">
        <v>125416048.62</v>
      </c>
      <c r="AL12" s="80"/>
      <c r="AM12" s="78">
        <f t="shared" si="12"/>
        <v>105893974.87</v>
      </c>
      <c r="AN12" s="79">
        <v>105893974.87</v>
      </c>
      <c r="AO12" s="78"/>
      <c r="AP12" s="81">
        <f t="shared" si="13"/>
        <v>0.49026053825595128</v>
      </c>
      <c r="AQ12" s="81">
        <f t="shared" si="13"/>
        <v>0.49026053825595128</v>
      </c>
      <c r="AR12" s="82"/>
      <c r="AS12" s="81">
        <f t="shared" si="14"/>
        <v>1.1843549056871852</v>
      </c>
      <c r="AT12" s="81">
        <f t="shared" si="14"/>
        <v>1.1843549056871852</v>
      </c>
      <c r="AU12" s="82"/>
      <c r="AV12" s="78">
        <f t="shared" si="52"/>
        <v>12033600</v>
      </c>
      <c r="AW12" s="79">
        <v>12033600</v>
      </c>
      <c r="AX12" s="80"/>
      <c r="AY12" s="78">
        <f t="shared" si="53"/>
        <v>4882118.42</v>
      </c>
      <c r="AZ12" s="79">
        <v>4882118.42</v>
      </c>
      <c r="BA12" s="80"/>
      <c r="BB12" s="78">
        <f t="shared" si="15"/>
        <v>5166236.66</v>
      </c>
      <c r="BC12" s="79">
        <v>5166236.66</v>
      </c>
      <c r="BD12" s="78"/>
      <c r="BE12" s="81">
        <f t="shared" si="54"/>
        <v>0.40570722144661614</v>
      </c>
      <c r="BF12" s="81">
        <f t="shared" si="54"/>
        <v>0.40570722144661614</v>
      </c>
      <c r="BG12" s="82"/>
      <c r="BH12" s="84">
        <f t="shared" si="16"/>
        <v>0.94500479581204466</v>
      </c>
      <c r="BI12" s="84">
        <f>IF(BC12=0," ",IF(AZ12/BC12*100&gt;200,"СВ.200",AZ12/BC12))</f>
        <v>0.94500479581204466</v>
      </c>
      <c r="BJ12" s="82"/>
      <c r="BK12" s="78">
        <f t="shared" si="56"/>
        <v>57682374</v>
      </c>
      <c r="BL12" s="79">
        <v>57682374</v>
      </c>
      <c r="BM12" s="80"/>
      <c r="BN12" s="78">
        <f t="shared" si="57"/>
        <v>35118659.759999998</v>
      </c>
      <c r="BO12" s="79">
        <v>35118659.759999998</v>
      </c>
      <c r="BP12" s="80"/>
      <c r="BQ12" s="78">
        <f t="shared" si="17"/>
        <v>30127753.199999999</v>
      </c>
      <c r="BR12" s="79">
        <v>30127753.199999999</v>
      </c>
      <c r="BS12" s="78"/>
      <c r="BT12" s="81">
        <f t="shared" si="58"/>
        <v>0.60882826632620912</v>
      </c>
      <c r="BU12" s="81">
        <f t="shared" si="58"/>
        <v>0.60882826632620912</v>
      </c>
      <c r="BV12" s="82"/>
      <c r="BW12" s="81">
        <f t="shared" si="59"/>
        <v>1.1656581068912899</v>
      </c>
      <c r="BX12" s="81">
        <f t="shared" si="59"/>
        <v>1.1656581068912899</v>
      </c>
      <c r="BY12" s="82"/>
      <c r="BZ12" s="78">
        <f t="shared" si="60"/>
        <v>0</v>
      </c>
      <c r="CA12" s="79"/>
      <c r="CB12" s="80"/>
      <c r="CC12" s="78">
        <f t="shared" si="61"/>
        <v>9432.7999999999993</v>
      </c>
      <c r="CD12" s="79">
        <v>9432.7999999999993</v>
      </c>
      <c r="CE12" s="80"/>
      <c r="CF12" s="78">
        <f t="shared" si="18"/>
        <v>62416.480000000003</v>
      </c>
      <c r="CG12" s="79">
        <v>62416.480000000003</v>
      </c>
      <c r="CH12" s="78"/>
      <c r="CI12" s="81">
        <f t="shared" si="62"/>
        <v>0</v>
      </c>
      <c r="CJ12" s="81">
        <f t="shared" si="62"/>
        <v>0</v>
      </c>
      <c r="CK12" s="82"/>
      <c r="CL12" s="81">
        <f t="shared" si="63"/>
        <v>0.15112675370350906</v>
      </c>
      <c r="CM12" s="81">
        <f t="shared" si="63"/>
        <v>0.15112675370350906</v>
      </c>
      <c r="CN12" s="82"/>
      <c r="CO12" s="78">
        <f t="shared" si="64"/>
        <v>11998000</v>
      </c>
      <c r="CP12" s="79">
        <v>11998000</v>
      </c>
      <c r="CQ12" s="80"/>
      <c r="CR12" s="78">
        <f t="shared" si="65"/>
        <v>10194880.609999999</v>
      </c>
      <c r="CS12" s="79">
        <v>10194880.609999999</v>
      </c>
      <c r="CT12" s="80"/>
      <c r="CU12" s="78">
        <f t="shared" si="19"/>
        <v>9437647.2400000002</v>
      </c>
      <c r="CV12" s="79">
        <v>9437647.2400000002</v>
      </c>
      <c r="CW12" s="78"/>
      <c r="CX12" s="81">
        <f t="shared" ref="CX12:CY16" si="91">IF(CO12=0," ",IF(CR12/CO12*100&gt;200,"СВ.200",CR12/CO12))</f>
        <v>0.84971500333388894</v>
      </c>
      <c r="CY12" s="81">
        <f t="shared" si="91"/>
        <v>0.84971500333388894</v>
      </c>
      <c r="CZ12" s="82"/>
      <c r="DA12" s="81">
        <f>IF(CU12&lt;=0," ",IF(CR12&lt;=0," ",IF(CR12/CU12*100&gt;200,"СВ.200",CR12/CU12)))</f>
        <v>1.0802353966771066</v>
      </c>
      <c r="DB12" s="81">
        <f>IF(CV12&lt;=0," ",IF(CS12&lt;=0," ",IF(CS12/CV12*100&gt;200,"СВ.200",CS12/CV12)))</f>
        <v>1.0802353966771066</v>
      </c>
      <c r="DC12" s="82"/>
      <c r="DD12" s="78">
        <f t="shared" si="66"/>
        <v>85000</v>
      </c>
      <c r="DE12" s="79">
        <v>85000</v>
      </c>
      <c r="DF12" s="80"/>
      <c r="DG12" s="78">
        <f t="shared" si="67"/>
        <v>55570</v>
      </c>
      <c r="DH12" s="79">
        <v>55570</v>
      </c>
      <c r="DI12" s="80"/>
      <c r="DJ12" s="78">
        <f t="shared" si="20"/>
        <v>64794</v>
      </c>
      <c r="DK12" s="79">
        <v>64794</v>
      </c>
      <c r="DL12" s="78"/>
      <c r="DM12" s="81">
        <f t="shared" si="21"/>
        <v>0.65376470588235291</v>
      </c>
      <c r="DN12" s="81">
        <f t="shared" si="21"/>
        <v>0.65376470588235291</v>
      </c>
      <c r="DO12" s="82"/>
      <c r="DP12" s="81">
        <f t="shared" si="68"/>
        <v>0.85764113961169242</v>
      </c>
      <c r="DQ12" s="81">
        <f t="shared" si="68"/>
        <v>0.85764113961169242</v>
      </c>
      <c r="DR12" s="82"/>
      <c r="DS12" s="78">
        <f t="shared" si="69"/>
        <v>17742000</v>
      </c>
      <c r="DT12" s="79">
        <v>17742000</v>
      </c>
      <c r="DU12" s="80"/>
      <c r="DV12" s="78">
        <f t="shared" si="70"/>
        <v>1037458.16</v>
      </c>
      <c r="DW12" s="79">
        <v>1037458.16</v>
      </c>
      <c r="DX12" s="80"/>
      <c r="DY12" s="78">
        <f t="shared" si="22"/>
        <v>1445833.33</v>
      </c>
      <c r="DZ12" s="79">
        <v>1445833.33</v>
      </c>
      <c r="EA12" s="78"/>
      <c r="EB12" s="81">
        <f t="shared" ref="EB12:EC16" si="92">IF(DS12=0," ",IF(DV12/DS12*100&gt;200,"СВ.200",DV12/DS12))</f>
        <v>5.8474701837447865E-2</v>
      </c>
      <c r="EC12" s="81">
        <f t="shared" si="92"/>
        <v>5.8474701837447865E-2</v>
      </c>
      <c r="ED12" s="82"/>
      <c r="EE12" s="81">
        <f t="shared" ref="EE12:EF16" si="93">IF(DY12=0," ",IF(DV12/DY12*100&gt;200,"СВ.200",DV12/DY12))</f>
        <v>0.71755031404622549</v>
      </c>
      <c r="EF12" s="81">
        <f t="shared" si="93"/>
        <v>0.71755031404622549</v>
      </c>
      <c r="EG12" s="82"/>
      <c r="EH12" s="78">
        <f t="shared" si="71"/>
        <v>42834000</v>
      </c>
      <c r="EI12" s="79">
        <v>42834000</v>
      </c>
      <c r="EJ12" s="80"/>
      <c r="EK12" s="78">
        <f t="shared" si="72"/>
        <v>17589620.530000001</v>
      </c>
      <c r="EL12" s="83">
        <v>17589620.530000001</v>
      </c>
      <c r="EM12" s="80"/>
      <c r="EN12" s="78">
        <f t="shared" si="73"/>
        <v>18105008.710000001</v>
      </c>
      <c r="EO12" s="83">
        <v>18105008.710000001</v>
      </c>
      <c r="EP12" s="78"/>
      <c r="EQ12" s="81">
        <f t="shared" si="74"/>
        <v>0.41064622799645145</v>
      </c>
      <c r="ER12" s="81">
        <f t="shared" si="74"/>
        <v>0.41064622799645145</v>
      </c>
      <c r="ES12" s="82"/>
      <c r="ET12" s="81">
        <f t="shared" si="75"/>
        <v>0.97153339231947822</v>
      </c>
      <c r="EU12" s="81">
        <f t="shared" si="75"/>
        <v>0.97153339231947822</v>
      </c>
      <c r="EV12" s="82"/>
      <c r="EW12" s="78">
        <f t="shared" si="76"/>
        <v>0</v>
      </c>
      <c r="EX12" s="80"/>
      <c r="EY12" s="78"/>
      <c r="EZ12" s="78">
        <f t="shared" si="77"/>
        <v>0</v>
      </c>
      <c r="FA12" s="80"/>
      <c r="FB12" s="78"/>
      <c r="FC12" s="78">
        <f t="shared" si="23"/>
        <v>0</v>
      </c>
      <c r="FD12" s="83"/>
      <c r="FE12" s="78"/>
      <c r="FF12" s="81" t="str">
        <f t="shared" si="78"/>
        <v xml:space="preserve"> </v>
      </c>
      <c r="FG12" s="81" t="str">
        <f t="shared" si="78"/>
        <v xml:space="preserve"> </v>
      </c>
      <c r="FH12" s="82"/>
      <c r="FI12" s="81" t="str">
        <f t="shared" si="79"/>
        <v xml:space="preserve"> </v>
      </c>
      <c r="FJ12" s="81" t="str">
        <f t="shared" si="79"/>
        <v xml:space="preserve"> </v>
      </c>
      <c r="FK12" s="82"/>
      <c r="FL12" s="78">
        <f t="shared" si="80"/>
        <v>12752000</v>
      </c>
      <c r="FM12" s="79">
        <v>12752000</v>
      </c>
      <c r="FN12" s="78"/>
      <c r="FO12" s="78">
        <f t="shared" si="81"/>
        <v>19060617.23</v>
      </c>
      <c r="FP12" s="79">
        <v>19060617.23</v>
      </c>
      <c r="FQ12" s="78"/>
      <c r="FR12" s="78">
        <f t="shared" si="24"/>
        <v>6229992.7800000003</v>
      </c>
      <c r="FS12" s="79">
        <v>6229992.7800000003</v>
      </c>
      <c r="FT12" s="78"/>
      <c r="FU12" s="81">
        <f t="shared" si="25"/>
        <v>1.4947159057402761</v>
      </c>
      <c r="FV12" s="81">
        <f t="shared" si="25"/>
        <v>1.4947159057402761</v>
      </c>
      <c r="FW12" s="81" t="str">
        <f t="shared" si="25"/>
        <v xml:space="preserve"> </v>
      </c>
      <c r="FX12" s="81" t="str">
        <f>IF(FR12=0," ",IF(FO12/FR12*100&gt;200,"СВ.200",FO12/FR12))</f>
        <v>СВ.200</v>
      </c>
      <c r="FY12" s="81" t="str">
        <f t="shared" si="26"/>
        <v>СВ.200</v>
      </c>
      <c r="FZ12" s="81" t="str">
        <f t="shared" si="27"/>
        <v xml:space="preserve"> </v>
      </c>
      <c r="GA12" s="85">
        <f t="shared" si="28"/>
        <v>0</v>
      </c>
      <c r="GB12" s="79"/>
      <c r="GC12" s="78"/>
      <c r="GD12" s="85">
        <f t="shared" si="29"/>
        <v>0</v>
      </c>
      <c r="GE12" s="79">
        <v>0</v>
      </c>
      <c r="GF12" s="78"/>
      <c r="GG12" s="81" t="str">
        <f t="shared" si="30"/>
        <v xml:space="preserve"> </v>
      </c>
      <c r="GH12" s="81" t="str">
        <f>IF(GB12&lt;0," ",IF(GE12&lt;0," ",IF(GE12=0," ",IF(GB12/GE12*100&gt;200,"СВ.200",GB12/GE12))))</f>
        <v xml:space="preserve"> </v>
      </c>
      <c r="GI12" s="81" t="str">
        <f t="shared" si="31"/>
        <v xml:space="preserve"> </v>
      </c>
      <c r="GJ12" s="86">
        <f t="shared" si="82"/>
        <v>0.78549137769590149</v>
      </c>
      <c r="GK12" s="81">
        <f t="shared" si="82"/>
        <v>0.78549137769590149</v>
      </c>
      <c r="GL12" s="81" t="str">
        <f t="shared" si="82"/>
        <v xml:space="preserve"> </v>
      </c>
      <c r="GM12" s="86">
        <f t="shared" si="32"/>
        <v>0.81762811555132331</v>
      </c>
      <c r="GN12" s="81">
        <f t="shared" si="32"/>
        <v>0.81762811555132331</v>
      </c>
      <c r="GO12" s="81" t="str">
        <f t="shared" si="83"/>
        <v xml:space="preserve"> </v>
      </c>
      <c r="GP12" s="86">
        <f t="shared" si="33"/>
        <v>0.59985147595985122</v>
      </c>
      <c r="GQ12" s="81">
        <f t="shared" si="33"/>
        <v>0.59985147595985122</v>
      </c>
      <c r="GR12" s="81" t="str">
        <f t="shared" si="33"/>
        <v xml:space="preserve"> </v>
      </c>
      <c r="GS12" s="86">
        <f t="shared" si="34"/>
        <v>0.58780073487617457</v>
      </c>
      <c r="GT12" s="81">
        <f t="shared" si="34"/>
        <v>0.58780073487617457</v>
      </c>
      <c r="GU12" s="81" t="str">
        <f t="shared" si="34"/>
        <v xml:space="preserve"> </v>
      </c>
      <c r="GV12" s="86">
        <f t="shared" si="35"/>
        <v>2.9264882062112849E-2</v>
      </c>
      <c r="GW12" s="81">
        <f t="shared" si="35"/>
        <v>2.9264882062112849E-2</v>
      </c>
      <c r="GX12" s="81" t="str">
        <f t="shared" si="36"/>
        <v xml:space="preserve"> </v>
      </c>
      <c r="GY12" s="89">
        <f t="shared" si="37"/>
        <v>2.2881543682846322E-2</v>
      </c>
      <c r="GZ12" s="90">
        <f t="shared" si="37"/>
        <v>2.2881543682846322E-2</v>
      </c>
      <c r="HA12" s="81"/>
      <c r="HB12" s="86">
        <f t="shared" si="84"/>
        <v>0.17066294136715815</v>
      </c>
      <c r="HC12" s="81">
        <f t="shared" si="85"/>
        <v>0.17066294136715815</v>
      </c>
      <c r="HD12" s="81" t="str">
        <f t="shared" si="86"/>
        <v xml:space="preserve"> </v>
      </c>
      <c r="HE12" s="86">
        <f t="shared" si="87"/>
        <v>0.16459435807406272</v>
      </c>
      <c r="HF12" s="81">
        <f t="shared" si="87"/>
        <v>0.16459435807406272</v>
      </c>
      <c r="HG12" s="81" t="str">
        <f t="shared" si="38"/>
        <v xml:space="preserve"> </v>
      </c>
      <c r="HH12" s="86">
        <f t="shared" si="88"/>
        <v>3.5356702492452707E-4</v>
      </c>
      <c r="HI12" s="81">
        <f t="shared" si="88"/>
        <v>3.5356702492452707E-4</v>
      </c>
      <c r="HJ12" s="81" t="str">
        <f t="shared" si="88"/>
        <v xml:space="preserve"> </v>
      </c>
      <c r="HK12" s="86">
        <f t="shared" si="89"/>
        <v>4.4209707074568007E-5</v>
      </c>
      <c r="HL12" s="81">
        <f t="shared" si="39"/>
        <v>4.4209707074568007E-5</v>
      </c>
      <c r="HM12" s="81" t="str">
        <f t="shared" si="39"/>
        <v xml:space="preserve"> </v>
      </c>
      <c r="HN12" s="86">
        <f t="shared" si="40"/>
        <v>0.10255839588883175</v>
      </c>
      <c r="HO12" s="81">
        <f t="shared" si="40"/>
        <v>0.10255839588883175</v>
      </c>
      <c r="HP12" s="81" t="str">
        <f t="shared" si="90"/>
        <v xml:space="preserve"> </v>
      </c>
      <c r="HQ12" s="86">
        <f t="shared" si="41"/>
        <v>8.2439145448234649E-2</v>
      </c>
      <c r="HR12" s="81">
        <f t="shared" si="41"/>
        <v>8.2439145448234649E-2</v>
      </c>
      <c r="HS12" s="81" t="str">
        <f t="shared" si="41"/>
        <v xml:space="preserve"> </v>
      </c>
      <c r="HT12" s="86">
        <f t="shared" si="42"/>
        <v>8.1901284568566182E-3</v>
      </c>
      <c r="HU12" s="81">
        <f t="shared" si="42"/>
        <v>8.1901284568566182E-3</v>
      </c>
      <c r="HV12" s="81" t="str">
        <f t="shared" si="42"/>
        <v xml:space="preserve"> </v>
      </c>
      <c r="HW12" s="86">
        <f t="shared" si="43"/>
        <v>4.8623655071368321E-3</v>
      </c>
      <c r="HX12" s="81">
        <f t="shared" si="43"/>
        <v>4.8623655071368321E-3</v>
      </c>
      <c r="HY12" s="81" t="str">
        <f t="shared" si="43"/>
        <v xml:space="preserve"> </v>
      </c>
      <c r="HZ12" s="86">
        <f t="shared" si="44"/>
        <v>3.5290679841700201E-2</v>
      </c>
      <c r="IA12" s="81">
        <f t="shared" si="44"/>
        <v>3.5290679841700201E-2</v>
      </c>
      <c r="IB12" s="92" t="str">
        <f t="shared" si="44"/>
        <v xml:space="preserve"> </v>
      </c>
      <c r="IC12" s="86">
        <f t="shared" si="45"/>
        <v>8.93334221438771E-2</v>
      </c>
      <c r="ID12" s="81">
        <f t="shared" si="45"/>
        <v>8.93334221438771E-2</v>
      </c>
      <c r="IE12" s="81" t="str">
        <f t="shared" si="45"/>
        <v xml:space="preserve"> </v>
      </c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  <c r="IR12" s="75"/>
      <c r="IS12" s="75"/>
      <c r="IT12" s="75"/>
      <c r="IU12" s="75"/>
      <c r="IV12" s="75"/>
    </row>
    <row r="13" spans="1:256" s="103" customFormat="1" outlineLevel="1" x14ac:dyDescent="0.2">
      <c r="A13" s="76">
        <v>4</v>
      </c>
      <c r="B13" s="93" t="s">
        <v>89</v>
      </c>
      <c r="C13" s="94">
        <f t="shared" si="6"/>
        <v>159989781.09999999</v>
      </c>
      <c r="D13" s="79">
        <v>159989781.09999999</v>
      </c>
      <c r="E13" s="94"/>
      <c r="F13" s="94">
        <f t="shared" si="7"/>
        <v>80135398.469999999</v>
      </c>
      <c r="G13" s="79">
        <v>80135398.469999999</v>
      </c>
      <c r="H13" s="95"/>
      <c r="I13" s="78">
        <f t="shared" si="8"/>
        <v>85899180.730000004</v>
      </c>
      <c r="J13" s="79">
        <v>85899180.730000004</v>
      </c>
      <c r="K13" s="95"/>
      <c r="L13" s="96">
        <f>F13/C13</f>
        <v>0.50087823059094116</v>
      </c>
      <c r="M13" s="96">
        <f t="shared" si="46"/>
        <v>0.50087823059094116</v>
      </c>
      <c r="N13" s="97"/>
      <c r="O13" s="96">
        <f>F13/I13</f>
        <v>0.93290061428971205</v>
      </c>
      <c r="P13" s="96">
        <f t="shared" si="47"/>
        <v>0.93290061428971205</v>
      </c>
      <c r="Q13" s="97"/>
      <c r="R13" s="94">
        <f t="shared" si="9"/>
        <v>137974800</v>
      </c>
      <c r="S13" s="79">
        <v>137974800</v>
      </c>
      <c r="T13" s="95"/>
      <c r="U13" s="94">
        <f t="shared" si="48"/>
        <v>63867971.049999997</v>
      </c>
      <c r="V13" s="79">
        <v>63867971.049999997</v>
      </c>
      <c r="W13" s="95"/>
      <c r="X13" s="78">
        <f t="shared" si="10"/>
        <v>55551176.93</v>
      </c>
      <c r="Y13" s="79">
        <v>55551176.93</v>
      </c>
      <c r="Z13" s="98"/>
      <c r="AA13" s="81">
        <f t="shared" si="11"/>
        <v>0.46289591323922918</v>
      </c>
      <c r="AB13" s="81">
        <f t="shared" si="11"/>
        <v>0.46289591323922918</v>
      </c>
      <c r="AC13" s="97"/>
      <c r="AD13" s="96">
        <f t="shared" si="49"/>
        <v>1.1497140939152375</v>
      </c>
      <c r="AE13" s="96">
        <f t="shared" si="49"/>
        <v>1.1497140939152375</v>
      </c>
      <c r="AF13" s="97"/>
      <c r="AG13" s="94">
        <f t="shared" si="50"/>
        <v>90561000</v>
      </c>
      <c r="AH13" s="79">
        <v>90561000</v>
      </c>
      <c r="AI13" s="95"/>
      <c r="AJ13" s="94">
        <f t="shared" si="51"/>
        <v>40834008.890000001</v>
      </c>
      <c r="AK13" s="79">
        <v>40834008.890000001</v>
      </c>
      <c r="AL13" s="95"/>
      <c r="AM13" s="78">
        <f t="shared" si="12"/>
        <v>38137691.420000002</v>
      </c>
      <c r="AN13" s="79">
        <v>38137691.420000002</v>
      </c>
      <c r="AO13" s="94"/>
      <c r="AP13" s="96">
        <f t="shared" si="13"/>
        <v>0.45090059617274547</v>
      </c>
      <c r="AQ13" s="96">
        <f t="shared" si="13"/>
        <v>0.45090059617274547</v>
      </c>
      <c r="AR13" s="97"/>
      <c r="AS13" s="96">
        <f t="shared" si="14"/>
        <v>1.0706995460293123</v>
      </c>
      <c r="AT13" s="96">
        <f t="shared" si="14"/>
        <v>1.0706995460293123</v>
      </c>
      <c r="AU13" s="97"/>
      <c r="AV13" s="94">
        <f t="shared" si="52"/>
        <v>4704800</v>
      </c>
      <c r="AW13" s="79">
        <v>4704800</v>
      </c>
      <c r="AX13" s="95"/>
      <c r="AY13" s="94">
        <f t="shared" si="53"/>
        <v>1910000.53</v>
      </c>
      <c r="AZ13" s="79">
        <v>1910000.53</v>
      </c>
      <c r="BA13" s="95"/>
      <c r="BB13" s="78">
        <f t="shared" si="15"/>
        <v>2022189.96</v>
      </c>
      <c r="BC13" s="79">
        <v>2022189.96</v>
      </c>
      <c r="BD13" s="94"/>
      <c r="BE13" s="81">
        <f t="shared" si="54"/>
        <v>0.40596848537663666</v>
      </c>
      <c r="BF13" s="81">
        <f t="shared" si="54"/>
        <v>0.40596848537663666</v>
      </c>
      <c r="BG13" s="97"/>
      <c r="BH13" s="99">
        <f t="shared" si="16"/>
        <v>0.94452082533334314</v>
      </c>
      <c r="BI13" s="99">
        <f t="shared" si="55"/>
        <v>0.94452082533334314</v>
      </c>
      <c r="BJ13" s="97"/>
      <c r="BK13" s="94">
        <f t="shared" si="56"/>
        <v>10800000</v>
      </c>
      <c r="BL13" s="79">
        <v>10800000</v>
      </c>
      <c r="BM13" s="95"/>
      <c r="BN13" s="94">
        <f t="shared" si="57"/>
        <v>6656724.3799999999</v>
      </c>
      <c r="BO13" s="79">
        <v>6656724.3799999999</v>
      </c>
      <c r="BP13" s="95"/>
      <c r="BQ13" s="78">
        <f t="shared" si="17"/>
        <v>5710700.5599999996</v>
      </c>
      <c r="BR13" s="79">
        <v>5710700.5599999996</v>
      </c>
      <c r="BS13" s="94"/>
      <c r="BT13" s="96">
        <f t="shared" si="58"/>
        <v>0.61636336851851847</v>
      </c>
      <c r="BU13" s="96">
        <f t="shared" si="58"/>
        <v>0.61636336851851847</v>
      </c>
      <c r="BV13" s="97"/>
      <c r="BW13" s="96">
        <f t="shared" si="59"/>
        <v>1.1656581027249659</v>
      </c>
      <c r="BX13" s="96">
        <f t="shared" si="59"/>
        <v>1.1656581027249659</v>
      </c>
      <c r="BY13" s="97"/>
      <c r="BZ13" s="94">
        <f t="shared" si="60"/>
        <v>0</v>
      </c>
      <c r="CA13" s="79"/>
      <c r="CB13" s="95"/>
      <c r="CC13" s="94">
        <f t="shared" si="61"/>
        <v>501.1</v>
      </c>
      <c r="CD13" s="79">
        <v>501.1</v>
      </c>
      <c r="CE13" s="95"/>
      <c r="CF13" s="78">
        <f t="shared" si="18"/>
        <v>7247.97</v>
      </c>
      <c r="CG13" s="79">
        <v>7247.97</v>
      </c>
      <c r="CH13" s="94"/>
      <c r="CI13" s="81">
        <f t="shared" si="62"/>
        <v>0</v>
      </c>
      <c r="CJ13" s="81">
        <f t="shared" si="62"/>
        <v>0</v>
      </c>
      <c r="CK13" s="97"/>
      <c r="CL13" s="81">
        <f t="shared" si="63"/>
        <v>6.9136599627205961E-2</v>
      </c>
      <c r="CM13" s="81">
        <f t="shared" si="63"/>
        <v>6.9136599627205961E-2</v>
      </c>
      <c r="CN13" s="97"/>
      <c r="CO13" s="94">
        <f t="shared" si="64"/>
        <v>5500000</v>
      </c>
      <c r="CP13" s="79">
        <v>5500000</v>
      </c>
      <c r="CQ13" s="95"/>
      <c r="CR13" s="94">
        <f t="shared" si="65"/>
        <v>5090730.92</v>
      </c>
      <c r="CS13" s="79">
        <v>5090730.92</v>
      </c>
      <c r="CT13" s="95"/>
      <c r="CU13" s="78">
        <f t="shared" si="19"/>
        <v>4569372.6500000004</v>
      </c>
      <c r="CV13" s="79">
        <v>4569372.6500000004</v>
      </c>
      <c r="CW13" s="94"/>
      <c r="CX13" s="96">
        <f t="shared" si="91"/>
        <v>0.92558744000000004</v>
      </c>
      <c r="CY13" s="96">
        <f t="shared" si="91"/>
        <v>0.92558744000000004</v>
      </c>
      <c r="CZ13" s="97"/>
      <c r="DA13" s="96">
        <f t="shared" ref="DA13:DB16" si="94">IF(CU13=0," ",IF(CR13/CU13*100&gt;200,"СВ.200",CR13/CU13))</f>
        <v>1.1140984353727419</v>
      </c>
      <c r="DB13" s="96">
        <f t="shared" si="94"/>
        <v>1.1140984353727419</v>
      </c>
      <c r="DC13" s="97"/>
      <c r="DD13" s="94">
        <f t="shared" si="66"/>
        <v>304000</v>
      </c>
      <c r="DE13" s="79">
        <v>304000</v>
      </c>
      <c r="DF13" s="95"/>
      <c r="DG13" s="94">
        <f t="shared" si="67"/>
        <v>153015</v>
      </c>
      <c r="DH13" s="79">
        <v>153015</v>
      </c>
      <c r="DI13" s="95"/>
      <c r="DJ13" s="78">
        <f t="shared" si="20"/>
        <v>299020</v>
      </c>
      <c r="DK13" s="79">
        <v>299020</v>
      </c>
      <c r="DL13" s="78"/>
      <c r="DM13" s="96">
        <f t="shared" si="21"/>
        <v>0.5033388157894737</v>
      </c>
      <c r="DN13" s="96">
        <f t="shared" si="21"/>
        <v>0.5033388157894737</v>
      </c>
      <c r="DO13" s="97"/>
      <c r="DP13" s="96">
        <f t="shared" si="68"/>
        <v>0.51172162397164067</v>
      </c>
      <c r="DQ13" s="96">
        <f t="shared" si="68"/>
        <v>0.51172162397164067</v>
      </c>
      <c r="DR13" s="97"/>
      <c r="DS13" s="94">
        <f t="shared" si="69"/>
        <v>10800000</v>
      </c>
      <c r="DT13" s="79">
        <v>10800000</v>
      </c>
      <c r="DU13" s="95"/>
      <c r="DV13" s="94">
        <f t="shared" si="70"/>
        <v>1512889.79</v>
      </c>
      <c r="DW13" s="79">
        <v>1512889.79</v>
      </c>
      <c r="DX13" s="95"/>
      <c r="DY13" s="94">
        <f t="shared" si="22"/>
        <v>1639563.93</v>
      </c>
      <c r="DZ13" s="79">
        <v>1639563.93</v>
      </c>
      <c r="EA13" s="94"/>
      <c r="EB13" s="96">
        <f t="shared" si="92"/>
        <v>0.14008238796296296</v>
      </c>
      <c r="EC13" s="96">
        <f t="shared" si="92"/>
        <v>0.14008238796296296</v>
      </c>
      <c r="ED13" s="97"/>
      <c r="EE13" s="96">
        <f t="shared" si="93"/>
        <v>0.92273912734833108</v>
      </c>
      <c r="EF13" s="96">
        <f>IF(DZ13=0," ",IF(DW13/DZ13*100&gt;200,"СВ.200",DW13/DZ13))</f>
        <v>0.92273912734833108</v>
      </c>
      <c r="EG13" s="97"/>
      <c r="EH13" s="94">
        <f t="shared" si="71"/>
        <v>9800000</v>
      </c>
      <c r="EI13" s="79">
        <v>9800000</v>
      </c>
      <c r="EJ13" s="95"/>
      <c r="EK13" s="94">
        <f t="shared" si="72"/>
        <v>4417947.4000000004</v>
      </c>
      <c r="EL13" s="83">
        <v>4417947.4000000004</v>
      </c>
      <c r="EM13" s="95"/>
      <c r="EN13" s="78">
        <f t="shared" si="73"/>
        <v>2468414.12</v>
      </c>
      <c r="EO13" s="83">
        <v>2468414.12</v>
      </c>
      <c r="EP13" s="94"/>
      <c r="EQ13" s="96">
        <f t="shared" si="74"/>
        <v>0.45081095918367353</v>
      </c>
      <c r="ER13" s="96">
        <f t="shared" si="74"/>
        <v>0.45081095918367353</v>
      </c>
      <c r="ES13" s="97"/>
      <c r="ET13" s="96">
        <f t="shared" si="75"/>
        <v>1.789791819858817</v>
      </c>
      <c r="EU13" s="96">
        <f t="shared" si="75"/>
        <v>1.789791819858817</v>
      </c>
      <c r="EV13" s="97"/>
      <c r="EW13" s="94">
        <f t="shared" si="76"/>
        <v>0</v>
      </c>
      <c r="EX13" s="80"/>
      <c r="EY13" s="94"/>
      <c r="EZ13" s="94">
        <f t="shared" si="77"/>
        <v>0</v>
      </c>
      <c r="FA13" s="80"/>
      <c r="FB13" s="94"/>
      <c r="FC13" s="94">
        <f t="shared" si="23"/>
        <v>0</v>
      </c>
      <c r="FD13" s="83"/>
      <c r="FE13" s="94"/>
      <c r="FF13" s="96" t="str">
        <f t="shared" si="78"/>
        <v xml:space="preserve"> </v>
      </c>
      <c r="FG13" s="96" t="str">
        <f>IF(EX13&lt;=0," ",IF(FA13&lt;=0," ",IF(FA13/EX13*100&gt;200,"СВ.200",FA13/EX13)))</f>
        <v xml:space="preserve"> </v>
      </c>
      <c r="FH13" s="97"/>
      <c r="FI13" s="96" t="str">
        <f t="shared" si="79"/>
        <v xml:space="preserve"> </v>
      </c>
      <c r="FJ13" s="96" t="str">
        <f t="shared" si="79"/>
        <v xml:space="preserve"> </v>
      </c>
      <c r="FK13" s="97"/>
      <c r="FL13" s="94">
        <f t="shared" si="80"/>
        <v>5505000</v>
      </c>
      <c r="FM13" s="79">
        <v>5505000</v>
      </c>
      <c r="FN13" s="94"/>
      <c r="FO13" s="94">
        <f t="shared" si="81"/>
        <v>3292153.04</v>
      </c>
      <c r="FP13" s="79">
        <v>3292153.04</v>
      </c>
      <c r="FQ13" s="94"/>
      <c r="FR13" s="94">
        <f t="shared" si="24"/>
        <v>696999.85</v>
      </c>
      <c r="FS13" s="79">
        <v>696999.85</v>
      </c>
      <c r="FT13" s="94"/>
      <c r="FU13" s="96">
        <f t="shared" si="25"/>
        <v>0.59802961671207988</v>
      </c>
      <c r="FV13" s="96">
        <f t="shared" si="25"/>
        <v>0.59802961671207988</v>
      </c>
      <c r="FW13" s="96" t="str">
        <f t="shared" si="25"/>
        <v xml:space="preserve"> </v>
      </c>
      <c r="FX13" s="96" t="str">
        <f>IF(FR13&lt;=0," ",IF(FO13/FR13*100&gt;200,"СВ.200",FO13/FR13))</f>
        <v>СВ.200</v>
      </c>
      <c r="FY13" s="96" t="str">
        <f>IF(FS13&lt;=0," ",IF(FP13/FS13*100&gt;200,"СВ.200",FP13/FS13))</f>
        <v>СВ.200</v>
      </c>
      <c r="FZ13" s="96" t="str">
        <f t="shared" si="27"/>
        <v xml:space="preserve"> </v>
      </c>
      <c r="GA13" s="100">
        <f t="shared" si="28"/>
        <v>0</v>
      </c>
      <c r="GB13" s="79"/>
      <c r="GC13" s="94"/>
      <c r="GD13" s="100">
        <f t="shared" si="29"/>
        <v>-23.53</v>
      </c>
      <c r="GE13" s="79">
        <v>-23.53</v>
      </c>
      <c r="GF13" s="94"/>
      <c r="GG13" s="96" t="str">
        <f>IF(GA13&lt;=0," ",IF(GD13&lt;0," ",IF(GD13=0," ",IF(GA13/GD13*100&gt;200,"СВ.200",GA13/GD13))))</f>
        <v xml:space="preserve"> </v>
      </c>
      <c r="GH13" s="96" t="str">
        <f>IF(GB13&lt;=0," ",IF(GE13&lt;0," ",IF(GE13=0," ",IF(GB13/GE13*100&gt;200,"СВ.200",GB13/GE13))))</f>
        <v xml:space="preserve"> </v>
      </c>
      <c r="GI13" s="96" t="str">
        <f t="shared" si="31"/>
        <v xml:space="preserve"> </v>
      </c>
      <c r="GJ13" s="86">
        <f t="shared" si="82"/>
        <v>0.64670205766699396</v>
      </c>
      <c r="GK13" s="96">
        <f t="shared" si="82"/>
        <v>0.64670205766699396</v>
      </c>
      <c r="GL13" s="96" t="str">
        <f t="shared" si="82"/>
        <v xml:space="preserve"> </v>
      </c>
      <c r="GM13" s="86">
        <f t="shared" si="32"/>
        <v>0.79700072963273549</v>
      </c>
      <c r="GN13" s="96">
        <f t="shared" si="32"/>
        <v>0.79700072963273549</v>
      </c>
      <c r="GO13" s="96" t="str">
        <f t="shared" si="83"/>
        <v xml:space="preserve"> </v>
      </c>
      <c r="GP13" s="86">
        <f t="shared" si="33"/>
        <v>0.68653255480180519</v>
      </c>
      <c r="GQ13" s="96">
        <f t="shared" si="33"/>
        <v>0.68653255480180519</v>
      </c>
      <c r="GR13" s="96" t="str">
        <f t="shared" si="33"/>
        <v xml:space="preserve"> </v>
      </c>
      <c r="GS13" s="86">
        <f t="shared" si="34"/>
        <v>0.63935033818488596</v>
      </c>
      <c r="GT13" s="96">
        <f t="shared" si="34"/>
        <v>0.63935033818488596</v>
      </c>
      <c r="GU13" s="96" t="str">
        <f t="shared" si="34"/>
        <v xml:space="preserve"> </v>
      </c>
      <c r="GV13" s="86">
        <f t="shared" si="35"/>
        <v>3.640228833581978E-2</v>
      </c>
      <c r="GW13" s="81">
        <f t="shared" si="35"/>
        <v>3.640228833581978E-2</v>
      </c>
      <c r="GX13" s="96" t="str">
        <f t="shared" si="36"/>
        <v xml:space="preserve"> </v>
      </c>
      <c r="GY13" s="89">
        <f t="shared" si="37"/>
        <v>2.9905451803138187E-2</v>
      </c>
      <c r="GZ13" s="101">
        <f t="shared" si="37"/>
        <v>2.9905451803138187E-2</v>
      </c>
      <c r="HA13" s="96"/>
      <c r="HB13" s="86">
        <f t="shared" si="84"/>
        <v>0.10280071234487163</v>
      </c>
      <c r="HC13" s="81">
        <f t="shared" si="85"/>
        <v>0.10280071234487163</v>
      </c>
      <c r="HD13" s="96" t="str">
        <f t="shared" si="86"/>
        <v xml:space="preserve"> </v>
      </c>
      <c r="HE13" s="86">
        <f t="shared" si="87"/>
        <v>0.10422633239419307</v>
      </c>
      <c r="HF13" s="81">
        <f t="shared" si="87"/>
        <v>0.10422633239419307</v>
      </c>
      <c r="HG13" s="96" t="str">
        <f t="shared" si="38"/>
        <v xml:space="preserve"> </v>
      </c>
      <c r="HH13" s="86">
        <f t="shared" si="88"/>
        <v>1.3047374332200311E-4</v>
      </c>
      <c r="HI13" s="96">
        <f t="shared" si="88"/>
        <v>1.3047374332200311E-4</v>
      </c>
      <c r="HJ13" s="96" t="str">
        <f t="shared" si="88"/>
        <v xml:space="preserve"> </v>
      </c>
      <c r="HK13" s="86">
        <f t="shared" si="89"/>
        <v>7.8458731624291996E-6</v>
      </c>
      <c r="HL13" s="81">
        <f t="shared" si="39"/>
        <v>7.8458731624291996E-6</v>
      </c>
      <c r="HM13" s="96" t="str">
        <f t="shared" si="39"/>
        <v xml:space="preserve"> </v>
      </c>
      <c r="HN13" s="86">
        <f t="shared" si="40"/>
        <v>4.4434956312634874E-2</v>
      </c>
      <c r="HO13" s="96">
        <f t="shared" si="40"/>
        <v>4.4434956312634874E-2</v>
      </c>
      <c r="HP13" s="96" t="str">
        <f t="shared" si="90"/>
        <v xml:space="preserve"> </v>
      </c>
      <c r="HQ13" s="86">
        <f t="shared" si="41"/>
        <v>6.9173128993581842E-2</v>
      </c>
      <c r="HR13" s="96">
        <f t="shared" si="41"/>
        <v>6.9173128993581842E-2</v>
      </c>
      <c r="HS13" s="96" t="str">
        <f t="shared" si="41"/>
        <v xml:space="preserve"> </v>
      </c>
      <c r="HT13" s="86">
        <f t="shared" si="42"/>
        <v>2.9514476931173095E-2</v>
      </c>
      <c r="HU13" s="96">
        <f t="shared" si="42"/>
        <v>2.9514476931173095E-2</v>
      </c>
      <c r="HV13" s="96" t="str">
        <f t="shared" si="42"/>
        <v xml:space="preserve"> </v>
      </c>
      <c r="HW13" s="86">
        <f t="shared" si="43"/>
        <v>2.3687769708788959E-2</v>
      </c>
      <c r="HX13" s="96">
        <f t="shared" si="43"/>
        <v>2.3687769708788959E-2</v>
      </c>
      <c r="HY13" s="96" t="str">
        <f t="shared" si="43"/>
        <v xml:space="preserve"> </v>
      </c>
      <c r="HZ13" s="86">
        <f t="shared" si="44"/>
        <v>1.2546986193979094E-2</v>
      </c>
      <c r="IA13" s="96">
        <f t="shared" si="44"/>
        <v>1.2546986193979094E-2</v>
      </c>
      <c r="IB13" s="102" t="str">
        <f t="shared" si="44"/>
        <v xml:space="preserve"> </v>
      </c>
      <c r="IC13" s="86">
        <f t="shared" si="45"/>
        <v>5.1546228663232288E-2</v>
      </c>
      <c r="ID13" s="96">
        <f t="shared" si="45"/>
        <v>5.1546228663232288E-2</v>
      </c>
      <c r="IE13" s="96" t="str">
        <f t="shared" si="45"/>
        <v xml:space="preserve"> </v>
      </c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  <c r="IR13" s="75"/>
      <c r="IS13" s="75"/>
      <c r="IT13" s="75"/>
      <c r="IU13" s="75"/>
      <c r="IV13" s="75"/>
    </row>
    <row r="14" spans="1:256" s="91" customFormat="1" outlineLevel="1" x14ac:dyDescent="0.2">
      <c r="A14" s="76">
        <v>5</v>
      </c>
      <c r="B14" s="77" t="s">
        <v>90</v>
      </c>
      <c r="C14" s="78">
        <f t="shared" si="6"/>
        <v>332285224.39999998</v>
      </c>
      <c r="D14" s="79">
        <v>332285224.39999998</v>
      </c>
      <c r="E14" s="78"/>
      <c r="F14" s="78">
        <f t="shared" si="7"/>
        <v>179057281.31</v>
      </c>
      <c r="G14" s="79">
        <v>179057281.31</v>
      </c>
      <c r="H14" s="80"/>
      <c r="I14" s="78">
        <f t="shared" si="8"/>
        <v>119703437.43000001</v>
      </c>
      <c r="J14" s="79">
        <v>119703437.43000001</v>
      </c>
      <c r="K14" s="80"/>
      <c r="L14" s="81">
        <f t="shared" si="46"/>
        <v>0.53886621541273694</v>
      </c>
      <c r="M14" s="81">
        <f t="shared" si="46"/>
        <v>0.53886621541273694</v>
      </c>
      <c r="N14" s="82"/>
      <c r="O14" s="81">
        <f t="shared" si="47"/>
        <v>1.4958407640942546</v>
      </c>
      <c r="P14" s="81">
        <f t="shared" si="47"/>
        <v>1.4958407640942546</v>
      </c>
      <c r="Q14" s="82"/>
      <c r="R14" s="78">
        <f t="shared" si="9"/>
        <v>273349504.39999998</v>
      </c>
      <c r="S14" s="79">
        <v>273349504.39999998</v>
      </c>
      <c r="T14" s="80"/>
      <c r="U14" s="78">
        <f t="shared" si="48"/>
        <v>125077109.53</v>
      </c>
      <c r="V14" s="79">
        <v>125077109.53</v>
      </c>
      <c r="W14" s="80"/>
      <c r="X14" s="78">
        <f t="shared" si="10"/>
        <v>105293824.55000001</v>
      </c>
      <c r="Y14" s="79">
        <v>105293824.55000001</v>
      </c>
      <c r="Z14" s="83"/>
      <c r="AA14" s="81">
        <f>U14/R14</f>
        <v>0.45757211012525256</v>
      </c>
      <c r="AB14" s="81">
        <f t="shared" si="11"/>
        <v>0.45757211012525256</v>
      </c>
      <c r="AC14" s="82"/>
      <c r="AD14" s="81">
        <f t="shared" si="49"/>
        <v>1.1878864697388369</v>
      </c>
      <c r="AE14" s="81">
        <f t="shared" si="49"/>
        <v>1.1878864697388369</v>
      </c>
      <c r="AF14" s="82"/>
      <c r="AG14" s="78">
        <f t="shared" si="50"/>
        <v>206919000</v>
      </c>
      <c r="AH14" s="79">
        <v>206919000</v>
      </c>
      <c r="AI14" s="80"/>
      <c r="AJ14" s="78">
        <f t="shared" si="51"/>
        <v>94260807.659999996</v>
      </c>
      <c r="AK14" s="79">
        <v>94260807.659999996</v>
      </c>
      <c r="AL14" s="80"/>
      <c r="AM14" s="78">
        <f t="shared" si="12"/>
        <v>82194806.840000004</v>
      </c>
      <c r="AN14" s="79">
        <v>82194806.840000004</v>
      </c>
      <c r="AO14" s="78"/>
      <c r="AP14" s="81">
        <f>AJ14/AG14</f>
        <v>0.45554447711423307</v>
      </c>
      <c r="AQ14" s="81">
        <f t="shared" si="13"/>
        <v>0.45554447711423307</v>
      </c>
      <c r="AR14" s="82"/>
      <c r="AS14" s="81">
        <f t="shared" si="14"/>
        <v>1.1467976053947984</v>
      </c>
      <c r="AT14" s="81">
        <f>AK14/AN14</f>
        <v>1.1467976053947984</v>
      </c>
      <c r="AU14" s="82"/>
      <c r="AV14" s="78">
        <f t="shared" si="52"/>
        <v>5868000</v>
      </c>
      <c r="AW14" s="79">
        <v>5868000</v>
      </c>
      <c r="AX14" s="80"/>
      <c r="AY14" s="78">
        <f t="shared" si="53"/>
        <v>2380711.59</v>
      </c>
      <c r="AZ14" s="79">
        <v>2380711.59</v>
      </c>
      <c r="BA14" s="80"/>
      <c r="BB14" s="78">
        <f t="shared" si="15"/>
        <v>2519034.92</v>
      </c>
      <c r="BC14" s="79">
        <v>2519034.92</v>
      </c>
      <c r="BD14" s="78"/>
      <c r="BE14" s="81">
        <f t="shared" si="54"/>
        <v>0.40571090490797546</v>
      </c>
      <c r="BF14" s="81">
        <f t="shared" si="54"/>
        <v>0.40571090490797546</v>
      </c>
      <c r="BG14" s="82"/>
      <c r="BH14" s="84">
        <f t="shared" si="16"/>
        <v>0.94508876042099488</v>
      </c>
      <c r="BI14" s="84">
        <f t="shared" si="55"/>
        <v>0.94508876042099488</v>
      </c>
      <c r="BJ14" s="82"/>
      <c r="BK14" s="78">
        <f t="shared" si="56"/>
        <v>12058600</v>
      </c>
      <c r="BL14" s="79">
        <v>12058600</v>
      </c>
      <c r="BM14" s="80"/>
      <c r="BN14" s="78">
        <f t="shared" si="57"/>
        <v>8830787.6999999993</v>
      </c>
      <c r="BO14" s="79">
        <v>8830787.6999999993</v>
      </c>
      <c r="BP14" s="80"/>
      <c r="BQ14" s="78">
        <f t="shared" si="17"/>
        <v>7575795.9299999997</v>
      </c>
      <c r="BR14" s="79">
        <v>7575795.9299999997</v>
      </c>
      <c r="BS14" s="78"/>
      <c r="BT14" s="81">
        <f t="shared" si="58"/>
        <v>0.73232279866651184</v>
      </c>
      <c r="BU14" s="81">
        <f t="shared" si="58"/>
        <v>0.73232279866651184</v>
      </c>
      <c r="BV14" s="82"/>
      <c r="BW14" s="81">
        <f t="shared" si="59"/>
        <v>1.1656580749529244</v>
      </c>
      <c r="BX14" s="81">
        <f t="shared" si="59"/>
        <v>1.1656580749529244</v>
      </c>
      <c r="BY14" s="82"/>
      <c r="BZ14" s="78">
        <f t="shared" si="60"/>
        <v>0</v>
      </c>
      <c r="CA14" s="79"/>
      <c r="CB14" s="80"/>
      <c r="CC14" s="78">
        <f t="shared" si="61"/>
        <v>396</v>
      </c>
      <c r="CD14" s="79">
        <v>396</v>
      </c>
      <c r="CE14" s="80"/>
      <c r="CF14" s="78">
        <f t="shared" si="18"/>
        <v>9987.35</v>
      </c>
      <c r="CG14" s="79">
        <v>9987.35</v>
      </c>
      <c r="CH14" s="78"/>
      <c r="CI14" s="81">
        <f t="shared" si="62"/>
        <v>0</v>
      </c>
      <c r="CJ14" s="81">
        <f t="shared" si="62"/>
        <v>0</v>
      </c>
      <c r="CK14" s="82"/>
      <c r="CL14" s="81">
        <f t="shared" si="63"/>
        <v>3.9650157449173204E-2</v>
      </c>
      <c r="CM14" s="81">
        <f t="shared" si="63"/>
        <v>3.9650157449173204E-2</v>
      </c>
      <c r="CN14" s="82"/>
      <c r="CO14" s="78">
        <f t="shared" si="64"/>
        <v>3759982.69</v>
      </c>
      <c r="CP14" s="79">
        <v>3759982.69</v>
      </c>
      <c r="CQ14" s="80"/>
      <c r="CR14" s="78">
        <f t="shared" si="65"/>
        <v>3404321.54</v>
      </c>
      <c r="CS14" s="79">
        <v>3404321.54</v>
      </c>
      <c r="CT14" s="80"/>
      <c r="CU14" s="78">
        <f t="shared" si="19"/>
        <v>3393634.2</v>
      </c>
      <c r="CV14" s="79">
        <v>3393634.2</v>
      </c>
      <c r="CW14" s="78"/>
      <c r="CX14" s="81">
        <f t="shared" si="91"/>
        <v>0.90540883314545262</v>
      </c>
      <c r="CY14" s="81">
        <f t="shared" si="91"/>
        <v>0.90540883314545262</v>
      </c>
      <c r="CZ14" s="82"/>
      <c r="DA14" s="81">
        <f t="shared" si="94"/>
        <v>1.0031492315818835</v>
      </c>
      <c r="DB14" s="81">
        <f t="shared" si="94"/>
        <v>1.0031492315818835</v>
      </c>
      <c r="DC14" s="82"/>
      <c r="DD14" s="78">
        <f t="shared" si="66"/>
        <v>43400</v>
      </c>
      <c r="DE14" s="79">
        <v>43400</v>
      </c>
      <c r="DF14" s="80"/>
      <c r="DG14" s="78">
        <f t="shared" si="67"/>
        <v>0</v>
      </c>
      <c r="DH14" s="79">
        <v>0</v>
      </c>
      <c r="DI14" s="80"/>
      <c r="DJ14" s="78">
        <f t="shared" si="20"/>
        <v>108472</v>
      </c>
      <c r="DK14" s="79">
        <v>108472</v>
      </c>
      <c r="DL14" s="78"/>
      <c r="DM14" s="81" t="str">
        <f t="shared" si="21"/>
        <v xml:space="preserve"> </v>
      </c>
      <c r="DN14" s="81" t="str">
        <f t="shared" si="21"/>
        <v xml:space="preserve"> </v>
      </c>
      <c r="DO14" s="82"/>
      <c r="DP14" s="81" t="str">
        <f t="shared" si="68"/>
        <v xml:space="preserve"> </v>
      </c>
      <c r="DQ14" s="81" t="str">
        <f t="shared" si="68"/>
        <v xml:space="preserve"> </v>
      </c>
      <c r="DR14" s="82"/>
      <c r="DS14" s="78">
        <f t="shared" si="69"/>
        <v>4805100</v>
      </c>
      <c r="DT14" s="79">
        <v>4805100</v>
      </c>
      <c r="DU14" s="80"/>
      <c r="DV14" s="78">
        <f t="shared" si="70"/>
        <v>525005.35</v>
      </c>
      <c r="DW14" s="79">
        <v>525005.35</v>
      </c>
      <c r="DX14" s="80"/>
      <c r="DY14" s="78">
        <f t="shared" si="22"/>
        <v>264176.06</v>
      </c>
      <c r="DZ14" s="79">
        <v>264176.06</v>
      </c>
      <c r="EA14" s="78"/>
      <c r="EB14" s="81">
        <f t="shared" si="92"/>
        <v>0.10926002580591454</v>
      </c>
      <c r="EC14" s="81">
        <f>IF(DT14=0," ",IF(DW14/DT14*100&gt;200,"СВ.200",DW14/DT14))</f>
        <v>0.10926002580591454</v>
      </c>
      <c r="ED14" s="82"/>
      <c r="EE14" s="81">
        <f t="shared" si="93"/>
        <v>1.9873312895952797</v>
      </c>
      <c r="EF14" s="81">
        <f t="shared" si="93"/>
        <v>1.9873312895952797</v>
      </c>
      <c r="EG14" s="82"/>
      <c r="EH14" s="78">
        <f t="shared" si="71"/>
        <v>17632855.120000001</v>
      </c>
      <c r="EI14" s="79">
        <v>17632855.120000001</v>
      </c>
      <c r="EJ14" s="80"/>
      <c r="EK14" s="78">
        <f t="shared" si="72"/>
        <v>5943409.9100000001</v>
      </c>
      <c r="EL14" s="83">
        <v>5943409.9100000001</v>
      </c>
      <c r="EM14" s="80"/>
      <c r="EN14" s="78">
        <f t="shared" si="73"/>
        <v>6284878.96</v>
      </c>
      <c r="EO14" s="83">
        <v>6284878.96</v>
      </c>
      <c r="EP14" s="78"/>
      <c r="EQ14" s="81">
        <f t="shared" si="74"/>
        <v>0.33706452355856481</v>
      </c>
      <c r="ER14" s="81">
        <f>IF(EI14=0," ",IF(EL14/EI14*100&gt;200,"СВ.200",EL14/EI14))</f>
        <v>0.33706452355856481</v>
      </c>
      <c r="ES14" s="82"/>
      <c r="ET14" s="81">
        <f t="shared" si="75"/>
        <v>0.94566815810244342</v>
      </c>
      <c r="EU14" s="81">
        <f>IF(EO14=0," ",IF(EL14/EO14*100&gt;200,"СВ.200",EL14/EO14))</f>
        <v>0.94566815810244342</v>
      </c>
      <c r="EV14" s="82"/>
      <c r="EW14" s="78">
        <f t="shared" si="76"/>
        <v>0</v>
      </c>
      <c r="EX14" s="80"/>
      <c r="EY14" s="78"/>
      <c r="EZ14" s="78">
        <f t="shared" si="77"/>
        <v>0</v>
      </c>
      <c r="FA14" s="80"/>
      <c r="FB14" s="78"/>
      <c r="FC14" s="78">
        <f t="shared" si="23"/>
        <v>0</v>
      </c>
      <c r="FD14" s="83"/>
      <c r="FE14" s="78"/>
      <c r="FF14" s="81" t="str">
        <f t="shared" si="78"/>
        <v xml:space="preserve"> </v>
      </c>
      <c r="FG14" s="81" t="str">
        <f t="shared" si="78"/>
        <v xml:space="preserve"> </v>
      </c>
      <c r="FH14" s="82"/>
      <c r="FI14" s="81" t="str">
        <f t="shared" si="79"/>
        <v xml:space="preserve"> </v>
      </c>
      <c r="FJ14" s="81" t="str">
        <f>IF(FD14&lt;=0," ",IF(FA14&lt;=0," ",IF(FA14/FD14*100&gt;200,"СВ.200",FA14/FD14)))</f>
        <v xml:space="preserve"> </v>
      </c>
      <c r="FK14" s="82"/>
      <c r="FL14" s="78">
        <f t="shared" si="80"/>
        <v>22262566.59</v>
      </c>
      <c r="FM14" s="79">
        <v>22262566.59</v>
      </c>
      <c r="FN14" s="78"/>
      <c r="FO14" s="78">
        <f t="shared" si="81"/>
        <v>9731669.7799999993</v>
      </c>
      <c r="FP14" s="79">
        <v>9731669.7799999993</v>
      </c>
      <c r="FQ14" s="78"/>
      <c r="FR14" s="78">
        <f t="shared" si="24"/>
        <v>2943038.29</v>
      </c>
      <c r="FS14" s="79">
        <v>2943038.29</v>
      </c>
      <c r="FT14" s="78"/>
      <c r="FU14" s="81">
        <f t="shared" si="25"/>
        <v>0.43713152931662941</v>
      </c>
      <c r="FV14" s="81">
        <f>IF(FM14=0," ",IF(FP14/FM14*100&gt;200,"СВ.200",FP14/FM14))</f>
        <v>0.43713152931662941</v>
      </c>
      <c r="FW14" s="81" t="str">
        <f t="shared" si="25"/>
        <v xml:space="preserve"> </v>
      </c>
      <c r="FX14" s="81" t="str">
        <f t="shared" si="26"/>
        <v>СВ.200</v>
      </c>
      <c r="FY14" s="81" t="str">
        <f>IF(FS14=0," ",IF(FP14/FS14*100&gt;200,"СВ.200",FP14/FS14))</f>
        <v>СВ.200</v>
      </c>
      <c r="FZ14" s="81" t="str">
        <f t="shared" si="27"/>
        <v xml:space="preserve"> </v>
      </c>
      <c r="GA14" s="78">
        <f t="shared" si="28"/>
        <v>0</v>
      </c>
      <c r="GB14" s="79"/>
      <c r="GC14" s="78"/>
      <c r="GD14" s="78">
        <f t="shared" si="29"/>
        <v>0</v>
      </c>
      <c r="GE14" s="79">
        <v>0</v>
      </c>
      <c r="GF14" s="78"/>
      <c r="GG14" s="81" t="str">
        <f t="shared" si="30"/>
        <v xml:space="preserve"> </v>
      </c>
      <c r="GH14" s="81" t="str">
        <f>IF(GB14&lt;0," ",IF(GE14&lt;0," ",IF(GE14=0," ",IF(GB14/GE14*100&gt;200,"СВ.200",GB14/GE14))))</f>
        <v xml:space="preserve"> </v>
      </c>
      <c r="GI14" s="81" t="str">
        <f t="shared" si="31"/>
        <v xml:space="preserve"> </v>
      </c>
      <c r="GJ14" s="86">
        <f t="shared" si="82"/>
        <v>0.8796223969054654</v>
      </c>
      <c r="GK14" s="81">
        <f t="shared" si="82"/>
        <v>0.8796223969054654</v>
      </c>
      <c r="GL14" s="81" t="str">
        <f t="shared" si="82"/>
        <v xml:space="preserve"> </v>
      </c>
      <c r="GM14" s="86">
        <f t="shared" si="32"/>
        <v>0.69853126672606691</v>
      </c>
      <c r="GN14" s="81">
        <f t="shared" si="32"/>
        <v>0.69853126672606691</v>
      </c>
      <c r="GO14" s="81" t="str">
        <f t="shared" si="83"/>
        <v xml:space="preserve"> </v>
      </c>
      <c r="GP14" s="86">
        <f t="shared" si="33"/>
        <v>0.78062324349296319</v>
      </c>
      <c r="GQ14" s="81">
        <f t="shared" si="33"/>
        <v>0.78062324349296319</v>
      </c>
      <c r="GR14" s="81" t="str">
        <f t="shared" si="33"/>
        <v xml:space="preserve"> </v>
      </c>
      <c r="GS14" s="86">
        <f t="shared" si="34"/>
        <v>0.75362157003949115</v>
      </c>
      <c r="GT14" s="81">
        <f t="shared" si="34"/>
        <v>0.75362157003949115</v>
      </c>
      <c r="GU14" s="81" t="str">
        <f t="shared" si="34"/>
        <v xml:space="preserve"> </v>
      </c>
      <c r="GV14" s="86">
        <f t="shared" si="35"/>
        <v>2.392386192415118E-2</v>
      </c>
      <c r="GW14" s="81">
        <f t="shared" si="35"/>
        <v>2.392386192415118E-2</v>
      </c>
      <c r="GX14" s="81" t="str">
        <f t="shared" si="36"/>
        <v xml:space="preserve"> </v>
      </c>
      <c r="GY14" s="89">
        <f t="shared" si="37"/>
        <v>1.9033951127795941E-2</v>
      </c>
      <c r="GZ14" s="90">
        <f t="shared" si="37"/>
        <v>1.9033951127795941E-2</v>
      </c>
      <c r="HA14" s="81"/>
      <c r="HB14" s="86">
        <f t="shared" si="84"/>
        <v>7.1949100171611144E-2</v>
      </c>
      <c r="HC14" s="81">
        <f t="shared" si="85"/>
        <v>7.1949100171611144E-2</v>
      </c>
      <c r="HD14" s="81" t="str">
        <f t="shared" si="86"/>
        <v xml:space="preserve"> </v>
      </c>
      <c r="HE14" s="86">
        <f t="shared" si="87"/>
        <v>7.0602748442007424E-2</v>
      </c>
      <c r="HF14" s="81">
        <f t="shared" si="87"/>
        <v>7.0602748442007424E-2</v>
      </c>
      <c r="HG14" s="81" t="str">
        <f t="shared" si="38"/>
        <v xml:space="preserve"> </v>
      </c>
      <c r="HH14" s="86">
        <f t="shared" si="88"/>
        <v>9.4852191405179608E-5</v>
      </c>
      <c r="HI14" s="81">
        <f t="shared" si="88"/>
        <v>9.4852191405179608E-5</v>
      </c>
      <c r="HJ14" s="81" t="str">
        <f t="shared" si="88"/>
        <v xml:space="preserve"> </v>
      </c>
      <c r="HK14" s="86">
        <f t="shared" si="89"/>
        <v>3.1660469408674544E-6</v>
      </c>
      <c r="HL14" s="81">
        <f t="shared" si="39"/>
        <v>3.1660469408674544E-6</v>
      </c>
      <c r="HM14" s="81" t="str">
        <f t="shared" si="39"/>
        <v xml:space="preserve"> </v>
      </c>
      <c r="HN14" s="86">
        <f t="shared" si="40"/>
        <v>5.9688960742569963E-2</v>
      </c>
      <c r="HO14" s="81">
        <f t="shared" si="40"/>
        <v>5.9688960742569963E-2</v>
      </c>
      <c r="HP14" s="81" t="str">
        <f t="shared" si="90"/>
        <v xml:space="preserve"> </v>
      </c>
      <c r="HQ14" s="86">
        <f t="shared" si="41"/>
        <v>4.7517966575446491E-2</v>
      </c>
      <c r="HR14" s="81">
        <f t="shared" si="41"/>
        <v>4.7517966575446491E-2</v>
      </c>
      <c r="HS14" s="81" t="str">
        <f t="shared" si="41"/>
        <v xml:space="preserve"> </v>
      </c>
      <c r="HT14" s="86">
        <f t="shared" si="42"/>
        <v>2.5089416319430289E-3</v>
      </c>
      <c r="HU14" s="81">
        <f t="shared" si="42"/>
        <v>2.5089416319430289E-3</v>
      </c>
      <c r="HV14" s="81" t="str">
        <f t="shared" si="42"/>
        <v xml:space="preserve"> </v>
      </c>
      <c r="HW14" s="86">
        <f t="shared" si="43"/>
        <v>4.1974534906730988E-3</v>
      </c>
      <c r="HX14" s="81">
        <f t="shared" si="43"/>
        <v>4.1974534906730988E-3</v>
      </c>
      <c r="HY14" s="81" t="str">
        <f t="shared" si="43"/>
        <v xml:space="preserve"> </v>
      </c>
      <c r="HZ14" s="86">
        <f t="shared" si="44"/>
        <v>2.7950720781373686E-2</v>
      </c>
      <c r="IA14" s="81">
        <f t="shared" si="44"/>
        <v>2.7950720781373686E-2</v>
      </c>
      <c r="IB14" s="92" t="str">
        <f t="shared" si="44"/>
        <v xml:space="preserve"> </v>
      </c>
      <c r="IC14" s="86">
        <f t="shared" si="45"/>
        <v>7.7805361960861741E-2</v>
      </c>
      <c r="ID14" s="81">
        <f t="shared" si="45"/>
        <v>7.7805361960861741E-2</v>
      </c>
      <c r="IE14" s="81" t="str">
        <f t="shared" si="45"/>
        <v xml:space="preserve"> </v>
      </c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  <c r="IV14" s="75"/>
    </row>
    <row r="15" spans="1:256" s="91" customFormat="1" outlineLevel="1" x14ac:dyDescent="0.2">
      <c r="A15" s="76">
        <v>6</v>
      </c>
      <c r="B15" s="77" t="s">
        <v>91</v>
      </c>
      <c r="C15" s="78">
        <f t="shared" si="6"/>
        <v>460948125.58999997</v>
      </c>
      <c r="D15" s="79">
        <v>460948125.58999997</v>
      </c>
      <c r="E15" s="78"/>
      <c r="F15" s="78">
        <f t="shared" si="7"/>
        <v>233081826.38</v>
      </c>
      <c r="G15" s="79">
        <v>233081826.38</v>
      </c>
      <c r="H15" s="80"/>
      <c r="I15" s="78">
        <f t="shared" si="8"/>
        <v>172432595.18000001</v>
      </c>
      <c r="J15" s="79">
        <v>172432595.18000001</v>
      </c>
      <c r="K15" s="80"/>
      <c r="L15" s="81">
        <f t="shared" si="46"/>
        <v>0.50565739058307735</v>
      </c>
      <c r="M15" s="81">
        <f t="shared" si="46"/>
        <v>0.50565739058307735</v>
      </c>
      <c r="N15" s="82"/>
      <c r="O15" s="81">
        <f t="shared" si="47"/>
        <v>1.3517271843916117</v>
      </c>
      <c r="P15" s="81">
        <f t="shared" si="47"/>
        <v>1.3517271843916117</v>
      </c>
      <c r="Q15" s="82"/>
      <c r="R15" s="78">
        <f t="shared" si="9"/>
        <v>400750673.67000002</v>
      </c>
      <c r="S15" s="79">
        <v>400750673.67000002</v>
      </c>
      <c r="T15" s="80"/>
      <c r="U15" s="78">
        <f t="shared" si="48"/>
        <v>180552107.45999998</v>
      </c>
      <c r="V15" s="79">
        <v>180552107.45999998</v>
      </c>
      <c r="W15" s="80"/>
      <c r="X15" s="78">
        <f t="shared" si="10"/>
        <v>150461810.75999999</v>
      </c>
      <c r="Y15" s="79">
        <v>150461810.75999999</v>
      </c>
      <c r="Z15" s="83"/>
      <c r="AA15" s="81">
        <f t="shared" si="11"/>
        <v>0.4505347572008736</v>
      </c>
      <c r="AB15" s="81">
        <f t="shared" si="11"/>
        <v>0.4505347572008736</v>
      </c>
      <c r="AC15" s="82"/>
      <c r="AD15" s="81">
        <f t="shared" si="49"/>
        <v>1.1999862725831254</v>
      </c>
      <c r="AE15" s="81">
        <f t="shared" si="49"/>
        <v>1.1999862725831254</v>
      </c>
      <c r="AF15" s="82"/>
      <c r="AG15" s="78">
        <f t="shared" si="50"/>
        <v>260118615</v>
      </c>
      <c r="AH15" s="79">
        <v>260118615</v>
      </c>
      <c r="AI15" s="80"/>
      <c r="AJ15" s="78">
        <f t="shared" si="51"/>
        <v>109892514.23999999</v>
      </c>
      <c r="AK15" s="79">
        <v>109892514.23999999</v>
      </c>
      <c r="AL15" s="80"/>
      <c r="AM15" s="78">
        <f t="shared" si="12"/>
        <v>96725227.079999998</v>
      </c>
      <c r="AN15" s="79">
        <v>96725227.079999998</v>
      </c>
      <c r="AO15" s="78"/>
      <c r="AP15" s="81">
        <f t="shared" si="13"/>
        <v>0.42247078026307344</v>
      </c>
      <c r="AQ15" s="81">
        <f t="shared" si="13"/>
        <v>0.42247078026307344</v>
      </c>
      <c r="AR15" s="82"/>
      <c r="AS15" s="81">
        <f t="shared" si="14"/>
        <v>1.1361308477374732</v>
      </c>
      <c r="AT15" s="81">
        <f t="shared" si="14"/>
        <v>1.1361308477374732</v>
      </c>
      <c r="AU15" s="82"/>
      <c r="AV15" s="78">
        <f t="shared" si="52"/>
        <v>10735800</v>
      </c>
      <c r="AW15" s="79">
        <v>10735800</v>
      </c>
      <c r="AX15" s="80"/>
      <c r="AY15" s="78">
        <f t="shared" si="53"/>
        <v>4355585.78</v>
      </c>
      <c r="AZ15" s="79">
        <v>4355585.78</v>
      </c>
      <c r="BA15" s="80"/>
      <c r="BB15" s="78">
        <f t="shared" si="15"/>
        <v>4506414.03</v>
      </c>
      <c r="BC15" s="79">
        <v>4506414.03</v>
      </c>
      <c r="BD15" s="78"/>
      <c r="BE15" s="81">
        <f t="shared" si="54"/>
        <v>0.40570668045231845</v>
      </c>
      <c r="BF15" s="81">
        <f t="shared" si="54"/>
        <v>0.40570668045231845</v>
      </c>
      <c r="BG15" s="82"/>
      <c r="BH15" s="84">
        <f t="shared" si="16"/>
        <v>0.96653031678937851</v>
      </c>
      <c r="BI15" s="84">
        <f t="shared" si="55"/>
        <v>0.96653031678937851</v>
      </c>
      <c r="BJ15" s="82"/>
      <c r="BK15" s="78">
        <f t="shared" si="56"/>
        <v>40137200</v>
      </c>
      <c r="BL15" s="79">
        <v>40137200</v>
      </c>
      <c r="BM15" s="80"/>
      <c r="BN15" s="78">
        <f t="shared" si="57"/>
        <v>24436689.219999999</v>
      </c>
      <c r="BO15" s="79">
        <v>24436689.219999999</v>
      </c>
      <c r="BP15" s="80"/>
      <c r="BQ15" s="78">
        <f t="shared" si="17"/>
        <v>20963856.48</v>
      </c>
      <c r="BR15" s="79">
        <v>20963856.48</v>
      </c>
      <c r="BS15" s="78"/>
      <c r="BT15" s="81">
        <f t="shared" si="58"/>
        <v>0.60882894721106606</v>
      </c>
      <c r="BU15" s="81">
        <f t="shared" si="58"/>
        <v>0.60882894721106606</v>
      </c>
      <c r="BV15" s="82"/>
      <c r="BW15" s="81">
        <f t="shared" si="59"/>
        <v>1.1656581050968919</v>
      </c>
      <c r="BX15" s="81">
        <f t="shared" si="59"/>
        <v>1.1656581050968919</v>
      </c>
      <c r="BY15" s="82"/>
      <c r="BZ15" s="78">
        <f t="shared" si="60"/>
        <v>0</v>
      </c>
      <c r="CA15" s="79"/>
      <c r="CB15" s="80"/>
      <c r="CC15" s="78">
        <f t="shared" si="61"/>
        <v>9400.8700000000008</v>
      </c>
      <c r="CD15" s="79">
        <v>9400.8700000000008</v>
      </c>
      <c r="CE15" s="80"/>
      <c r="CF15" s="78">
        <f t="shared" si="18"/>
        <v>9048.1299999999992</v>
      </c>
      <c r="CG15" s="79">
        <v>9048.1299999999992</v>
      </c>
      <c r="CH15" s="78"/>
      <c r="CI15" s="81">
        <f t="shared" si="62"/>
        <v>0</v>
      </c>
      <c r="CJ15" s="81">
        <f t="shared" si="62"/>
        <v>0</v>
      </c>
      <c r="CK15" s="82"/>
      <c r="CL15" s="81">
        <f t="shared" si="63"/>
        <v>1.0389848510134141</v>
      </c>
      <c r="CM15" s="81">
        <f t="shared" si="63"/>
        <v>1.0389848510134141</v>
      </c>
      <c r="CN15" s="82"/>
      <c r="CO15" s="78">
        <f t="shared" si="64"/>
        <v>8200000</v>
      </c>
      <c r="CP15" s="79">
        <v>8200000</v>
      </c>
      <c r="CQ15" s="80"/>
      <c r="CR15" s="78">
        <f t="shared" si="65"/>
        <v>9260464.9000000004</v>
      </c>
      <c r="CS15" s="79">
        <v>9260464.9000000004</v>
      </c>
      <c r="CT15" s="80"/>
      <c r="CU15" s="78">
        <f t="shared" si="19"/>
        <v>6940771.9699999997</v>
      </c>
      <c r="CV15" s="79">
        <v>6940771.9699999997</v>
      </c>
      <c r="CW15" s="78"/>
      <c r="CX15" s="81">
        <f t="shared" si="91"/>
        <v>1.1293249878048781</v>
      </c>
      <c r="CY15" s="81">
        <f t="shared" si="91"/>
        <v>1.1293249878048781</v>
      </c>
      <c r="CZ15" s="82"/>
      <c r="DA15" s="81">
        <f t="shared" si="94"/>
        <v>1.3342125256421586</v>
      </c>
      <c r="DB15" s="81">
        <f t="shared" si="94"/>
        <v>1.3342125256421586</v>
      </c>
      <c r="DC15" s="82"/>
      <c r="DD15" s="78">
        <f t="shared" si="66"/>
        <v>0</v>
      </c>
      <c r="DE15" s="79">
        <v>0</v>
      </c>
      <c r="DF15" s="80"/>
      <c r="DG15" s="78">
        <f t="shared" si="67"/>
        <v>0</v>
      </c>
      <c r="DH15" s="79">
        <v>0</v>
      </c>
      <c r="DI15" s="80"/>
      <c r="DJ15" s="78">
        <f t="shared" si="20"/>
        <v>0</v>
      </c>
      <c r="DK15" s="79">
        <v>0</v>
      </c>
      <c r="DL15" s="78"/>
      <c r="DM15" s="81" t="str">
        <f t="shared" si="21"/>
        <v xml:space="preserve"> </v>
      </c>
      <c r="DN15" s="81" t="str">
        <f t="shared" si="21"/>
        <v xml:space="preserve"> </v>
      </c>
      <c r="DO15" s="82"/>
      <c r="DP15" s="81" t="str">
        <f t="shared" si="68"/>
        <v xml:space="preserve"> </v>
      </c>
      <c r="DQ15" s="81" t="str">
        <f t="shared" si="68"/>
        <v xml:space="preserve"> </v>
      </c>
      <c r="DR15" s="82"/>
      <c r="DS15" s="78">
        <f t="shared" si="69"/>
        <v>18500000</v>
      </c>
      <c r="DT15" s="79">
        <v>18500000</v>
      </c>
      <c r="DU15" s="80"/>
      <c r="DV15" s="78">
        <f t="shared" si="70"/>
        <v>1613986.26</v>
      </c>
      <c r="DW15" s="79">
        <v>1613986.26</v>
      </c>
      <c r="DX15" s="80"/>
      <c r="DY15" s="78">
        <f t="shared" si="22"/>
        <v>1041779.29</v>
      </c>
      <c r="DZ15" s="79">
        <v>1041779.29</v>
      </c>
      <c r="EA15" s="78"/>
      <c r="EB15" s="81">
        <f t="shared" si="92"/>
        <v>8.7242500540540543E-2</v>
      </c>
      <c r="EC15" s="81">
        <f t="shared" si="92"/>
        <v>8.7242500540540543E-2</v>
      </c>
      <c r="ED15" s="82"/>
      <c r="EE15" s="81">
        <f t="shared" si="93"/>
        <v>1.5492593061626325</v>
      </c>
      <c r="EF15" s="81">
        <f t="shared" si="93"/>
        <v>1.5492593061626325</v>
      </c>
      <c r="EG15" s="82"/>
      <c r="EH15" s="78">
        <f t="shared" si="71"/>
        <v>40678000</v>
      </c>
      <c r="EI15" s="79">
        <v>40678000</v>
      </c>
      <c r="EJ15" s="80"/>
      <c r="EK15" s="78">
        <f t="shared" si="72"/>
        <v>18708042.800000001</v>
      </c>
      <c r="EL15" s="83">
        <v>18708042.800000001</v>
      </c>
      <c r="EM15" s="80"/>
      <c r="EN15" s="78">
        <f t="shared" si="73"/>
        <v>16457229.640000001</v>
      </c>
      <c r="EO15" s="83">
        <v>16457229.640000001</v>
      </c>
      <c r="EP15" s="78"/>
      <c r="EQ15" s="81">
        <f t="shared" si="74"/>
        <v>0.45990566891194257</v>
      </c>
      <c r="ER15" s="81">
        <f t="shared" si="74"/>
        <v>0.45990566891194257</v>
      </c>
      <c r="ES15" s="82"/>
      <c r="ET15" s="81">
        <f t="shared" si="75"/>
        <v>1.1367674395530887</v>
      </c>
      <c r="EU15" s="81">
        <f t="shared" si="75"/>
        <v>1.1367674395530887</v>
      </c>
      <c r="EV15" s="82"/>
      <c r="EW15" s="78">
        <f t="shared" si="76"/>
        <v>0</v>
      </c>
      <c r="EX15" s="80"/>
      <c r="EY15" s="78"/>
      <c r="EZ15" s="78">
        <f t="shared" si="77"/>
        <v>0</v>
      </c>
      <c r="FA15" s="80"/>
      <c r="FB15" s="78"/>
      <c r="FC15" s="78">
        <f t="shared" si="23"/>
        <v>0</v>
      </c>
      <c r="FD15" s="83"/>
      <c r="FE15" s="78"/>
      <c r="FF15" s="81" t="str">
        <f t="shared" si="78"/>
        <v xml:space="preserve"> </v>
      </c>
      <c r="FG15" s="81" t="str">
        <f t="shared" si="78"/>
        <v xml:space="preserve"> </v>
      </c>
      <c r="FH15" s="82"/>
      <c r="FI15" s="81" t="str">
        <f t="shared" si="79"/>
        <v xml:space="preserve"> </v>
      </c>
      <c r="FJ15" s="81" t="str">
        <f t="shared" si="79"/>
        <v xml:space="preserve"> </v>
      </c>
      <c r="FK15" s="82"/>
      <c r="FL15" s="78">
        <f t="shared" si="80"/>
        <v>22381058.670000002</v>
      </c>
      <c r="FM15" s="79">
        <v>22381058.670000002</v>
      </c>
      <c r="FN15" s="78"/>
      <c r="FO15" s="78">
        <f t="shared" si="81"/>
        <v>12275423.390000001</v>
      </c>
      <c r="FP15" s="79">
        <v>12275423.390000001</v>
      </c>
      <c r="FQ15" s="78"/>
      <c r="FR15" s="78">
        <f t="shared" si="24"/>
        <v>3817484.14</v>
      </c>
      <c r="FS15" s="79">
        <v>3817484.14</v>
      </c>
      <c r="FT15" s="78"/>
      <c r="FU15" s="81">
        <f t="shared" si="25"/>
        <v>0.54847375948548016</v>
      </c>
      <c r="FV15" s="81">
        <f t="shared" si="25"/>
        <v>0.54847375948548016</v>
      </c>
      <c r="FW15" s="81" t="str">
        <f t="shared" si="25"/>
        <v xml:space="preserve"> </v>
      </c>
      <c r="FX15" s="81" t="str">
        <f t="shared" si="26"/>
        <v>СВ.200</v>
      </c>
      <c r="FY15" s="81" t="str">
        <f t="shared" si="26"/>
        <v>СВ.200</v>
      </c>
      <c r="FZ15" s="81" t="str">
        <f t="shared" si="27"/>
        <v xml:space="preserve"> </v>
      </c>
      <c r="GA15" s="85">
        <f t="shared" si="28"/>
        <v>0</v>
      </c>
      <c r="GB15" s="79"/>
      <c r="GC15" s="78"/>
      <c r="GD15" s="85">
        <f t="shared" si="29"/>
        <v>0</v>
      </c>
      <c r="GE15" s="79">
        <v>0</v>
      </c>
      <c r="GF15" s="78"/>
      <c r="GG15" s="81" t="str">
        <f t="shared" si="30"/>
        <v xml:space="preserve"> </v>
      </c>
      <c r="GH15" s="81" t="str">
        <f>IF(GB15&lt;0," ",IF(GE15&lt;0," ",IF(GE15=0," ",IF(GB15/GE15*100&gt;200,"СВ.200",GB15/GE15))))</f>
        <v xml:space="preserve"> </v>
      </c>
      <c r="GI15" s="81" t="str">
        <f t="shared" si="31"/>
        <v xml:space="preserve"> </v>
      </c>
      <c r="GJ15" s="86">
        <f t="shared" si="82"/>
        <v>0.87258334541062255</v>
      </c>
      <c r="GK15" s="81">
        <f t="shared" si="82"/>
        <v>0.87258334541062255</v>
      </c>
      <c r="GL15" s="81" t="str">
        <f t="shared" si="82"/>
        <v xml:space="preserve"> </v>
      </c>
      <c r="GM15" s="86">
        <f t="shared" si="32"/>
        <v>0.77462970950656918</v>
      </c>
      <c r="GN15" s="81">
        <f t="shared" si="32"/>
        <v>0.77462970950656918</v>
      </c>
      <c r="GO15" s="81" t="str">
        <f t="shared" si="83"/>
        <v xml:space="preserve"> </v>
      </c>
      <c r="GP15" s="86">
        <f t="shared" si="33"/>
        <v>0.64285566278532535</v>
      </c>
      <c r="GQ15" s="81">
        <f t="shared" si="33"/>
        <v>0.64285566278532535</v>
      </c>
      <c r="GR15" s="81" t="str">
        <f t="shared" si="33"/>
        <v xml:space="preserve"> </v>
      </c>
      <c r="GS15" s="86">
        <f t="shared" si="34"/>
        <v>0.6086470869045153</v>
      </c>
      <c r="GT15" s="81">
        <f t="shared" si="34"/>
        <v>0.6086470869045153</v>
      </c>
      <c r="GU15" s="81" t="str">
        <f t="shared" si="34"/>
        <v xml:space="preserve"> </v>
      </c>
      <c r="GV15" s="86">
        <f t="shared" si="35"/>
        <v>2.9950550290718837E-2</v>
      </c>
      <c r="GW15" s="81">
        <f t="shared" si="35"/>
        <v>2.9950550290718837E-2</v>
      </c>
      <c r="GX15" s="81" t="str">
        <f t="shared" si="36"/>
        <v xml:space="preserve"> </v>
      </c>
      <c r="GY15" s="89">
        <f t="shared" si="37"/>
        <v>2.4123705013883313E-2</v>
      </c>
      <c r="GZ15" s="90">
        <f t="shared" si="37"/>
        <v>2.4123705013883313E-2</v>
      </c>
      <c r="HA15" s="81"/>
      <c r="HB15" s="86">
        <f t="shared" si="84"/>
        <v>0.13933008232527005</v>
      </c>
      <c r="HC15" s="81">
        <f t="shared" si="85"/>
        <v>0.13933008232527005</v>
      </c>
      <c r="HD15" s="81" t="str">
        <f t="shared" si="86"/>
        <v xml:space="preserve"> </v>
      </c>
      <c r="HE15" s="86">
        <f t="shared" si="87"/>
        <v>0.13534424806098577</v>
      </c>
      <c r="HF15" s="81">
        <f t="shared" si="87"/>
        <v>0.13534424806098577</v>
      </c>
      <c r="HG15" s="81" t="str">
        <f t="shared" si="38"/>
        <v xml:space="preserve"> </v>
      </c>
      <c r="HH15" s="86">
        <f t="shared" si="88"/>
        <v>6.0135724502429214E-5</v>
      </c>
      <c r="HI15" s="81">
        <f t="shared" si="88"/>
        <v>6.0135724502429214E-5</v>
      </c>
      <c r="HJ15" s="81" t="str">
        <f t="shared" si="88"/>
        <v xml:space="preserve"> </v>
      </c>
      <c r="HK15" s="86">
        <f t="shared" si="89"/>
        <v>5.2067351260813704E-5</v>
      </c>
      <c r="HL15" s="81">
        <f t="shared" si="39"/>
        <v>5.2067351260813704E-5</v>
      </c>
      <c r="HM15" s="81" t="str">
        <f t="shared" si="39"/>
        <v xml:space="preserve"> </v>
      </c>
      <c r="HN15" s="86">
        <f t="shared" si="40"/>
        <v>0.10937811765572029</v>
      </c>
      <c r="HO15" s="81">
        <f t="shared" si="40"/>
        <v>0.10937811765572029</v>
      </c>
      <c r="HP15" s="81" t="str">
        <f t="shared" si="90"/>
        <v xml:space="preserve"> </v>
      </c>
      <c r="HQ15" s="86">
        <f t="shared" si="41"/>
        <v>0.1036157542727361</v>
      </c>
      <c r="HR15" s="81">
        <f t="shared" si="41"/>
        <v>0.1036157542727361</v>
      </c>
      <c r="HS15" s="81" t="str">
        <f t="shared" si="41"/>
        <v xml:space="preserve"> </v>
      </c>
      <c r="HT15" s="86">
        <f t="shared" si="42"/>
        <v>6.9238784561866731E-3</v>
      </c>
      <c r="HU15" s="81">
        <f t="shared" si="42"/>
        <v>6.9238784561866731E-3</v>
      </c>
      <c r="HV15" s="81" t="str">
        <f t="shared" si="42"/>
        <v xml:space="preserve"> </v>
      </c>
      <c r="HW15" s="86">
        <f t="shared" si="43"/>
        <v>8.9391715372669749E-3</v>
      </c>
      <c r="HX15" s="81">
        <f t="shared" si="43"/>
        <v>8.9391715372669749E-3</v>
      </c>
      <c r="HY15" s="81" t="str">
        <f t="shared" si="43"/>
        <v xml:space="preserve"> </v>
      </c>
      <c r="HZ15" s="86">
        <f t="shared" si="44"/>
        <v>2.5371781189641722E-2</v>
      </c>
      <c r="IA15" s="81">
        <f t="shared" si="44"/>
        <v>2.5371781189641722E-2</v>
      </c>
      <c r="IB15" s="92" t="str">
        <f t="shared" si="44"/>
        <v xml:space="preserve"> </v>
      </c>
      <c r="IC15" s="86">
        <f t="shared" si="45"/>
        <v>6.798825869545462E-2</v>
      </c>
      <c r="ID15" s="81">
        <f t="shared" si="45"/>
        <v>6.798825869545462E-2</v>
      </c>
      <c r="IE15" s="81" t="str">
        <f t="shared" si="45"/>
        <v xml:space="preserve"> </v>
      </c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  <c r="IR15" s="75"/>
      <c r="IS15" s="75"/>
      <c r="IT15" s="75"/>
      <c r="IU15" s="75"/>
      <c r="IV15" s="75"/>
    </row>
    <row r="16" spans="1:256" s="117" customFormat="1" ht="18.75" customHeight="1" x14ac:dyDescent="0.2">
      <c r="A16" s="4"/>
      <c r="B16" s="104" t="s">
        <v>92</v>
      </c>
      <c r="C16" s="105">
        <f>SUM(C10:C15)</f>
        <v>6720383897.6600008</v>
      </c>
      <c r="D16" s="106">
        <f>SUM(D10:D15)</f>
        <v>6720383897.6600008</v>
      </c>
      <c r="E16" s="107"/>
      <c r="F16" s="107">
        <f>SUM(F10:F15)</f>
        <v>3288179683.0099998</v>
      </c>
      <c r="G16" s="107">
        <f>SUM(G10:G15)</f>
        <v>3288179683.0099998</v>
      </c>
      <c r="H16" s="107"/>
      <c r="I16" s="107">
        <f>SUM(I10:I15)</f>
        <v>2771795722.23</v>
      </c>
      <c r="J16" s="107">
        <f>SUM(J10:J15)</f>
        <v>2771795722.23</v>
      </c>
      <c r="K16" s="107"/>
      <c r="L16" s="108">
        <f t="shared" si="46"/>
        <v>0.48928450116591182</v>
      </c>
      <c r="M16" s="108">
        <f t="shared" si="46"/>
        <v>0.48928450116591182</v>
      </c>
      <c r="N16" s="109"/>
      <c r="O16" s="108">
        <f t="shared" si="47"/>
        <v>1.1862994291529363</v>
      </c>
      <c r="P16" s="108">
        <f t="shared" si="47"/>
        <v>1.1862994291529363</v>
      </c>
      <c r="Q16" s="109"/>
      <c r="R16" s="110">
        <f t="shared" si="9"/>
        <v>6050307836.2199993</v>
      </c>
      <c r="S16" s="107">
        <f>SUM(S10:S15)</f>
        <v>6050307836.2199993</v>
      </c>
      <c r="T16" s="109"/>
      <c r="U16" s="110">
        <f t="shared" si="48"/>
        <v>2865377032.8300004</v>
      </c>
      <c r="V16" s="107">
        <f>SUM(V10:V15)</f>
        <v>2865377032.8300004</v>
      </c>
      <c r="W16" s="109"/>
      <c r="X16" s="107">
        <f>SUM(X10:X15)</f>
        <v>2417516835.6300001</v>
      </c>
      <c r="Y16" s="107">
        <f>SUM(Y10:Y15)</f>
        <v>2417516835.6300001</v>
      </c>
      <c r="Z16" s="111"/>
      <c r="AA16" s="108">
        <f>U16/R16</f>
        <v>0.47359194116975351</v>
      </c>
      <c r="AB16" s="108">
        <f t="shared" si="11"/>
        <v>0.47359194116975351</v>
      </c>
      <c r="AC16" s="109"/>
      <c r="AD16" s="108">
        <f t="shared" si="49"/>
        <v>1.1852562888495</v>
      </c>
      <c r="AE16" s="108">
        <f t="shared" si="49"/>
        <v>1.1852562888495</v>
      </c>
      <c r="AF16" s="109"/>
      <c r="AG16" s="110">
        <f t="shared" si="50"/>
        <v>4242793035</v>
      </c>
      <c r="AH16" s="107">
        <f>SUM(AH10:AH15)</f>
        <v>4242793035</v>
      </c>
      <c r="AI16" s="107"/>
      <c r="AJ16" s="110">
        <f t="shared" si="51"/>
        <v>1991839764.9100001</v>
      </c>
      <c r="AK16" s="107">
        <f>SUM(AK10:AK15)</f>
        <v>1991839764.9100001</v>
      </c>
      <c r="AL16" s="107"/>
      <c r="AM16" s="107">
        <f>SUM(AM10:AM15)</f>
        <v>1676081128.8</v>
      </c>
      <c r="AN16" s="107">
        <f>SUM(AN10:AN15)</f>
        <v>1676081128.8</v>
      </c>
      <c r="AO16" s="110"/>
      <c r="AP16" s="108">
        <f t="shared" si="13"/>
        <v>0.4694642770643655</v>
      </c>
      <c r="AQ16" s="108">
        <f t="shared" si="13"/>
        <v>0.4694642770643655</v>
      </c>
      <c r="AR16" s="109"/>
      <c r="AS16" s="108">
        <f t="shared" si="14"/>
        <v>1.1883910215826303</v>
      </c>
      <c r="AT16" s="108">
        <f t="shared" si="14"/>
        <v>1.1883910215826303</v>
      </c>
      <c r="AU16" s="109"/>
      <c r="AV16" s="110">
        <f t="shared" si="52"/>
        <v>74541046.950000003</v>
      </c>
      <c r="AW16" s="107">
        <f>SUM(AW10:AW15)</f>
        <v>74541046.950000003</v>
      </c>
      <c r="AX16" s="107"/>
      <c r="AY16" s="110">
        <f t="shared" si="53"/>
        <v>30243184.360000003</v>
      </c>
      <c r="AZ16" s="107">
        <f>SUM(AZ10:AZ15)</f>
        <v>30243184.360000003</v>
      </c>
      <c r="BA16" s="107"/>
      <c r="BB16" s="107">
        <f>SUM(BB10:BB15)</f>
        <v>32013261.75</v>
      </c>
      <c r="BC16" s="107">
        <f>SUM(BC10:BC15)</f>
        <v>32013261.75</v>
      </c>
      <c r="BD16" s="110"/>
      <c r="BE16" s="108">
        <f t="shared" si="54"/>
        <v>0.40572524263425308</v>
      </c>
      <c r="BF16" s="108">
        <f t="shared" si="54"/>
        <v>0.40572524263425308</v>
      </c>
      <c r="BG16" s="109"/>
      <c r="BH16" s="112">
        <f t="shared" si="16"/>
        <v>0.94470799621035184</v>
      </c>
      <c r="BI16" s="112">
        <f t="shared" si="55"/>
        <v>0.94470799621035184</v>
      </c>
      <c r="BJ16" s="109"/>
      <c r="BK16" s="110">
        <f t="shared" si="56"/>
        <v>460514464</v>
      </c>
      <c r="BL16" s="107">
        <f>SUM(BL10:BL15)</f>
        <v>460514464</v>
      </c>
      <c r="BM16" s="107"/>
      <c r="BN16" s="110">
        <f t="shared" si="57"/>
        <v>292594509.42999995</v>
      </c>
      <c r="BO16" s="107">
        <f>SUM(BO10:BO15)</f>
        <v>292594509.42999995</v>
      </c>
      <c r="BP16" s="107"/>
      <c r="BQ16" s="107">
        <f>SUM(BQ10:BQ15)</f>
        <v>251012289.56</v>
      </c>
      <c r="BR16" s="107">
        <f>SUM(BR10:BR15)</f>
        <v>251012289.56</v>
      </c>
      <c r="BS16" s="110"/>
      <c r="BT16" s="108">
        <f t="shared" si="58"/>
        <v>0.63536442892269274</v>
      </c>
      <c r="BU16" s="108">
        <f t="shared" si="58"/>
        <v>0.63536442892269274</v>
      </c>
      <c r="BV16" s="109"/>
      <c r="BW16" s="108">
        <f t="shared" si="59"/>
        <v>1.1656581036047657</v>
      </c>
      <c r="BX16" s="108">
        <f t="shared" si="59"/>
        <v>1.1656581036047657</v>
      </c>
      <c r="BY16" s="109"/>
      <c r="BZ16" s="110">
        <f t="shared" si="60"/>
        <v>0</v>
      </c>
      <c r="CA16" s="107">
        <f>SUM(CA10:CA15)</f>
        <v>0</v>
      </c>
      <c r="CB16" s="107"/>
      <c r="CC16" s="110">
        <f t="shared" si="61"/>
        <v>73706.240000000005</v>
      </c>
      <c r="CD16" s="107">
        <f>SUM(CD10:CD15)</f>
        <v>73706.240000000005</v>
      </c>
      <c r="CE16" s="107"/>
      <c r="CF16" s="107">
        <f>SUM(CF10:CF15)</f>
        <v>501579.05999999994</v>
      </c>
      <c r="CG16" s="107">
        <f>SUM(CG10:CG15)</f>
        <v>501579.05999999994</v>
      </c>
      <c r="CH16" s="110"/>
      <c r="CI16" s="108">
        <f t="shared" si="62"/>
        <v>0</v>
      </c>
      <c r="CJ16" s="108">
        <f t="shared" si="62"/>
        <v>0</v>
      </c>
      <c r="CK16" s="109"/>
      <c r="CL16" s="108">
        <f t="shared" si="63"/>
        <v>0.14694839932113596</v>
      </c>
      <c r="CM16" s="108">
        <f t="shared" si="63"/>
        <v>0.14694839932113596</v>
      </c>
      <c r="CN16" s="109"/>
      <c r="CO16" s="110">
        <f t="shared" si="64"/>
        <v>201278982.69</v>
      </c>
      <c r="CP16" s="107">
        <f>SUM(CP10:CP15)</f>
        <v>201278982.69</v>
      </c>
      <c r="CQ16" s="107"/>
      <c r="CR16" s="110">
        <f t="shared" si="65"/>
        <v>136962771.59999999</v>
      </c>
      <c r="CS16" s="107">
        <f>SUM(CS10:CS15)</f>
        <v>136962771.59999999</v>
      </c>
      <c r="CT16" s="107"/>
      <c r="CU16" s="107">
        <f>SUM(CU10:CU15)</f>
        <v>121316822.86</v>
      </c>
      <c r="CV16" s="107">
        <f>SUM(CV10:CV15)</f>
        <v>121316822.86</v>
      </c>
      <c r="CW16" s="110"/>
      <c r="CX16" s="108">
        <f t="shared" si="91"/>
        <v>0.68046236010117023</v>
      </c>
      <c r="CY16" s="108">
        <f t="shared" si="91"/>
        <v>0.68046236010117023</v>
      </c>
      <c r="CZ16" s="109"/>
      <c r="DA16" s="108">
        <f t="shared" si="94"/>
        <v>1.1289676762970908</v>
      </c>
      <c r="DB16" s="108">
        <f t="shared" si="94"/>
        <v>1.1289676762970908</v>
      </c>
      <c r="DC16" s="109"/>
      <c r="DD16" s="110">
        <f t="shared" si="66"/>
        <v>3219000</v>
      </c>
      <c r="DE16" s="107">
        <f>SUM(DE10:DE15)</f>
        <v>3219000</v>
      </c>
      <c r="DF16" s="107"/>
      <c r="DG16" s="110">
        <f t="shared" si="67"/>
        <v>1034873</v>
      </c>
      <c r="DH16" s="107">
        <f>SUM(DH10:DH15)</f>
        <v>1034873</v>
      </c>
      <c r="DI16" s="107"/>
      <c r="DJ16" s="107">
        <f>SUM(DJ10:DJ15)</f>
        <v>2222696</v>
      </c>
      <c r="DK16" s="107">
        <f>SUM(DK10:DK15)</f>
        <v>2222696</v>
      </c>
      <c r="DL16" s="110"/>
      <c r="DM16" s="108">
        <f>IF(DD16=0," ",IF(DG16/DD16*100&gt;200,"СВ.200",DG16/DD16))</f>
        <v>0.32148897173035101</v>
      </c>
      <c r="DN16" s="108">
        <f>IF(DE16=0," ",IF(DH16/DE16*100&gt;200,"СВ.200",DH16/DE16))</f>
        <v>0.32148897173035101</v>
      </c>
      <c r="DO16" s="109"/>
      <c r="DP16" s="108">
        <f t="shared" si="68"/>
        <v>0.46559358544758256</v>
      </c>
      <c r="DQ16" s="108">
        <f t="shared" si="68"/>
        <v>0.46559358544758256</v>
      </c>
      <c r="DR16" s="109"/>
      <c r="DS16" s="110">
        <f t="shared" si="69"/>
        <v>343620100</v>
      </c>
      <c r="DT16" s="107">
        <f>SUM(DT10:DT15)</f>
        <v>343620100</v>
      </c>
      <c r="DU16" s="107"/>
      <c r="DV16" s="110">
        <f t="shared" si="70"/>
        <v>23451788.310000002</v>
      </c>
      <c r="DW16" s="107">
        <f>SUM(DW10:DW15)</f>
        <v>23451788.310000002</v>
      </c>
      <c r="DX16" s="107"/>
      <c r="DY16" s="110">
        <f t="shared" si="22"/>
        <v>20931999.749999996</v>
      </c>
      <c r="DZ16" s="107">
        <f>SUM(DZ10:DZ15)</f>
        <v>20931999.749999996</v>
      </c>
      <c r="EA16" s="110"/>
      <c r="EB16" s="108">
        <f t="shared" si="92"/>
        <v>6.8249174917299663E-2</v>
      </c>
      <c r="EC16" s="108">
        <f t="shared" si="92"/>
        <v>6.8249174917299663E-2</v>
      </c>
      <c r="ED16" s="111"/>
      <c r="EE16" s="108">
        <f t="shared" si="93"/>
        <v>1.1203797339047841</v>
      </c>
      <c r="EF16" s="108">
        <f t="shared" si="93"/>
        <v>1.1203797339047841</v>
      </c>
      <c r="EG16" s="111"/>
      <c r="EH16" s="110">
        <f t="shared" si="71"/>
        <v>571793468.31999993</v>
      </c>
      <c r="EI16" s="107">
        <f>SUM(EI10:EI15)</f>
        <v>571793468.31999993</v>
      </c>
      <c r="EJ16" s="107"/>
      <c r="EK16" s="110">
        <f t="shared" si="72"/>
        <v>239200428.87</v>
      </c>
      <c r="EL16" s="107">
        <f>SUM(EL10:EL15)</f>
        <v>239200428.87</v>
      </c>
      <c r="EM16" s="107"/>
      <c r="EN16" s="110">
        <f t="shared" si="73"/>
        <v>260797665.63</v>
      </c>
      <c r="EO16" s="107">
        <f>SUM(EO10:EO15)</f>
        <v>260797665.63</v>
      </c>
      <c r="EP16" s="110"/>
      <c r="EQ16" s="108">
        <f t="shared" si="74"/>
        <v>0.41833361540977465</v>
      </c>
      <c r="ER16" s="108">
        <f t="shared" si="74"/>
        <v>0.41833361540977465</v>
      </c>
      <c r="ES16" s="111"/>
      <c r="ET16" s="108">
        <f t="shared" si="75"/>
        <v>0.91718776811967129</v>
      </c>
      <c r="EU16" s="108">
        <f t="shared" si="75"/>
        <v>0.91718776811967129</v>
      </c>
      <c r="EV16" s="111"/>
      <c r="EW16" s="110">
        <f t="shared" si="76"/>
        <v>0</v>
      </c>
      <c r="EX16" s="107">
        <f>SUM(EX10:EX15)</f>
        <v>0</v>
      </c>
      <c r="EY16" s="110"/>
      <c r="EZ16" s="110">
        <f t="shared" si="77"/>
        <v>0</v>
      </c>
      <c r="FA16" s="107">
        <f>SUM(FA10:FA15)</f>
        <v>0</v>
      </c>
      <c r="FB16" s="110"/>
      <c r="FC16" s="107">
        <f>SUM(FC10:FC15)</f>
        <v>0</v>
      </c>
      <c r="FD16" s="107">
        <f>SUM(FD10:FD15)</f>
        <v>0</v>
      </c>
      <c r="FE16" s="110"/>
      <c r="FF16" s="108" t="str">
        <f t="shared" si="78"/>
        <v xml:space="preserve"> </v>
      </c>
      <c r="FG16" s="108" t="str">
        <f t="shared" si="78"/>
        <v xml:space="preserve"> </v>
      </c>
      <c r="FH16" s="111"/>
      <c r="FI16" s="108" t="str">
        <f t="shared" si="79"/>
        <v xml:space="preserve"> </v>
      </c>
      <c r="FJ16" s="108" t="str">
        <f t="shared" si="79"/>
        <v xml:space="preserve"> </v>
      </c>
      <c r="FK16" s="111"/>
      <c r="FL16" s="110">
        <f t="shared" si="80"/>
        <v>152547739.25999999</v>
      </c>
      <c r="FM16" s="107">
        <f>SUM(FM10:FM15)</f>
        <v>152547739.25999999</v>
      </c>
      <c r="FN16" s="110"/>
      <c r="FO16" s="110">
        <f t="shared" si="81"/>
        <v>149975506.11000001</v>
      </c>
      <c r="FP16" s="107">
        <f>SUM(FP10:FP15)</f>
        <v>149975506.11000001</v>
      </c>
      <c r="FQ16" s="110"/>
      <c r="FR16" s="107">
        <f>SUM(FR10:FR15)</f>
        <v>52639424.210000001</v>
      </c>
      <c r="FS16" s="107">
        <f>SUM(FS10:FS15)</f>
        <v>52639424.210000001</v>
      </c>
      <c r="FT16" s="110"/>
      <c r="FU16" s="108">
        <f t="shared" si="25"/>
        <v>0.98313817587544905</v>
      </c>
      <c r="FV16" s="108">
        <f t="shared" si="25"/>
        <v>0.98313817587544905</v>
      </c>
      <c r="FW16" s="108" t="str">
        <f t="shared" si="25"/>
        <v xml:space="preserve"> </v>
      </c>
      <c r="FX16" s="108" t="str">
        <f t="shared" si="26"/>
        <v>СВ.200</v>
      </c>
      <c r="FY16" s="108" t="str">
        <f t="shared" si="26"/>
        <v>СВ.200</v>
      </c>
      <c r="FZ16" s="108" t="str">
        <f t="shared" si="27"/>
        <v xml:space="preserve"> </v>
      </c>
      <c r="GA16" s="110">
        <f t="shared" si="28"/>
        <v>0</v>
      </c>
      <c r="GB16" s="113">
        <f>SUM(GB10:GB15)</f>
        <v>0</v>
      </c>
      <c r="GC16" s="110"/>
      <c r="GD16" s="113">
        <f>SUM(GD10:GD15)</f>
        <v>-31.990000000000002</v>
      </c>
      <c r="GE16" s="113">
        <f>SUM(GE10:GE15)</f>
        <v>-31.990000000000002</v>
      </c>
      <c r="GF16" s="110"/>
      <c r="GG16" s="108">
        <f>IF(GD16=0," ",IF(GA16/GD16*100&gt;200,"СВ.200",GA16/GD16))</f>
        <v>0</v>
      </c>
      <c r="GH16" s="108">
        <f>IF(GE16=0," ",IF(GB16/GE16*100&gt;200,"СВ.200",GB16/GE16))</f>
        <v>0</v>
      </c>
      <c r="GI16" s="109"/>
      <c r="GJ16" s="108">
        <f t="shared" si="82"/>
        <v>0.87218434469803896</v>
      </c>
      <c r="GK16" s="108">
        <f t="shared" si="82"/>
        <v>0.87218434469803896</v>
      </c>
      <c r="GL16" s="108" t="str">
        <f t="shared" si="82"/>
        <v xml:space="preserve"> </v>
      </c>
      <c r="GM16" s="108">
        <f t="shared" si="32"/>
        <v>0.87141741299460684</v>
      </c>
      <c r="GN16" s="108">
        <f t="shared" si="32"/>
        <v>0.87141741299460684</v>
      </c>
      <c r="GO16" s="108" t="str">
        <f t="shared" si="83"/>
        <v xml:space="preserve"> </v>
      </c>
      <c r="GP16" s="108">
        <f t="shared" si="33"/>
        <v>0.6933069106686145</v>
      </c>
      <c r="GQ16" s="108">
        <f t="shared" si="33"/>
        <v>0.6933069106686145</v>
      </c>
      <c r="GR16" s="108" t="str">
        <f t="shared" si="33"/>
        <v xml:space="preserve"> </v>
      </c>
      <c r="GS16" s="108">
        <f t="shared" si="34"/>
        <v>0.69514054942457326</v>
      </c>
      <c r="GT16" s="108">
        <f t="shared" si="34"/>
        <v>0.69514054942457326</v>
      </c>
      <c r="GU16" s="108" t="str">
        <f t="shared" si="34"/>
        <v xml:space="preserve"> </v>
      </c>
      <c r="GV16" s="108">
        <f t="shared" si="35"/>
        <v>1.324220840085997E-2</v>
      </c>
      <c r="GW16" s="108">
        <f t="shared" si="35"/>
        <v>1.324220840085997E-2</v>
      </c>
      <c r="GX16" s="108" t="str">
        <f t="shared" si="36"/>
        <v xml:space="preserve"> </v>
      </c>
      <c r="GY16" s="114">
        <f t="shared" si="37"/>
        <v>1.055469629772603E-2</v>
      </c>
      <c r="GZ16" s="114">
        <f t="shared" si="37"/>
        <v>1.055469629772603E-2</v>
      </c>
      <c r="HA16" s="108"/>
      <c r="HB16" s="108">
        <f t="shared" si="84"/>
        <v>0.1038306273034027</v>
      </c>
      <c r="HC16" s="108">
        <f t="shared" si="85"/>
        <v>0.1038306273034027</v>
      </c>
      <c r="HD16" s="108" t="str">
        <f t="shared" si="86"/>
        <v xml:space="preserve"> </v>
      </c>
      <c r="HE16" s="108">
        <f t="shared" si="87"/>
        <v>0.10211379028923739</v>
      </c>
      <c r="HF16" s="108">
        <f t="shared" si="87"/>
        <v>0.10211379028923739</v>
      </c>
      <c r="HG16" s="108" t="str">
        <f t="shared" si="38"/>
        <v xml:space="preserve"> </v>
      </c>
      <c r="HH16" s="108">
        <f t="shared" si="88"/>
        <v>2.0747696669888522E-4</v>
      </c>
      <c r="HI16" s="108">
        <f t="shared" si="88"/>
        <v>2.0747696669888522E-4</v>
      </c>
      <c r="HJ16" s="108" t="str">
        <f t="shared" si="88"/>
        <v xml:space="preserve"> </v>
      </c>
      <c r="HK16" s="108">
        <f t="shared" si="89"/>
        <v>2.572305115714694E-5</v>
      </c>
      <c r="HL16" s="108">
        <f t="shared" si="39"/>
        <v>2.572305115714694E-5</v>
      </c>
      <c r="HM16" s="108" t="str">
        <f t="shared" si="39"/>
        <v xml:space="preserve"> </v>
      </c>
      <c r="HN16" s="108">
        <f t="shared" si="40"/>
        <v>0.1078783244800182</v>
      </c>
      <c r="HO16" s="108">
        <f t="shared" si="40"/>
        <v>0.1078783244800182</v>
      </c>
      <c r="HP16" s="108" t="str">
        <f t="shared" si="90"/>
        <v xml:space="preserve"> </v>
      </c>
      <c r="HQ16" s="108">
        <f t="shared" si="41"/>
        <v>8.3479565212314422E-2</v>
      </c>
      <c r="HR16" s="108">
        <f t="shared" si="41"/>
        <v>8.3479565212314422E-2</v>
      </c>
      <c r="HS16" s="108" t="str">
        <f t="shared" si="41"/>
        <v xml:space="preserve"> </v>
      </c>
      <c r="HT16" s="108">
        <f t="shared" si="42"/>
        <v>8.6584711392692984E-3</v>
      </c>
      <c r="HU16" s="108">
        <f t="shared" si="42"/>
        <v>8.6584711392692984E-3</v>
      </c>
      <c r="HV16" s="108" t="str">
        <f t="shared" si="42"/>
        <v xml:space="preserve"> </v>
      </c>
      <c r="HW16" s="108">
        <f t="shared" si="43"/>
        <v>8.1845383840596208E-3</v>
      </c>
      <c r="HX16" s="108">
        <f t="shared" si="43"/>
        <v>8.1845383840596208E-3</v>
      </c>
      <c r="HY16" s="108" t="str">
        <f t="shared" si="43"/>
        <v xml:space="preserve"> </v>
      </c>
      <c r="HZ16" s="108">
        <f t="shared" si="44"/>
        <v>2.1774170683813366E-2</v>
      </c>
      <c r="IA16" s="108">
        <f t="shared" si="44"/>
        <v>2.1774170683813366E-2</v>
      </c>
      <c r="IB16" s="115" t="str">
        <f t="shared" si="44"/>
        <v xml:space="preserve"> </v>
      </c>
      <c r="IC16" s="108">
        <f t="shared" si="45"/>
        <v>5.2340583592196989E-2</v>
      </c>
      <c r="ID16" s="108">
        <f t="shared" si="45"/>
        <v>5.2340583592196989E-2</v>
      </c>
      <c r="IE16" s="108" t="str">
        <f t="shared" si="45"/>
        <v xml:space="preserve"> </v>
      </c>
      <c r="IF16" s="116"/>
      <c r="IG16" s="116"/>
      <c r="IH16" s="116"/>
      <c r="II16" s="116"/>
      <c r="IJ16" s="116"/>
      <c r="IK16" s="116"/>
      <c r="IL16" s="116"/>
      <c r="IM16" s="116"/>
      <c r="IN16" s="116"/>
      <c r="IO16" s="116"/>
      <c r="IP16" s="116"/>
      <c r="IQ16" s="116"/>
      <c r="IR16" s="116"/>
      <c r="IS16" s="116"/>
      <c r="IT16" s="116"/>
      <c r="IU16" s="116"/>
      <c r="IV16" s="116"/>
    </row>
    <row r="17" spans="1:256" s="91" customFormat="1" ht="19.5" customHeight="1" x14ac:dyDescent="0.2">
      <c r="A17" s="76"/>
      <c r="B17" s="118" t="s">
        <v>93</v>
      </c>
      <c r="C17" s="119"/>
      <c r="D17" s="120"/>
      <c r="E17" s="121"/>
      <c r="F17" s="122" t="s">
        <v>85</v>
      </c>
      <c r="G17" s="123"/>
      <c r="H17" s="123"/>
      <c r="I17" s="123" t="s">
        <v>85</v>
      </c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78"/>
      <c r="AW17" s="78"/>
      <c r="AX17" s="78"/>
      <c r="AY17" s="78"/>
      <c r="AZ17" s="78"/>
      <c r="BA17" s="78"/>
      <c r="BB17" s="78"/>
      <c r="BC17" s="78"/>
      <c r="BD17" s="78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 s="123"/>
      <c r="EF17" s="123"/>
      <c r="EG17" s="123"/>
      <c r="EH17" s="123"/>
      <c r="EI17" s="123"/>
      <c r="EJ17" s="123"/>
      <c r="EK17" s="123"/>
      <c r="EL17" s="123"/>
      <c r="EM17" s="123"/>
      <c r="EN17" s="123"/>
      <c r="EO17" s="123"/>
      <c r="EP17" s="123"/>
      <c r="EQ17" s="123"/>
      <c r="ER17" s="123"/>
      <c r="ES17" s="123"/>
      <c r="ET17" s="123"/>
      <c r="EU17" s="123"/>
      <c r="EV17" s="123"/>
      <c r="EW17" s="123"/>
      <c r="EX17" s="123"/>
      <c r="EY17" s="123"/>
      <c r="EZ17" s="123"/>
      <c r="FA17" s="123"/>
      <c r="FB17" s="123"/>
      <c r="FC17" s="123"/>
      <c r="FD17" s="123"/>
      <c r="FE17" s="123"/>
      <c r="FF17" s="123"/>
      <c r="FG17" s="123"/>
      <c r="FH17" s="123"/>
      <c r="FI17" s="123"/>
      <c r="FJ17" s="123"/>
      <c r="FK17" s="123"/>
      <c r="FL17" s="123"/>
      <c r="FM17" s="123"/>
      <c r="FN17" s="123"/>
      <c r="FO17" s="123"/>
      <c r="FP17" s="123"/>
      <c r="FQ17" s="123"/>
      <c r="FR17" s="123"/>
      <c r="FS17" s="123"/>
      <c r="FT17" s="123"/>
      <c r="FU17" s="123"/>
      <c r="FV17" s="123"/>
      <c r="FW17" s="123"/>
      <c r="FX17" s="123"/>
      <c r="FY17" s="123"/>
      <c r="FZ17" s="123"/>
      <c r="GA17" s="123"/>
      <c r="GB17" s="123"/>
      <c r="GC17" s="123"/>
      <c r="GD17" s="123"/>
      <c r="GE17" s="123"/>
      <c r="GF17" s="123"/>
      <c r="GG17" s="123"/>
      <c r="GH17" s="123"/>
      <c r="GI17" s="123"/>
      <c r="GJ17" s="86"/>
      <c r="GK17" s="81"/>
      <c r="GL17" s="81"/>
      <c r="GM17" s="86"/>
      <c r="GN17" s="81"/>
      <c r="GO17" s="81"/>
      <c r="GP17" s="86"/>
      <c r="GQ17" s="81"/>
      <c r="GR17" s="81"/>
      <c r="GS17" s="86"/>
      <c r="GT17" s="81"/>
      <c r="GU17" s="81"/>
      <c r="GV17" s="86"/>
      <c r="GW17" s="81"/>
      <c r="GX17" s="81"/>
      <c r="GY17" s="124"/>
      <c r="GZ17" s="125"/>
      <c r="HA17" s="81"/>
      <c r="HB17" s="86"/>
      <c r="HC17" s="81"/>
      <c r="HD17" s="81"/>
      <c r="HE17" s="86"/>
      <c r="HF17" s="81"/>
      <c r="HG17" s="81"/>
      <c r="HH17" s="86"/>
      <c r="HI17" s="81"/>
      <c r="HJ17" s="81"/>
      <c r="HK17" s="86"/>
      <c r="HL17" s="81"/>
      <c r="HM17" s="81"/>
      <c r="HN17" s="86"/>
      <c r="HO17" s="81"/>
      <c r="HP17" s="81"/>
      <c r="HQ17" s="86"/>
      <c r="HR17" s="81"/>
      <c r="HS17" s="81"/>
      <c r="HT17" s="86"/>
      <c r="HU17" s="81"/>
      <c r="HV17" s="81"/>
      <c r="HW17" s="86"/>
      <c r="HX17" s="81"/>
      <c r="HY17" s="81"/>
      <c r="HZ17" s="86"/>
      <c r="IA17" s="81"/>
      <c r="IB17" s="92"/>
      <c r="IC17" s="86"/>
      <c r="ID17" s="81"/>
      <c r="IE17" s="81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  <c r="IR17" s="75"/>
      <c r="IS17" s="75"/>
      <c r="IT17" s="75"/>
      <c r="IU17" s="75"/>
      <c r="IV17" s="75"/>
    </row>
    <row r="18" spans="1:256" s="91" customFormat="1" outlineLevel="1" x14ac:dyDescent="0.25">
      <c r="A18" s="76">
        <v>7</v>
      </c>
      <c r="B18" s="77" t="s">
        <v>94</v>
      </c>
      <c r="C18" s="78">
        <f>SUM(D18:E18)</f>
        <v>29280915.629999999</v>
      </c>
      <c r="D18" s="126">
        <v>17813793.27</v>
      </c>
      <c r="E18" s="80">
        <v>11467122.359999999</v>
      </c>
      <c r="F18" s="78">
        <f>SUM(G18:H18)</f>
        <v>18807608.84</v>
      </c>
      <c r="G18" s="126">
        <v>11289268.619999999</v>
      </c>
      <c r="H18" s="79">
        <v>7518340.2200000007</v>
      </c>
      <c r="I18" s="78">
        <f t="shared" ref="I18:I38" si="95">SUM(J18:K18)</f>
        <v>14761042.92</v>
      </c>
      <c r="J18" s="126">
        <v>8850808.9399999995</v>
      </c>
      <c r="K18" s="79">
        <v>5910233.9800000004</v>
      </c>
      <c r="L18" s="81">
        <f>F18/C18</f>
        <v>0.64231628128221896</v>
      </c>
      <c r="M18" s="81">
        <f>G18/D18</f>
        <v>0.63373748919676332</v>
      </c>
      <c r="N18" s="81">
        <f>H18/E18</f>
        <v>0.65564314951637104</v>
      </c>
      <c r="O18" s="81">
        <f t="shared" ref="O18:Q38" si="96">IF(I18=0," ",IF(F18/I18*100&gt;200,"СВ.200",F18/I18))</f>
        <v>1.2741382124509126</v>
      </c>
      <c r="P18" s="81">
        <f t="shared" si="96"/>
        <v>1.2755069843367335</v>
      </c>
      <c r="Q18" s="81">
        <f t="shared" si="96"/>
        <v>1.2720884224620834</v>
      </c>
      <c r="R18" s="78">
        <f t="shared" ref="R18:R39" si="97">SUM(S18:T18)</f>
        <v>24634100</v>
      </c>
      <c r="S18" s="79">
        <v>14025400</v>
      </c>
      <c r="T18" s="79">
        <v>10608700</v>
      </c>
      <c r="U18" s="78">
        <f>SUM(V18:W18)</f>
        <v>15580087.550000001</v>
      </c>
      <c r="V18" s="79">
        <v>8561821.7100000009</v>
      </c>
      <c r="W18" s="79">
        <v>7018265.8399999999</v>
      </c>
      <c r="X18" s="78">
        <f t="shared" ref="X18:X38" si="98">SUM(Y18:Z18)</f>
        <v>13340689.780000001</v>
      </c>
      <c r="Y18" s="79">
        <v>7705919.6899999995</v>
      </c>
      <c r="Z18" s="79">
        <v>5634770.0900000008</v>
      </c>
      <c r="AA18" s="81">
        <f>U18/R18</f>
        <v>0.63246018933104931</v>
      </c>
      <c r="AB18" s="81">
        <f>V18/S18</f>
        <v>0.61045116075120853</v>
      </c>
      <c r="AC18" s="81">
        <f>W18/T18</f>
        <v>0.66155757444361707</v>
      </c>
      <c r="AD18" s="81">
        <f t="shared" ref="AD18:AF38" si="99">IF(X18=0," ",IF(U18/X18*100&gt;200,"СВ.200",U18/X18))</f>
        <v>1.1678622175411981</v>
      </c>
      <c r="AE18" s="81">
        <f t="shared" si="99"/>
        <v>1.111070716336521</v>
      </c>
      <c r="AF18" s="81">
        <f t="shared" si="99"/>
        <v>1.2455283406248079</v>
      </c>
      <c r="AG18" s="78">
        <f t="shared" ref="AG18:AG39" si="100">SUM(AH18:AI18)</f>
        <v>15510000</v>
      </c>
      <c r="AH18" s="79">
        <v>6900000</v>
      </c>
      <c r="AI18" s="79">
        <v>8610000</v>
      </c>
      <c r="AJ18" s="78">
        <f t="shared" ref="AJ18:AJ39" si="101">SUM(AK18:AL18)</f>
        <v>10377283.880000001</v>
      </c>
      <c r="AK18" s="127">
        <v>4392928.53</v>
      </c>
      <c r="AL18" s="127">
        <v>5984355.3500000006</v>
      </c>
      <c r="AM18" s="78">
        <f t="shared" ref="AM18:AM38" si="102">SUM(AN18:AO18)</f>
        <v>8438593.5599999987</v>
      </c>
      <c r="AN18" s="127">
        <v>3668807.05</v>
      </c>
      <c r="AO18" s="127">
        <v>4769786.51</v>
      </c>
      <c r="AP18" s="81">
        <f t="shared" ref="AP18:AR40" si="103">AJ18/AG18</f>
        <v>0.66907052740167638</v>
      </c>
      <c r="AQ18" s="81">
        <f t="shared" si="103"/>
        <v>0.63665630869565226</v>
      </c>
      <c r="AR18" s="81">
        <f t="shared" si="103"/>
        <v>0.69504707897793272</v>
      </c>
      <c r="AS18" s="81">
        <f t="shared" ref="AS18:AU38" si="104">IF(AM18=0," ",IF(AJ18/AM18*100&gt;200,"СВ.200",AJ18/AM18))</f>
        <v>1.2297409285345415</v>
      </c>
      <c r="AT18" s="81">
        <f t="shared" si="104"/>
        <v>1.1973724619832489</v>
      </c>
      <c r="AU18" s="81">
        <f t="shared" si="104"/>
        <v>1.2546379879798857</v>
      </c>
      <c r="AV18" s="78">
        <f t="shared" ref="AV18:AV39" si="105">SUM(AW18:AX18)</f>
        <v>6791600</v>
      </c>
      <c r="AW18" s="79">
        <v>5599400</v>
      </c>
      <c r="AX18" s="79">
        <v>1192200</v>
      </c>
      <c r="AY18" s="78">
        <f t="shared" ref="AY18:AY39" si="106">SUM(AZ18:BA18)</f>
        <v>3095830.3</v>
      </c>
      <c r="AZ18" s="79">
        <v>2576841.25</v>
      </c>
      <c r="BA18" s="79">
        <v>518989.05</v>
      </c>
      <c r="BB18" s="78">
        <f t="shared" ref="BB18:BB38" si="107">SUM(BC18:BD18)</f>
        <v>3276960.61</v>
      </c>
      <c r="BC18" s="79">
        <v>549061.04</v>
      </c>
      <c r="BD18" s="79">
        <v>2727899.57</v>
      </c>
      <c r="BE18" s="81">
        <f>AY18/AV18</f>
        <v>0.45583224866010952</v>
      </c>
      <c r="BF18" s="81">
        <f>AZ18/AW18</f>
        <v>0.46019953030681859</v>
      </c>
      <c r="BG18" s="128">
        <f>BA18/AX18</f>
        <v>0.43532045797684954</v>
      </c>
      <c r="BH18" s="129">
        <f t="shared" ref="BH18:BI42" si="108">AY18/BB18</f>
        <v>0.9447261253469873</v>
      </c>
      <c r="BI18" s="129">
        <f>AZ18/BC18</f>
        <v>4.69317810274792</v>
      </c>
      <c r="BJ18" s="129">
        <f>IF(BD18=0," ",IF(BA18/BD18*100&gt;200,"СВ.200",BA18/BD18))</f>
        <v>0.19025225697733442</v>
      </c>
      <c r="BK18" s="78">
        <f t="shared" ref="BK18:BK39" si="109">SUM(BL18:BM18)</f>
        <v>1000000</v>
      </c>
      <c r="BL18" s="79">
        <v>1000000</v>
      </c>
      <c r="BM18" s="80"/>
      <c r="BN18" s="78">
        <f t="shared" ref="BN18:BN39" si="110">SUM(BO18:BP18)</f>
        <v>785676.53</v>
      </c>
      <c r="BO18" s="79">
        <v>785676.53</v>
      </c>
      <c r="BP18" s="80"/>
      <c r="BQ18" s="78">
        <f t="shared" ref="BQ18:BQ38" si="111">SUM(BR18:BS18)</f>
        <v>674019.71</v>
      </c>
      <c r="BR18" s="79">
        <v>674019.71</v>
      </c>
      <c r="BS18" s="78">
        <v>0</v>
      </c>
      <c r="BT18" s="81">
        <f t="shared" ref="BT18:BU40" si="112">BN18/BK18</f>
        <v>0.78567653000000004</v>
      </c>
      <c r="BU18" s="81">
        <f>BO18/BL18</f>
        <v>0.78567653000000004</v>
      </c>
      <c r="BV18" s="121"/>
      <c r="BW18" s="81">
        <f>BN18/BQ18</f>
        <v>1.1656580932922571</v>
      </c>
      <c r="BX18" s="81">
        <f t="shared" ref="BX18:BX40" si="113">BO18/BR18</f>
        <v>1.1656580932922571</v>
      </c>
      <c r="BY18" s="121"/>
      <c r="BZ18" s="78">
        <f t="shared" ref="BZ18:BZ39" si="114">SUM(CA18:CB18)</f>
        <v>0</v>
      </c>
      <c r="CA18" s="126">
        <v>0</v>
      </c>
      <c r="CB18" s="126"/>
      <c r="CC18" s="78">
        <f t="shared" ref="CC18:CC39" si="115">SUM(CD18:CE18)</f>
        <v>0</v>
      </c>
      <c r="CD18" s="79">
        <v>0</v>
      </c>
      <c r="CE18" s="80"/>
      <c r="CF18" s="78">
        <f t="shared" ref="CF18:CF38" si="116">SUM(CG18:CH18)</f>
        <v>0</v>
      </c>
      <c r="CG18" s="79">
        <v>0</v>
      </c>
      <c r="CH18" s="80"/>
      <c r="CI18" s="81" t="str">
        <f t="shared" si="62"/>
        <v xml:space="preserve"> </v>
      </c>
      <c r="CJ18" s="81" t="str">
        <f t="shared" si="62"/>
        <v xml:space="preserve"> </v>
      </c>
      <c r="CK18" s="121"/>
      <c r="CL18" s="81" t="str">
        <f>IF(CC18&lt;0," ",IF(CF18&lt;0," ",IF(CF18=0," ",IF(CC18/CF18*100&gt;200,"СВ.200",CC18/CF18))))</f>
        <v xml:space="preserve"> </v>
      </c>
      <c r="CM18" s="81" t="str">
        <f>IF(CD18&lt;0," ",IF(CG18&lt;0," ",IF(CG18=0," ",IF(CD18/CG18*100&gt;200,"СВ.200",CD18/CG18))))</f>
        <v xml:space="preserve"> </v>
      </c>
      <c r="CN18" s="121"/>
      <c r="CO18" s="78">
        <f t="shared" ref="CO18:CO39" si="117">SUM(CP18:CQ18)</f>
        <v>196000</v>
      </c>
      <c r="CP18" s="79">
        <v>196000</v>
      </c>
      <c r="CQ18" s="80"/>
      <c r="CR18" s="78">
        <f t="shared" ref="CR18:CR39" si="118">SUM(CS18:CT18)</f>
        <v>314815.03000000003</v>
      </c>
      <c r="CS18" s="80">
        <v>314815.03000000003</v>
      </c>
      <c r="CT18" s="80"/>
      <c r="CU18" s="78">
        <f t="shared" ref="CU18:CU38" si="119">SUM(CV18:CW18)</f>
        <v>360039.9</v>
      </c>
      <c r="CV18" s="80">
        <v>360039.9</v>
      </c>
      <c r="CW18" s="78"/>
      <c r="CX18" s="81">
        <f t="shared" ref="CX18:CZ33" si="120">IF(CO18=0," ",IF(CR18/CO18*100&gt;200,"СВ.200",CR18/CO18))</f>
        <v>1.6061991326530614</v>
      </c>
      <c r="CY18" s="81">
        <f t="shared" si="120"/>
        <v>1.6061991326530614</v>
      </c>
      <c r="CZ18" s="81" t="str">
        <f t="shared" si="120"/>
        <v xml:space="preserve"> </v>
      </c>
      <c r="DA18" s="81">
        <f t="shared" ref="DA18:DC33" si="121">IF(CU18=0," ",IF(CR18/CU18*100&gt;200,"СВ.200",CR18/CU18))</f>
        <v>0.87438928296558249</v>
      </c>
      <c r="DB18" s="81">
        <f t="shared" si="121"/>
        <v>0.87438928296558249</v>
      </c>
      <c r="DC18" s="81" t="str">
        <f t="shared" si="121"/>
        <v xml:space="preserve"> </v>
      </c>
      <c r="DD18" s="78">
        <f t="shared" ref="DD18:DD39" si="122">SUM(DE18:DF18)</f>
        <v>88500</v>
      </c>
      <c r="DE18" s="79">
        <v>50000</v>
      </c>
      <c r="DF18" s="79">
        <v>38500</v>
      </c>
      <c r="DG18" s="78">
        <f t="shared" ref="DG18:DG38" si="123">SUM(DH18:DI18)</f>
        <v>138154.52000000002</v>
      </c>
      <c r="DH18" s="79">
        <v>77840.86</v>
      </c>
      <c r="DI18" s="79">
        <v>60313.66</v>
      </c>
      <c r="DJ18" s="78">
        <f>SUM(DK18:DL18)</f>
        <v>147048</v>
      </c>
      <c r="DK18" s="79">
        <v>81586.8</v>
      </c>
      <c r="DL18" s="79">
        <v>65461.2</v>
      </c>
      <c r="DM18" s="81">
        <f t="shared" ref="DM18:DO38" si="124">IF(DD18&lt;=0," ",IF(DG18&lt;=0," ",IF(DG18/DD18*100&gt;200,"СВ.200",DG18/DD18)))</f>
        <v>1.5610680225988702</v>
      </c>
      <c r="DN18" s="81">
        <f t="shared" si="124"/>
        <v>1.5568172</v>
      </c>
      <c r="DO18" s="81">
        <f t="shared" si="124"/>
        <v>1.5665885714285714</v>
      </c>
      <c r="DP18" s="81">
        <f t="shared" ref="DP18:DR40" si="125">IF(DJ18&lt;=0," ",IF(DG18&lt;=0," ",IF(DG18/DJ18*100&gt;200,"СВ.200",DG18/DJ18)))</f>
        <v>0.93951988466351133</v>
      </c>
      <c r="DQ18" s="81">
        <f t="shared" si="125"/>
        <v>0.95408644535635667</v>
      </c>
      <c r="DR18" s="81">
        <f t="shared" si="125"/>
        <v>0.92136502233384054</v>
      </c>
      <c r="DS18" s="78">
        <f>SUM(DT18:DU18)</f>
        <v>242000</v>
      </c>
      <c r="DT18" s="80"/>
      <c r="DU18" s="79">
        <v>242000</v>
      </c>
      <c r="DV18" s="78">
        <f t="shared" ref="DV18:DV38" si="126">SUM(DW18:DX18)</f>
        <v>18480.34</v>
      </c>
      <c r="DW18" s="80"/>
      <c r="DX18" s="79">
        <v>18480.34</v>
      </c>
      <c r="DY18" s="78">
        <f t="shared" ref="DY18:DY38" si="127">SUM(DZ18:EA18)</f>
        <v>75492.05</v>
      </c>
      <c r="DZ18" s="78"/>
      <c r="EA18" s="79">
        <v>75492.05</v>
      </c>
      <c r="EB18" s="81">
        <f>IF(DS18=0," ",IF(DV18/DS18*100&gt;200,"СВ.200",DV18/DS18))</f>
        <v>7.6365041322314045E-2</v>
      </c>
      <c r="EC18" s="81" t="str">
        <f>IF(DT18=0," ",IF(DW18/DT18*100&gt;200,"СВ.200",DW18/DT18))</f>
        <v xml:space="preserve"> </v>
      </c>
      <c r="ED18" s="81">
        <f>IF(DU18=0," ",IF(DX18/DU18*100&gt;200,"СВ.200",DX18/DU18))</f>
        <v>7.6365041322314045E-2</v>
      </c>
      <c r="EE18" s="81">
        <f>IF(DY18=0," ",IF(DV18/DY18*100&gt;200,"СВ.200",DV18/DY18))</f>
        <v>0.24479849202664386</v>
      </c>
      <c r="EF18" s="81" t="str">
        <f>IF(DZ18=0," ",IF(DW18/DZ18*100&gt;200,"СВ.200",DW18/DZ18))</f>
        <v xml:space="preserve"> </v>
      </c>
      <c r="EG18" s="81">
        <f>IF(EA18=0," ",IF(DX18/EA18*100&gt;200,"СВ.200",DX18/EA18))</f>
        <v>0.24479849202664386</v>
      </c>
      <c r="EH18" s="78">
        <f t="shared" ref="EH18:EH39" si="128">SUM(EI18:EJ18)</f>
        <v>525000</v>
      </c>
      <c r="EI18" s="79"/>
      <c r="EJ18" s="79">
        <v>525000</v>
      </c>
      <c r="EK18" s="78">
        <f t="shared" ref="EK18:EK39" si="129">SUM(EL18:EM18)</f>
        <v>435727.44</v>
      </c>
      <c r="EL18" s="80"/>
      <c r="EM18" s="79">
        <v>435727.44</v>
      </c>
      <c r="EN18" s="78">
        <f t="shared" ref="EN18:EN38" si="130">SUM(EO18:EP18)</f>
        <v>173769.28999999998</v>
      </c>
      <c r="EO18" s="80"/>
      <c r="EP18" s="79">
        <v>173769.28999999998</v>
      </c>
      <c r="EQ18" s="81">
        <f t="shared" ref="EQ18:ES33" si="131">IF(EH18=0," ",IF(EK18/EH18*100&gt;200,"СВ.200",EK18/EH18))</f>
        <v>0.82995702857142861</v>
      </c>
      <c r="ER18" s="81" t="str">
        <f t="shared" si="131"/>
        <v xml:space="preserve"> </v>
      </c>
      <c r="ES18" s="81">
        <f t="shared" si="131"/>
        <v>0.82995702857142861</v>
      </c>
      <c r="ET18" s="81" t="str">
        <f t="shared" ref="ET18:EV33" si="132">IF(EN18=0," ",IF(EK18/EN18*100&gt;200,"СВ.200",EK18/EN18))</f>
        <v>СВ.200</v>
      </c>
      <c r="EU18" s="81" t="str">
        <f t="shared" si="132"/>
        <v xml:space="preserve"> </v>
      </c>
      <c r="EV18" s="81" t="str">
        <f t="shared" si="132"/>
        <v>СВ.200</v>
      </c>
      <c r="EW18" s="78">
        <f t="shared" ref="EW18:EW39" si="133">SUM(EX18:EY18)</f>
        <v>0</v>
      </c>
      <c r="EX18" s="79">
        <v>0</v>
      </c>
      <c r="EY18" s="78"/>
      <c r="EZ18" s="78">
        <f t="shared" ref="EZ18:EZ39" si="134">SUM(FA18:FB18)</f>
        <v>0</v>
      </c>
      <c r="FA18" s="79">
        <v>0</v>
      </c>
      <c r="FB18" s="78"/>
      <c r="FC18" s="78">
        <f t="shared" ref="FC18:FC38" si="135">SUM(FD18:FE18)</f>
        <v>0</v>
      </c>
      <c r="FD18" s="79">
        <v>0</v>
      </c>
      <c r="FE18" s="78">
        <v>0</v>
      </c>
      <c r="FF18" s="81" t="str">
        <f>IF(EW18&lt;=0," ",IF(EZ18&lt;=0," ",IF(EZ18/EW18*100&gt;200,"СВ.200",EZ18/EW18)))</f>
        <v xml:space="preserve"> </v>
      </c>
      <c r="FG18" s="81" t="str">
        <f>IF(EX18&lt;=0," ",IF(FA18&lt;=0," ",IF(FA18/EX18*100&gt;200,"СВ.200",FA18/EX18)))</f>
        <v xml:space="preserve"> </v>
      </c>
      <c r="FH18" s="81" t="str">
        <f t="shared" ref="FH18:FH42" si="136">IF(EY18=0," ",IF(FB18/EY18*100&gt;200,"СВ.200",FB18/EY18))</f>
        <v xml:space="preserve"> </v>
      </c>
      <c r="FI18" s="81" t="str">
        <f>IF(FC18&lt;=0," ",IF(EZ18&lt;=0," ",IF(EZ18/FC18*100&gt;200,"СВ.200",EZ18/FC18)))</f>
        <v xml:space="preserve"> </v>
      </c>
      <c r="FJ18" s="81" t="str">
        <f>IF(FD18&lt;=0," ",IF(FA18&lt;=0," ",IF(FA18/FD18*100&gt;200,"СВ.200",FA18/FD18)))</f>
        <v xml:space="preserve"> </v>
      </c>
      <c r="FK18" s="81" t="str">
        <f>IF(FB18&lt;0," ",IF(FE18&lt;0," ",IF(FE18=0," ",IF(FB18/FE18*100&gt;200,"СВ.200",FB18/FE18))))</f>
        <v xml:space="preserve"> </v>
      </c>
      <c r="FL18" s="78">
        <f t="shared" ref="FL18:FL39" si="137">SUM(FM18:FN18)</f>
        <v>281000</v>
      </c>
      <c r="FM18" s="79">
        <v>280000</v>
      </c>
      <c r="FN18" s="83">
        <v>1000</v>
      </c>
      <c r="FO18" s="78">
        <f t="shared" ref="FO18:FO39" si="138">SUM(FP18:FQ18)</f>
        <v>414119.51</v>
      </c>
      <c r="FP18" s="79">
        <v>413719.51</v>
      </c>
      <c r="FQ18" s="83">
        <v>400</v>
      </c>
      <c r="FR18" s="78">
        <f t="shared" ref="FR18:FR38" si="139">SUM(FS18:FT18)</f>
        <v>194766.66</v>
      </c>
      <c r="FS18" s="79">
        <v>193566.66</v>
      </c>
      <c r="FT18" s="83">
        <v>1200</v>
      </c>
      <c r="FU18" s="81">
        <f t="shared" ref="FU18:FW42" si="140">IF(FL18=0," ",IF(FO18/FL18*100&gt;200,"СВ.200",FO18/FL18))</f>
        <v>1.4737349110320286</v>
      </c>
      <c r="FV18" s="81">
        <f t="shared" si="140"/>
        <v>1.4775696785714285</v>
      </c>
      <c r="FW18" s="81">
        <f t="shared" si="140"/>
        <v>0.4</v>
      </c>
      <c r="FX18" s="81" t="str">
        <f t="shared" ref="FX18:FY42" si="141">IF(FR18=0," ",IF(FO18/FR18*100&gt;200,"СВ.200",FO18/FR18))</f>
        <v>СВ.200</v>
      </c>
      <c r="FY18" s="81" t="str">
        <f t="shared" si="141"/>
        <v>СВ.200</v>
      </c>
      <c r="FZ18" s="81" t="str">
        <f t="shared" ref="FZ18:FZ42" si="142">IF(FQ18=0," ",IF(FT18/FQ18*100&gt;200,"СВ.200",FT18/FQ18))</f>
        <v>СВ.200</v>
      </c>
      <c r="GA18" s="78">
        <f t="shared" ref="GA18:GA39" si="143">SUM(GB18:GC18)</f>
        <v>0</v>
      </c>
      <c r="GB18" s="79">
        <v>0</v>
      </c>
      <c r="GC18" s="78"/>
      <c r="GD18" s="78">
        <f t="shared" ref="GD18:GD38" si="144">SUM(GE18:GF18)</f>
        <v>0</v>
      </c>
      <c r="GE18" s="79">
        <v>0</v>
      </c>
      <c r="GF18" s="78"/>
      <c r="GG18" s="81" t="str">
        <f t="shared" ref="GG18:GI33" si="145">IF(GA18&lt;0," ",IF(GD18&lt;0," ",IF(GD18=0," ",IF(GA18/GD18*100&gt;200,"СВ.200",GA18/GD18))))</f>
        <v xml:space="preserve"> </v>
      </c>
      <c r="GH18" s="81" t="str">
        <f t="shared" si="145"/>
        <v xml:space="preserve"> </v>
      </c>
      <c r="GI18" s="81" t="str">
        <f t="shared" si="145"/>
        <v xml:space="preserve"> </v>
      </c>
      <c r="GJ18" s="86">
        <f t="shared" si="82"/>
        <v>0.9037769114487475</v>
      </c>
      <c r="GK18" s="81">
        <f t="shared" si="82"/>
        <v>0.87064580675492476</v>
      </c>
      <c r="GL18" s="81">
        <f t="shared" si="82"/>
        <v>0.95339204997092186</v>
      </c>
      <c r="GM18" s="86">
        <f t="shared" si="32"/>
        <v>0.82839278945786499</v>
      </c>
      <c r="GN18" s="81">
        <f t="shared" si="32"/>
        <v>0.75840357760926425</v>
      </c>
      <c r="GO18" s="81">
        <f t="shared" si="32"/>
        <v>0.93348606668933098</v>
      </c>
      <c r="GP18" s="86">
        <f t="shared" si="33"/>
        <v>0.6325455204460948</v>
      </c>
      <c r="GQ18" s="81">
        <f t="shared" si="33"/>
        <v>0.47610242483593807</v>
      </c>
      <c r="GR18" s="81">
        <f t="shared" si="33"/>
        <v>0.84649177052758851</v>
      </c>
      <c r="GS18" s="86">
        <f t="shared" si="34"/>
        <v>0.66606069103892807</v>
      </c>
      <c r="GT18" s="81">
        <f t="shared" si="34"/>
        <v>0.51308339262299352</v>
      </c>
      <c r="GU18" s="81">
        <f t="shared" si="34"/>
        <v>0.85268291148116448</v>
      </c>
      <c r="GV18" s="86">
        <f t="shared" ref="GV18:GX42" si="146">IF(BB18&lt;=0," ",IF(X18&lt;=0," ",IF(BB18/X18*100&gt;200,"СВ.200",BB18/X18)))</f>
        <v>0.24563651985317356</v>
      </c>
      <c r="GW18" s="81">
        <f t="shared" si="146"/>
        <v>7.1251850796280505E-2</v>
      </c>
      <c r="GX18" s="81">
        <f t="shared" si="146"/>
        <v>0.48411905480246481</v>
      </c>
      <c r="GY18" s="89">
        <f t="shared" si="37"/>
        <v>0.19870429418735838</v>
      </c>
      <c r="GZ18" s="90">
        <f t="shared" si="37"/>
        <v>0.30096880515396762</v>
      </c>
      <c r="HA18" s="81">
        <f t="shared" si="37"/>
        <v>7.3948331657952698E-2</v>
      </c>
      <c r="HB18" s="86">
        <f t="shared" ref="HB18:HD40" si="147">IF(BQ18&lt;=0," ",IF(X18&lt;=0," ",IF(BQ18/X18*100&gt;200,"СВ.200",BQ18/X18)))</f>
        <v>5.0523602685857517E-2</v>
      </c>
      <c r="HC18" s="81">
        <f t="shared" si="147"/>
        <v>8.7467782836444283E-2</v>
      </c>
      <c r="HD18" s="81" t="str">
        <f t="shared" si="147"/>
        <v xml:space="preserve"> </v>
      </c>
      <c r="HE18" s="86">
        <f>IF(BN18&lt;=0," ",IF(U18&lt;=0," ",IF(BN18/U18*100&gt;200,"СВ.200",BN18/U18)))</f>
        <v>5.0428248716741002E-2</v>
      </c>
      <c r="HF18" s="81">
        <f t="shared" si="87"/>
        <v>9.1765112216988687E-2</v>
      </c>
      <c r="HG18" s="81" t="str">
        <f t="shared" si="87"/>
        <v xml:space="preserve"> </v>
      </c>
      <c r="HH18" s="86" t="str">
        <f t="shared" si="88"/>
        <v xml:space="preserve"> </v>
      </c>
      <c r="HI18" s="81" t="str">
        <f t="shared" si="88"/>
        <v xml:space="preserve"> </v>
      </c>
      <c r="HJ18" s="81" t="str">
        <f t="shared" si="88"/>
        <v xml:space="preserve"> </v>
      </c>
      <c r="HK18" s="86" t="str">
        <f t="shared" ref="HK18:HM42" si="148">IF(CC18&lt;=0," ",IF(U18&lt;=0," ",IF(CC18/U18*100&gt;200,"СВ.200",CC18/U18)))</f>
        <v xml:space="preserve"> </v>
      </c>
      <c r="HL18" s="81" t="str">
        <f t="shared" si="148"/>
        <v xml:space="preserve"> </v>
      </c>
      <c r="HM18" s="81" t="str">
        <f t="shared" si="148"/>
        <v xml:space="preserve"> </v>
      </c>
      <c r="HN18" s="86">
        <f t="shared" si="40"/>
        <v>1.3025510139701334E-2</v>
      </c>
      <c r="HO18" s="81" t="str">
        <f t="shared" si="40"/>
        <v xml:space="preserve"> </v>
      </c>
      <c r="HP18" s="81">
        <f t="shared" si="40"/>
        <v>3.0838754239216875E-2</v>
      </c>
      <c r="HQ18" s="86">
        <f t="shared" si="41"/>
        <v>2.7966944255072557E-2</v>
      </c>
      <c r="HR18" s="81" t="str">
        <f t="shared" si="41"/>
        <v xml:space="preserve"> </v>
      </c>
      <c r="HS18" s="81">
        <f t="shared" si="41"/>
        <v>6.2084772781989692E-2</v>
      </c>
      <c r="HT18" s="86">
        <f t="shared" si="42"/>
        <v>5.6587816106162389E-3</v>
      </c>
      <c r="HU18" s="81" t="str">
        <f t="shared" si="42"/>
        <v xml:space="preserve"> </v>
      </c>
      <c r="HV18" s="81">
        <f t="shared" si="42"/>
        <v>1.339753863852855E-2</v>
      </c>
      <c r="HW18" s="86">
        <f t="shared" si="43"/>
        <v>1.1861512292978096E-3</v>
      </c>
      <c r="HX18" s="81" t="str">
        <f t="shared" si="43"/>
        <v xml:space="preserve"> </v>
      </c>
      <c r="HY18" s="81">
        <f t="shared" si="43"/>
        <v>2.6331775429013957E-3</v>
      </c>
      <c r="HZ18" s="86">
        <f t="shared" si="44"/>
        <v>1.4599444497389398E-2</v>
      </c>
      <c r="IA18" s="81">
        <f t="shared" si="44"/>
        <v>2.5119215847939885E-2</v>
      </c>
      <c r="IB18" s="92">
        <f t="shared" si="44"/>
        <v>2.129634361000166E-4</v>
      </c>
      <c r="IC18" s="86">
        <f t="shared" si="45"/>
        <v>2.6580050251386423E-2</v>
      </c>
      <c r="ID18" s="81">
        <f t="shared" si="45"/>
        <v>4.8321434855012876E-2</v>
      </c>
      <c r="IE18" s="81">
        <f t="shared" si="45"/>
        <v>5.6994136317868516E-5</v>
      </c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  <c r="IR18" s="75"/>
      <c r="IS18" s="75"/>
      <c r="IT18" s="75"/>
      <c r="IU18" s="75"/>
      <c r="IV18" s="75"/>
    </row>
    <row r="19" spans="1:256" s="91" customFormat="1" outlineLevel="1" x14ac:dyDescent="0.25">
      <c r="A19" s="76">
        <v>8</v>
      </c>
      <c r="B19" s="77" t="s">
        <v>95</v>
      </c>
      <c r="C19" s="78">
        <f t="shared" ref="C19:C38" si="149">SUM(D19:E19)</f>
        <v>114352277.06999999</v>
      </c>
      <c r="D19" s="126">
        <v>62653548.630000003</v>
      </c>
      <c r="E19" s="80">
        <v>51698728.439999998</v>
      </c>
      <c r="F19" s="78">
        <f t="shared" ref="F19:F38" si="150">SUM(G19:H19)</f>
        <v>63114329.460000001</v>
      </c>
      <c r="G19" s="126">
        <v>34930391.170000002</v>
      </c>
      <c r="H19" s="79">
        <v>28183938.289999999</v>
      </c>
      <c r="I19" s="78">
        <f t="shared" si="95"/>
        <v>52933454.189999998</v>
      </c>
      <c r="J19" s="126">
        <v>30560690.710000001</v>
      </c>
      <c r="K19" s="79">
        <v>22372763.48</v>
      </c>
      <c r="L19" s="81">
        <f t="shared" ref="L19:N42" si="151">F19/C19</f>
        <v>0.55192892592217446</v>
      </c>
      <c r="M19" s="81">
        <f t="shared" si="151"/>
        <v>0.55751656424572416</v>
      </c>
      <c r="N19" s="81">
        <f t="shared" si="151"/>
        <v>0.54515728220877691</v>
      </c>
      <c r="O19" s="81">
        <f t="shared" si="96"/>
        <v>1.1923334765469233</v>
      </c>
      <c r="P19" s="81">
        <f t="shared" si="96"/>
        <v>1.1429843487984437</v>
      </c>
      <c r="Q19" s="81">
        <f t="shared" si="96"/>
        <v>1.2597432728949585</v>
      </c>
      <c r="R19" s="78">
        <f t="shared" si="97"/>
        <v>100344899.45</v>
      </c>
      <c r="S19" s="79">
        <v>52341954.109999999</v>
      </c>
      <c r="T19" s="79">
        <v>48002945.340000004</v>
      </c>
      <c r="U19" s="78">
        <f t="shared" si="48"/>
        <v>53518587.579999998</v>
      </c>
      <c r="V19" s="79">
        <v>28114187.120000001</v>
      </c>
      <c r="W19" s="79">
        <v>25404400.459999997</v>
      </c>
      <c r="X19" s="78">
        <f t="shared" si="98"/>
        <v>43644225.950000003</v>
      </c>
      <c r="Y19" s="79">
        <v>23908829.800000001</v>
      </c>
      <c r="Z19" s="79">
        <v>19735396.149999999</v>
      </c>
      <c r="AA19" s="81">
        <f t="shared" ref="AA19:AC42" si="152">U19/R19</f>
        <v>0.53334636711323147</v>
      </c>
      <c r="AB19" s="81">
        <f t="shared" si="152"/>
        <v>0.53712528693361772</v>
      </c>
      <c r="AC19" s="81">
        <f t="shared" si="152"/>
        <v>0.52922586895581514</v>
      </c>
      <c r="AD19" s="81">
        <f t="shared" si="99"/>
        <v>1.2262466893401278</v>
      </c>
      <c r="AE19" s="81">
        <f t="shared" si="99"/>
        <v>1.1758913905522888</v>
      </c>
      <c r="AF19" s="81">
        <f t="shared" si="99"/>
        <v>1.2872505961832441</v>
      </c>
      <c r="AG19" s="78">
        <f t="shared" si="100"/>
        <v>77678777.159999996</v>
      </c>
      <c r="AH19" s="79">
        <v>38399758.060000002</v>
      </c>
      <c r="AI19" s="79">
        <v>39279019.100000001</v>
      </c>
      <c r="AJ19" s="78">
        <f t="shared" si="101"/>
        <v>43540392.759999998</v>
      </c>
      <c r="AK19" s="127">
        <v>20416688.559999999</v>
      </c>
      <c r="AL19" s="127">
        <v>23123704.199999999</v>
      </c>
      <c r="AM19" s="78">
        <f t="shared" si="102"/>
        <v>33757458.719999999</v>
      </c>
      <c r="AN19" s="127">
        <v>16475594.18</v>
      </c>
      <c r="AO19" s="127">
        <v>17281864.539999999</v>
      </c>
      <c r="AP19" s="81">
        <f t="shared" si="103"/>
        <v>0.56051851421807319</v>
      </c>
      <c r="AQ19" s="81">
        <f t="shared" si="103"/>
        <v>0.53168794782765871</v>
      </c>
      <c r="AR19" s="81">
        <f t="shared" si="103"/>
        <v>0.58870370823491358</v>
      </c>
      <c r="AS19" s="81">
        <f t="shared" si="104"/>
        <v>1.2898006666065769</v>
      </c>
      <c r="AT19" s="81">
        <f t="shared" si="104"/>
        <v>1.239208027154745</v>
      </c>
      <c r="AU19" s="81">
        <f t="shared" si="104"/>
        <v>1.3380329504654247</v>
      </c>
      <c r="AV19" s="78">
        <f t="shared" si="105"/>
        <v>12215769.24</v>
      </c>
      <c r="AW19" s="79">
        <v>9426800</v>
      </c>
      <c r="AX19" s="79">
        <v>2788969.24</v>
      </c>
      <c r="AY19" s="78">
        <f t="shared" si="106"/>
        <v>4956044.12</v>
      </c>
      <c r="AZ19" s="79">
        <v>3824527.19</v>
      </c>
      <c r="BA19" s="79">
        <v>1131516.93</v>
      </c>
      <c r="BB19" s="78">
        <f t="shared" si="107"/>
        <v>5220035.3099999996</v>
      </c>
      <c r="BC19" s="79">
        <v>1172490.6399999999</v>
      </c>
      <c r="BD19" s="79">
        <v>4047544.67</v>
      </c>
      <c r="BE19" s="81">
        <f t="shared" ref="BE19:BF42" si="153">AY19/AV19</f>
        <v>0.40570872145911624</v>
      </c>
      <c r="BF19" s="81">
        <f>AZ19/AW19</f>
        <v>0.40570789557432002</v>
      </c>
      <c r="BG19" s="128">
        <f t="shared" ref="BG19:BG40" si="154">BA19/AX19</f>
        <v>0.40571151297459268</v>
      </c>
      <c r="BH19" s="129">
        <f t="shared" si="108"/>
        <v>0.94942731718801354</v>
      </c>
      <c r="BI19" s="129">
        <f>AZ19/BC19</f>
        <v>3.2618829178883684</v>
      </c>
      <c r="BJ19" s="129">
        <f t="shared" ref="BJ19:BJ40" si="155">IF(BD19=0," ",IF(BA19/BD19*100&gt;200,"СВ.200",BA19/BD19))</f>
        <v>0.2795563785587572</v>
      </c>
      <c r="BK19" s="78">
        <f t="shared" si="109"/>
        <v>3389296.05</v>
      </c>
      <c r="BL19" s="79">
        <v>3389296.05</v>
      </c>
      <c r="BM19" s="80"/>
      <c r="BN19" s="78">
        <f t="shared" si="110"/>
        <v>2211732.85</v>
      </c>
      <c r="BO19" s="79">
        <v>2211732.85</v>
      </c>
      <c r="BP19" s="80"/>
      <c r="BQ19" s="78">
        <f t="shared" si="111"/>
        <v>1897411.4</v>
      </c>
      <c r="BR19" s="79">
        <v>1897411.4</v>
      </c>
      <c r="BS19" s="78">
        <v>0</v>
      </c>
      <c r="BT19" s="81">
        <f t="shared" si="112"/>
        <v>0.65256407742840883</v>
      </c>
      <c r="BU19" s="81">
        <f>BO19/BL19</f>
        <v>0.65256407742840883</v>
      </c>
      <c r="BV19" s="121"/>
      <c r="BW19" s="81">
        <f>BN19/BQ19</f>
        <v>1.1656580381039137</v>
      </c>
      <c r="BX19" s="81">
        <f t="shared" si="113"/>
        <v>1.1656580381039137</v>
      </c>
      <c r="BY19" s="121"/>
      <c r="BZ19" s="78">
        <f t="shared" si="114"/>
        <v>0</v>
      </c>
      <c r="CA19" s="126">
        <v>0</v>
      </c>
      <c r="CB19" s="126"/>
      <c r="CC19" s="78">
        <f t="shared" si="115"/>
        <v>0</v>
      </c>
      <c r="CD19" s="79">
        <v>0</v>
      </c>
      <c r="CE19" s="80"/>
      <c r="CF19" s="78">
        <f t="shared" si="116"/>
        <v>0</v>
      </c>
      <c r="CG19" s="79">
        <v>0</v>
      </c>
      <c r="CH19" s="80"/>
      <c r="CI19" s="81" t="str">
        <f t="shared" si="62"/>
        <v xml:space="preserve"> </v>
      </c>
      <c r="CJ19" s="81" t="str">
        <f t="shared" si="62"/>
        <v xml:space="preserve"> </v>
      </c>
      <c r="CK19" s="121"/>
      <c r="CL19" s="81" t="str">
        <f>IF(CC19&lt;0," ",IF(CF19&lt;0," ",IF(CF19=0," ",IF(CC19/CF19*100&gt;200,"СВ.200",CC19/CF19))))</f>
        <v xml:space="preserve"> </v>
      </c>
      <c r="CM19" s="81" t="str">
        <f t="shared" ref="CM19:CM42" si="156">IF(CD19&lt;0," ",IF(CG19&lt;0," ",IF(CG19=0," ",IF(CD19/CG19*100&gt;200,"СВ.200",CD19/CG19))))</f>
        <v xml:space="preserve"> </v>
      </c>
      <c r="CN19" s="121"/>
      <c r="CO19" s="78">
        <f t="shared" si="117"/>
        <v>1082000</v>
      </c>
      <c r="CP19" s="79">
        <v>1082000</v>
      </c>
      <c r="CQ19" s="80"/>
      <c r="CR19" s="78">
        <f t="shared" si="118"/>
        <v>1082526</v>
      </c>
      <c r="CS19" s="80">
        <v>1082526</v>
      </c>
      <c r="CT19" s="80"/>
      <c r="CU19" s="78">
        <f t="shared" si="119"/>
        <v>1079494.81</v>
      </c>
      <c r="CV19" s="80">
        <v>1079494.81</v>
      </c>
      <c r="CW19" s="78"/>
      <c r="CX19" s="81">
        <f t="shared" si="120"/>
        <v>1.0004861367837339</v>
      </c>
      <c r="CY19" s="81">
        <f t="shared" si="120"/>
        <v>1.0004861367837339</v>
      </c>
      <c r="CZ19" s="81" t="str">
        <f t="shared" si="120"/>
        <v xml:space="preserve"> </v>
      </c>
      <c r="DA19" s="81">
        <f t="shared" si="121"/>
        <v>1.0028079708877895</v>
      </c>
      <c r="DB19" s="81">
        <f t="shared" si="121"/>
        <v>1.0028079708877895</v>
      </c>
      <c r="DC19" s="81" t="str">
        <f t="shared" si="121"/>
        <v xml:space="preserve"> </v>
      </c>
      <c r="DD19" s="78">
        <f t="shared" si="122"/>
        <v>62057</v>
      </c>
      <c r="DE19" s="79">
        <v>44100</v>
      </c>
      <c r="DF19" s="79">
        <v>17957</v>
      </c>
      <c r="DG19" s="78">
        <f t="shared" si="123"/>
        <v>88824.88</v>
      </c>
      <c r="DH19" s="79">
        <v>58346.42</v>
      </c>
      <c r="DI19" s="79">
        <v>30478.46</v>
      </c>
      <c r="DJ19" s="78">
        <f t="shared" ref="DJ19:DJ38" si="157">SUM(DK19:DL19)</f>
        <v>62362</v>
      </c>
      <c r="DK19" s="79">
        <v>43233.599999999999</v>
      </c>
      <c r="DL19" s="79">
        <v>19128.400000000001</v>
      </c>
      <c r="DM19" s="81">
        <f t="shared" si="124"/>
        <v>1.4313434423191582</v>
      </c>
      <c r="DN19" s="81">
        <f t="shared" si="124"/>
        <v>1.3230480725623583</v>
      </c>
      <c r="DO19" s="81">
        <f t="shared" si="124"/>
        <v>1.697302444729075</v>
      </c>
      <c r="DP19" s="81">
        <f t="shared" si="125"/>
        <v>1.424343029408935</v>
      </c>
      <c r="DQ19" s="81">
        <f t="shared" si="125"/>
        <v>1.3495619148070019</v>
      </c>
      <c r="DR19" s="81">
        <f t="shared" si="125"/>
        <v>1.5933617030175027</v>
      </c>
      <c r="DS19" s="78">
        <f t="shared" ref="DS19:DS38" si="158">SUM(DT19:DU19)</f>
        <v>1421000</v>
      </c>
      <c r="DT19" s="80"/>
      <c r="DU19" s="79">
        <v>1421000</v>
      </c>
      <c r="DV19" s="78">
        <f t="shared" si="126"/>
        <v>59152.79</v>
      </c>
      <c r="DW19" s="80"/>
      <c r="DX19" s="79">
        <v>59152.79</v>
      </c>
      <c r="DY19" s="78">
        <f t="shared" si="127"/>
        <v>97694.290000000008</v>
      </c>
      <c r="DZ19" s="78"/>
      <c r="EA19" s="79">
        <v>97694.290000000008</v>
      </c>
      <c r="EB19" s="81">
        <f t="shared" ref="EB19:ED34" si="159">IF(DV19&lt;0," ",IF(DS19&lt;0," ",IF(DS19=0," ",IF(DV19/DS19*100&gt;200,"СВ.200",DV19/DS19))))</f>
        <v>4.1627579169598874E-2</v>
      </c>
      <c r="EC19" s="81" t="str">
        <f t="shared" si="159"/>
        <v xml:space="preserve"> </v>
      </c>
      <c r="ED19" s="81">
        <f t="shared" si="159"/>
        <v>4.1627579169598874E-2</v>
      </c>
      <c r="EE19" s="81">
        <f>IF(DV19&lt;0," ",IF(DY19&lt;0," ",IF(DY19=0," ",IF(DV19/DY19*100&gt;200,"СВ.200",DV19/DY19))))</f>
        <v>0.60548871382349978</v>
      </c>
      <c r="EF19" s="81" t="str">
        <f>IF(DW19&lt;0," ",IF(DZ19&lt;0," ",IF(DZ19=0," ",IF(DW19/DZ19*100&gt;200,"СВ.200",DW19/DZ19))))</f>
        <v xml:space="preserve"> </v>
      </c>
      <c r="EG19" s="81">
        <f>IF(DX19&lt;0," ",IF(EA19&lt;0," ",IF(EA19=0," ",IF(DX19/EA19*100&gt;200,"СВ.200",DX19/EA19))))</f>
        <v>0.60548871382349978</v>
      </c>
      <c r="EH19" s="78">
        <f t="shared" si="128"/>
        <v>4496000</v>
      </c>
      <c r="EI19" s="79"/>
      <c r="EJ19" s="79">
        <v>4496000</v>
      </c>
      <c r="EK19" s="78">
        <f t="shared" si="129"/>
        <v>1059548.08</v>
      </c>
      <c r="EL19" s="80"/>
      <c r="EM19" s="79">
        <v>1059548.08</v>
      </c>
      <c r="EN19" s="78">
        <f t="shared" si="130"/>
        <v>1164218.28</v>
      </c>
      <c r="EO19" s="80"/>
      <c r="EP19" s="79">
        <v>1164218.28</v>
      </c>
      <c r="EQ19" s="81">
        <f t="shared" si="131"/>
        <v>0.23566460854092527</v>
      </c>
      <c r="ER19" s="81" t="str">
        <f t="shared" si="131"/>
        <v xml:space="preserve"> </v>
      </c>
      <c r="ES19" s="81">
        <f t="shared" si="131"/>
        <v>0.23566460854092527</v>
      </c>
      <c r="ET19" s="81">
        <f t="shared" si="132"/>
        <v>0.91009400745708957</v>
      </c>
      <c r="EU19" s="81" t="str">
        <f t="shared" si="132"/>
        <v xml:space="preserve"> </v>
      </c>
      <c r="EV19" s="81">
        <f t="shared" si="132"/>
        <v>0.91009400745708957</v>
      </c>
      <c r="EW19" s="78">
        <f t="shared" si="133"/>
        <v>0</v>
      </c>
      <c r="EX19" s="79">
        <v>0</v>
      </c>
      <c r="EY19" s="78"/>
      <c r="EZ19" s="78">
        <f t="shared" si="134"/>
        <v>0</v>
      </c>
      <c r="FA19" s="79">
        <v>0</v>
      </c>
      <c r="FB19" s="78"/>
      <c r="FC19" s="78">
        <f t="shared" si="135"/>
        <v>47108</v>
      </c>
      <c r="FD19" s="79">
        <v>47108</v>
      </c>
      <c r="FE19" s="78">
        <v>0</v>
      </c>
      <c r="FF19" s="81" t="str">
        <f t="shared" ref="FF19:FG34" si="160">IF(EW19&lt;=0," ",IF(EZ19&lt;=0," ",IF(EZ19/EW19*100&gt;200,"СВ.200",EZ19/EW19)))</f>
        <v xml:space="preserve"> </v>
      </c>
      <c r="FG19" s="81" t="str">
        <f t="shared" si="160"/>
        <v xml:space="preserve"> </v>
      </c>
      <c r="FH19" s="81" t="str">
        <f t="shared" si="136"/>
        <v xml:space="preserve"> </v>
      </c>
      <c r="FI19" s="81" t="str">
        <f t="shared" ref="FI19:FJ29" si="161">IF(FC19&lt;=0," ",IF(EZ19&lt;=0," ",IF(EZ19/FC19*100&gt;200,"СВ.200",EZ19/FC19)))</f>
        <v xml:space="preserve"> </v>
      </c>
      <c r="FJ19" s="81" t="str">
        <f t="shared" si="161"/>
        <v xml:space="preserve"> </v>
      </c>
      <c r="FK19" s="81" t="str">
        <f t="shared" ref="FK19:FK38" si="162">IF(FB19&lt;0," ",IF(FE19&lt;0," ",IF(FE19=0," ",IF(FB19/FE19*100&gt;200,"СВ.200",FB19/FE19))))</f>
        <v xml:space="preserve"> </v>
      </c>
      <c r="FL19" s="78">
        <f t="shared" si="137"/>
        <v>0</v>
      </c>
      <c r="FM19" s="79">
        <v>0</v>
      </c>
      <c r="FN19" s="83">
        <v>0</v>
      </c>
      <c r="FO19" s="78">
        <f t="shared" si="138"/>
        <v>520366.1</v>
      </c>
      <c r="FP19" s="79">
        <v>520366.1</v>
      </c>
      <c r="FQ19" s="83">
        <v>0</v>
      </c>
      <c r="FR19" s="78">
        <f t="shared" si="139"/>
        <v>318443.14</v>
      </c>
      <c r="FS19" s="79">
        <v>318443.14</v>
      </c>
      <c r="FT19" s="83">
        <v>0</v>
      </c>
      <c r="FU19" s="81" t="str">
        <f t="shared" si="140"/>
        <v xml:space="preserve"> </v>
      </c>
      <c r="FV19" s="81" t="str">
        <f t="shared" si="140"/>
        <v xml:space="preserve"> </v>
      </c>
      <c r="FW19" s="81" t="str">
        <f t="shared" si="140"/>
        <v xml:space="preserve"> </v>
      </c>
      <c r="FX19" s="81">
        <f>IF(FR19&lt;=0," ",IF(FO19&lt;=0," ",IF(FO19/FR19*100&gt;200,"СВ.200",FO19/FR19)))</f>
        <v>1.6340942373574132</v>
      </c>
      <c r="FY19" s="81">
        <f>IF(FS19&lt;=0," ",IF(FP19&lt;=0," ",IF(FP19/FS19*100&gt;200,"СВ.200",FP19/FS19)))</f>
        <v>1.6340942373574132</v>
      </c>
      <c r="FZ19" s="81" t="str">
        <f>IF(FT19&lt;=0," ",IF(FQ19&lt;=0," ",IF(FQ19/FT19*100&gt;200,"СВ.200",FQ19/FT19)))</f>
        <v xml:space="preserve"> </v>
      </c>
      <c r="GA19" s="78">
        <f t="shared" si="143"/>
        <v>0</v>
      </c>
      <c r="GB19" s="79">
        <v>0</v>
      </c>
      <c r="GC19" s="78"/>
      <c r="GD19" s="78">
        <f t="shared" si="144"/>
        <v>0</v>
      </c>
      <c r="GE19" s="79">
        <v>0</v>
      </c>
      <c r="GF19" s="78"/>
      <c r="GG19" s="81" t="str">
        <f t="shared" si="145"/>
        <v xml:space="preserve"> </v>
      </c>
      <c r="GH19" s="81" t="str">
        <f t="shared" si="145"/>
        <v xml:space="preserve"> </v>
      </c>
      <c r="GI19" s="81" t="str">
        <f t="shared" si="145"/>
        <v xml:space="preserve"> </v>
      </c>
      <c r="GJ19" s="86">
        <f t="shared" si="82"/>
        <v>0.82451120218497131</v>
      </c>
      <c r="GK19" s="81">
        <f t="shared" si="82"/>
        <v>0.78233931382240018</v>
      </c>
      <c r="GL19" s="81">
        <f t="shared" si="82"/>
        <v>0.88211705128167739</v>
      </c>
      <c r="GM19" s="86">
        <f t="shared" si="32"/>
        <v>0.84796254729947662</v>
      </c>
      <c r="GN19" s="81">
        <f t="shared" si="32"/>
        <v>0.80486322020195111</v>
      </c>
      <c r="GO19" s="81">
        <f t="shared" si="32"/>
        <v>0.90137865753892121</v>
      </c>
      <c r="GP19" s="86">
        <f t="shared" si="33"/>
        <v>0.77346906687435468</v>
      </c>
      <c r="GQ19" s="81">
        <f t="shared" si="33"/>
        <v>0.68910081830939296</v>
      </c>
      <c r="GR19" s="81">
        <f t="shared" si="33"/>
        <v>0.87567862376048633</v>
      </c>
      <c r="GS19" s="86">
        <f t="shared" si="34"/>
        <v>0.81355646194727171</v>
      </c>
      <c r="GT19" s="81">
        <f t="shared" si="34"/>
        <v>0.72620589999117846</v>
      </c>
      <c r="GU19" s="81">
        <f t="shared" si="34"/>
        <v>0.91022436197260304</v>
      </c>
      <c r="GV19" s="86">
        <f t="shared" si="146"/>
        <v>0.11960425912880691</v>
      </c>
      <c r="GW19" s="81">
        <f t="shared" si="146"/>
        <v>4.9040068033777202E-2</v>
      </c>
      <c r="GX19" s="81">
        <f t="shared" si="146"/>
        <v>0.20509062190778471</v>
      </c>
      <c r="GY19" s="89">
        <f t="shared" si="37"/>
        <v>9.2604165096690325E-2</v>
      </c>
      <c r="GZ19" s="90">
        <f t="shared" si="37"/>
        <v>0.13603548890372469</v>
      </c>
      <c r="HA19" s="81">
        <f t="shared" si="37"/>
        <v>4.4540194199095856E-2</v>
      </c>
      <c r="HB19" s="86">
        <f t="shared" si="147"/>
        <v>4.347451143190683E-2</v>
      </c>
      <c r="HC19" s="81">
        <f t="shared" si="147"/>
        <v>7.9360278853965488E-2</v>
      </c>
      <c r="HD19" s="81" t="str">
        <f t="shared" si="147"/>
        <v xml:space="preserve"> </v>
      </c>
      <c r="HE19" s="86">
        <f t="shared" si="87"/>
        <v>4.1326442830612535E-2</v>
      </c>
      <c r="HF19" s="81">
        <f t="shared" si="87"/>
        <v>7.8669635389408341E-2</v>
      </c>
      <c r="HG19" s="81" t="str">
        <f t="shared" si="87"/>
        <v xml:space="preserve"> </v>
      </c>
      <c r="HH19" s="86" t="str">
        <f t="shared" si="88"/>
        <v xml:space="preserve"> </v>
      </c>
      <c r="HI19" s="81" t="str">
        <f t="shared" si="88"/>
        <v xml:space="preserve"> </v>
      </c>
      <c r="HJ19" s="81" t="str">
        <f t="shared" si="88"/>
        <v xml:space="preserve"> </v>
      </c>
      <c r="HK19" s="86" t="str">
        <f t="shared" si="148"/>
        <v xml:space="preserve"> </v>
      </c>
      <c r="HL19" s="81" t="str">
        <f t="shared" si="148"/>
        <v xml:space="preserve"> </v>
      </c>
      <c r="HM19" s="81" t="str">
        <f t="shared" si="148"/>
        <v xml:space="preserve"> </v>
      </c>
      <c r="HN19" s="86">
        <f t="shared" si="40"/>
        <v>2.6675195965985506E-2</v>
      </c>
      <c r="HO19" s="81" t="str">
        <f t="shared" si="40"/>
        <v xml:space="preserve"> </v>
      </c>
      <c r="HP19" s="81">
        <f t="shared" si="40"/>
        <v>5.8991381330848032E-2</v>
      </c>
      <c r="HQ19" s="86">
        <f t="shared" si="41"/>
        <v>1.9797758646305442E-2</v>
      </c>
      <c r="HR19" s="81" t="str">
        <f t="shared" si="41"/>
        <v xml:space="preserve"> </v>
      </c>
      <c r="HS19" s="81">
        <f t="shared" si="41"/>
        <v>4.1707265702581361E-2</v>
      </c>
      <c r="HT19" s="86">
        <f t="shared" si="42"/>
        <v>2.2384241643309522E-3</v>
      </c>
      <c r="HU19" s="81" t="str">
        <f t="shared" si="42"/>
        <v xml:space="preserve"> </v>
      </c>
      <c r="HV19" s="81">
        <f t="shared" si="42"/>
        <v>4.9502066873889439E-3</v>
      </c>
      <c r="HW19" s="86">
        <f t="shared" si="43"/>
        <v>1.1052756187105639E-3</v>
      </c>
      <c r="HX19" s="81" t="str">
        <f t="shared" si="43"/>
        <v xml:space="preserve"> </v>
      </c>
      <c r="HY19" s="81">
        <f t="shared" si="43"/>
        <v>2.3284466048761067E-3</v>
      </c>
      <c r="HZ19" s="86">
        <f t="shared" si="44"/>
        <v>7.2963406514487622E-3</v>
      </c>
      <c r="IA19" s="81">
        <f t="shared" si="44"/>
        <v>1.3319060057050554E-2</v>
      </c>
      <c r="IB19" s="92" t="str">
        <f t="shared" si="44"/>
        <v xml:space="preserve"> </v>
      </c>
      <c r="IC19" s="86">
        <f t="shared" si="45"/>
        <v>9.7230910517239026E-3</v>
      </c>
      <c r="ID19" s="81">
        <f t="shared" si="45"/>
        <v>1.8509021718426975E-2</v>
      </c>
      <c r="IE19" s="81" t="str">
        <f t="shared" si="45"/>
        <v xml:space="preserve"> </v>
      </c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  <c r="IR19" s="75"/>
      <c r="IS19" s="75"/>
      <c r="IT19" s="75"/>
      <c r="IU19" s="75"/>
      <c r="IV19" s="75"/>
    </row>
    <row r="20" spans="1:256" s="91" customFormat="1" outlineLevel="1" x14ac:dyDescent="0.25">
      <c r="A20" s="76">
        <v>9</v>
      </c>
      <c r="B20" s="77" t="s">
        <v>96</v>
      </c>
      <c r="C20" s="78">
        <f t="shared" si="149"/>
        <v>217795754.38</v>
      </c>
      <c r="D20" s="126">
        <v>133093708</v>
      </c>
      <c r="E20" s="80">
        <v>84702046.379999995</v>
      </c>
      <c r="F20" s="78">
        <f t="shared" si="150"/>
        <v>90407597.75999999</v>
      </c>
      <c r="G20" s="126">
        <v>53876003.07</v>
      </c>
      <c r="H20" s="79">
        <v>36531594.689999998</v>
      </c>
      <c r="I20" s="78">
        <f t="shared" si="95"/>
        <v>81725402.819999993</v>
      </c>
      <c r="J20" s="126">
        <v>46338336.170000002</v>
      </c>
      <c r="K20" s="79">
        <v>35387066.649999999</v>
      </c>
      <c r="L20" s="81">
        <f t="shared" si="151"/>
        <v>0.41510266358205028</v>
      </c>
      <c r="M20" s="81">
        <f t="shared" si="151"/>
        <v>0.40479752108191319</v>
      </c>
      <c r="N20" s="81">
        <f t="shared" si="151"/>
        <v>0.43129530219503537</v>
      </c>
      <c r="O20" s="81">
        <f t="shared" si="96"/>
        <v>1.1062361841045008</v>
      </c>
      <c r="P20" s="81">
        <f t="shared" si="96"/>
        <v>1.1626658944409829</v>
      </c>
      <c r="Q20" s="81">
        <f t="shared" si="96"/>
        <v>1.0323431170862534</v>
      </c>
      <c r="R20" s="78">
        <f t="shared" si="97"/>
        <v>163660487.03000003</v>
      </c>
      <c r="S20" s="79">
        <v>90552936.040000007</v>
      </c>
      <c r="T20" s="79">
        <v>73107550.99000001</v>
      </c>
      <c r="U20" s="78">
        <f t="shared" si="48"/>
        <v>78917839.780000001</v>
      </c>
      <c r="V20" s="79">
        <v>47317634.140000008</v>
      </c>
      <c r="W20" s="79">
        <v>31600205.640000001</v>
      </c>
      <c r="X20" s="78">
        <f t="shared" si="98"/>
        <v>75891877.760000005</v>
      </c>
      <c r="Y20" s="79">
        <v>42783768.200000003</v>
      </c>
      <c r="Z20" s="79">
        <v>33108109.559999999</v>
      </c>
      <c r="AA20" s="81">
        <f t="shared" si="152"/>
        <v>0.48220460058593034</v>
      </c>
      <c r="AB20" s="81">
        <f t="shared" si="152"/>
        <v>0.52254113681193459</v>
      </c>
      <c r="AC20" s="81">
        <f t="shared" si="152"/>
        <v>0.43224270560400013</v>
      </c>
      <c r="AD20" s="81">
        <f t="shared" si="99"/>
        <v>1.0398720140983897</v>
      </c>
      <c r="AE20" s="81">
        <f t="shared" si="99"/>
        <v>1.1059716366918799</v>
      </c>
      <c r="AF20" s="81">
        <f t="shared" si="99"/>
        <v>0.95445514890340366</v>
      </c>
      <c r="AG20" s="78">
        <f t="shared" si="100"/>
        <v>125674590.03</v>
      </c>
      <c r="AH20" s="79">
        <v>69729361.040000007</v>
      </c>
      <c r="AI20" s="79">
        <v>55945228.990000002</v>
      </c>
      <c r="AJ20" s="78">
        <f t="shared" si="101"/>
        <v>60327400.920000002</v>
      </c>
      <c r="AK20" s="127">
        <v>35385191.090000004</v>
      </c>
      <c r="AL20" s="127">
        <v>24942209.829999998</v>
      </c>
      <c r="AM20" s="78">
        <f t="shared" si="102"/>
        <v>57312404.760000005</v>
      </c>
      <c r="AN20" s="127">
        <v>32158691.780000001</v>
      </c>
      <c r="AO20" s="127">
        <v>25153712.98</v>
      </c>
      <c r="AP20" s="81">
        <f t="shared" si="103"/>
        <v>0.48002862715206901</v>
      </c>
      <c r="AQ20" s="81">
        <f t="shared" si="103"/>
        <v>0.50746472593806524</v>
      </c>
      <c r="AR20" s="81">
        <f t="shared" si="103"/>
        <v>0.44583265240469966</v>
      </c>
      <c r="AS20" s="81">
        <f t="shared" si="104"/>
        <v>1.0526063453911159</v>
      </c>
      <c r="AT20" s="81">
        <f t="shared" si="104"/>
        <v>1.1003305523767175</v>
      </c>
      <c r="AU20" s="81">
        <f t="shared" si="104"/>
        <v>0.99159157337256054</v>
      </c>
      <c r="AV20" s="78">
        <f t="shared" si="105"/>
        <v>16615022</v>
      </c>
      <c r="AW20" s="79">
        <v>12386800</v>
      </c>
      <c r="AX20" s="79">
        <v>4228222</v>
      </c>
      <c r="AY20" s="78">
        <f t="shared" si="106"/>
        <v>6740823.6399999997</v>
      </c>
      <c r="AZ20" s="79">
        <v>5025443.8899999997</v>
      </c>
      <c r="BA20" s="79">
        <v>1715379.75</v>
      </c>
      <c r="BB20" s="78">
        <f t="shared" si="107"/>
        <v>7038107.4100000001</v>
      </c>
      <c r="BC20" s="79">
        <v>1814907.71</v>
      </c>
      <c r="BD20" s="79">
        <v>5223199.7</v>
      </c>
      <c r="BE20" s="81">
        <f t="shared" si="153"/>
        <v>0.40570657324438086</v>
      </c>
      <c r="BF20" s="81">
        <v>0</v>
      </c>
      <c r="BG20" s="128">
        <f t="shared" si="154"/>
        <v>0.40569765494810822</v>
      </c>
      <c r="BH20" s="129">
        <f t="shared" si="108"/>
        <v>0.95776083644622856</v>
      </c>
      <c r="BI20" s="129">
        <f t="shared" si="108"/>
        <v>2.7689804072737121</v>
      </c>
      <c r="BJ20" s="129">
        <f t="shared" si="155"/>
        <v>0.32841550170865569</v>
      </c>
      <c r="BK20" s="78">
        <f t="shared" si="109"/>
        <v>3300000</v>
      </c>
      <c r="BL20" s="79">
        <v>3300000</v>
      </c>
      <c r="BM20" s="80"/>
      <c r="BN20" s="78">
        <f t="shared" si="110"/>
        <v>2513088.2799999998</v>
      </c>
      <c r="BO20" s="79">
        <v>2513088.2799999998</v>
      </c>
      <c r="BP20" s="80"/>
      <c r="BQ20" s="78">
        <f t="shared" si="111"/>
        <v>2155939.4300000002</v>
      </c>
      <c r="BR20" s="79">
        <v>2155939.4300000002</v>
      </c>
      <c r="BS20" s="78">
        <v>0</v>
      </c>
      <c r="BT20" s="81">
        <f t="shared" si="112"/>
        <v>0.761541903030303</v>
      </c>
      <c r="BU20" s="81">
        <f>BO20/BL20</f>
        <v>0.761541903030303</v>
      </c>
      <c r="BV20" s="121"/>
      <c r="BW20" s="81">
        <f>BN20/BQ20</f>
        <v>1.1656581094210052</v>
      </c>
      <c r="BX20" s="81">
        <f t="shared" si="113"/>
        <v>1.1656581094210052</v>
      </c>
      <c r="BY20" s="121"/>
      <c r="BZ20" s="78">
        <f t="shared" si="114"/>
        <v>0</v>
      </c>
      <c r="CA20" s="126">
        <v>0</v>
      </c>
      <c r="CB20" s="126"/>
      <c r="CC20" s="78">
        <f t="shared" si="115"/>
        <v>3789</v>
      </c>
      <c r="CD20" s="79">
        <v>3789</v>
      </c>
      <c r="CE20" s="80"/>
      <c r="CF20" s="78">
        <f t="shared" si="116"/>
        <v>0</v>
      </c>
      <c r="CG20" s="79">
        <v>0</v>
      </c>
      <c r="CH20" s="80"/>
      <c r="CI20" s="81">
        <f t="shared" si="62"/>
        <v>0</v>
      </c>
      <c r="CJ20" s="81">
        <f t="shared" si="62"/>
        <v>0</v>
      </c>
      <c r="CK20" s="121"/>
      <c r="CL20" s="81" t="str">
        <f t="shared" ref="CL20:CL42" si="163">IF(CC20&lt;0," ",IF(CF20&lt;0," ",IF(CF20=0," ",IF(CC20/CF20*100&gt;200,"СВ.200",CC20/CF20))))</f>
        <v xml:space="preserve"> </v>
      </c>
      <c r="CM20" s="81" t="str">
        <f t="shared" si="156"/>
        <v xml:space="preserve"> </v>
      </c>
      <c r="CN20" s="121"/>
      <c r="CO20" s="78">
        <f t="shared" si="117"/>
        <v>929000</v>
      </c>
      <c r="CP20" s="79">
        <v>929000</v>
      </c>
      <c r="CQ20" s="80"/>
      <c r="CR20" s="78">
        <f t="shared" si="118"/>
        <v>1021189.01</v>
      </c>
      <c r="CS20" s="80">
        <v>1021189.01</v>
      </c>
      <c r="CT20" s="80"/>
      <c r="CU20" s="78">
        <f t="shared" si="119"/>
        <v>939381.19</v>
      </c>
      <c r="CV20" s="80">
        <v>939381.19</v>
      </c>
      <c r="CW20" s="78"/>
      <c r="CX20" s="81">
        <f>IF(CO20=0," ",IF(CR20/CO20*100&gt;200,"СВ.200",CR20/CO20))</f>
        <v>1.0992346716899892</v>
      </c>
      <c r="CY20" s="81">
        <f t="shared" si="120"/>
        <v>1.0992346716899892</v>
      </c>
      <c r="CZ20" s="81" t="str">
        <f t="shared" si="120"/>
        <v xml:space="preserve"> </v>
      </c>
      <c r="DA20" s="81">
        <f>IF(CU20=0," ",IF(CR20/CU20*100&gt;200,"СВ.200",CR20/CU20))</f>
        <v>1.0870869258091065</v>
      </c>
      <c r="DB20" s="81">
        <f t="shared" si="121"/>
        <v>1.0870869258091065</v>
      </c>
      <c r="DC20" s="81" t="str">
        <f t="shared" si="121"/>
        <v xml:space="preserve"> </v>
      </c>
      <c r="DD20" s="78">
        <f t="shared" si="122"/>
        <v>1475100</v>
      </c>
      <c r="DE20" s="79">
        <v>800000</v>
      </c>
      <c r="DF20" s="79">
        <v>675100</v>
      </c>
      <c r="DG20" s="78">
        <f t="shared" si="123"/>
        <v>738600</v>
      </c>
      <c r="DH20" s="79">
        <v>463561.6</v>
      </c>
      <c r="DI20" s="79">
        <v>275038.40000000002</v>
      </c>
      <c r="DJ20" s="78">
        <f t="shared" si="157"/>
        <v>2236984.11</v>
      </c>
      <c r="DK20" s="79">
        <v>1333313.6499999999</v>
      </c>
      <c r="DL20" s="79">
        <v>903670.46000000008</v>
      </c>
      <c r="DM20" s="81">
        <f t="shared" si="124"/>
        <v>0.50071181614805771</v>
      </c>
      <c r="DN20" s="81">
        <f t="shared" si="124"/>
        <v>0.57945199999999997</v>
      </c>
      <c r="DO20" s="81">
        <f t="shared" si="124"/>
        <v>0.40740394015701381</v>
      </c>
      <c r="DP20" s="81">
        <f t="shared" si="125"/>
        <v>0.3301766859667144</v>
      </c>
      <c r="DQ20" s="81">
        <f>IF(DK20&lt;=0," ",IF(DH20&lt;=0," ",IF(DH20/DK20*100&gt;200,"СВ.200",DH20/DK20)))</f>
        <v>0.34767633257185959</v>
      </c>
      <c r="DR20" s="81">
        <f t="shared" si="125"/>
        <v>0.30435696658713396</v>
      </c>
      <c r="DS20" s="78">
        <f t="shared" si="158"/>
        <v>2977000</v>
      </c>
      <c r="DT20" s="80"/>
      <c r="DU20" s="79">
        <v>2977000</v>
      </c>
      <c r="DV20" s="78">
        <f t="shared" si="126"/>
        <v>599166.49</v>
      </c>
      <c r="DW20" s="80"/>
      <c r="DX20" s="79">
        <v>599166.49</v>
      </c>
      <c r="DY20" s="78">
        <f t="shared" si="127"/>
        <v>957671</v>
      </c>
      <c r="DZ20" s="78"/>
      <c r="EA20" s="79">
        <v>957671</v>
      </c>
      <c r="EB20" s="81">
        <f t="shared" si="159"/>
        <v>0.20126519650655023</v>
      </c>
      <c r="EC20" s="81" t="str">
        <f t="shared" si="159"/>
        <v xml:space="preserve"> </v>
      </c>
      <c r="ED20" s="81">
        <f t="shared" si="159"/>
        <v>0.20126519650655023</v>
      </c>
      <c r="EE20" s="81">
        <f t="shared" ref="EE20:EG38" si="164">IF(DV20&lt;0," ",IF(DY20&lt;0," ",IF(DY20=0," ",IF(DV20/DY20*100&gt;200,"СВ.200",DV20/DY20))))</f>
        <v>0.62564961244519257</v>
      </c>
      <c r="EF20" s="81" t="str">
        <f t="shared" si="164"/>
        <v xml:space="preserve"> </v>
      </c>
      <c r="EG20" s="81">
        <f t="shared" si="164"/>
        <v>0.62564961244519257</v>
      </c>
      <c r="EH20" s="78">
        <f t="shared" si="128"/>
        <v>9282000</v>
      </c>
      <c r="EI20" s="79"/>
      <c r="EJ20" s="79">
        <v>9282000</v>
      </c>
      <c r="EK20" s="78">
        <f t="shared" si="129"/>
        <v>4068411.17</v>
      </c>
      <c r="EL20" s="80"/>
      <c r="EM20" s="79">
        <v>4068411.17</v>
      </c>
      <c r="EN20" s="78">
        <f t="shared" si="130"/>
        <v>4278147.41</v>
      </c>
      <c r="EO20" s="80"/>
      <c r="EP20" s="79">
        <v>4278147.41</v>
      </c>
      <c r="EQ20" s="81">
        <f t="shared" si="131"/>
        <v>0.4383119123033829</v>
      </c>
      <c r="ER20" s="81" t="str">
        <f t="shared" si="131"/>
        <v xml:space="preserve"> </v>
      </c>
      <c r="ES20" s="81">
        <f t="shared" si="131"/>
        <v>0.4383119123033829</v>
      </c>
      <c r="ET20" s="81">
        <f t="shared" si="132"/>
        <v>0.95097498522146529</v>
      </c>
      <c r="EU20" s="81" t="str">
        <f t="shared" si="132"/>
        <v xml:space="preserve"> </v>
      </c>
      <c r="EV20" s="81">
        <f t="shared" si="132"/>
        <v>0.95097498522146529</v>
      </c>
      <c r="EW20" s="78">
        <f t="shared" si="133"/>
        <v>550000</v>
      </c>
      <c r="EX20" s="79">
        <v>550000</v>
      </c>
      <c r="EY20" s="78"/>
      <c r="EZ20" s="78">
        <f t="shared" si="134"/>
        <v>52455</v>
      </c>
      <c r="FA20" s="79">
        <v>52455</v>
      </c>
      <c r="FB20" s="78"/>
      <c r="FC20" s="78">
        <f t="shared" si="135"/>
        <v>83619</v>
      </c>
      <c r="FD20" s="79">
        <v>83619</v>
      </c>
      <c r="FE20" s="78">
        <v>0</v>
      </c>
      <c r="FF20" s="81">
        <f t="shared" si="160"/>
        <v>9.5372727272727276E-2</v>
      </c>
      <c r="FG20" s="81">
        <f t="shared" si="160"/>
        <v>9.5372727272727276E-2</v>
      </c>
      <c r="FH20" s="81" t="str">
        <f t="shared" si="136"/>
        <v xml:space="preserve"> </v>
      </c>
      <c r="FI20" s="81">
        <f t="shared" si="161"/>
        <v>0.62730958275033188</v>
      </c>
      <c r="FJ20" s="81">
        <f t="shared" si="161"/>
        <v>0.62730958275033188</v>
      </c>
      <c r="FK20" s="81" t="str">
        <f t="shared" si="162"/>
        <v xml:space="preserve"> </v>
      </c>
      <c r="FL20" s="78">
        <f t="shared" si="137"/>
        <v>2857775</v>
      </c>
      <c r="FM20" s="79">
        <v>2857775</v>
      </c>
      <c r="FN20" s="83">
        <v>0</v>
      </c>
      <c r="FO20" s="78">
        <f t="shared" si="138"/>
        <v>2852916.27</v>
      </c>
      <c r="FP20" s="79">
        <v>2852916.27</v>
      </c>
      <c r="FQ20" s="83">
        <v>0</v>
      </c>
      <c r="FR20" s="78">
        <f t="shared" si="139"/>
        <v>889623.45</v>
      </c>
      <c r="FS20" s="79">
        <v>889623.45</v>
      </c>
      <c r="FT20" s="83">
        <v>0</v>
      </c>
      <c r="FU20" s="81">
        <f t="shared" si="140"/>
        <v>0.99829982066467793</v>
      </c>
      <c r="FV20" s="81">
        <f t="shared" si="140"/>
        <v>0.99829982066467793</v>
      </c>
      <c r="FW20" s="81" t="str">
        <f t="shared" si="140"/>
        <v xml:space="preserve"> </v>
      </c>
      <c r="FX20" s="81" t="str">
        <f t="shared" si="141"/>
        <v>СВ.200</v>
      </c>
      <c r="FY20" s="81" t="str">
        <f t="shared" si="141"/>
        <v>СВ.200</v>
      </c>
      <c r="FZ20" s="81" t="str">
        <f t="shared" si="142"/>
        <v xml:space="preserve"> </v>
      </c>
      <c r="GA20" s="78">
        <f t="shared" si="143"/>
        <v>0</v>
      </c>
      <c r="GB20" s="79">
        <v>0</v>
      </c>
      <c r="GC20" s="78"/>
      <c r="GD20" s="78">
        <f t="shared" si="144"/>
        <v>0</v>
      </c>
      <c r="GE20" s="79">
        <v>0</v>
      </c>
      <c r="GF20" s="78"/>
      <c r="GG20" s="81" t="str">
        <f t="shared" si="145"/>
        <v xml:space="preserve"> </v>
      </c>
      <c r="GH20" s="81" t="str">
        <f t="shared" si="145"/>
        <v xml:space="preserve"> </v>
      </c>
      <c r="GI20" s="81" t="str">
        <f t="shared" si="145"/>
        <v xml:space="preserve"> </v>
      </c>
      <c r="GJ20" s="86">
        <f t="shared" si="82"/>
        <v>0.92862041839245124</v>
      </c>
      <c r="GK20" s="81">
        <f t="shared" si="82"/>
        <v>0.92329098833071033</v>
      </c>
      <c r="GL20" s="81">
        <f t="shared" si="82"/>
        <v>0.93559915229650714</v>
      </c>
      <c r="GM20" s="86">
        <f t="shared" si="32"/>
        <v>0.87291158857576101</v>
      </c>
      <c r="GN20" s="81">
        <f t="shared" si="32"/>
        <v>0.87826920045499968</v>
      </c>
      <c r="GO20" s="81">
        <f t="shared" si="32"/>
        <v>0.86501029884277414</v>
      </c>
      <c r="GP20" s="86">
        <f t="shared" si="33"/>
        <v>0.75518496117917111</v>
      </c>
      <c r="GQ20" s="81">
        <f t="shared" si="33"/>
        <v>0.75165636719207918</v>
      </c>
      <c r="GR20" s="81">
        <f t="shared" si="33"/>
        <v>0.75974476689511117</v>
      </c>
      <c r="GS20" s="86">
        <f t="shared" si="34"/>
        <v>0.76443299877664239</v>
      </c>
      <c r="GT20" s="81">
        <f t="shared" si="34"/>
        <v>0.74782249225108866</v>
      </c>
      <c r="GU20" s="81">
        <f t="shared" si="34"/>
        <v>0.78930530117904629</v>
      </c>
      <c r="GV20" s="86">
        <f t="shared" si="146"/>
        <v>9.2738612058819614E-2</v>
      </c>
      <c r="GW20" s="81">
        <f t="shared" si="146"/>
        <v>4.2420473613168086E-2</v>
      </c>
      <c r="GX20" s="81">
        <f t="shared" si="146"/>
        <v>0.15776194320410483</v>
      </c>
      <c r="GY20" s="89">
        <f t="shared" si="37"/>
        <v>8.5415714099517384E-2</v>
      </c>
      <c r="GZ20" s="90">
        <f t="shared" si="37"/>
        <v>0.10620657565276992</v>
      </c>
      <c r="HA20" s="81">
        <f t="shared" si="37"/>
        <v>5.4283816046711016E-2</v>
      </c>
      <c r="HB20" s="86">
        <f t="shared" si="147"/>
        <v>2.8408039089741981E-2</v>
      </c>
      <c r="HC20" s="81">
        <f t="shared" si="147"/>
        <v>5.0391527457836219E-2</v>
      </c>
      <c r="HD20" s="81" t="str">
        <f t="shared" si="147"/>
        <v xml:space="preserve"> </v>
      </c>
      <c r="HE20" s="86">
        <f t="shared" si="87"/>
        <v>3.1844362276080534E-2</v>
      </c>
      <c r="HF20" s="81">
        <f t="shared" si="87"/>
        <v>5.3111029866042228E-2</v>
      </c>
      <c r="HG20" s="81" t="str">
        <f t="shared" si="87"/>
        <v xml:space="preserve"> </v>
      </c>
      <c r="HH20" s="86" t="str">
        <f t="shared" si="88"/>
        <v xml:space="preserve"> </v>
      </c>
      <c r="HI20" s="81" t="str">
        <f t="shared" si="88"/>
        <v xml:space="preserve"> </v>
      </c>
      <c r="HJ20" s="81" t="str">
        <f t="shared" si="88"/>
        <v xml:space="preserve"> </v>
      </c>
      <c r="HK20" s="86">
        <f t="shared" si="148"/>
        <v>4.8011957886361699E-5</v>
      </c>
      <c r="HL20" s="81">
        <f t="shared" si="148"/>
        <v>8.0075854781525626E-5</v>
      </c>
      <c r="HM20" s="81" t="str">
        <f t="shared" si="148"/>
        <v xml:space="preserve"> </v>
      </c>
      <c r="HN20" s="86">
        <f t="shared" si="40"/>
        <v>5.6371610984895994E-2</v>
      </c>
      <c r="HO20" s="81" t="str">
        <f t="shared" si="40"/>
        <v xml:space="preserve"> </v>
      </c>
      <c r="HP20" s="81">
        <f t="shared" si="40"/>
        <v>0.12921750794157999</v>
      </c>
      <c r="HQ20" s="86">
        <f t="shared" si="41"/>
        <v>5.1552490303099371E-2</v>
      </c>
      <c r="HR20" s="81" t="str">
        <f t="shared" si="41"/>
        <v xml:space="preserve"> </v>
      </c>
      <c r="HS20" s="81">
        <f t="shared" si="41"/>
        <v>0.12874635109494811</v>
      </c>
      <c r="HT20" s="86">
        <f t="shared" si="42"/>
        <v>1.261888660903256E-2</v>
      </c>
      <c r="HU20" s="81" t="str">
        <f t="shared" si="42"/>
        <v xml:space="preserve"> </v>
      </c>
      <c r="HV20" s="81">
        <f t="shared" si="42"/>
        <v>2.892557179274962E-2</v>
      </c>
      <c r="HW20" s="86">
        <f t="shared" si="43"/>
        <v>7.592281943731633E-3</v>
      </c>
      <c r="HX20" s="81" t="str">
        <f t="shared" si="43"/>
        <v xml:space="preserve"> </v>
      </c>
      <c r="HY20" s="81">
        <f t="shared" si="43"/>
        <v>1.8960841483941684E-2</v>
      </c>
      <c r="HZ20" s="86">
        <f t="shared" si="44"/>
        <v>1.1722248496912141E-2</v>
      </c>
      <c r="IA20" s="81">
        <f t="shared" si="44"/>
        <v>2.079348050506687E-2</v>
      </c>
      <c r="IB20" s="92" t="str">
        <f t="shared" si="44"/>
        <v xml:space="preserve"> </v>
      </c>
      <c r="IC20" s="86">
        <f t="shared" si="45"/>
        <v>3.6150460757074718E-2</v>
      </c>
      <c r="ID20" s="81">
        <f t="shared" si="45"/>
        <v>6.0292876468823371E-2</v>
      </c>
      <c r="IE20" s="81" t="str">
        <f t="shared" si="45"/>
        <v xml:space="preserve"> </v>
      </c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  <c r="IR20" s="75"/>
      <c r="IS20" s="75"/>
      <c r="IT20" s="75"/>
      <c r="IU20" s="75"/>
      <c r="IV20" s="75"/>
    </row>
    <row r="21" spans="1:256" s="91" customFormat="1" outlineLevel="1" x14ac:dyDescent="0.25">
      <c r="A21" s="76">
        <v>10</v>
      </c>
      <c r="B21" s="77" t="s">
        <v>97</v>
      </c>
      <c r="C21" s="78">
        <f t="shared" si="149"/>
        <v>221231902.29999998</v>
      </c>
      <c r="D21" s="126">
        <v>117562591.06999999</v>
      </c>
      <c r="E21" s="80">
        <v>103669311.22999999</v>
      </c>
      <c r="F21" s="78">
        <f t="shared" si="150"/>
        <v>89832330.659999996</v>
      </c>
      <c r="G21" s="126">
        <v>46703322.700000003</v>
      </c>
      <c r="H21" s="79">
        <v>43129007.960000001</v>
      </c>
      <c r="I21" s="78">
        <f t="shared" si="95"/>
        <v>103543253.41999999</v>
      </c>
      <c r="J21" s="126">
        <v>54060473.909999996</v>
      </c>
      <c r="K21" s="79">
        <v>49482779.509999998</v>
      </c>
      <c r="L21" s="81">
        <f t="shared" si="151"/>
        <v>0.40605504778503188</v>
      </c>
      <c r="M21" s="81">
        <f t="shared" si="151"/>
        <v>0.39726346854835448</v>
      </c>
      <c r="N21" s="81">
        <f t="shared" si="151"/>
        <v>0.41602483365896292</v>
      </c>
      <c r="O21" s="81">
        <f t="shared" si="96"/>
        <v>0.86758265452231154</v>
      </c>
      <c r="P21" s="81">
        <f t="shared" si="96"/>
        <v>0.86390886579632664</v>
      </c>
      <c r="Q21" s="81">
        <f t="shared" si="96"/>
        <v>0.87159630859628734</v>
      </c>
      <c r="R21" s="78">
        <f t="shared" si="97"/>
        <v>177301900.66000003</v>
      </c>
      <c r="S21" s="79">
        <v>80047846.120000005</v>
      </c>
      <c r="T21" s="79">
        <v>97254054.540000007</v>
      </c>
      <c r="U21" s="78">
        <f t="shared" si="48"/>
        <v>76731145.640000001</v>
      </c>
      <c r="V21" s="79">
        <v>37499909.200000003</v>
      </c>
      <c r="W21" s="79">
        <v>39231236.439999998</v>
      </c>
      <c r="X21" s="78">
        <f t="shared" si="98"/>
        <v>80870666.420000002</v>
      </c>
      <c r="Y21" s="79">
        <v>37903860.82</v>
      </c>
      <c r="Z21" s="79">
        <v>42966805.600000001</v>
      </c>
      <c r="AA21" s="81">
        <f t="shared" si="152"/>
        <v>0.43277113981503323</v>
      </c>
      <c r="AB21" s="81">
        <f t="shared" si="152"/>
        <v>0.46846868488858223</v>
      </c>
      <c r="AC21" s="81">
        <f t="shared" si="152"/>
        <v>0.4033892121573649</v>
      </c>
      <c r="AD21" s="81">
        <f t="shared" si="99"/>
        <v>0.94881307446507868</v>
      </c>
      <c r="AE21" s="81">
        <f t="shared" si="99"/>
        <v>0.98934273155132391</v>
      </c>
      <c r="AF21" s="81">
        <f t="shared" si="99"/>
        <v>0.9130591835293429</v>
      </c>
      <c r="AG21" s="78">
        <f t="shared" si="100"/>
        <v>137995320</v>
      </c>
      <c r="AH21" s="79">
        <v>55712910</v>
      </c>
      <c r="AI21" s="79">
        <v>82282410</v>
      </c>
      <c r="AJ21" s="78">
        <f t="shared" si="101"/>
        <v>57732245.890000001</v>
      </c>
      <c r="AK21" s="127">
        <v>24103760.77</v>
      </c>
      <c r="AL21" s="127">
        <v>33628485.119999997</v>
      </c>
      <c r="AM21" s="78">
        <f t="shared" si="102"/>
        <v>65232550.790000007</v>
      </c>
      <c r="AN21" s="127">
        <v>26300074.100000001</v>
      </c>
      <c r="AO21" s="127">
        <v>38932476.690000005</v>
      </c>
      <c r="AP21" s="81">
        <f t="shared" si="103"/>
        <v>0.41836379588815042</v>
      </c>
      <c r="AQ21" s="81">
        <f t="shared" si="103"/>
        <v>0.43264228650056152</v>
      </c>
      <c r="AR21" s="81">
        <f t="shared" si="103"/>
        <v>0.40869591836213837</v>
      </c>
      <c r="AS21" s="81">
        <f t="shared" si="104"/>
        <v>0.88502205096738629</v>
      </c>
      <c r="AT21" s="81">
        <f t="shared" si="104"/>
        <v>0.91649022274047498</v>
      </c>
      <c r="AU21" s="81">
        <f t="shared" si="104"/>
        <v>0.86376434224226062</v>
      </c>
      <c r="AV21" s="78">
        <f t="shared" si="105"/>
        <v>16674401.510000002</v>
      </c>
      <c r="AW21" s="79">
        <v>13647424.970000001</v>
      </c>
      <c r="AX21" s="79">
        <v>3026976.54</v>
      </c>
      <c r="AY21" s="78">
        <f t="shared" si="106"/>
        <v>6764962.6000000006</v>
      </c>
      <c r="AZ21" s="79">
        <v>5536889.4900000002</v>
      </c>
      <c r="BA21" s="79">
        <v>1228073.1100000001</v>
      </c>
      <c r="BB21" s="78">
        <f t="shared" si="107"/>
        <v>7110893.6600000001</v>
      </c>
      <c r="BC21" s="79">
        <v>1300657.46</v>
      </c>
      <c r="BD21" s="79">
        <v>5810236.2000000002</v>
      </c>
      <c r="BE21" s="81">
        <f t="shared" si="153"/>
        <v>0.40570947004861946</v>
      </c>
      <c r="BF21" s="81">
        <f t="shared" si="153"/>
        <v>0.40570946549779785</v>
      </c>
      <c r="BG21" s="128">
        <f t="shared" si="154"/>
        <v>0.4057094905664515</v>
      </c>
      <c r="BH21" s="129">
        <f t="shared" si="108"/>
        <v>0.95135195707595499</v>
      </c>
      <c r="BI21" s="129">
        <f t="shared" si="108"/>
        <v>4.256992836530535</v>
      </c>
      <c r="BJ21" s="129">
        <f t="shared" si="155"/>
        <v>0.21136371529956047</v>
      </c>
      <c r="BK21" s="78">
        <f t="shared" si="109"/>
        <v>6443811.1500000004</v>
      </c>
      <c r="BL21" s="79">
        <v>6443811.1500000004</v>
      </c>
      <c r="BM21" s="80"/>
      <c r="BN21" s="78">
        <f t="shared" si="110"/>
        <v>3648552.14</v>
      </c>
      <c r="BO21" s="79">
        <v>3648552.14</v>
      </c>
      <c r="BP21" s="80"/>
      <c r="BQ21" s="78">
        <f t="shared" si="111"/>
        <v>3130036.27</v>
      </c>
      <c r="BR21" s="79">
        <v>3130036.27</v>
      </c>
      <c r="BS21" s="78">
        <v>0</v>
      </c>
      <c r="BT21" s="81">
        <f t="shared" si="112"/>
        <v>0.56621028380075977</v>
      </c>
      <c r="BU21" s="81">
        <f t="shared" si="112"/>
        <v>0.56621028380075977</v>
      </c>
      <c r="BV21" s="121"/>
      <c r="BW21" s="81">
        <f t="shared" ref="BW21:BW40" si="165">BN21/BQ21</f>
        <v>1.1656581027414101</v>
      </c>
      <c r="BX21" s="81">
        <f t="shared" si="113"/>
        <v>1.1656581027414101</v>
      </c>
      <c r="BY21" s="121"/>
      <c r="BZ21" s="78">
        <f t="shared" si="114"/>
        <v>0</v>
      </c>
      <c r="CA21" s="126">
        <v>0</v>
      </c>
      <c r="CB21" s="126"/>
      <c r="CC21" s="78">
        <f t="shared" si="115"/>
        <v>1596.62</v>
      </c>
      <c r="CD21" s="79">
        <v>1596.62</v>
      </c>
      <c r="CE21" s="80"/>
      <c r="CF21" s="78">
        <f t="shared" si="116"/>
        <v>0</v>
      </c>
      <c r="CG21" s="79">
        <v>0</v>
      </c>
      <c r="CH21" s="80"/>
      <c r="CI21" s="81">
        <f t="shared" si="62"/>
        <v>0</v>
      </c>
      <c r="CJ21" s="81">
        <f t="shared" si="62"/>
        <v>0</v>
      </c>
      <c r="CK21" s="121"/>
      <c r="CL21" s="81" t="str">
        <f t="shared" si="163"/>
        <v xml:space="preserve"> </v>
      </c>
      <c r="CM21" s="81" t="str">
        <f t="shared" si="156"/>
        <v xml:space="preserve"> </v>
      </c>
      <c r="CN21" s="121"/>
      <c r="CO21" s="78">
        <f t="shared" si="117"/>
        <v>1266000</v>
      </c>
      <c r="CP21" s="79">
        <v>1266000</v>
      </c>
      <c r="CQ21" s="80"/>
      <c r="CR21" s="78">
        <f t="shared" si="118"/>
        <v>907495.31</v>
      </c>
      <c r="CS21" s="80">
        <v>907495.31</v>
      </c>
      <c r="CT21" s="80"/>
      <c r="CU21" s="78">
        <f t="shared" si="119"/>
        <v>1077414.8500000001</v>
      </c>
      <c r="CV21" s="80">
        <v>1077414.8500000001</v>
      </c>
      <c r="CW21" s="78"/>
      <c r="CX21" s="81">
        <f t="shared" si="120"/>
        <v>0.71682093996840446</v>
      </c>
      <c r="CY21" s="81">
        <f t="shared" si="120"/>
        <v>0.71682093996840446</v>
      </c>
      <c r="CZ21" s="81" t="str">
        <f t="shared" si="120"/>
        <v xml:space="preserve"> </v>
      </c>
      <c r="DA21" s="81">
        <f t="shared" si="121"/>
        <v>0.8422895878964356</v>
      </c>
      <c r="DB21" s="81">
        <f t="shared" si="121"/>
        <v>0.8422895878964356</v>
      </c>
      <c r="DC21" s="81" t="str">
        <f t="shared" si="121"/>
        <v xml:space="preserve"> </v>
      </c>
      <c r="DD21" s="78">
        <f t="shared" si="122"/>
        <v>209800</v>
      </c>
      <c r="DE21" s="79">
        <v>126700</v>
      </c>
      <c r="DF21" s="79">
        <v>83100</v>
      </c>
      <c r="DG21" s="78">
        <f t="shared" si="123"/>
        <v>5727</v>
      </c>
      <c r="DH21" s="79">
        <v>3885.1</v>
      </c>
      <c r="DI21" s="79">
        <v>1841.9</v>
      </c>
      <c r="DJ21" s="78">
        <f t="shared" si="157"/>
        <v>178079</v>
      </c>
      <c r="DK21" s="79">
        <v>124655.3</v>
      </c>
      <c r="DL21" s="79">
        <v>53423.7</v>
      </c>
      <c r="DM21" s="81">
        <f t="shared" si="124"/>
        <v>2.7297426120114394E-2</v>
      </c>
      <c r="DN21" s="81">
        <f>IF(DE21&lt;=0," ",IF(DH21&lt;=0," ",IF(DH21/DE21*100&gt;200,"СВ.200",DH21/DE21)))</f>
        <v>3.0663772691397001E-2</v>
      </c>
      <c r="DO21" s="81">
        <f t="shared" si="124"/>
        <v>2.2164861612515043E-2</v>
      </c>
      <c r="DP21" s="81">
        <f t="shared" si="125"/>
        <v>3.2159884096384192E-2</v>
      </c>
      <c r="DQ21" s="81">
        <f t="shared" si="125"/>
        <v>3.1166745417162366E-2</v>
      </c>
      <c r="DR21" s="81">
        <f t="shared" si="125"/>
        <v>3.4477207681235113E-2</v>
      </c>
      <c r="DS21" s="78">
        <f t="shared" si="158"/>
        <v>3074000</v>
      </c>
      <c r="DT21" s="80"/>
      <c r="DU21" s="79">
        <v>3074000</v>
      </c>
      <c r="DV21" s="78">
        <f t="shared" si="126"/>
        <v>450949.66000000003</v>
      </c>
      <c r="DW21" s="80"/>
      <c r="DX21" s="79">
        <v>450949.66000000003</v>
      </c>
      <c r="DY21" s="78">
        <f t="shared" si="127"/>
        <v>342472.87</v>
      </c>
      <c r="DZ21" s="78"/>
      <c r="EA21" s="79">
        <v>342472.87</v>
      </c>
      <c r="EB21" s="81">
        <f t="shared" si="159"/>
        <v>0.14669800260247237</v>
      </c>
      <c r="EC21" s="81" t="str">
        <f t="shared" si="159"/>
        <v xml:space="preserve"> </v>
      </c>
      <c r="ED21" s="81">
        <f t="shared" si="159"/>
        <v>0.14669800260247237</v>
      </c>
      <c r="EE21" s="81">
        <f t="shared" si="164"/>
        <v>1.3167456446988051</v>
      </c>
      <c r="EF21" s="81" t="str">
        <f t="shared" si="164"/>
        <v xml:space="preserve"> </v>
      </c>
      <c r="EG21" s="81">
        <f t="shared" si="164"/>
        <v>1.3167456446988051</v>
      </c>
      <c r="EH21" s="78">
        <f t="shared" si="128"/>
        <v>8784000</v>
      </c>
      <c r="EI21" s="79"/>
      <c r="EJ21" s="79">
        <v>8784000</v>
      </c>
      <c r="EK21" s="78">
        <f t="shared" si="129"/>
        <v>3919786.65</v>
      </c>
      <c r="EL21" s="80"/>
      <c r="EM21" s="79">
        <v>3919786.65</v>
      </c>
      <c r="EN21" s="78">
        <f t="shared" si="130"/>
        <v>2336374.88</v>
      </c>
      <c r="EO21" s="80"/>
      <c r="EP21" s="79">
        <v>2336374.88</v>
      </c>
      <c r="EQ21" s="81">
        <f t="shared" si="131"/>
        <v>0.44624164959016394</v>
      </c>
      <c r="ER21" s="81" t="str">
        <f t="shared" si="131"/>
        <v xml:space="preserve"> </v>
      </c>
      <c r="ES21" s="81">
        <f t="shared" si="131"/>
        <v>0.44624164959016394</v>
      </c>
      <c r="ET21" s="81">
        <f t="shared" si="132"/>
        <v>1.6777216205988312</v>
      </c>
      <c r="EU21" s="81" t="str">
        <f t="shared" si="132"/>
        <v xml:space="preserve"> </v>
      </c>
      <c r="EV21" s="81">
        <f t="shared" si="132"/>
        <v>1.6777216205988312</v>
      </c>
      <c r="EW21" s="78">
        <f t="shared" si="133"/>
        <v>1064000</v>
      </c>
      <c r="EX21" s="79">
        <v>1064000</v>
      </c>
      <c r="EY21" s="78"/>
      <c r="EZ21" s="78">
        <f t="shared" si="134"/>
        <v>193780</v>
      </c>
      <c r="FA21" s="79">
        <v>193780</v>
      </c>
      <c r="FB21" s="78"/>
      <c r="FC21" s="78">
        <f t="shared" si="135"/>
        <v>603380</v>
      </c>
      <c r="FD21" s="79">
        <v>603380</v>
      </c>
      <c r="FE21" s="78">
        <v>0</v>
      </c>
      <c r="FF21" s="81">
        <f t="shared" si="160"/>
        <v>0.18212406015037594</v>
      </c>
      <c r="FG21" s="81">
        <f t="shared" si="160"/>
        <v>0.18212406015037594</v>
      </c>
      <c r="FH21" s="81" t="str">
        <f t="shared" si="136"/>
        <v xml:space="preserve"> </v>
      </c>
      <c r="FI21" s="81">
        <f t="shared" si="161"/>
        <v>0.32115747953196988</v>
      </c>
      <c r="FJ21" s="81">
        <f t="shared" si="161"/>
        <v>0.32115747953196988</v>
      </c>
      <c r="FK21" s="81" t="str">
        <f t="shared" si="162"/>
        <v xml:space="preserve"> </v>
      </c>
      <c r="FL21" s="78">
        <f t="shared" si="137"/>
        <v>1790568</v>
      </c>
      <c r="FM21" s="79">
        <v>1787000</v>
      </c>
      <c r="FN21" s="83">
        <v>3568</v>
      </c>
      <c r="FO21" s="78">
        <f t="shared" si="138"/>
        <v>3106049.77</v>
      </c>
      <c r="FP21" s="79">
        <v>3103949.77</v>
      </c>
      <c r="FQ21" s="83">
        <v>2100</v>
      </c>
      <c r="FR21" s="78">
        <f t="shared" si="139"/>
        <v>859464.1</v>
      </c>
      <c r="FS21" s="79">
        <v>858064.1</v>
      </c>
      <c r="FT21" s="83">
        <v>1400</v>
      </c>
      <c r="FU21" s="81">
        <f t="shared" si="140"/>
        <v>1.7346728915070526</v>
      </c>
      <c r="FV21" s="81">
        <f t="shared" si="140"/>
        <v>1.7369612590934527</v>
      </c>
      <c r="FW21" s="81">
        <f t="shared" si="140"/>
        <v>0.58856502242152464</v>
      </c>
      <c r="FX21" s="81" t="str">
        <f t="shared" si="141"/>
        <v>СВ.200</v>
      </c>
      <c r="FY21" s="81" t="str">
        <f t="shared" si="141"/>
        <v>СВ.200</v>
      </c>
      <c r="FZ21" s="81">
        <f t="shared" si="142"/>
        <v>0.66666666666666663</v>
      </c>
      <c r="GA21" s="78">
        <f t="shared" si="143"/>
        <v>0</v>
      </c>
      <c r="GB21" s="79">
        <v>0</v>
      </c>
      <c r="GC21" s="78"/>
      <c r="GD21" s="78">
        <f t="shared" si="144"/>
        <v>0</v>
      </c>
      <c r="GE21" s="79">
        <v>0</v>
      </c>
      <c r="GF21" s="78"/>
      <c r="GG21" s="81" t="str">
        <f t="shared" si="145"/>
        <v xml:space="preserve"> </v>
      </c>
      <c r="GH21" s="81" t="str">
        <f t="shared" si="145"/>
        <v xml:space="preserve"> </v>
      </c>
      <c r="GI21" s="81" t="str">
        <f t="shared" si="145"/>
        <v xml:space="preserve"> </v>
      </c>
      <c r="GJ21" s="86">
        <f t="shared" si="82"/>
        <v>0.78103269647097406</v>
      </c>
      <c r="GK21" s="81">
        <f t="shared" si="82"/>
        <v>0.70113815286011805</v>
      </c>
      <c r="GL21" s="81">
        <f t="shared" si="82"/>
        <v>0.86831835287904191</v>
      </c>
      <c r="GM21" s="86">
        <f t="shared" si="32"/>
        <v>0.85415957791871455</v>
      </c>
      <c r="GN21" s="81">
        <f t="shared" si="32"/>
        <v>0.802938785338286</v>
      </c>
      <c r="GO21" s="81">
        <f t="shared" si="32"/>
        <v>0.90962529155284555</v>
      </c>
      <c r="GP21" s="86">
        <f t="shared" si="33"/>
        <v>0.80662808503662142</v>
      </c>
      <c r="GQ21" s="81">
        <f t="shared" si="33"/>
        <v>0.69386267074204611</v>
      </c>
      <c r="GR21" s="81">
        <f t="shared" si="33"/>
        <v>0.90610591470174373</v>
      </c>
      <c r="GS21" s="86">
        <f t="shared" si="34"/>
        <v>0.75239650611842479</v>
      </c>
      <c r="GT21" s="81">
        <f t="shared" si="34"/>
        <v>0.64276851022348602</v>
      </c>
      <c r="GU21" s="81">
        <f t="shared" si="34"/>
        <v>0.85718647107722923</v>
      </c>
      <c r="GV21" s="86">
        <f t="shared" si="146"/>
        <v>8.7929208139200091E-2</v>
      </c>
      <c r="GW21" s="81">
        <f t="shared" si="146"/>
        <v>3.4314643201562918E-2</v>
      </c>
      <c r="GX21" s="81">
        <f t="shared" si="146"/>
        <v>0.13522616165815221</v>
      </c>
      <c r="GY21" s="89">
        <f t="shared" si="37"/>
        <v>8.8164493616962505E-2</v>
      </c>
      <c r="GZ21" s="90">
        <f t="shared" si="37"/>
        <v>0.14765074391166791</v>
      </c>
      <c r="HA21" s="81">
        <f t="shared" si="37"/>
        <v>3.1303451571764944E-2</v>
      </c>
      <c r="HB21" s="86">
        <f t="shared" si="147"/>
        <v>3.8704222539038151E-2</v>
      </c>
      <c r="HC21" s="81">
        <f t="shared" si="147"/>
        <v>8.2578296835356516E-2</v>
      </c>
      <c r="HD21" s="81" t="str">
        <f t="shared" si="147"/>
        <v xml:space="preserve"> </v>
      </c>
      <c r="HE21" s="86">
        <f t="shared" si="87"/>
        <v>4.7549819692748171E-2</v>
      </c>
      <c r="HF21" s="81">
        <f t="shared" si="87"/>
        <v>9.7294959316861482E-2</v>
      </c>
      <c r="HG21" s="81" t="str">
        <f t="shared" si="87"/>
        <v xml:space="preserve"> </v>
      </c>
      <c r="HH21" s="86" t="str">
        <f t="shared" si="88"/>
        <v xml:space="preserve"> </v>
      </c>
      <c r="HI21" s="81" t="str">
        <f t="shared" si="88"/>
        <v xml:space="preserve"> </v>
      </c>
      <c r="HJ21" s="81" t="str">
        <f t="shared" si="88"/>
        <v xml:space="preserve"> </v>
      </c>
      <c r="HK21" s="86">
        <f t="shared" si="148"/>
        <v>2.0807978125217522E-5</v>
      </c>
      <c r="HL21" s="81">
        <f t="shared" si="148"/>
        <v>4.2576636425562323E-5</v>
      </c>
      <c r="HM21" s="81" t="str">
        <f t="shared" si="148"/>
        <v xml:space="preserve"> </v>
      </c>
      <c r="HN21" s="86">
        <f t="shared" si="40"/>
        <v>2.8890263718937211E-2</v>
      </c>
      <c r="HO21" s="81" t="str">
        <f t="shared" si="40"/>
        <v xml:space="preserve"> </v>
      </c>
      <c r="HP21" s="81">
        <f t="shared" si="40"/>
        <v>5.4376275996649834E-2</v>
      </c>
      <c r="HQ21" s="86">
        <f t="shared" si="41"/>
        <v>5.1084688196765468E-2</v>
      </c>
      <c r="HR21" s="81" t="str">
        <f t="shared" si="41"/>
        <v xml:space="preserve"> </v>
      </c>
      <c r="HS21" s="81">
        <f t="shared" si="41"/>
        <v>9.9914940381624129E-2</v>
      </c>
      <c r="HT21" s="86">
        <f t="shared" si="42"/>
        <v>4.2348219096078029E-3</v>
      </c>
      <c r="HU21" s="81">
        <f>IF(Y21&lt;=0," ",IF(Y21&lt;=0," ",IF(DZ21/Y21*100&gt;200,"СВ.200",DZ21/Y21)))</f>
        <v>0</v>
      </c>
      <c r="HV21" s="81">
        <f t="shared" si="42"/>
        <v>7.9706383850886037E-3</v>
      </c>
      <c r="HW21" s="86">
        <f t="shared" si="43"/>
        <v>5.8770093452758208E-3</v>
      </c>
      <c r="HX21" s="81" t="str">
        <f t="shared" si="43"/>
        <v xml:space="preserve"> </v>
      </c>
      <c r="HY21" s="81">
        <f t="shared" si="43"/>
        <v>1.1494658362085517E-2</v>
      </c>
      <c r="HZ21" s="86">
        <f t="shared" si="44"/>
        <v>1.0627637164956603E-2</v>
      </c>
      <c r="IA21" s="81">
        <f t="shared" si="44"/>
        <v>2.2637907628323756E-2</v>
      </c>
      <c r="IB21" s="130">
        <f t="shared" si="44"/>
        <v>3.2583292624388164E-5</v>
      </c>
      <c r="IC21" s="86">
        <f t="shared" si="45"/>
        <v>4.0479648050254238E-2</v>
      </c>
      <c r="ID21" s="81">
        <f t="shared" si="45"/>
        <v>8.2772194285739759E-2</v>
      </c>
      <c r="IE21" s="81">
        <f t="shared" si="45"/>
        <v>5.3528774276888434E-5</v>
      </c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  <c r="IQ21" s="75"/>
      <c r="IR21" s="75"/>
      <c r="IS21" s="75"/>
      <c r="IT21" s="75"/>
      <c r="IU21" s="75"/>
      <c r="IV21" s="75"/>
    </row>
    <row r="22" spans="1:256" s="91" customFormat="1" outlineLevel="1" x14ac:dyDescent="0.25">
      <c r="A22" s="76">
        <v>11</v>
      </c>
      <c r="B22" s="77" t="s">
        <v>98</v>
      </c>
      <c r="C22" s="78">
        <f t="shared" si="149"/>
        <v>786494833.37</v>
      </c>
      <c r="D22" s="126">
        <v>666243766.71000004</v>
      </c>
      <c r="E22" s="80">
        <v>120251066.66</v>
      </c>
      <c r="F22" s="78">
        <f t="shared" si="150"/>
        <v>447780478.29000002</v>
      </c>
      <c r="G22" s="126">
        <v>393404148.67000002</v>
      </c>
      <c r="H22" s="79">
        <v>54376329.619999997</v>
      </c>
      <c r="I22" s="78">
        <f t="shared" si="95"/>
        <v>384229085.69</v>
      </c>
      <c r="J22" s="126">
        <v>335548525.00999999</v>
      </c>
      <c r="K22" s="79">
        <v>48680560.68</v>
      </c>
      <c r="L22" s="81">
        <f t="shared" si="151"/>
        <v>0.56933683387509981</v>
      </c>
      <c r="M22" s="81">
        <f t="shared" si="151"/>
        <v>0.59048079445858359</v>
      </c>
      <c r="N22" s="81">
        <f t="shared" si="151"/>
        <v>0.45218999822882733</v>
      </c>
      <c r="O22" s="81">
        <f t="shared" si="96"/>
        <v>1.1653997444932473</v>
      </c>
      <c r="P22" s="81">
        <f t="shared" si="96"/>
        <v>1.172421034061395</v>
      </c>
      <c r="Q22" s="81">
        <f t="shared" si="96"/>
        <v>1.1170029445108682</v>
      </c>
      <c r="R22" s="78">
        <f t="shared" si="97"/>
        <v>725835100</v>
      </c>
      <c r="S22" s="79">
        <v>613860100</v>
      </c>
      <c r="T22" s="79">
        <v>111975000</v>
      </c>
      <c r="U22" s="78">
        <f t="shared" si="48"/>
        <v>395289641.79000002</v>
      </c>
      <c r="V22" s="79">
        <v>346761905.42000002</v>
      </c>
      <c r="W22" s="79">
        <v>48527736.369999997</v>
      </c>
      <c r="X22" s="78">
        <f t="shared" si="98"/>
        <v>335965704.15999997</v>
      </c>
      <c r="Y22" s="79">
        <v>292914164.36999995</v>
      </c>
      <c r="Z22" s="79">
        <v>43051539.789999999</v>
      </c>
      <c r="AA22" s="81">
        <f t="shared" si="152"/>
        <v>0.54459978828524558</v>
      </c>
      <c r="AB22" s="81">
        <f t="shared" si="152"/>
        <v>0.56488751332754816</v>
      </c>
      <c r="AC22" s="81">
        <f t="shared" si="152"/>
        <v>0.43338009707524</v>
      </c>
      <c r="AD22" s="81">
        <f t="shared" si="99"/>
        <v>1.1765773616039918</v>
      </c>
      <c r="AE22" s="81">
        <f t="shared" si="99"/>
        <v>1.1838345413094511</v>
      </c>
      <c r="AF22" s="81">
        <f t="shared" si="99"/>
        <v>1.1272009458131393</v>
      </c>
      <c r="AG22" s="78">
        <f t="shared" si="100"/>
        <v>585742000</v>
      </c>
      <c r="AH22" s="79">
        <v>544243000</v>
      </c>
      <c r="AI22" s="79">
        <v>41499000</v>
      </c>
      <c r="AJ22" s="78">
        <f t="shared" si="101"/>
        <v>321821486.56999999</v>
      </c>
      <c r="AK22" s="127">
        <v>298893075.70999998</v>
      </c>
      <c r="AL22" s="127">
        <v>22928410.859999999</v>
      </c>
      <c r="AM22" s="78">
        <f t="shared" si="102"/>
        <v>271207639.87</v>
      </c>
      <c r="AN22" s="127">
        <v>251958689.40000001</v>
      </c>
      <c r="AO22" s="127">
        <v>19248950.469999999</v>
      </c>
      <c r="AP22" s="81">
        <f t="shared" si="103"/>
        <v>0.54942532133601485</v>
      </c>
      <c r="AQ22" s="81">
        <f t="shared" si="103"/>
        <v>0.54919048239481261</v>
      </c>
      <c r="AR22" s="81">
        <f t="shared" si="103"/>
        <v>0.55250514132870665</v>
      </c>
      <c r="AS22" s="81">
        <f t="shared" si="104"/>
        <v>1.186623970933345</v>
      </c>
      <c r="AT22" s="81">
        <f t="shared" si="104"/>
        <v>1.1862781014688035</v>
      </c>
      <c r="AU22" s="81">
        <f t="shared" si="104"/>
        <v>1.1911512212437003</v>
      </c>
      <c r="AV22" s="78">
        <f t="shared" si="105"/>
        <v>25881800</v>
      </c>
      <c r="AW22" s="79">
        <v>25881800</v>
      </c>
      <c r="AX22" s="79">
        <v>0</v>
      </c>
      <c r="AY22" s="78">
        <f t="shared" si="106"/>
        <v>10500477.1</v>
      </c>
      <c r="AZ22" s="79">
        <v>10500477.1</v>
      </c>
      <c r="BA22" s="79">
        <v>0</v>
      </c>
      <c r="BB22" s="78">
        <f t="shared" si="107"/>
        <v>10316650.189999999</v>
      </c>
      <c r="BC22" s="79">
        <v>0</v>
      </c>
      <c r="BD22" s="79">
        <v>10316650.189999999</v>
      </c>
      <c r="BE22" s="81">
        <f t="shared" si="153"/>
        <v>0.40570891900872424</v>
      </c>
      <c r="BF22" s="81">
        <f t="shared" si="153"/>
        <v>0.40570891900872424</v>
      </c>
      <c r="BG22" s="81" t="str">
        <f>IF(BA22=0," ",IF(AX22/BA22*100&gt;200,"СВ.200",AX22/BA22))</f>
        <v xml:space="preserve"> </v>
      </c>
      <c r="BH22" s="129">
        <f t="shared" si="108"/>
        <v>1.0178184688454577</v>
      </c>
      <c r="BI22" s="129" t="e">
        <f t="shared" si="108"/>
        <v>#DIV/0!</v>
      </c>
      <c r="BJ22" s="129">
        <f t="shared" si="155"/>
        <v>0</v>
      </c>
      <c r="BK22" s="78">
        <f t="shared" si="109"/>
        <v>19958000</v>
      </c>
      <c r="BL22" s="79">
        <v>19958000</v>
      </c>
      <c r="BM22" s="80"/>
      <c r="BN22" s="78">
        <f t="shared" si="110"/>
        <v>12151077.76</v>
      </c>
      <c r="BO22" s="79">
        <v>12151077.76</v>
      </c>
      <c r="BP22" s="80"/>
      <c r="BQ22" s="78">
        <f t="shared" si="111"/>
        <v>10424220.939999999</v>
      </c>
      <c r="BR22" s="79">
        <v>10424220.939999999</v>
      </c>
      <c r="BS22" s="78">
        <v>0</v>
      </c>
      <c r="BT22" s="81">
        <f t="shared" si="112"/>
        <v>0.60883243611584326</v>
      </c>
      <c r="BU22" s="81">
        <f t="shared" si="112"/>
        <v>0.60883243611584326</v>
      </c>
      <c r="BV22" s="121"/>
      <c r="BW22" s="81">
        <f t="shared" si="165"/>
        <v>1.1656581177566638</v>
      </c>
      <c r="BX22" s="81">
        <f t="shared" si="113"/>
        <v>1.1656581177566638</v>
      </c>
      <c r="BY22" s="121"/>
      <c r="BZ22" s="78">
        <f t="shared" si="114"/>
        <v>0</v>
      </c>
      <c r="CA22" s="126">
        <v>0</v>
      </c>
      <c r="CB22" s="126"/>
      <c r="CC22" s="78">
        <f t="shared" si="115"/>
        <v>5329.43</v>
      </c>
      <c r="CD22" s="79">
        <v>5329.43</v>
      </c>
      <c r="CE22" s="80"/>
      <c r="CF22" s="78">
        <f t="shared" si="116"/>
        <v>16978.61</v>
      </c>
      <c r="CG22" s="79">
        <v>16978.61</v>
      </c>
      <c r="CH22" s="80"/>
      <c r="CI22" s="81">
        <f t="shared" si="62"/>
        <v>0</v>
      </c>
      <c r="CJ22" s="81">
        <f t="shared" si="62"/>
        <v>0</v>
      </c>
      <c r="CK22" s="121"/>
      <c r="CL22" s="81">
        <f t="shared" si="163"/>
        <v>0.31389083087484781</v>
      </c>
      <c r="CM22" s="81">
        <f t="shared" si="156"/>
        <v>0.31389083087484781</v>
      </c>
      <c r="CN22" s="121"/>
      <c r="CO22" s="78">
        <f t="shared" si="117"/>
        <v>20000000</v>
      </c>
      <c r="CP22" s="79">
        <v>20000000</v>
      </c>
      <c r="CQ22" s="80"/>
      <c r="CR22" s="78">
        <f t="shared" si="118"/>
        <v>21989761.640000001</v>
      </c>
      <c r="CS22" s="80">
        <v>21989761.640000001</v>
      </c>
      <c r="CT22" s="80"/>
      <c r="CU22" s="78">
        <f t="shared" si="119"/>
        <v>18283169.829999998</v>
      </c>
      <c r="CV22" s="80">
        <v>18283169.829999998</v>
      </c>
      <c r="CW22" s="78"/>
      <c r="CX22" s="81">
        <f t="shared" si="120"/>
        <v>1.0994880819999999</v>
      </c>
      <c r="CY22" s="81">
        <f t="shared" si="120"/>
        <v>1.0994880819999999</v>
      </c>
      <c r="CZ22" s="81" t="str">
        <f t="shared" si="120"/>
        <v xml:space="preserve"> </v>
      </c>
      <c r="DA22" s="81">
        <f t="shared" si="121"/>
        <v>1.2027324498139282</v>
      </c>
      <c r="DB22" s="81">
        <f t="shared" si="121"/>
        <v>1.2027324498139282</v>
      </c>
      <c r="DC22" s="81" t="str">
        <f t="shared" si="121"/>
        <v xml:space="preserve"> </v>
      </c>
      <c r="DD22" s="78">
        <f t="shared" si="122"/>
        <v>123300</v>
      </c>
      <c r="DE22" s="79">
        <v>86300</v>
      </c>
      <c r="DF22" s="79">
        <v>37000</v>
      </c>
      <c r="DG22" s="78">
        <f t="shared" si="123"/>
        <v>140403</v>
      </c>
      <c r="DH22" s="79">
        <v>98282.1</v>
      </c>
      <c r="DI22" s="79">
        <v>42120.9</v>
      </c>
      <c r="DJ22" s="78">
        <f t="shared" si="157"/>
        <v>63157</v>
      </c>
      <c r="DK22" s="79">
        <v>44209.9</v>
      </c>
      <c r="DL22" s="79">
        <v>18947.099999999999</v>
      </c>
      <c r="DM22" s="81">
        <f t="shared" si="124"/>
        <v>1.1387104622871047</v>
      </c>
      <c r="DN22" s="81">
        <f t="shared" si="124"/>
        <v>1.1388424101969874</v>
      </c>
      <c r="DO22" s="81">
        <f t="shared" si="124"/>
        <v>1.1384027027027028</v>
      </c>
      <c r="DP22" s="81" t="str">
        <f t="shared" si="125"/>
        <v>СВ.200</v>
      </c>
      <c r="DQ22" s="81" t="str">
        <f t="shared" si="125"/>
        <v>СВ.200</v>
      </c>
      <c r="DR22" s="81" t="str">
        <f t="shared" si="125"/>
        <v>СВ.200</v>
      </c>
      <c r="DS22" s="78">
        <f t="shared" si="158"/>
        <v>9495000</v>
      </c>
      <c r="DT22" s="80"/>
      <c r="DU22" s="79">
        <v>9495000</v>
      </c>
      <c r="DV22" s="78">
        <f t="shared" si="126"/>
        <v>994196.8</v>
      </c>
      <c r="DW22" s="80"/>
      <c r="DX22" s="79">
        <v>994196.8</v>
      </c>
      <c r="DY22" s="78">
        <f t="shared" si="127"/>
        <v>768306.76</v>
      </c>
      <c r="DZ22" s="78"/>
      <c r="EA22" s="79">
        <v>768306.76</v>
      </c>
      <c r="EB22" s="81">
        <f t="shared" si="159"/>
        <v>0.10470740389678779</v>
      </c>
      <c r="EC22" s="81" t="str">
        <f t="shared" si="159"/>
        <v xml:space="preserve"> </v>
      </c>
      <c r="ED22" s="81">
        <f t="shared" si="159"/>
        <v>0.10470740389678779</v>
      </c>
      <c r="EE22" s="81">
        <f t="shared" si="164"/>
        <v>1.2940102206051136</v>
      </c>
      <c r="EF22" s="81" t="str">
        <f t="shared" si="164"/>
        <v xml:space="preserve"> </v>
      </c>
      <c r="EG22" s="81">
        <f t="shared" si="164"/>
        <v>1.2940102206051136</v>
      </c>
      <c r="EH22" s="78">
        <f t="shared" si="128"/>
        <v>60930000</v>
      </c>
      <c r="EI22" s="79"/>
      <c r="EJ22" s="79">
        <v>60930000</v>
      </c>
      <c r="EK22" s="78">
        <f t="shared" si="129"/>
        <v>24557107.809999999</v>
      </c>
      <c r="EL22" s="80"/>
      <c r="EM22" s="79">
        <v>24557107.809999999</v>
      </c>
      <c r="EN22" s="78">
        <f t="shared" si="130"/>
        <v>23011735.460000001</v>
      </c>
      <c r="EO22" s="80"/>
      <c r="EP22" s="79">
        <v>23011735.460000001</v>
      </c>
      <c r="EQ22" s="81">
        <f t="shared" si="131"/>
        <v>0.40303804053832265</v>
      </c>
      <c r="ER22" s="81" t="str">
        <f t="shared" si="131"/>
        <v xml:space="preserve"> </v>
      </c>
      <c r="ES22" s="81">
        <f t="shared" si="131"/>
        <v>0.40303804053832265</v>
      </c>
      <c r="ET22" s="81">
        <f t="shared" si="132"/>
        <v>1.0671558367549563</v>
      </c>
      <c r="EU22" s="81" t="str">
        <f t="shared" si="132"/>
        <v xml:space="preserve"> </v>
      </c>
      <c r="EV22" s="81">
        <f t="shared" si="132"/>
        <v>1.0671558367549563</v>
      </c>
      <c r="EW22" s="78">
        <f t="shared" si="133"/>
        <v>1409000</v>
      </c>
      <c r="EX22" s="79">
        <v>1409000</v>
      </c>
      <c r="EY22" s="78"/>
      <c r="EZ22" s="78">
        <f t="shared" si="134"/>
        <v>0</v>
      </c>
      <c r="FA22" s="79">
        <v>0</v>
      </c>
      <c r="FB22" s="78"/>
      <c r="FC22" s="78">
        <f t="shared" si="135"/>
        <v>622886.53</v>
      </c>
      <c r="FD22" s="79">
        <v>622886.53</v>
      </c>
      <c r="FE22" s="78">
        <v>0</v>
      </c>
      <c r="FF22" s="81" t="str">
        <f t="shared" si="160"/>
        <v xml:space="preserve"> </v>
      </c>
      <c r="FG22" s="81" t="str">
        <f t="shared" si="160"/>
        <v xml:space="preserve"> </v>
      </c>
      <c r="FH22" s="81" t="str">
        <f t="shared" si="136"/>
        <v xml:space="preserve"> </v>
      </c>
      <c r="FI22" s="81" t="str">
        <f t="shared" si="161"/>
        <v xml:space="preserve"> </v>
      </c>
      <c r="FJ22" s="81" t="str">
        <f t="shared" si="161"/>
        <v xml:space="preserve"> </v>
      </c>
      <c r="FK22" s="81" t="str">
        <f t="shared" si="162"/>
        <v xml:space="preserve"> </v>
      </c>
      <c r="FL22" s="78">
        <f t="shared" si="137"/>
        <v>2296000</v>
      </c>
      <c r="FM22" s="79">
        <v>2282000</v>
      </c>
      <c r="FN22" s="83">
        <v>14000</v>
      </c>
      <c r="FO22" s="78">
        <f t="shared" si="138"/>
        <v>3129801.68</v>
      </c>
      <c r="FP22" s="79">
        <v>3123901.68</v>
      </c>
      <c r="FQ22" s="83">
        <v>5900</v>
      </c>
      <c r="FR22" s="78">
        <f t="shared" si="139"/>
        <v>1250216.44</v>
      </c>
      <c r="FS22" s="79">
        <v>1246616.44</v>
      </c>
      <c r="FT22" s="83">
        <v>3600</v>
      </c>
      <c r="FU22" s="81">
        <f t="shared" si="140"/>
        <v>1.3631540418118469</v>
      </c>
      <c r="FV22" s="81">
        <f t="shared" si="140"/>
        <v>1.3689314986853638</v>
      </c>
      <c r="FW22" s="81">
        <f t="shared" si="140"/>
        <v>0.42142857142857143</v>
      </c>
      <c r="FX22" s="81" t="str">
        <f t="shared" si="141"/>
        <v>СВ.200</v>
      </c>
      <c r="FY22" s="81" t="str">
        <f t="shared" si="141"/>
        <v>СВ.200</v>
      </c>
      <c r="FZ22" s="81">
        <f t="shared" si="142"/>
        <v>0.61016949152542377</v>
      </c>
      <c r="GA22" s="78">
        <f t="shared" si="143"/>
        <v>0</v>
      </c>
      <c r="GB22" s="79">
        <v>0</v>
      </c>
      <c r="GC22" s="78"/>
      <c r="GD22" s="78">
        <f t="shared" si="144"/>
        <v>742.53</v>
      </c>
      <c r="GE22" s="79">
        <v>742.53</v>
      </c>
      <c r="GF22" s="78"/>
      <c r="GG22" s="81">
        <f t="shared" si="145"/>
        <v>0</v>
      </c>
      <c r="GH22" s="96" t="str">
        <f t="shared" ref="GH22:GH37" si="166">IF(GB22&lt;=0," ",IF(GE22&lt;0," ",IF(GE22=0," ",IF(GB22/GE22*100&gt;200,"СВ.200",GB22/GE22))))</f>
        <v xml:space="preserve"> </v>
      </c>
      <c r="GI22" s="81" t="str">
        <f t="shared" si="145"/>
        <v xml:space="preserve"> </v>
      </c>
      <c r="GJ22" s="86">
        <f t="shared" si="82"/>
        <v>0.87438904724422806</v>
      </c>
      <c r="GK22" s="81">
        <f t="shared" si="82"/>
        <v>0.87294129622912375</v>
      </c>
      <c r="GL22" s="81">
        <f t="shared" si="82"/>
        <v>0.88436819931055899</v>
      </c>
      <c r="GM22" s="86">
        <f t="shared" si="32"/>
        <v>0.88277551379538954</v>
      </c>
      <c r="GN22" s="81">
        <f t="shared" si="32"/>
        <v>0.88143937117164206</v>
      </c>
      <c r="GO22" s="81">
        <f t="shared" si="32"/>
        <v>0.89244229445290024</v>
      </c>
      <c r="GP22" s="86">
        <f t="shared" si="33"/>
        <v>0.80724799142248271</v>
      </c>
      <c r="GQ22" s="81">
        <f t="shared" si="33"/>
        <v>0.8601792608490374</v>
      </c>
      <c r="GR22" s="81">
        <f t="shared" si="33"/>
        <v>0.44711410007386404</v>
      </c>
      <c r="GS22" s="86">
        <f t="shared" si="34"/>
        <v>0.81414095525672681</v>
      </c>
      <c r="GT22" s="81">
        <f t="shared" si="34"/>
        <v>0.8619547621529503</v>
      </c>
      <c r="GU22" s="81">
        <f t="shared" si="34"/>
        <v>0.47248053536192586</v>
      </c>
      <c r="GV22" s="86">
        <f t="shared" si="146"/>
        <v>3.0707450380372182E-2</v>
      </c>
      <c r="GW22" s="81" t="str">
        <f t="shared" si="146"/>
        <v xml:space="preserve"> </v>
      </c>
      <c r="GX22" s="81">
        <f t="shared" si="146"/>
        <v>0.23963487114103985</v>
      </c>
      <c r="GY22" s="89">
        <f t="shared" si="37"/>
        <v>2.6564007729750837E-2</v>
      </c>
      <c r="GZ22" s="90">
        <f t="shared" si="37"/>
        <v>3.0281518632451168E-2</v>
      </c>
      <c r="HA22" s="81" t="str">
        <f t="shared" si="37"/>
        <v xml:space="preserve"> </v>
      </c>
      <c r="HB22" s="86">
        <f t="shared" si="147"/>
        <v>3.1027634103496408E-2</v>
      </c>
      <c r="HC22" s="81">
        <f t="shared" si="147"/>
        <v>3.558797152203419E-2</v>
      </c>
      <c r="HD22" s="81" t="str">
        <f t="shared" si="147"/>
        <v xml:space="preserve"> </v>
      </c>
      <c r="HE22" s="86">
        <f t="shared" si="87"/>
        <v>3.0739681679934665E-2</v>
      </c>
      <c r="HF22" s="81">
        <f t="shared" si="87"/>
        <v>3.5041558977715687E-2</v>
      </c>
      <c r="HG22" s="81" t="str">
        <f t="shared" si="87"/>
        <v xml:space="preserve"> </v>
      </c>
      <c r="HH22" s="86">
        <f t="shared" si="88"/>
        <v>5.0536735713696906E-5</v>
      </c>
      <c r="HI22" s="81">
        <f t="shared" si="88"/>
        <v>5.7964455343146722E-5</v>
      </c>
      <c r="HJ22" s="81" t="str">
        <f t="shared" si="88"/>
        <v xml:space="preserve"> </v>
      </c>
      <c r="HK22" s="86">
        <f t="shared" si="148"/>
        <v>1.3482341646663465E-5</v>
      </c>
      <c r="HL22" s="81">
        <f t="shared" si="148"/>
        <v>1.5369133450645233E-5</v>
      </c>
      <c r="HM22" s="81" t="str">
        <f t="shared" si="148"/>
        <v xml:space="preserve"> </v>
      </c>
      <c r="HN22" s="86">
        <f t="shared" si="40"/>
        <v>6.8494299195018177E-2</v>
      </c>
      <c r="HO22" s="81" t="str">
        <f t="shared" si="40"/>
        <v xml:space="preserve"> </v>
      </c>
      <c r="HP22" s="81">
        <f t="shared" si="40"/>
        <v>0.53451596788984446</v>
      </c>
      <c r="HQ22" s="86">
        <f t="shared" si="41"/>
        <v>6.2124339253610161E-2</v>
      </c>
      <c r="HR22" s="81" t="str">
        <f t="shared" si="41"/>
        <v xml:space="preserve"> </v>
      </c>
      <c r="HS22" s="81">
        <f t="shared" si="41"/>
        <v>0.50604272209946477</v>
      </c>
      <c r="HT22" s="86">
        <f t="shared" si="42"/>
        <v>2.286860683952736E-3</v>
      </c>
      <c r="HU22" s="81" t="str">
        <f t="shared" si="42"/>
        <v xml:space="preserve"> </v>
      </c>
      <c r="HV22" s="81">
        <f t="shared" si="42"/>
        <v>1.7846208608279839E-2</v>
      </c>
      <c r="HW22" s="86">
        <f t="shared" si="43"/>
        <v>2.5151096686924397E-3</v>
      </c>
      <c r="HX22" s="81" t="str">
        <f t="shared" si="43"/>
        <v xml:space="preserve"> </v>
      </c>
      <c r="HY22" s="81">
        <f t="shared" si="43"/>
        <v>2.0487186800137162E-2</v>
      </c>
      <c r="HZ22" s="86">
        <f t="shared" si="44"/>
        <v>3.7212620946708245E-3</v>
      </c>
      <c r="IA22" s="81">
        <f t="shared" si="44"/>
        <v>4.2559104052930447E-3</v>
      </c>
      <c r="IB22" s="130">
        <f t="shared" si="44"/>
        <v>8.3620702478014671E-5</v>
      </c>
      <c r="IC22" s="86">
        <f t="shared" si="45"/>
        <v>7.9177427109580721E-3</v>
      </c>
      <c r="ID22" s="81">
        <f t="shared" si="45"/>
        <v>9.0087798895219263E-3</v>
      </c>
      <c r="IE22" s="81">
        <f t="shared" si="45"/>
        <v>1.2157995491517299E-4</v>
      </c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  <c r="IR22" s="75"/>
      <c r="IS22" s="75"/>
      <c r="IT22" s="75"/>
      <c r="IU22" s="75"/>
      <c r="IV22" s="75"/>
    </row>
    <row r="23" spans="1:256" s="91" customFormat="1" outlineLevel="1" x14ac:dyDescent="0.25">
      <c r="A23" s="76">
        <v>12</v>
      </c>
      <c r="B23" s="77" t="s">
        <v>99</v>
      </c>
      <c r="C23" s="78">
        <f t="shared" si="149"/>
        <v>87518680</v>
      </c>
      <c r="D23" s="126">
        <v>52579800</v>
      </c>
      <c r="E23" s="80">
        <v>34938880</v>
      </c>
      <c r="F23" s="78">
        <f t="shared" si="150"/>
        <v>52755874.650000006</v>
      </c>
      <c r="G23" s="126">
        <v>34803988.700000003</v>
      </c>
      <c r="H23" s="79">
        <v>17951885.949999999</v>
      </c>
      <c r="I23" s="78">
        <f t="shared" si="95"/>
        <v>52361323.860000007</v>
      </c>
      <c r="J23" s="126">
        <v>37850268.840000004</v>
      </c>
      <c r="K23" s="79">
        <v>14511055.020000001</v>
      </c>
      <c r="L23" s="81">
        <f t="shared" si="151"/>
        <v>0.60279559346644629</v>
      </c>
      <c r="M23" s="81">
        <f t="shared" si="151"/>
        <v>0.66192698907184899</v>
      </c>
      <c r="N23" s="81">
        <f t="shared" si="151"/>
        <v>0.51380828320770444</v>
      </c>
      <c r="O23" s="81">
        <f t="shared" si="96"/>
        <v>1.0075351568851643</v>
      </c>
      <c r="P23" s="81">
        <f t="shared" si="96"/>
        <v>0.91951760890055545</v>
      </c>
      <c r="Q23" s="81">
        <f t="shared" si="96"/>
        <v>1.2371179025410377</v>
      </c>
      <c r="R23" s="78">
        <f t="shared" si="97"/>
        <v>81091370</v>
      </c>
      <c r="S23" s="79">
        <v>48976300</v>
      </c>
      <c r="T23" s="79">
        <v>32115070</v>
      </c>
      <c r="U23" s="78">
        <f t="shared" si="48"/>
        <v>45701854.030000001</v>
      </c>
      <c r="V23" s="79">
        <v>30368751.310000002</v>
      </c>
      <c r="W23" s="79">
        <v>15333102.720000001</v>
      </c>
      <c r="X23" s="78">
        <f t="shared" si="98"/>
        <v>48472576.399999991</v>
      </c>
      <c r="Y23" s="79">
        <v>34963178.969999991</v>
      </c>
      <c r="Z23" s="79">
        <v>13509397.43</v>
      </c>
      <c r="AA23" s="81">
        <f t="shared" si="152"/>
        <v>0.56358468268571615</v>
      </c>
      <c r="AB23" s="81">
        <f t="shared" si="152"/>
        <v>0.62007034647370263</v>
      </c>
      <c r="AC23" s="81">
        <f t="shared" si="152"/>
        <v>0.47744260622816642</v>
      </c>
      <c r="AD23" s="81">
        <f t="shared" si="99"/>
        <v>0.94283938309497428</v>
      </c>
      <c r="AE23" s="81">
        <f t="shared" si="99"/>
        <v>0.86859239361666118</v>
      </c>
      <c r="AF23" s="81">
        <f t="shared" si="99"/>
        <v>1.1349953097056824</v>
      </c>
      <c r="AG23" s="78">
        <f t="shared" si="100"/>
        <v>58491530</v>
      </c>
      <c r="AH23" s="79">
        <v>33310000</v>
      </c>
      <c r="AI23" s="79">
        <v>25181530</v>
      </c>
      <c r="AJ23" s="78">
        <f t="shared" si="101"/>
        <v>34580428.740000002</v>
      </c>
      <c r="AK23" s="127">
        <v>21565707.050000001</v>
      </c>
      <c r="AL23" s="127">
        <v>13014721.689999999</v>
      </c>
      <c r="AM23" s="78">
        <f t="shared" si="102"/>
        <v>38467652.810000002</v>
      </c>
      <c r="AN23" s="127">
        <v>27373947.239999998</v>
      </c>
      <c r="AO23" s="127">
        <v>11093705.57</v>
      </c>
      <c r="AP23" s="81">
        <f t="shared" si="103"/>
        <v>0.59120403825989853</v>
      </c>
      <c r="AQ23" s="81">
        <f>AK23/AH23</f>
        <v>0.64742440858601025</v>
      </c>
      <c r="AR23" s="81">
        <f t="shared" si="103"/>
        <v>0.51683601790677525</v>
      </c>
      <c r="AS23" s="81">
        <f t="shared" si="104"/>
        <v>0.89894823868771423</v>
      </c>
      <c r="AT23" s="81">
        <f t="shared" si="104"/>
        <v>0.78781868252040954</v>
      </c>
      <c r="AU23" s="81">
        <f t="shared" si="104"/>
        <v>1.1731627099600408</v>
      </c>
      <c r="AV23" s="78">
        <f t="shared" si="105"/>
        <v>11520300</v>
      </c>
      <c r="AW23" s="79">
        <v>9564300</v>
      </c>
      <c r="AX23" s="79">
        <v>1956000</v>
      </c>
      <c r="AY23" s="78">
        <f t="shared" si="106"/>
        <v>4673919.2200000007</v>
      </c>
      <c r="AZ23" s="79">
        <v>3880348.72</v>
      </c>
      <c r="BA23" s="79">
        <v>793570.5</v>
      </c>
      <c r="BB23" s="78">
        <f t="shared" si="107"/>
        <v>4946295.87</v>
      </c>
      <c r="BC23" s="79">
        <v>840205.75</v>
      </c>
      <c r="BD23" s="79">
        <v>4106090.12</v>
      </c>
      <c r="BE23" s="81">
        <f t="shared" si="153"/>
        <v>0.4057115891079226</v>
      </c>
      <c r="BF23" s="81">
        <f t="shared" si="153"/>
        <v>0.40571173217067641</v>
      </c>
      <c r="BG23" s="128">
        <f t="shared" si="154"/>
        <v>0.40571088957055212</v>
      </c>
      <c r="BH23" s="129">
        <f t="shared" si="108"/>
        <v>0.94493320715972462</v>
      </c>
      <c r="BI23" s="129">
        <f t="shared" si="108"/>
        <v>4.6183315455767833</v>
      </c>
      <c r="BJ23" s="129">
        <f t="shared" si="155"/>
        <v>0.19326670306982935</v>
      </c>
      <c r="BK23" s="78">
        <f t="shared" si="109"/>
        <v>1900000</v>
      </c>
      <c r="BL23" s="79">
        <v>1900000</v>
      </c>
      <c r="BM23" s="80"/>
      <c r="BN23" s="78">
        <f t="shared" si="110"/>
        <v>1307666.8700000001</v>
      </c>
      <c r="BO23" s="79">
        <v>1307666.8700000001</v>
      </c>
      <c r="BP23" s="80"/>
      <c r="BQ23" s="78">
        <f t="shared" si="111"/>
        <v>1121827.08</v>
      </c>
      <c r="BR23" s="79">
        <v>1121827.08</v>
      </c>
      <c r="BS23" s="78">
        <v>0</v>
      </c>
      <c r="BT23" s="81">
        <f t="shared" si="112"/>
        <v>0.6882457210526316</v>
      </c>
      <c r="BU23" s="81">
        <f t="shared" si="112"/>
        <v>0.6882457210526316</v>
      </c>
      <c r="BV23" s="121"/>
      <c r="BW23" s="81">
        <f t="shared" si="165"/>
        <v>1.1656581422512995</v>
      </c>
      <c r="BX23" s="81">
        <f t="shared" si="113"/>
        <v>1.1656581422512995</v>
      </c>
      <c r="BY23" s="121"/>
      <c r="BZ23" s="78">
        <f t="shared" si="114"/>
        <v>2000</v>
      </c>
      <c r="CA23" s="126">
        <v>2000</v>
      </c>
      <c r="CB23" s="126"/>
      <c r="CC23" s="78">
        <f t="shared" si="115"/>
        <v>-19.46</v>
      </c>
      <c r="CD23" s="79">
        <v>-19.46</v>
      </c>
      <c r="CE23" s="80"/>
      <c r="CF23" s="78">
        <f t="shared" si="116"/>
        <v>4976.45</v>
      </c>
      <c r="CG23" s="79">
        <v>4976.45</v>
      </c>
      <c r="CH23" s="80"/>
      <c r="CI23" s="81" t="str">
        <f t="shared" si="62"/>
        <v xml:space="preserve"> </v>
      </c>
      <c r="CJ23" s="81" t="str">
        <f t="shared" si="62"/>
        <v xml:space="preserve"> </v>
      </c>
      <c r="CK23" s="121"/>
      <c r="CL23" s="81" t="str">
        <f t="shared" si="163"/>
        <v xml:space="preserve"> </v>
      </c>
      <c r="CM23" s="81" t="str">
        <f t="shared" si="156"/>
        <v xml:space="preserve"> </v>
      </c>
      <c r="CN23" s="121"/>
      <c r="CO23" s="78">
        <f t="shared" si="117"/>
        <v>800000</v>
      </c>
      <c r="CP23" s="79">
        <v>800000</v>
      </c>
      <c r="CQ23" s="80"/>
      <c r="CR23" s="78">
        <f t="shared" si="118"/>
        <v>588295.5</v>
      </c>
      <c r="CS23" s="80">
        <v>588295.5</v>
      </c>
      <c r="CT23" s="80"/>
      <c r="CU23" s="78">
        <f t="shared" si="119"/>
        <v>595839.80000000005</v>
      </c>
      <c r="CV23" s="80">
        <v>595839.80000000005</v>
      </c>
      <c r="CW23" s="78"/>
      <c r="CX23" s="81">
        <f t="shared" si="120"/>
        <v>0.73536937499999999</v>
      </c>
      <c r="CY23" s="81">
        <f t="shared" si="120"/>
        <v>0.73536937499999999</v>
      </c>
      <c r="CZ23" s="81" t="str">
        <f t="shared" si="120"/>
        <v xml:space="preserve"> </v>
      </c>
      <c r="DA23" s="81">
        <f t="shared" si="121"/>
        <v>0.98733837518071121</v>
      </c>
      <c r="DB23" s="81">
        <f t="shared" si="121"/>
        <v>0.98733837518071121</v>
      </c>
      <c r="DC23" s="81" t="str">
        <f t="shared" si="121"/>
        <v xml:space="preserve"> </v>
      </c>
      <c r="DD23" s="78">
        <f t="shared" si="122"/>
        <v>1152000</v>
      </c>
      <c r="DE23" s="79">
        <v>700000</v>
      </c>
      <c r="DF23" s="79">
        <v>452000</v>
      </c>
      <c r="DG23" s="78">
        <f t="shared" si="123"/>
        <v>437506.13</v>
      </c>
      <c r="DH23" s="79">
        <v>266318.89</v>
      </c>
      <c r="DI23" s="79">
        <v>171187.24</v>
      </c>
      <c r="DJ23" s="78">
        <f t="shared" si="157"/>
        <v>634237.06000000006</v>
      </c>
      <c r="DK23" s="79">
        <v>339213.8</v>
      </c>
      <c r="DL23" s="79">
        <v>295023.26</v>
      </c>
      <c r="DM23" s="81">
        <f t="shared" si="124"/>
        <v>0.3797796267361111</v>
      </c>
      <c r="DN23" s="81">
        <f t="shared" si="124"/>
        <v>0.38045555714285717</v>
      </c>
      <c r="DO23" s="81">
        <f t="shared" si="124"/>
        <v>0.37873283185840706</v>
      </c>
      <c r="DP23" s="81">
        <f t="shared" si="125"/>
        <v>0.6898148304357995</v>
      </c>
      <c r="DQ23" s="81">
        <f t="shared" si="125"/>
        <v>0.78510629579339053</v>
      </c>
      <c r="DR23" s="81">
        <f t="shared" si="125"/>
        <v>0.58024997757803909</v>
      </c>
      <c r="DS23" s="78">
        <f t="shared" si="158"/>
        <v>854000</v>
      </c>
      <c r="DT23" s="80"/>
      <c r="DU23" s="79">
        <v>854000</v>
      </c>
      <c r="DV23" s="78">
        <f t="shared" si="126"/>
        <v>241200.34</v>
      </c>
      <c r="DW23" s="80"/>
      <c r="DX23" s="79">
        <v>241200.34</v>
      </c>
      <c r="DY23" s="78">
        <f t="shared" si="127"/>
        <v>132996.87</v>
      </c>
      <c r="DZ23" s="78"/>
      <c r="EA23" s="79">
        <v>132996.87</v>
      </c>
      <c r="EB23" s="81">
        <f t="shared" si="159"/>
        <v>0.28243599531615926</v>
      </c>
      <c r="EC23" s="81" t="str">
        <f t="shared" si="159"/>
        <v xml:space="preserve"> </v>
      </c>
      <c r="ED23" s="81">
        <f t="shared" si="159"/>
        <v>0.28243599531615926</v>
      </c>
      <c r="EE23" s="81">
        <f t="shared" si="164"/>
        <v>1.8135790714473206</v>
      </c>
      <c r="EF23" s="81" t="str">
        <f t="shared" si="164"/>
        <v xml:space="preserve"> </v>
      </c>
      <c r="EG23" s="81">
        <f t="shared" si="164"/>
        <v>1.8135790714473206</v>
      </c>
      <c r="EH23" s="78">
        <f t="shared" si="128"/>
        <v>3664540</v>
      </c>
      <c r="EI23" s="79"/>
      <c r="EJ23" s="79">
        <v>3664540</v>
      </c>
      <c r="EK23" s="78">
        <f t="shared" si="129"/>
        <v>1110122.9500000002</v>
      </c>
      <c r="EL23" s="80"/>
      <c r="EM23" s="79">
        <v>1110122.9500000002</v>
      </c>
      <c r="EN23" s="78">
        <f t="shared" si="130"/>
        <v>1145365.98</v>
      </c>
      <c r="EO23" s="80"/>
      <c r="EP23" s="79">
        <v>1145365.98</v>
      </c>
      <c r="EQ23" s="81">
        <f t="shared" si="131"/>
        <v>0.30293650771993214</v>
      </c>
      <c r="ER23" s="81" t="str">
        <f t="shared" si="131"/>
        <v xml:space="preserve"> </v>
      </c>
      <c r="ES23" s="81">
        <f t="shared" si="131"/>
        <v>0.30293650771993214</v>
      </c>
      <c r="ET23" s="81">
        <f t="shared" si="132"/>
        <v>0.96922989628171097</v>
      </c>
      <c r="EU23" s="81" t="str">
        <f t="shared" si="132"/>
        <v xml:space="preserve"> </v>
      </c>
      <c r="EV23" s="81">
        <f t="shared" si="132"/>
        <v>0.96922989628171097</v>
      </c>
      <c r="EW23" s="78">
        <f t="shared" si="133"/>
        <v>2000000</v>
      </c>
      <c r="EX23" s="79">
        <v>2000000</v>
      </c>
      <c r="EY23" s="78"/>
      <c r="EZ23" s="78">
        <f t="shared" si="134"/>
        <v>1303248.73</v>
      </c>
      <c r="FA23" s="79">
        <v>1303248.73</v>
      </c>
      <c r="FB23" s="78"/>
      <c r="FC23" s="78">
        <f t="shared" si="135"/>
        <v>1077474</v>
      </c>
      <c r="FD23" s="79">
        <v>1077474</v>
      </c>
      <c r="FE23" s="78">
        <v>0</v>
      </c>
      <c r="FF23" s="81">
        <f t="shared" si="160"/>
        <v>0.65162436499999998</v>
      </c>
      <c r="FG23" s="81">
        <f t="shared" si="160"/>
        <v>0.65162436499999998</v>
      </c>
      <c r="FH23" s="81" t="str">
        <f t="shared" si="136"/>
        <v xml:space="preserve"> </v>
      </c>
      <c r="FI23" s="81">
        <f t="shared" si="161"/>
        <v>1.2095407685011426</v>
      </c>
      <c r="FJ23" s="81">
        <f>IF(FD23&lt;=0," ",IF(FA23&lt;=0," ",IF(FA23/FD23*100&gt;200,"СВ.200",FA23/FD23)))</f>
        <v>1.2095407685011426</v>
      </c>
      <c r="FK23" s="81" t="str">
        <f t="shared" si="162"/>
        <v xml:space="preserve"> </v>
      </c>
      <c r="FL23" s="78">
        <f t="shared" si="137"/>
        <v>707000</v>
      </c>
      <c r="FM23" s="79">
        <v>700000</v>
      </c>
      <c r="FN23" s="83">
        <v>7000</v>
      </c>
      <c r="FO23" s="78">
        <f t="shared" si="138"/>
        <v>1459485.01</v>
      </c>
      <c r="FP23" s="79">
        <v>1457185.01</v>
      </c>
      <c r="FQ23" s="83">
        <v>2300</v>
      </c>
      <c r="FR23" s="78">
        <f t="shared" si="139"/>
        <v>345910.48</v>
      </c>
      <c r="FS23" s="79">
        <v>343810.48</v>
      </c>
      <c r="FT23" s="83">
        <v>2100</v>
      </c>
      <c r="FU23" s="81" t="str">
        <f t="shared" si="140"/>
        <v>СВ.200</v>
      </c>
      <c r="FV23" s="81" t="str">
        <f t="shared" si="140"/>
        <v>СВ.200</v>
      </c>
      <c r="FW23" s="81">
        <f t="shared" si="140"/>
        <v>0.32857142857142857</v>
      </c>
      <c r="FX23" s="81" t="str">
        <f t="shared" si="141"/>
        <v>СВ.200</v>
      </c>
      <c r="FY23" s="81" t="str">
        <f t="shared" si="141"/>
        <v>СВ.200</v>
      </c>
      <c r="FZ23" s="81">
        <f t="shared" si="142"/>
        <v>0.91304347826086951</v>
      </c>
      <c r="GA23" s="78">
        <f t="shared" si="143"/>
        <v>0</v>
      </c>
      <c r="GB23" s="79">
        <v>0</v>
      </c>
      <c r="GC23" s="78"/>
      <c r="GD23" s="78">
        <f t="shared" si="144"/>
        <v>0</v>
      </c>
      <c r="GE23" s="79">
        <v>0</v>
      </c>
      <c r="GF23" s="78"/>
      <c r="GG23" s="81" t="str">
        <f>IF(GA23&lt;=0," ",IF(GD23&lt;0," ",IF(GD23=0," ",IF(GA23/GD23*100&gt;200,"СВ.200",GA23/GD23))))</f>
        <v xml:space="preserve"> </v>
      </c>
      <c r="GH23" s="96" t="str">
        <f t="shared" si="166"/>
        <v xml:space="preserve"> </v>
      </c>
      <c r="GI23" s="81" t="str">
        <f t="shared" si="145"/>
        <v xml:space="preserve"> </v>
      </c>
      <c r="GJ23" s="86">
        <f t="shared" si="82"/>
        <v>0.92573244575714941</v>
      </c>
      <c r="GK23" s="81">
        <f t="shared" si="82"/>
        <v>0.92372339857863972</v>
      </c>
      <c r="GL23" s="81">
        <f t="shared" si="82"/>
        <v>0.93097279359636786</v>
      </c>
      <c r="GM23" s="86">
        <f t="shared" si="32"/>
        <v>0.86628938166983827</v>
      </c>
      <c r="GN23" s="81">
        <f t="shared" si="32"/>
        <v>0.8725652560046947</v>
      </c>
      <c r="GO23" s="81">
        <f t="shared" si="32"/>
        <v>0.85412211077466216</v>
      </c>
      <c r="GP23" s="86">
        <f t="shared" si="33"/>
        <v>0.79359620773118245</v>
      </c>
      <c r="GQ23" s="81">
        <f t="shared" si="33"/>
        <v>0.78293645047231253</v>
      </c>
      <c r="GR23" s="81">
        <f t="shared" si="33"/>
        <v>0.82118433686497894</v>
      </c>
      <c r="GS23" s="86">
        <f t="shared" si="34"/>
        <v>0.75665264514871589</v>
      </c>
      <c r="GT23" s="81">
        <f t="shared" si="34"/>
        <v>0.71012821139269944</v>
      </c>
      <c r="GU23" s="81">
        <f t="shared" si="34"/>
        <v>0.84879896311031811</v>
      </c>
      <c r="GV23" s="86">
        <f t="shared" si="146"/>
        <v>0.1020431806467791</v>
      </c>
      <c r="GW23" s="81">
        <f t="shared" si="146"/>
        <v>2.403116005901337E-2</v>
      </c>
      <c r="GX23" s="81">
        <f t="shared" si="146"/>
        <v>0.30394324700831604</v>
      </c>
      <c r="GY23" s="89">
        <f t="shared" si="37"/>
        <v>0.10226979450181402</v>
      </c>
      <c r="GZ23" s="90">
        <f t="shared" si="37"/>
        <v>0.12777439152469386</v>
      </c>
      <c r="HA23" s="81">
        <f t="shared" si="37"/>
        <v>5.1755376226945406E-2</v>
      </c>
      <c r="HB23" s="86">
        <f t="shared" si="147"/>
        <v>2.314354142727186E-2</v>
      </c>
      <c r="HC23" s="81">
        <f t="shared" si="147"/>
        <v>3.2085957657413795E-2</v>
      </c>
      <c r="HD23" s="81" t="str">
        <f t="shared" si="147"/>
        <v xml:space="preserve"> </v>
      </c>
      <c r="HE23" s="86">
        <f t="shared" si="87"/>
        <v>2.8612993887329172E-2</v>
      </c>
      <c r="HF23" s="81">
        <f t="shared" si="87"/>
        <v>4.3059619299177565E-2</v>
      </c>
      <c r="HG23" s="81" t="str">
        <f t="shared" si="87"/>
        <v xml:space="preserve"> </v>
      </c>
      <c r="HH23" s="86">
        <f t="shared" si="88"/>
        <v>1.0266526703540356E-4</v>
      </c>
      <c r="HI23" s="81">
        <f t="shared" si="88"/>
        <v>1.4233402529758584E-4</v>
      </c>
      <c r="HJ23" s="81" t="str">
        <f t="shared" si="88"/>
        <v xml:space="preserve"> </v>
      </c>
      <c r="HK23" s="86" t="str">
        <f t="shared" si="148"/>
        <v xml:space="preserve"> </v>
      </c>
      <c r="HL23" s="81" t="str">
        <f t="shared" si="148"/>
        <v xml:space="preserve"> </v>
      </c>
      <c r="HM23" s="81" t="str">
        <f t="shared" si="148"/>
        <v xml:space="preserve"> </v>
      </c>
      <c r="HN23" s="86">
        <f t="shared" si="40"/>
        <v>2.3629154154058956E-2</v>
      </c>
      <c r="HO23" s="81" t="str">
        <f t="shared" si="40"/>
        <v xml:space="preserve"> </v>
      </c>
      <c r="HP23" s="81">
        <f t="shared" si="40"/>
        <v>8.4782906560770269E-2</v>
      </c>
      <c r="HQ23" s="86">
        <f t="shared" si="41"/>
        <v>2.4290545177254382E-2</v>
      </c>
      <c r="HR23" s="81" t="str">
        <f t="shared" si="41"/>
        <v xml:space="preserve"> </v>
      </c>
      <c r="HS23" s="81">
        <f t="shared" si="41"/>
        <v>7.2400411728279365E-2</v>
      </c>
      <c r="HT23" s="86">
        <f t="shared" si="42"/>
        <v>2.7437549203594637E-3</v>
      </c>
      <c r="HU23" s="81" t="str">
        <f t="shared" si="42"/>
        <v xml:space="preserve"> </v>
      </c>
      <c r="HV23" s="81">
        <f t="shared" si="42"/>
        <v>9.8447669993523904E-3</v>
      </c>
      <c r="HW23" s="86">
        <f t="shared" si="43"/>
        <v>5.2776926695724249E-3</v>
      </c>
      <c r="HX23" s="81" t="str">
        <f t="shared" si="43"/>
        <v xml:space="preserve"> </v>
      </c>
      <c r="HY23" s="81">
        <f t="shared" si="43"/>
        <v>1.5730693546152672E-2</v>
      </c>
      <c r="HZ23" s="86">
        <f t="shared" si="44"/>
        <v>7.1362099085783282E-3</v>
      </c>
      <c r="IA23" s="81">
        <f t="shared" si="44"/>
        <v>9.8335017046077278E-3</v>
      </c>
      <c r="IB23" s="130">
        <f t="shared" si="44"/>
        <v>1.5544734773562731E-4</v>
      </c>
      <c r="IC23" s="86">
        <f t="shared" si="45"/>
        <v>3.1934919074441757E-2</v>
      </c>
      <c r="ID23" s="81">
        <f t="shared" si="45"/>
        <v>4.7983040037611606E-2</v>
      </c>
      <c r="IE23" s="81">
        <f t="shared" si="45"/>
        <v>1.5000225603393076E-4</v>
      </c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  <c r="IQ23" s="75"/>
      <c r="IR23" s="75"/>
      <c r="IS23" s="75"/>
      <c r="IT23" s="75"/>
      <c r="IU23" s="75"/>
      <c r="IV23" s="75"/>
    </row>
    <row r="24" spans="1:256" s="91" customFormat="1" outlineLevel="1" x14ac:dyDescent="0.25">
      <c r="A24" s="76">
        <v>13</v>
      </c>
      <c r="B24" s="77" t="s">
        <v>100</v>
      </c>
      <c r="C24" s="78">
        <f t="shared" si="149"/>
        <v>345608707.39999998</v>
      </c>
      <c r="D24" s="126">
        <v>194448385.19</v>
      </c>
      <c r="E24" s="80">
        <v>151160322.21000001</v>
      </c>
      <c r="F24" s="78">
        <f t="shared" si="150"/>
        <v>157277956.34</v>
      </c>
      <c r="G24" s="126">
        <v>84119253.689999998</v>
      </c>
      <c r="H24" s="79">
        <v>73158702.650000006</v>
      </c>
      <c r="I24" s="78">
        <f t="shared" si="95"/>
        <v>157339152.84999999</v>
      </c>
      <c r="J24" s="126">
        <v>95293899.349999994</v>
      </c>
      <c r="K24" s="79">
        <v>62045253.5</v>
      </c>
      <c r="L24" s="81">
        <f t="shared" si="151"/>
        <v>0.45507521359399644</v>
      </c>
      <c r="M24" s="81">
        <f t="shared" si="151"/>
        <v>0.43260453722876197</v>
      </c>
      <c r="N24" s="81">
        <f t="shared" si="151"/>
        <v>0.4839808593975079</v>
      </c>
      <c r="O24" s="81">
        <f t="shared" si="96"/>
        <v>0.99961105351788482</v>
      </c>
      <c r="P24" s="81">
        <f t="shared" si="96"/>
        <v>0.88273493123670776</v>
      </c>
      <c r="Q24" s="81">
        <f t="shared" si="96"/>
        <v>1.1791184421544834</v>
      </c>
      <c r="R24" s="78">
        <f t="shared" si="97"/>
        <v>316330575.28000003</v>
      </c>
      <c r="S24" s="79">
        <v>186210528.11000001</v>
      </c>
      <c r="T24" s="79">
        <v>130120047.17</v>
      </c>
      <c r="U24" s="78">
        <f t="shared" si="48"/>
        <v>145189295.94999999</v>
      </c>
      <c r="V24" s="79">
        <v>80450906.289999992</v>
      </c>
      <c r="W24" s="79">
        <v>64738389.660000004</v>
      </c>
      <c r="X24" s="78">
        <f t="shared" si="98"/>
        <v>143758176.31999999</v>
      </c>
      <c r="Y24" s="79">
        <v>90825833.459999979</v>
      </c>
      <c r="Z24" s="79">
        <v>52932342.859999999</v>
      </c>
      <c r="AA24" s="81">
        <f t="shared" si="152"/>
        <v>0.45897964754588033</v>
      </c>
      <c r="AB24" s="81">
        <f t="shared" si="152"/>
        <v>0.43204273736056042</v>
      </c>
      <c r="AC24" s="81">
        <f t="shared" si="152"/>
        <v>0.49752817546569295</v>
      </c>
      <c r="AD24" s="81">
        <f t="shared" si="99"/>
        <v>1.009955048586693</v>
      </c>
      <c r="AE24" s="81">
        <f t="shared" si="99"/>
        <v>0.88577118673434319</v>
      </c>
      <c r="AF24" s="81">
        <f t="shared" si="99"/>
        <v>1.2230403220810695</v>
      </c>
      <c r="AG24" s="78">
        <f t="shared" si="100"/>
        <v>252615442</v>
      </c>
      <c r="AH24" s="79">
        <v>142752408</v>
      </c>
      <c r="AI24" s="79">
        <v>109863034</v>
      </c>
      <c r="AJ24" s="78">
        <f t="shared" si="101"/>
        <v>114872590.85999998</v>
      </c>
      <c r="AK24" s="127">
        <v>59665262.659999996</v>
      </c>
      <c r="AL24" s="127">
        <v>55207328.199999996</v>
      </c>
      <c r="AM24" s="78">
        <f t="shared" si="102"/>
        <v>110766375.34</v>
      </c>
      <c r="AN24" s="127">
        <v>67788532.049999997</v>
      </c>
      <c r="AO24" s="127">
        <v>42977843.289999999</v>
      </c>
      <c r="AP24" s="81">
        <f t="shared" si="103"/>
        <v>0.45473305175065259</v>
      </c>
      <c r="AQ24" s="81">
        <f t="shared" si="103"/>
        <v>0.41796326588060073</v>
      </c>
      <c r="AR24" s="81">
        <f t="shared" si="103"/>
        <v>0.50251050048372048</v>
      </c>
      <c r="AS24" s="81">
        <f t="shared" si="104"/>
        <v>1.037070956844041</v>
      </c>
      <c r="AT24" s="81">
        <f t="shared" si="104"/>
        <v>0.88016749818378759</v>
      </c>
      <c r="AU24" s="81">
        <f t="shared" si="104"/>
        <v>1.2845532482279196</v>
      </c>
      <c r="AV24" s="78">
        <f t="shared" si="105"/>
        <v>19028300</v>
      </c>
      <c r="AW24" s="79">
        <v>16336000</v>
      </c>
      <c r="AX24" s="79">
        <v>2692300</v>
      </c>
      <c r="AY24" s="78">
        <f t="shared" si="106"/>
        <v>7719962.9400000004</v>
      </c>
      <c r="AZ24" s="79">
        <v>6627671.9500000002</v>
      </c>
      <c r="BA24" s="79">
        <v>1092290.99</v>
      </c>
      <c r="BB24" s="78">
        <f t="shared" si="107"/>
        <v>8178951.6899999995</v>
      </c>
      <c r="BC24" s="79">
        <v>1164578.98</v>
      </c>
      <c r="BD24" s="79">
        <v>7014372.71</v>
      </c>
      <c r="BE24" s="81">
        <f t="shared" si="153"/>
        <v>0.40570954525627623</v>
      </c>
      <c r="BF24" s="81">
        <f t="shared" si="153"/>
        <v>0.40570959537218415</v>
      </c>
      <c r="BG24" s="128">
        <f t="shared" si="154"/>
        <v>0.40570924116926049</v>
      </c>
      <c r="BH24" s="129">
        <f t="shared" si="108"/>
        <v>0.9438817140146234</v>
      </c>
      <c r="BI24" s="129">
        <f t="shared" si="108"/>
        <v>5.6910454883875721</v>
      </c>
      <c r="BJ24" s="129">
        <f t="shared" si="155"/>
        <v>0.15572183503205947</v>
      </c>
      <c r="BK24" s="78">
        <f t="shared" si="109"/>
        <v>6372815.1100000003</v>
      </c>
      <c r="BL24" s="79">
        <v>6372815.1100000003</v>
      </c>
      <c r="BM24" s="80"/>
      <c r="BN24" s="78">
        <f t="shared" si="110"/>
        <v>3879950.26</v>
      </c>
      <c r="BO24" s="79">
        <v>3879950.26</v>
      </c>
      <c r="BP24" s="80"/>
      <c r="BQ24" s="78">
        <f t="shared" si="111"/>
        <v>3328549.05</v>
      </c>
      <c r="BR24" s="79">
        <v>3328549.05</v>
      </c>
      <c r="BS24" s="78">
        <v>0</v>
      </c>
      <c r="BT24" s="81">
        <f t="shared" si="112"/>
        <v>0.60882831104133506</v>
      </c>
      <c r="BU24" s="81">
        <f t="shared" si="112"/>
        <v>0.60882831104133506</v>
      </c>
      <c r="BV24" s="121"/>
      <c r="BW24" s="81">
        <f t="shared" si="165"/>
        <v>1.1656581296285839</v>
      </c>
      <c r="BX24" s="81">
        <f t="shared" si="113"/>
        <v>1.1656581296285839</v>
      </c>
      <c r="BY24" s="121"/>
      <c r="BZ24" s="78">
        <f t="shared" si="114"/>
        <v>0</v>
      </c>
      <c r="CA24" s="126">
        <v>0</v>
      </c>
      <c r="CB24" s="126"/>
      <c r="CC24" s="78">
        <f t="shared" si="115"/>
        <v>87.13</v>
      </c>
      <c r="CD24" s="79">
        <v>87.13</v>
      </c>
      <c r="CE24" s="80"/>
      <c r="CF24" s="78">
        <f t="shared" si="116"/>
        <v>60.43</v>
      </c>
      <c r="CG24" s="79">
        <v>60.43</v>
      </c>
      <c r="CH24" s="80"/>
      <c r="CI24" s="81">
        <f t="shared" si="62"/>
        <v>0</v>
      </c>
      <c r="CJ24" s="81">
        <f t="shared" si="62"/>
        <v>0</v>
      </c>
      <c r="CK24" s="121"/>
      <c r="CL24" s="81">
        <f t="shared" si="163"/>
        <v>1.4418335263941751</v>
      </c>
      <c r="CM24" s="81">
        <f t="shared" si="156"/>
        <v>1.4418335263941751</v>
      </c>
      <c r="CN24" s="121"/>
      <c r="CO24" s="78">
        <f t="shared" si="117"/>
        <v>1420000</v>
      </c>
      <c r="CP24" s="79">
        <v>1420000</v>
      </c>
      <c r="CQ24" s="80"/>
      <c r="CR24" s="78">
        <f t="shared" si="118"/>
        <v>1731858.12</v>
      </c>
      <c r="CS24" s="80">
        <v>1731858.12</v>
      </c>
      <c r="CT24" s="80"/>
      <c r="CU24" s="78">
        <f t="shared" si="119"/>
        <v>1078904.97</v>
      </c>
      <c r="CV24" s="80">
        <v>1078904.97</v>
      </c>
      <c r="CW24" s="78"/>
      <c r="CX24" s="81">
        <f t="shared" si="120"/>
        <v>1.2196183943661973</v>
      </c>
      <c r="CY24" s="81">
        <f t="shared" si="120"/>
        <v>1.2196183943661973</v>
      </c>
      <c r="CZ24" s="81" t="str">
        <f t="shared" si="120"/>
        <v xml:space="preserve"> </v>
      </c>
      <c r="DA24" s="81">
        <f t="shared" si="121"/>
        <v>1.6051998722371259</v>
      </c>
      <c r="DB24" s="81">
        <f t="shared" si="121"/>
        <v>1.6051998722371259</v>
      </c>
      <c r="DC24" s="81" t="str">
        <f t="shared" si="121"/>
        <v xml:space="preserve"> </v>
      </c>
      <c r="DD24" s="78">
        <f t="shared" si="122"/>
        <v>21588918.170000002</v>
      </c>
      <c r="DE24" s="79">
        <v>18264305</v>
      </c>
      <c r="DF24" s="79">
        <v>3324613.17</v>
      </c>
      <c r="DG24" s="78">
        <f t="shared" si="123"/>
        <v>11050416.24</v>
      </c>
      <c r="DH24" s="79">
        <v>7735291.3700000001</v>
      </c>
      <c r="DI24" s="79">
        <v>3315124.87</v>
      </c>
      <c r="DJ24" s="78">
        <f t="shared" si="157"/>
        <v>15835234</v>
      </c>
      <c r="DK24" s="79">
        <v>11082814.4</v>
      </c>
      <c r="DL24" s="79">
        <v>4752419.5999999996</v>
      </c>
      <c r="DM24" s="81">
        <f t="shared" si="124"/>
        <v>0.51185595095523029</v>
      </c>
      <c r="DN24" s="81">
        <f t="shared" si="124"/>
        <v>0.42351961216153583</v>
      </c>
      <c r="DO24" s="81">
        <f t="shared" si="124"/>
        <v>0.99714604391102746</v>
      </c>
      <c r="DP24" s="81">
        <f t="shared" si="125"/>
        <v>0.69783725583088951</v>
      </c>
      <c r="DQ24" s="81">
        <f t="shared" si="125"/>
        <v>0.69795370479180807</v>
      </c>
      <c r="DR24" s="81">
        <f t="shared" si="125"/>
        <v>0.69756569264212287</v>
      </c>
      <c r="DS24" s="78">
        <f t="shared" si="158"/>
        <v>2207000</v>
      </c>
      <c r="DT24" s="80"/>
      <c r="DU24" s="79">
        <v>2207000</v>
      </c>
      <c r="DV24" s="78">
        <f t="shared" si="126"/>
        <v>183814.66</v>
      </c>
      <c r="DW24" s="80"/>
      <c r="DX24" s="79">
        <v>183814.66</v>
      </c>
      <c r="DY24" s="78">
        <f t="shared" si="127"/>
        <v>235067.04</v>
      </c>
      <c r="DZ24" s="78"/>
      <c r="EA24" s="79">
        <v>235067.04</v>
      </c>
      <c r="EB24" s="81">
        <f t="shared" si="159"/>
        <v>8.3287113729043946E-2</v>
      </c>
      <c r="EC24" s="81" t="str">
        <f t="shared" si="159"/>
        <v xml:space="preserve"> </v>
      </c>
      <c r="ED24" s="81">
        <f t="shared" si="159"/>
        <v>8.3287113729043946E-2</v>
      </c>
      <c r="EE24" s="81">
        <f t="shared" si="164"/>
        <v>0.78196696567923774</v>
      </c>
      <c r="EF24" s="81" t="str">
        <f t="shared" si="164"/>
        <v xml:space="preserve"> </v>
      </c>
      <c r="EG24" s="81">
        <f t="shared" si="164"/>
        <v>0.78196696567923774</v>
      </c>
      <c r="EH24" s="78">
        <f t="shared" si="128"/>
        <v>12025000</v>
      </c>
      <c r="EI24" s="79"/>
      <c r="EJ24" s="79">
        <v>12025000</v>
      </c>
      <c r="EK24" s="78">
        <f t="shared" si="129"/>
        <v>4937130.9400000004</v>
      </c>
      <c r="EL24" s="80"/>
      <c r="EM24" s="79">
        <v>4937130.9400000004</v>
      </c>
      <c r="EN24" s="78">
        <f t="shared" si="130"/>
        <v>3799233.95</v>
      </c>
      <c r="EO24" s="80"/>
      <c r="EP24" s="79">
        <v>3799233.95</v>
      </c>
      <c r="EQ24" s="81">
        <f t="shared" si="131"/>
        <v>0.41057221954261958</v>
      </c>
      <c r="ER24" s="81" t="str">
        <f t="shared" si="131"/>
        <v xml:space="preserve"> </v>
      </c>
      <c r="ES24" s="81">
        <f t="shared" si="131"/>
        <v>0.41057221954261958</v>
      </c>
      <c r="ET24" s="81">
        <f t="shared" si="132"/>
        <v>1.2995069545532989</v>
      </c>
      <c r="EU24" s="81" t="str">
        <f t="shared" si="132"/>
        <v xml:space="preserve"> </v>
      </c>
      <c r="EV24" s="81">
        <f t="shared" si="132"/>
        <v>1.2995069545532989</v>
      </c>
      <c r="EW24" s="78">
        <f t="shared" si="133"/>
        <v>0</v>
      </c>
      <c r="EX24" s="79">
        <v>0</v>
      </c>
      <c r="EY24" s="78"/>
      <c r="EZ24" s="78">
        <f t="shared" si="134"/>
        <v>0</v>
      </c>
      <c r="FA24" s="79">
        <v>0</v>
      </c>
      <c r="FB24" s="78"/>
      <c r="FC24" s="78">
        <f t="shared" si="135"/>
        <v>0</v>
      </c>
      <c r="FD24" s="79">
        <v>0</v>
      </c>
      <c r="FE24" s="78">
        <v>0</v>
      </c>
      <c r="FF24" s="81" t="str">
        <f t="shared" si="160"/>
        <v xml:space="preserve"> </v>
      </c>
      <c r="FG24" s="81" t="str">
        <f t="shared" si="160"/>
        <v xml:space="preserve"> </v>
      </c>
      <c r="FH24" s="81" t="str">
        <f t="shared" si="136"/>
        <v xml:space="preserve"> </v>
      </c>
      <c r="FI24" s="81" t="str">
        <f t="shared" si="161"/>
        <v xml:space="preserve"> </v>
      </c>
      <c r="FJ24" s="81" t="str">
        <f t="shared" si="161"/>
        <v xml:space="preserve"> </v>
      </c>
      <c r="FK24" s="81" t="str">
        <f t="shared" si="162"/>
        <v xml:space="preserve"> </v>
      </c>
      <c r="FL24" s="78">
        <f t="shared" si="137"/>
        <v>1073100</v>
      </c>
      <c r="FM24" s="79">
        <v>1065000</v>
      </c>
      <c r="FN24" s="83">
        <v>8100</v>
      </c>
      <c r="FO24" s="78">
        <f t="shared" si="138"/>
        <v>813484.8</v>
      </c>
      <c r="FP24" s="79">
        <v>810784.8</v>
      </c>
      <c r="FQ24" s="83">
        <v>2700</v>
      </c>
      <c r="FR24" s="78">
        <f t="shared" si="139"/>
        <v>535799.85</v>
      </c>
      <c r="FS24" s="79">
        <v>532599.85</v>
      </c>
      <c r="FT24" s="83">
        <v>3200</v>
      </c>
      <c r="FU24" s="81">
        <f t="shared" si="140"/>
        <v>0.7580698909700867</v>
      </c>
      <c r="FV24" s="81">
        <f t="shared" si="140"/>
        <v>0.76130028169014086</v>
      </c>
      <c r="FW24" s="81">
        <f t="shared" si="140"/>
        <v>0.33333333333333331</v>
      </c>
      <c r="FX24" s="81">
        <f t="shared" si="141"/>
        <v>1.5182624631193906</v>
      </c>
      <c r="FY24" s="81">
        <f t="shared" si="141"/>
        <v>1.5223151114293405</v>
      </c>
      <c r="FZ24" s="81">
        <f t="shared" si="142"/>
        <v>1.1851851851851851</v>
      </c>
      <c r="GA24" s="78">
        <f t="shared" si="143"/>
        <v>0</v>
      </c>
      <c r="GB24" s="79">
        <v>0</v>
      </c>
      <c r="GC24" s="78"/>
      <c r="GD24" s="78">
        <f t="shared" si="144"/>
        <v>0</v>
      </c>
      <c r="GE24" s="79">
        <v>0</v>
      </c>
      <c r="GF24" s="78"/>
      <c r="GG24" s="81" t="str">
        <f>IF(GA24&lt;0," ",IF(GD24&lt;0," ",IF(GD24=0," ",IF(GA24/GD24*100&gt;200,"СВ.200",GA24/GD24))))</f>
        <v xml:space="preserve"> </v>
      </c>
      <c r="GH24" s="96" t="str">
        <f t="shared" si="166"/>
        <v xml:space="preserve"> </v>
      </c>
      <c r="GI24" s="81" t="str">
        <f t="shared" si="145"/>
        <v xml:space="preserve"> </v>
      </c>
      <c r="GJ24" s="86">
        <f t="shared" si="82"/>
        <v>0.91368342663604218</v>
      </c>
      <c r="GK24" s="81">
        <f t="shared" si="82"/>
        <v>0.95311278140073286</v>
      </c>
      <c r="GL24" s="81">
        <f t="shared" si="82"/>
        <v>0.85312477383946861</v>
      </c>
      <c r="GM24" s="86">
        <f t="shared" si="32"/>
        <v>0.92313824091236907</v>
      </c>
      <c r="GN24" s="81">
        <f t="shared" si="32"/>
        <v>0.9563911085859278</v>
      </c>
      <c r="GO24" s="81">
        <f t="shared" si="32"/>
        <v>0.8849034675986015</v>
      </c>
      <c r="GP24" s="86">
        <f t="shared" si="33"/>
        <v>0.77050487266504031</v>
      </c>
      <c r="GQ24" s="81">
        <f t="shared" si="33"/>
        <v>0.74635739048686311</v>
      </c>
      <c r="GR24" s="81">
        <f t="shared" si="33"/>
        <v>0.8119391843975523</v>
      </c>
      <c r="GS24" s="86">
        <f t="shared" si="34"/>
        <v>0.79119187202036978</v>
      </c>
      <c r="GT24" s="81">
        <f t="shared" si="34"/>
        <v>0.74163568083280074</v>
      </c>
      <c r="GU24" s="81">
        <f t="shared" si="34"/>
        <v>0.85277574079219065</v>
      </c>
      <c r="GV24" s="86">
        <f t="shared" si="146"/>
        <v>5.6893819185588286E-2</v>
      </c>
      <c r="GW24" s="81">
        <f t="shared" si="146"/>
        <v>1.2822111679414258E-2</v>
      </c>
      <c r="GX24" s="81">
        <f t="shared" si="146"/>
        <v>0.132515817948059</v>
      </c>
      <c r="GY24" s="89">
        <f t="shared" si="37"/>
        <v>5.3171708626912735E-2</v>
      </c>
      <c r="GZ24" s="90">
        <f t="shared" si="37"/>
        <v>8.2381569775104163E-2</v>
      </c>
      <c r="HA24" s="81">
        <f t="shared" si="37"/>
        <v>1.6872384310709775E-2</v>
      </c>
      <c r="HB24" s="86">
        <f t="shared" si="147"/>
        <v>2.3153806866544981E-2</v>
      </c>
      <c r="HC24" s="81">
        <f t="shared" si="147"/>
        <v>3.664760259498092E-2</v>
      </c>
      <c r="HD24" s="81" t="str">
        <f t="shared" si="147"/>
        <v xml:space="preserve"> </v>
      </c>
      <c r="HE24" s="86">
        <f t="shared" si="87"/>
        <v>2.6723390554467388E-2</v>
      </c>
      <c r="HF24" s="81">
        <f t="shared" si="87"/>
        <v>4.8227551918607482E-2</v>
      </c>
      <c r="HG24" s="81" t="str">
        <f t="shared" si="87"/>
        <v xml:space="preserve"> </v>
      </c>
      <c r="HH24" s="86">
        <f t="shared" si="88"/>
        <v>4.2035869921920279E-7</v>
      </c>
      <c r="HI24" s="81">
        <f t="shared" si="88"/>
        <v>6.6533933901761096E-7</v>
      </c>
      <c r="HJ24" s="81" t="str">
        <f t="shared" si="88"/>
        <v xml:space="preserve"> </v>
      </c>
      <c r="HK24" s="86">
        <f t="shared" si="148"/>
        <v>6.0011311047341709E-7</v>
      </c>
      <c r="HL24" s="81">
        <f t="shared" si="148"/>
        <v>1.0830207392061439E-6</v>
      </c>
      <c r="HM24" s="81" t="str">
        <f t="shared" si="148"/>
        <v xml:space="preserve"> </v>
      </c>
      <c r="HN24" s="86">
        <f t="shared" si="40"/>
        <v>2.6427950376492371E-2</v>
      </c>
      <c r="HO24" s="81" t="str">
        <f t="shared" si="40"/>
        <v xml:space="preserve"> </v>
      </c>
      <c r="HP24" s="81">
        <f t="shared" si="40"/>
        <v>7.1775284159413463E-2</v>
      </c>
      <c r="HQ24" s="86">
        <f t="shared" si="41"/>
        <v>3.4004786011912612E-2</v>
      </c>
      <c r="HR24" s="81" t="str">
        <f t="shared" si="41"/>
        <v xml:space="preserve"> </v>
      </c>
      <c r="HS24" s="81">
        <f t="shared" si="41"/>
        <v>7.6262801189979426E-2</v>
      </c>
      <c r="HT24" s="86">
        <f t="shared" si="42"/>
        <v>1.6351559682890669E-3</v>
      </c>
      <c r="HU24" s="81" t="str">
        <f t="shared" si="42"/>
        <v xml:space="preserve"> </v>
      </c>
      <c r="HV24" s="81">
        <f t="shared" si="42"/>
        <v>4.4408961950111571E-3</v>
      </c>
      <c r="HW24" s="86">
        <f t="shared" si="43"/>
        <v>1.2660345158178998E-3</v>
      </c>
      <c r="HX24" s="81" t="str">
        <f t="shared" si="43"/>
        <v xml:space="preserve"> </v>
      </c>
      <c r="HY24" s="81">
        <f t="shared" si="43"/>
        <v>2.8393455716982999E-3</v>
      </c>
      <c r="HZ24" s="86">
        <f t="shared" si="44"/>
        <v>3.7270913120609627E-3</v>
      </c>
      <c r="IA24" s="81">
        <f t="shared" si="44"/>
        <v>5.8639687598854668E-3</v>
      </c>
      <c r="IB24" s="130">
        <f t="shared" si="44"/>
        <v>6.0454531711615988E-5</v>
      </c>
      <c r="IC24" s="86">
        <f t="shared" si="45"/>
        <v>5.6029254407304677E-3</v>
      </c>
      <c r="ID24" s="81">
        <f t="shared" si="45"/>
        <v>1.0078007040435046E-2</v>
      </c>
      <c r="IE24" s="81">
        <f t="shared" si="45"/>
        <v>4.1706320070365492E-5</v>
      </c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  <c r="IQ24" s="75"/>
      <c r="IR24" s="75"/>
      <c r="IS24" s="75"/>
      <c r="IT24" s="75"/>
      <c r="IU24" s="75"/>
      <c r="IV24" s="75"/>
    </row>
    <row r="25" spans="1:256" s="91" customFormat="1" outlineLevel="1" x14ac:dyDescent="0.25">
      <c r="A25" s="76">
        <v>14</v>
      </c>
      <c r="B25" s="77" t="s">
        <v>101</v>
      </c>
      <c r="C25" s="78">
        <f t="shared" si="149"/>
        <v>187240033.34999999</v>
      </c>
      <c r="D25" s="126">
        <v>98801190.939999998</v>
      </c>
      <c r="E25" s="80">
        <v>88438842.409999996</v>
      </c>
      <c r="F25" s="78">
        <f t="shared" si="150"/>
        <v>87641843.699999988</v>
      </c>
      <c r="G25" s="126">
        <v>50455345.25</v>
      </c>
      <c r="H25" s="79">
        <v>37186498.449999996</v>
      </c>
      <c r="I25" s="78">
        <f t="shared" si="95"/>
        <v>86462672.270000011</v>
      </c>
      <c r="J25" s="126">
        <v>46743543.25</v>
      </c>
      <c r="K25" s="79">
        <v>39719129.020000003</v>
      </c>
      <c r="L25" s="81">
        <f t="shared" si="151"/>
        <v>0.46807214318411672</v>
      </c>
      <c r="M25" s="81">
        <f t="shared" si="151"/>
        <v>0.5106754763780178</v>
      </c>
      <c r="N25" s="81">
        <f t="shared" si="151"/>
        <v>0.42047699219766388</v>
      </c>
      <c r="O25" s="81">
        <f t="shared" si="96"/>
        <v>1.0136379248876062</v>
      </c>
      <c r="P25" s="81">
        <f t="shared" si="96"/>
        <v>1.0794078014186483</v>
      </c>
      <c r="Q25" s="81">
        <f t="shared" si="96"/>
        <v>0.93623650285169302</v>
      </c>
      <c r="R25" s="78">
        <f t="shared" si="97"/>
        <v>168996724.71000001</v>
      </c>
      <c r="S25" s="79">
        <v>85202210.030000001</v>
      </c>
      <c r="T25" s="79">
        <v>83794514.680000007</v>
      </c>
      <c r="U25" s="78">
        <f t="shared" si="48"/>
        <v>77512062.74000001</v>
      </c>
      <c r="V25" s="79">
        <v>42351481.32</v>
      </c>
      <c r="W25" s="79">
        <v>35160581.420000002</v>
      </c>
      <c r="X25" s="78">
        <f t="shared" si="98"/>
        <v>78552532.780000001</v>
      </c>
      <c r="Y25" s="79">
        <v>41063278.489999995</v>
      </c>
      <c r="Z25" s="79">
        <v>37489254.289999999</v>
      </c>
      <c r="AA25" s="81">
        <f t="shared" si="152"/>
        <v>0.45866014784021081</v>
      </c>
      <c r="AB25" s="81">
        <f t="shared" si="152"/>
        <v>0.49707022042137045</v>
      </c>
      <c r="AC25" s="81">
        <f t="shared" si="152"/>
        <v>0.41960481010330497</v>
      </c>
      <c r="AD25" s="81">
        <f t="shared" si="99"/>
        <v>0.98675446859346971</v>
      </c>
      <c r="AE25" s="81">
        <f t="shared" si="99"/>
        <v>1.0313711636618035</v>
      </c>
      <c r="AF25" s="81">
        <f t="shared" si="99"/>
        <v>0.93788425739316039</v>
      </c>
      <c r="AG25" s="78">
        <f t="shared" si="100"/>
        <v>140409130.07999998</v>
      </c>
      <c r="AH25" s="79">
        <v>66028920.079999998</v>
      </c>
      <c r="AI25" s="79">
        <v>74380210</v>
      </c>
      <c r="AJ25" s="78">
        <f t="shared" si="101"/>
        <v>62434701.219999999</v>
      </c>
      <c r="AK25" s="127">
        <v>30051796.280000001</v>
      </c>
      <c r="AL25" s="127">
        <v>32382904.940000001</v>
      </c>
      <c r="AM25" s="78">
        <f t="shared" si="102"/>
        <v>66205568.109999999</v>
      </c>
      <c r="AN25" s="127">
        <v>31417079.440000001</v>
      </c>
      <c r="AO25" s="127">
        <v>34788488.670000002</v>
      </c>
      <c r="AP25" s="81">
        <f t="shared" si="103"/>
        <v>0.44466268813450371</v>
      </c>
      <c r="AQ25" s="81">
        <f t="shared" si="103"/>
        <v>0.45513081606649841</v>
      </c>
      <c r="AR25" s="81">
        <f t="shared" si="103"/>
        <v>0.43536990470986842</v>
      </c>
      <c r="AS25" s="81">
        <f t="shared" si="104"/>
        <v>0.94304305517423037</v>
      </c>
      <c r="AT25" s="81">
        <f t="shared" si="104"/>
        <v>0.95654328205117212</v>
      </c>
      <c r="AU25" s="81">
        <f t="shared" si="104"/>
        <v>0.93085115732335721</v>
      </c>
      <c r="AV25" s="78">
        <f t="shared" si="105"/>
        <v>12397200</v>
      </c>
      <c r="AW25" s="79">
        <v>10872100</v>
      </c>
      <c r="AX25" s="79">
        <v>1525100</v>
      </c>
      <c r="AY25" s="78">
        <f t="shared" si="106"/>
        <v>5226099.5500000007</v>
      </c>
      <c r="AZ25" s="79">
        <v>4607536.9400000004</v>
      </c>
      <c r="BA25" s="79">
        <v>618562.61</v>
      </c>
      <c r="BB25" s="78">
        <f t="shared" si="107"/>
        <v>5582383.7000000002</v>
      </c>
      <c r="BC25" s="79">
        <v>686721.8</v>
      </c>
      <c r="BD25" s="79">
        <v>4895661.9000000004</v>
      </c>
      <c r="BE25" s="81">
        <f t="shared" si="153"/>
        <v>0.42155483092956481</v>
      </c>
      <c r="BF25" s="81">
        <f t="shared" si="153"/>
        <v>0.42379456958637252</v>
      </c>
      <c r="BG25" s="128">
        <f t="shared" si="154"/>
        <v>0.40558823027998164</v>
      </c>
      <c r="BH25" s="129">
        <f t="shared" si="108"/>
        <v>0.93617705819827479</v>
      </c>
      <c r="BI25" s="129">
        <f t="shared" si="108"/>
        <v>6.7094665408903582</v>
      </c>
      <c r="BJ25" s="129">
        <f t="shared" si="155"/>
        <v>0.12634912758170655</v>
      </c>
      <c r="BK25" s="78">
        <f t="shared" si="109"/>
        <v>2650095.73</v>
      </c>
      <c r="BL25" s="79">
        <v>2650095.73</v>
      </c>
      <c r="BM25" s="80"/>
      <c r="BN25" s="78">
        <f t="shared" si="110"/>
        <v>2448512.16</v>
      </c>
      <c r="BO25" s="79">
        <v>2448512.16</v>
      </c>
      <c r="BP25" s="80"/>
      <c r="BQ25" s="78">
        <f t="shared" si="111"/>
        <v>2100540.5699999998</v>
      </c>
      <c r="BR25" s="79">
        <v>2100540.5699999998</v>
      </c>
      <c r="BS25" s="78">
        <v>0</v>
      </c>
      <c r="BT25" s="81">
        <f t="shared" si="112"/>
        <v>0.92393347616917976</v>
      </c>
      <c r="BU25" s="81">
        <f t="shared" si="112"/>
        <v>0.92393347616917976</v>
      </c>
      <c r="BV25" s="121"/>
      <c r="BW25" s="81">
        <f t="shared" si="165"/>
        <v>1.1656581143776721</v>
      </c>
      <c r="BX25" s="81">
        <f t="shared" si="113"/>
        <v>1.1656581143776721</v>
      </c>
      <c r="BY25" s="121"/>
      <c r="BZ25" s="78">
        <f t="shared" si="114"/>
        <v>500</v>
      </c>
      <c r="CA25" s="126">
        <v>500</v>
      </c>
      <c r="CB25" s="126"/>
      <c r="CC25" s="78">
        <f t="shared" si="115"/>
        <v>500</v>
      </c>
      <c r="CD25" s="79">
        <v>500</v>
      </c>
      <c r="CE25" s="80"/>
      <c r="CF25" s="78">
        <f t="shared" si="116"/>
        <v>5404.22</v>
      </c>
      <c r="CG25" s="79">
        <v>5404.22</v>
      </c>
      <c r="CH25" s="80"/>
      <c r="CI25" s="81">
        <f t="shared" si="62"/>
        <v>1</v>
      </c>
      <c r="CJ25" s="81">
        <f t="shared" si="62"/>
        <v>1</v>
      </c>
      <c r="CK25" s="121"/>
      <c r="CL25" s="81">
        <f t="shared" si="163"/>
        <v>9.2520289699531105E-2</v>
      </c>
      <c r="CM25" s="81">
        <f t="shared" si="156"/>
        <v>9.2520289699531105E-2</v>
      </c>
      <c r="CN25" s="121"/>
      <c r="CO25" s="78">
        <f t="shared" si="117"/>
        <v>1000000</v>
      </c>
      <c r="CP25" s="79">
        <v>1000000</v>
      </c>
      <c r="CQ25" s="80"/>
      <c r="CR25" s="78">
        <f t="shared" si="118"/>
        <v>991756.71</v>
      </c>
      <c r="CS25" s="80">
        <v>991756.71</v>
      </c>
      <c r="CT25" s="80"/>
      <c r="CU25" s="78">
        <f t="shared" si="119"/>
        <v>926246.98</v>
      </c>
      <c r="CV25" s="80">
        <v>926246.98</v>
      </c>
      <c r="CW25" s="78"/>
      <c r="CX25" s="81">
        <f t="shared" si="120"/>
        <v>0.99175670999999999</v>
      </c>
      <c r="CY25" s="81">
        <f t="shared" si="120"/>
        <v>0.99175670999999999</v>
      </c>
      <c r="CZ25" s="81" t="str">
        <f t="shared" si="120"/>
        <v xml:space="preserve"> </v>
      </c>
      <c r="DA25" s="81">
        <f t="shared" si="121"/>
        <v>1.0707259849851278</v>
      </c>
      <c r="DB25" s="81">
        <f t="shared" si="121"/>
        <v>1.0707259849851278</v>
      </c>
      <c r="DC25" s="81" t="str">
        <f t="shared" si="121"/>
        <v xml:space="preserve"> </v>
      </c>
      <c r="DD25" s="78">
        <f t="shared" si="122"/>
        <v>397854.68</v>
      </c>
      <c r="DE25" s="79">
        <v>247100</v>
      </c>
      <c r="DF25" s="79">
        <v>150754.68</v>
      </c>
      <c r="DG25" s="78">
        <f t="shared" si="123"/>
        <v>228557</v>
      </c>
      <c r="DH25" s="79">
        <v>159989.9</v>
      </c>
      <c r="DI25" s="79">
        <v>68567.100000000006</v>
      </c>
      <c r="DJ25" s="78">
        <f t="shared" si="157"/>
        <v>180758</v>
      </c>
      <c r="DK25" s="79">
        <v>126530.6</v>
      </c>
      <c r="DL25" s="79">
        <v>54227.4</v>
      </c>
      <c r="DM25" s="81">
        <f t="shared" si="124"/>
        <v>0.57447357412007827</v>
      </c>
      <c r="DN25" s="81">
        <f t="shared" si="124"/>
        <v>0.6474702549575071</v>
      </c>
      <c r="DO25" s="81">
        <f t="shared" si="124"/>
        <v>0.4548256810335839</v>
      </c>
      <c r="DP25" s="81">
        <f t="shared" si="125"/>
        <v>1.2644364288164287</v>
      </c>
      <c r="DQ25" s="81">
        <f t="shared" si="125"/>
        <v>1.2644364288164285</v>
      </c>
      <c r="DR25" s="81">
        <f t="shared" si="125"/>
        <v>1.2644364288164287</v>
      </c>
      <c r="DS25" s="78">
        <f t="shared" si="158"/>
        <v>3520000</v>
      </c>
      <c r="DT25" s="80"/>
      <c r="DU25" s="79">
        <v>3520000</v>
      </c>
      <c r="DV25" s="78">
        <f t="shared" si="126"/>
        <v>458434.12</v>
      </c>
      <c r="DW25" s="80"/>
      <c r="DX25" s="79">
        <v>458434.12</v>
      </c>
      <c r="DY25" s="78">
        <f t="shared" si="127"/>
        <v>504270.36</v>
      </c>
      <c r="DZ25" s="78"/>
      <c r="EA25" s="79">
        <v>504270.36</v>
      </c>
      <c r="EB25" s="81">
        <f>IF(DV25&lt;0," ",IF(DS25&lt;0," ",IF(DS25=0," ",IF(DV25/DS25*100&gt;200,"СВ.200",DV25/DS25))))</f>
        <v>0.1302369659090909</v>
      </c>
      <c r="EC25" s="81" t="str">
        <f t="shared" si="159"/>
        <v xml:space="preserve"> </v>
      </c>
      <c r="ED25" s="81">
        <f t="shared" si="159"/>
        <v>0.1302369659090909</v>
      </c>
      <c r="EE25" s="81">
        <f t="shared" si="164"/>
        <v>0.90910383866305366</v>
      </c>
      <c r="EF25" s="81" t="str">
        <f t="shared" si="164"/>
        <v xml:space="preserve"> </v>
      </c>
      <c r="EG25" s="81">
        <f t="shared" si="164"/>
        <v>0.90910383866305366</v>
      </c>
      <c r="EH25" s="78">
        <f t="shared" si="128"/>
        <v>4148450</v>
      </c>
      <c r="EI25" s="79"/>
      <c r="EJ25" s="79">
        <v>4148450</v>
      </c>
      <c r="EK25" s="78">
        <f t="shared" si="129"/>
        <v>1627912.65</v>
      </c>
      <c r="EL25" s="80"/>
      <c r="EM25" s="79">
        <v>1627912.65</v>
      </c>
      <c r="EN25" s="78">
        <f t="shared" si="130"/>
        <v>1444646.06</v>
      </c>
      <c r="EO25" s="80"/>
      <c r="EP25" s="79">
        <v>1444646.06</v>
      </c>
      <c r="EQ25" s="81" t="s">
        <v>85</v>
      </c>
      <c r="ER25" s="81" t="str">
        <f t="shared" si="131"/>
        <v xml:space="preserve"> </v>
      </c>
      <c r="ES25" s="81">
        <f t="shared" si="131"/>
        <v>0.39241467295013799</v>
      </c>
      <c r="ET25" s="81">
        <f t="shared" si="132"/>
        <v>1.1268591629980287</v>
      </c>
      <c r="EU25" s="81" t="str">
        <f t="shared" si="132"/>
        <v xml:space="preserve"> </v>
      </c>
      <c r="EV25" s="81">
        <f t="shared" si="132"/>
        <v>1.1268591629980287</v>
      </c>
      <c r="EW25" s="78">
        <f t="shared" si="133"/>
        <v>1000000</v>
      </c>
      <c r="EX25" s="79">
        <v>1000000</v>
      </c>
      <c r="EY25" s="78"/>
      <c r="EZ25" s="78">
        <f t="shared" si="134"/>
        <v>170370</v>
      </c>
      <c r="FA25" s="79">
        <v>170370</v>
      </c>
      <c r="FB25" s="78"/>
      <c r="FC25" s="78">
        <f t="shared" si="135"/>
        <v>269012</v>
      </c>
      <c r="FD25" s="79">
        <v>269012</v>
      </c>
      <c r="FE25" s="78">
        <v>0</v>
      </c>
      <c r="FF25" s="81">
        <f t="shared" si="160"/>
        <v>0.17036999999999999</v>
      </c>
      <c r="FG25" s="81">
        <f t="shared" si="160"/>
        <v>0.17036999999999999</v>
      </c>
      <c r="FH25" s="81" t="str">
        <f t="shared" si="136"/>
        <v xml:space="preserve"> </v>
      </c>
      <c r="FI25" s="81">
        <f t="shared" si="161"/>
        <v>0.63331747282649098</v>
      </c>
      <c r="FJ25" s="81">
        <f t="shared" si="161"/>
        <v>0.63331747282649098</v>
      </c>
      <c r="FK25" s="81" t="str">
        <f t="shared" si="162"/>
        <v xml:space="preserve"> </v>
      </c>
      <c r="FL25" s="78">
        <f t="shared" si="137"/>
        <v>3473494.22</v>
      </c>
      <c r="FM25" s="79">
        <v>3403494.22</v>
      </c>
      <c r="FN25" s="83">
        <v>70000</v>
      </c>
      <c r="FO25" s="78">
        <f t="shared" si="138"/>
        <v>3925219.33</v>
      </c>
      <c r="FP25" s="79">
        <v>3921019.33</v>
      </c>
      <c r="FQ25" s="83">
        <v>4200</v>
      </c>
      <c r="FR25" s="78">
        <f t="shared" si="139"/>
        <v>1333545.4099999999</v>
      </c>
      <c r="FS25" s="79">
        <v>1322645.4099999999</v>
      </c>
      <c r="FT25" s="83">
        <v>10900</v>
      </c>
      <c r="FU25" s="81">
        <f t="shared" si="140"/>
        <v>1.1300491900631404</v>
      </c>
      <c r="FV25" s="81">
        <f t="shared" si="140"/>
        <v>1.1520569968824568</v>
      </c>
      <c r="FW25" s="81">
        <f t="shared" si="140"/>
        <v>0.06</v>
      </c>
      <c r="FX25" s="81" t="str">
        <f t="shared" si="141"/>
        <v>СВ.200</v>
      </c>
      <c r="FY25" s="81" t="str">
        <f t="shared" si="141"/>
        <v>СВ.200</v>
      </c>
      <c r="FZ25" s="81" t="str">
        <f t="shared" si="142"/>
        <v>СВ.200</v>
      </c>
      <c r="GA25" s="78">
        <f t="shared" si="143"/>
        <v>0</v>
      </c>
      <c r="GB25" s="79">
        <v>0</v>
      </c>
      <c r="GC25" s="78"/>
      <c r="GD25" s="78">
        <f t="shared" si="144"/>
        <v>157.37</v>
      </c>
      <c r="GE25" s="79">
        <v>157.37</v>
      </c>
      <c r="GF25" s="78"/>
      <c r="GG25" s="81">
        <f>IF(GA25&lt;0," ",IF(GD25&lt;0," ",IF(GD25=0," ",IF(GA25/GD25*100&gt;200,"СВ.200",GA25/GD25))))</f>
        <v>0</v>
      </c>
      <c r="GH25" s="96" t="str">
        <f t="shared" si="166"/>
        <v xml:space="preserve"> </v>
      </c>
      <c r="GI25" s="81" t="str">
        <f t="shared" si="145"/>
        <v xml:space="preserve"> </v>
      </c>
      <c r="GJ25" s="86">
        <f t="shared" si="82"/>
        <v>0.90851382125573521</v>
      </c>
      <c r="GK25" s="81">
        <f t="shared" si="82"/>
        <v>0.87848022710601847</v>
      </c>
      <c r="GL25" s="81">
        <f t="shared" si="82"/>
        <v>0.94385892175840058</v>
      </c>
      <c r="GM25" s="86">
        <f t="shared" si="32"/>
        <v>0.88441844064035846</v>
      </c>
      <c r="GN25" s="81">
        <f t="shared" si="32"/>
        <v>0.83938542309350272</v>
      </c>
      <c r="GO25" s="81">
        <f t="shared" si="32"/>
        <v>0.94552009158044314</v>
      </c>
      <c r="GP25" s="86">
        <f t="shared" si="33"/>
        <v>0.84281901253801939</v>
      </c>
      <c r="GQ25" s="81">
        <f t="shared" si="33"/>
        <v>0.76508940823248928</v>
      </c>
      <c r="GR25" s="81">
        <f t="shared" si="33"/>
        <v>0.9279589399376128</v>
      </c>
      <c r="GS25" s="86">
        <f t="shared" si="34"/>
        <v>0.80548367586895153</v>
      </c>
      <c r="GT25" s="81">
        <f t="shared" si="34"/>
        <v>0.70958075947649046</v>
      </c>
      <c r="GU25" s="81">
        <f t="shared" si="34"/>
        <v>0.92100026882888786</v>
      </c>
      <c r="GV25" s="86">
        <f t="shared" si="146"/>
        <v>7.1065610521234682E-2</v>
      </c>
      <c r="GW25" s="81">
        <f t="shared" si="146"/>
        <v>1.6723501514065302E-2</v>
      </c>
      <c r="GX25" s="81">
        <f t="shared" si="146"/>
        <v>0.13058840440328215</v>
      </c>
      <c r="GY25" s="89">
        <f t="shared" si="37"/>
        <v>6.7423048300623775E-2</v>
      </c>
      <c r="GZ25" s="90">
        <f t="shared" si="37"/>
        <v>0.10879281660035216</v>
      </c>
      <c r="HA25" s="81">
        <f t="shared" si="37"/>
        <v>1.7592502314200922E-2</v>
      </c>
      <c r="HB25" s="86">
        <f t="shared" si="147"/>
        <v>2.6740583602605509E-2</v>
      </c>
      <c r="HC25" s="81">
        <f t="shared" si="147"/>
        <v>5.1153747271093751E-2</v>
      </c>
      <c r="HD25" s="81" t="str">
        <f t="shared" si="147"/>
        <v xml:space="preserve"> </v>
      </c>
      <c r="HE25" s="86">
        <f t="shared" si="87"/>
        <v>3.1588788550410342E-2</v>
      </c>
      <c r="HF25" s="81">
        <f t="shared" si="87"/>
        <v>5.7814085450742389E-2</v>
      </c>
      <c r="HG25" s="81" t="str">
        <f t="shared" si="87"/>
        <v xml:space="preserve"> </v>
      </c>
      <c r="HH25" s="86">
        <f t="shared" si="88"/>
        <v>6.8797527065555682E-5</v>
      </c>
      <c r="HI25" s="81">
        <f t="shared" si="88"/>
        <v>1.3160712438769524E-4</v>
      </c>
      <c r="HJ25" s="81" t="str">
        <f t="shared" si="88"/>
        <v xml:space="preserve"> </v>
      </c>
      <c r="HK25" s="86">
        <f t="shared" si="148"/>
        <v>6.4506088771906151E-6</v>
      </c>
      <c r="HL25" s="81">
        <f t="shared" si="148"/>
        <v>1.1805962493309078E-5</v>
      </c>
      <c r="HM25" s="81" t="str">
        <f t="shared" si="148"/>
        <v xml:space="preserve"> </v>
      </c>
      <c r="HN25" s="86">
        <f t="shared" si="40"/>
        <v>1.839082724481949E-2</v>
      </c>
      <c r="HO25" s="81" t="str">
        <f t="shared" si="40"/>
        <v xml:space="preserve"> </v>
      </c>
      <c r="HP25" s="81">
        <f t="shared" si="40"/>
        <v>3.8534937206935842E-2</v>
      </c>
      <c r="HQ25" s="86">
        <f t="shared" si="41"/>
        <v>2.1002055582761796E-2</v>
      </c>
      <c r="HR25" s="81" t="str">
        <f t="shared" si="41"/>
        <v xml:space="preserve"> </v>
      </c>
      <c r="HS25" s="81">
        <f t="shared" si="41"/>
        <v>4.6299366627481665E-2</v>
      </c>
      <c r="HT25" s="86">
        <f t="shared" si="42"/>
        <v>6.4195302449673603E-3</v>
      </c>
      <c r="HU25" s="81" t="str">
        <f t="shared" si="42"/>
        <v xml:space="preserve"> </v>
      </c>
      <c r="HV25" s="81">
        <f t="shared" si="42"/>
        <v>1.3451064032887702E-2</v>
      </c>
      <c r="HW25" s="86">
        <f t="shared" si="43"/>
        <v>5.9143584081581355E-3</v>
      </c>
      <c r="HX25" s="81" t="str">
        <f t="shared" si="43"/>
        <v xml:space="preserve"> </v>
      </c>
      <c r="HY25" s="81">
        <f t="shared" si="43"/>
        <v>1.3038297476481263E-2</v>
      </c>
      <c r="HZ25" s="86">
        <f t="shared" si="44"/>
        <v>1.6976478832768198E-2</v>
      </c>
      <c r="IA25" s="81">
        <f t="shared" si="44"/>
        <v>3.22099320521156E-2</v>
      </c>
      <c r="IB25" s="92">
        <f t="shared" si="44"/>
        <v>2.9074998173296557E-4</v>
      </c>
      <c r="IC25" s="86">
        <f t="shared" si="45"/>
        <v>5.0640109310036402E-2</v>
      </c>
      <c r="ID25" s="81">
        <f t="shared" si="45"/>
        <v>9.2582814291039775E-2</v>
      </c>
      <c r="IE25" s="81">
        <f t="shared" si="45"/>
        <v>1.1945194960885831E-4</v>
      </c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  <c r="IQ25" s="75"/>
      <c r="IR25" s="75"/>
      <c r="IS25" s="75"/>
      <c r="IT25" s="75"/>
      <c r="IU25" s="75"/>
      <c r="IV25" s="75"/>
    </row>
    <row r="26" spans="1:256" s="91" customFormat="1" outlineLevel="1" x14ac:dyDescent="0.25">
      <c r="A26" s="76">
        <v>15</v>
      </c>
      <c r="B26" s="77" t="s">
        <v>102</v>
      </c>
      <c r="C26" s="78">
        <f t="shared" si="149"/>
        <v>235408795.91</v>
      </c>
      <c r="D26" s="126">
        <v>169057389</v>
      </c>
      <c r="E26" s="80">
        <v>66351406.909999996</v>
      </c>
      <c r="F26" s="78">
        <f t="shared" si="150"/>
        <v>105495441.74000001</v>
      </c>
      <c r="G26" s="126">
        <v>76235430.480000004</v>
      </c>
      <c r="H26" s="79">
        <v>29260011.259999998</v>
      </c>
      <c r="I26" s="78">
        <f t="shared" si="95"/>
        <v>92620422.440000013</v>
      </c>
      <c r="J26" s="126">
        <v>67238924.680000007</v>
      </c>
      <c r="K26" s="79">
        <v>25381497.760000002</v>
      </c>
      <c r="L26" s="81">
        <f t="shared" si="151"/>
        <v>0.44813721310707677</v>
      </c>
      <c r="M26" s="81">
        <f t="shared" si="151"/>
        <v>0.45094409023435233</v>
      </c>
      <c r="N26" s="81">
        <f t="shared" si="151"/>
        <v>0.44098554382861388</v>
      </c>
      <c r="O26" s="81">
        <f t="shared" si="96"/>
        <v>1.1390084277400105</v>
      </c>
      <c r="P26" s="81">
        <f t="shared" si="96"/>
        <v>1.1337990731234282</v>
      </c>
      <c r="Q26" s="81">
        <f t="shared" si="96"/>
        <v>1.1528086930359305</v>
      </c>
      <c r="R26" s="78">
        <f t="shared" si="97"/>
        <v>214796051.57999998</v>
      </c>
      <c r="S26" s="79">
        <v>150442618</v>
      </c>
      <c r="T26" s="79">
        <v>64353433.579999998</v>
      </c>
      <c r="U26" s="78">
        <f t="shared" si="48"/>
        <v>95722849.679999992</v>
      </c>
      <c r="V26" s="79">
        <v>67301806.5</v>
      </c>
      <c r="W26" s="79">
        <v>28421043.179999996</v>
      </c>
      <c r="X26" s="78">
        <f t="shared" si="98"/>
        <v>81888333.449999988</v>
      </c>
      <c r="Y26" s="79">
        <v>57548065.729999997</v>
      </c>
      <c r="Z26" s="79">
        <v>24340267.719999999</v>
      </c>
      <c r="AA26" s="81">
        <f t="shared" si="152"/>
        <v>0.44564529457539109</v>
      </c>
      <c r="AB26" s="81">
        <f t="shared" si="152"/>
        <v>0.44735865006018438</v>
      </c>
      <c r="AC26" s="81">
        <f t="shared" si="152"/>
        <v>0.44163988770962476</v>
      </c>
      <c r="AD26" s="81">
        <f t="shared" si="99"/>
        <v>1.1689436778982343</v>
      </c>
      <c r="AE26" s="81">
        <f t="shared" si="99"/>
        <v>1.1694885943823363</v>
      </c>
      <c r="AF26" s="81">
        <f t="shared" si="99"/>
        <v>1.1676553235545102</v>
      </c>
      <c r="AG26" s="78">
        <f t="shared" si="100"/>
        <v>175758133.57999998</v>
      </c>
      <c r="AH26" s="79">
        <v>127776000</v>
      </c>
      <c r="AI26" s="79">
        <v>47982133.579999998</v>
      </c>
      <c r="AJ26" s="78">
        <f t="shared" si="101"/>
        <v>77583465.99000001</v>
      </c>
      <c r="AK26" s="127">
        <v>53575713.200000003</v>
      </c>
      <c r="AL26" s="127">
        <v>24007752.789999999</v>
      </c>
      <c r="AM26" s="78">
        <f t="shared" si="102"/>
        <v>66194293.659999996</v>
      </c>
      <c r="AN26" s="127">
        <v>45783368.159999996</v>
      </c>
      <c r="AO26" s="127">
        <v>20410925.5</v>
      </c>
      <c r="AP26" s="81">
        <f t="shared" si="103"/>
        <v>0.44142176757177654</v>
      </c>
      <c r="AQ26" s="81">
        <f t="shared" si="103"/>
        <v>0.4192940239168545</v>
      </c>
      <c r="AR26" s="81">
        <f t="shared" si="103"/>
        <v>0.50034775444014346</v>
      </c>
      <c r="AS26" s="81">
        <f t="shared" si="104"/>
        <v>1.1720567091250991</v>
      </c>
      <c r="AT26" s="81">
        <f t="shared" si="104"/>
        <v>1.1702003446484748</v>
      </c>
      <c r="AU26" s="81">
        <f t="shared" si="104"/>
        <v>1.1762206858282835</v>
      </c>
      <c r="AV26" s="78">
        <f t="shared" si="105"/>
        <v>14413800</v>
      </c>
      <c r="AW26" s="79">
        <v>12357500</v>
      </c>
      <c r="AX26" s="79">
        <v>2056300</v>
      </c>
      <c r="AY26" s="78">
        <f t="shared" si="106"/>
        <v>6134330.5300000003</v>
      </c>
      <c r="AZ26" s="79">
        <v>5300025.33</v>
      </c>
      <c r="BA26" s="79">
        <v>834305.2</v>
      </c>
      <c r="BB26" s="78">
        <f t="shared" si="107"/>
        <v>6490628.7300000004</v>
      </c>
      <c r="BC26" s="79">
        <v>881345.75</v>
      </c>
      <c r="BD26" s="79">
        <v>5609282.9800000004</v>
      </c>
      <c r="BE26" s="81">
        <f t="shared" si="153"/>
        <v>0.42558732117831527</v>
      </c>
      <c r="BF26" s="81">
        <f t="shared" si="153"/>
        <v>0.42889138822577383</v>
      </c>
      <c r="BG26" s="128">
        <f t="shared" si="154"/>
        <v>0.40573126489325484</v>
      </c>
      <c r="BH26" s="129">
        <f t="shared" si="108"/>
        <v>0.94510574940865544</v>
      </c>
      <c r="BI26" s="129">
        <f t="shared" si="108"/>
        <v>6.0135597522311759</v>
      </c>
      <c r="BJ26" s="129">
        <f t="shared" si="155"/>
        <v>0.1487365146266876</v>
      </c>
      <c r="BK26" s="78">
        <f t="shared" si="109"/>
        <v>6001118</v>
      </c>
      <c r="BL26" s="79">
        <v>6001118</v>
      </c>
      <c r="BM26" s="80"/>
      <c r="BN26" s="78">
        <f t="shared" si="110"/>
        <v>3470967.83</v>
      </c>
      <c r="BO26" s="79">
        <v>3470967.83</v>
      </c>
      <c r="BP26" s="80"/>
      <c r="BQ26" s="78">
        <f t="shared" si="111"/>
        <v>2977689.37</v>
      </c>
      <c r="BR26" s="79">
        <v>2977689.37</v>
      </c>
      <c r="BS26" s="78">
        <v>0</v>
      </c>
      <c r="BT26" s="81">
        <f t="shared" si="112"/>
        <v>0.57838686558071351</v>
      </c>
      <c r="BU26" s="81">
        <f t="shared" si="112"/>
        <v>0.57838686558071351</v>
      </c>
      <c r="BV26" s="121"/>
      <c r="BW26" s="81">
        <f t="shared" si="165"/>
        <v>1.1656581324330684</v>
      </c>
      <c r="BX26" s="81">
        <f t="shared" si="113"/>
        <v>1.1656581324330684</v>
      </c>
      <c r="BY26" s="121"/>
      <c r="BZ26" s="78">
        <f t="shared" si="114"/>
        <v>0</v>
      </c>
      <c r="CA26" s="126">
        <v>0</v>
      </c>
      <c r="CB26" s="126"/>
      <c r="CC26" s="78">
        <f t="shared" si="115"/>
        <v>0</v>
      </c>
      <c r="CD26" s="79">
        <v>0</v>
      </c>
      <c r="CE26" s="80"/>
      <c r="CF26" s="78">
        <f t="shared" si="116"/>
        <v>4851</v>
      </c>
      <c r="CG26" s="79">
        <v>4851</v>
      </c>
      <c r="CH26" s="80"/>
      <c r="CI26" s="81" t="str">
        <f t="shared" si="62"/>
        <v xml:space="preserve"> </v>
      </c>
      <c r="CJ26" s="81" t="str">
        <f t="shared" si="62"/>
        <v xml:space="preserve"> </v>
      </c>
      <c r="CK26" s="121"/>
      <c r="CL26" s="81">
        <f t="shared" si="163"/>
        <v>0</v>
      </c>
      <c r="CM26" s="81">
        <f t="shared" si="156"/>
        <v>0</v>
      </c>
      <c r="CN26" s="121"/>
      <c r="CO26" s="78">
        <f t="shared" si="117"/>
        <v>2978000</v>
      </c>
      <c r="CP26" s="79">
        <v>2978000</v>
      </c>
      <c r="CQ26" s="80"/>
      <c r="CR26" s="78">
        <f t="shared" si="118"/>
        <v>2461143.06</v>
      </c>
      <c r="CS26" s="80">
        <v>2461143.06</v>
      </c>
      <c r="CT26" s="80"/>
      <c r="CU26" s="78">
        <f t="shared" si="119"/>
        <v>2549862.16</v>
      </c>
      <c r="CV26" s="80">
        <v>2549862.16</v>
      </c>
      <c r="CW26" s="78"/>
      <c r="CX26" s="81">
        <f t="shared" si="120"/>
        <v>0.82644159167226328</v>
      </c>
      <c r="CY26" s="81">
        <f t="shared" si="120"/>
        <v>0.82644159167226328</v>
      </c>
      <c r="CZ26" s="81" t="str">
        <f t="shared" si="120"/>
        <v xml:space="preserve"> </v>
      </c>
      <c r="DA26" s="81">
        <f t="shared" si="121"/>
        <v>0.96520631530921652</v>
      </c>
      <c r="DB26" s="81">
        <f t="shared" si="121"/>
        <v>0.96520631530921652</v>
      </c>
      <c r="DC26" s="81" t="str">
        <f t="shared" si="121"/>
        <v xml:space="preserve"> </v>
      </c>
      <c r="DD26" s="78">
        <f t="shared" si="122"/>
        <v>54000</v>
      </c>
      <c r="DE26" s="79">
        <v>28000</v>
      </c>
      <c r="DF26" s="79">
        <v>26000</v>
      </c>
      <c r="DG26" s="78">
        <f t="shared" si="123"/>
        <v>32681</v>
      </c>
      <c r="DH26" s="79">
        <v>22756.7</v>
      </c>
      <c r="DI26" s="79">
        <v>9924.2999999999993</v>
      </c>
      <c r="DJ26" s="78">
        <f t="shared" si="157"/>
        <v>33417</v>
      </c>
      <c r="DK26" s="79">
        <v>23391.9</v>
      </c>
      <c r="DL26" s="79">
        <v>10025.1</v>
      </c>
      <c r="DM26" s="81">
        <f t="shared" si="124"/>
        <v>0.60520370370370369</v>
      </c>
      <c r="DN26" s="81">
        <f t="shared" si="124"/>
        <v>0.81273928571428578</v>
      </c>
      <c r="DO26" s="81">
        <f t="shared" si="124"/>
        <v>0.38170384615384612</v>
      </c>
      <c r="DP26" s="81">
        <f t="shared" si="125"/>
        <v>0.9779752820420744</v>
      </c>
      <c r="DQ26" s="81">
        <f t="shared" si="125"/>
        <v>0.97284530115125323</v>
      </c>
      <c r="DR26" s="81">
        <f t="shared" si="125"/>
        <v>0.98994523745399032</v>
      </c>
      <c r="DS26" s="78">
        <f t="shared" si="158"/>
        <v>3450000</v>
      </c>
      <c r="DT26" s="80"/>
      <c r="DU26" s="79">
        <v>3450000</v>
      </c>
      <c r="DV26" s="78">
        <f t="shared" si="126"/>
        <v>628612.48</v>
      </c>
      <c r="DW26" s="80"/>
      <c r="DX26" s="79">
        <v>628612.48</v>
      </c>
      <c r="DY26" s="78">
        <f t="shared" si="127"/>
        <v>660929.4</v>
      </c>
      <c r="DZ26" s="78"/>
      <c r="EA26" s="79">
        <v>660929.4</v>
      </c>
      <c r="EB26" s="81">
        <f t="shared" si="159"/>
        <v>0.18220651594202897</v>
      </c>
      <c r="EC26" s="81" t="str">
        <f>IF(DW26&lt;0," ",IF(DT26&lt;0," ",IF(DT26=0," ",IF(DW26/DT26*100&gt;200,"СВ.200",DW26/DT26))))</f>
        <v xml:space="preserve"> </v>
      </c>
      <c r="ED26" s="81">
        <f t="shared" si="159"/>
        <v>0.18220651594202897</v>
      </c>
      <c r="EE26" s="81">
        <f t="shared" si="164"/>
        <v>0.9511038244024248</v>
      </c>
      <c r="EF26" s="81" t="str">
        <f t="shared" si="164"/>
        <v xml:space="preserve"> </v>
      </c>
      <c r="EG26" s="81">
        <f t="shared" si="164"/>
        <v>0.9511038244024248</v>
      </c>
      <c r="EH26" s="78">
        <f t="shared" si="128"/>
        <v>10836000</v>
      </c>
      <c r="EI26" s="79"/>
      <c r="EJ26" s="79">
        <v>10836000</v>
      </c>
      <c r="EK26" s="78">
        <f t="shared" si="129"/>
        <v>2940448.41</v>
      </c>
      <c r="EL26" s="80"/>
      <c r="EM26" s="79">
        <v>2940448.41</v>
      </c>
      <c r="EN26" s="78">
        <f t="shared" si="130"/>
        <v>2377041.9699999997</v>
      </c>
      <c r="EO26" s="80"/>
      <c r="EP26" s="79">
        <v>2377041.9699999997</v>
      </c>
      <c r="EQ26" s="81">
        <f t="shared" si="131"/>
        <v>0.27135921096345517</v>
      </c>
      <c r="ER26" s="81" t="str">
        <f t="shared" si="131"/>
        <v xml:space="preserve"> </v>
      </c>
      <c r="ES26" s="81">
        <f t="shared" si="131"/>
        <v>0.27135921096345517</v>
      </c>
      <c r="ET26" s="81">
        <f t="shared" si="132"/>
        <v>1.2370199799206745</v>
      </c>
      <c r="EU26" s="81" t="str">
        <f t="shared" si="132"/>
        <v xml:space="preserve"> </v>
      </c>
      <c r="EV26" s="81">
        <f t="shared" si="132"/>
        <v>1.2370199799206745</v>
      </c>
      <c r="EW26" s="78">
        <f t="shared" si="133"/>
        <v>0</v>
      </c>
      <c r="EX26" s="79">
        <v>0</v>
      </c>
      <c r="EY26" s="78"/>
      <c r="EZ26" s="78">
        <f t="shared" si="134"/>
        <v>0</v>
      </c>
      <c r="FA26" s="79">
        <v>0</v>
      </c>
      <c r="FB26" s="78"/>
      <c r="FC26" s="78">
        <f t="shared" si="135"/>
        <v>0</v>
      </c>
      <c r="FD26" s="79">
        <v>0</v>
      </c>
      <c r="FE26" s="78">
        <v>0</v>
      </c>
      <c r="FF26" s="81" t="str">
        <f t="shared" si="160"/>
        <v xml:space="preserve"> </v>
      </c>
      <c r="FG26" s="81" t="str">
        <f t="shared" si="160"/>
        <v xml:space="preserve"> </v>
      </c>
      <c r="FH26" s="81" t="str">
        <f t="shared" si="136"/>
        <v xml:space="preserve"> </v>
      </c>
      <c r="FI26" s="81" t="str">
        <f t="shared" si="161"/>
        <v xml:space="preserve"> </v>
      </c>
      <c r="FJ26" s="81" t="str">
        <f t="shared" si="161"/>
        <v xml:space="preserve"> </v>
      </c>
      <c r="FK26" s="81" t="str">
        <f t="shared" si="162"/>
        <v xml:space="preserve"> </v>
      </c>
      <c r="FL26" s="78">
        <f t="shared" si="137"/>
        <v>1305000</v>
      </c>
      <c r="FM26" s="79">
        <v>1302000</v>
      </c>
      <c r="FN26" s="83">
        <v>3000</v>
      </c>
      <c r="FO26" s="78">
        <f t="shared" si="138"/>
        <v>2471200.38</v>
      </c>
      <c r="FP26" s="79">
        <v>2471200.38</v>
      </c>
      <c r="FQ26" s="83">
        <v>0</v>
      </c>
      <c r="FR26" s="78">
        <f t="shared" si="139"/>
        <v>599620.16</v>
      </c>
      <c r="FS26" s="79">
        <v>599620.16</v>
      </c>
      <c r="FT26" s="83">
        <v>0</v>
      </c>
      <c r="FU26" s="81">
        <f t="shared" si="140"/>
        <v>1.8936401379310344</v>
      </c>
      <c r="FV26" s="81">
        <f t="shared" si="140"/>
        <v>1.8980033640552993</v>
      </c>
      <c r="FW26" s="81">
        <f t="shared" si="140"/>
        <v>0</v>
      </c>
      <c r="FX26" s="81" t="str">
        <f t="shared" si="141"/>
        <v>СВ.200</v>
      </c>
      <c r="FY26" s="81" t="str">
        <f t="shared" si="141"/>
        <v>СВ.200</v>
      </c>
      <c r="FZ26" s="81" t="str">
        <f t="shared" si="142"/>
        <v xml:space="preserve"> </v>
      </c>
      <c r="GA26" s="78">
        <f t="shared" si="143"/>
        <v>0</v>
      </c>
      <c r="GB26" s="79">
        <v>0</v>
      </c>
      <c r="GC26" s="78"/>
      <c r="GD26" s="78">
        <f t="shared" si="144"/>
        <v>0</v>
      </c>
      <c r="GE26" s="79">
        <v>0</v>
      </c>
      <c r="GF26" s="78"/>
      <c r="GG26" s="96" t="str">
        <f t="shared" ref="GG26:GG37" si="167">IF(GA26&lt;=0," ",IF(GD26&lt;0," ",IF(GD26=0," ",IF(GA26/GD26*100&gt;200,"СВ.200",GA26/GD26))))</f>
        <v xml:space="preserve"> </v>
      </c>
      <c r="GH26" s="96" t="str">
        <f t="shared" si="166"/>
        <v xml:space="preserve"> </v>
      </c>
      <c r="GI26" s="81" t="str">
        <f t="shared" si="145"/>
        <v xml:space="preserve"> </v>
      </c>
      <c r="GJ26" s="86">
        <f t="shared" si="82"/>
        <v>0.88412826558902469</v>
      </c>
      <c r="GK26" s="81">
        <f t="shared" si="82"/>
        <v>0.85587427228915036</v>
      </c>
      <c r="GL26" s="81">
        <f t="shared" si="82"/>
        <v>0.95897680862470891</v>
      </c>
      <c r="GM26" s="86">
        <f t="shared" si="32"/>
        <v>0.90736479321935848</v>
      </c>
      <c r="GN26" s="81">
        <f t="shared" si="32"/>
        <v>0.88281532715495459</v>
      </c>
      <c r="GO26" s="81">
        <f t="shared" si="32"/>
        <v>0.97132714432181655</v>
      </c>
      <c r="GP26" s="86">
        <f t="shared" si="33"/>
        <v>0.80834828199816056</v>
      </c>
      <c r="GQ26" s="81">
        <f t="shared" si="33"/>
        <v>0.79556745442676058</v>
      </c>
      <c r="GR26" s="81">
        <f t="shared" si="33"/>
        <v>0.83856618730732679</v>
      </c>
      <c r="GS26" s="86">
        <f t="shared" si="34"/>
        <v>0.81050100628387411</v>
      </c>
      <c r="GT26" s="81">
        <f t="shared" si="34"/>
        <v>0.79605163644455823</v>
      </c>
      <c r="GU26" s="81">
        <f t="shared" si="34"/>
        <v>0.84471750871179674</v>
      </c>
      <c r="GV26" s="86">
        <f t="shared" si="146"/>
        <v>7.9261946806660794E-2</v>
      </c>
      <c r="GW26" s="81">
        <f t="shared" si="146"/>
        <v>1.5314950013003679E-2</v>
      </c>
      <c r="GX26" s="81">
        <f t="shared" si="146"/>
        <v>0.23045280538927451</v>
      </c>
      <c r="GY26" s="89">
        <f t="shared" si="37"/>
        <v>6.4084286568013515E-2</v>
      </c>
      <c r="GZ26" s="90">
        <f t="shared" si="37"/>
        <v>7.8750119879768751E-2</v>
      </c>
      <c r="HA26" s="81">
        <f t="shared" si="37"/>
        <v>2.9355192725195392E-2</v>
      </c>
      <c r="HB26" s="86">
        <f t="shared" si="147"/>
        <v>3.6362803400048931E-2</v>
      </c>
      <c r="HC26" s="81">
        <f t="shared" si="147"/>
        <v>5.1742649074784118E-2</v>
      </c>
      <c r="HD26" s="81" t="str">
        <f t="shared" si="147"/>
        <v xml:space="preserve"> </v>
      </c>
      <c r="HE26" s="86">
        <f t="shared" si="87"/>
        <v>3.6260598609458371E-2</v>
      </c>
      <c r="HF26" s="81">
        <f t="shared" si="87"/>
        <v>5.1573174785434626E-2</v>
      </c>
      <c r="HG26" s="81" t="str">
        <f t="shared" si="87"/>
        <v xml:space="preserve"> </v>
      </c>
      <c r="HH26" s="86">
        <f t="shared" si="88"/>
        <v>5.9239207779969791E-5</v>
      </c>
      <c r="HI26" s="81">
        <f t="shared" si="88"/>
        <v>8.4294753237399567E-5</v>
      </c>
      <c r="HJ26" s="81" t="str">
        <f t="shared" si="88"/>
        <v xml:space="preserve"> </v>
      </c>
      <c r="HK26" s="86" t="str">
        <f t="shared" si="148"/>
        <v xml:space="preserve"> </v>
      </c>
      <c r="HL26" s="81" t="str">
        <f t="shared" si="148"/>
        <v xml:space="preserve"> </v>
      </c>
      <c r="HM26" s="81" t="str">
        <f t="shared" si="148"/>
        <v xml:space="preserve"> </v>
      </c>
      <c r="HN26" s="86">
        <f t="shared" si="40"/>
        <v>2.9027846456924078E-2</v>
      </c>
      <c r="HO26" s="81" t="str">
        <f t="shared" si="40"/>
        <v xml:space="preserve"> </v>
      </c>
      <c r="HP26" s="81">
        <f t="shared" si="40"/>
        <v>9.7658825997498103E-2</v>
      </c>
      <c r="HQ26" s="86">
        <f t="shared" si="41"/>
        <v>3.0718354288760456E-2</v>
      </c>
      <c r="HR26" s="81" t="str">
        <f t="shared" si="41"/>
        <v xml:space="preserve"> </v>
      </c>
      <c r="HS26" s="81">
        <f t="shared" si="41"/>
        <v>0.10346025623961634</v>
      </c>
      <c r="HT26" s="86">
        <f t="shared" ref="HT26:HV42" si="168">IF(DY26&lt;=0," ",IF(X26&lt;=0," ",IF(DY26/X26*100&gt;200,"СВ.200",DY26/X26)))</f>
        <v>8.0711057626243598E-3</v>
      </c>
      <c r="HU26" s="81" t="str">
        <f t="shared" si="168"/>
        <v xml:space="preserve"> </v>
      </c>
      <c r="HV26" s="81">
        <f t="shared" si="168"/>
        <v>2.7153744059147104E-2</v>
      </c>
      <c r="HW26" s="86">
        <f t="shared" si="43"/>
        <v>6.5670054966127916E-3</v>
      </c>
      <c r="HX26" s="81" t="str">
        <f t="shared" si="43"/>
        <v xml:space="preserve"> </v>
      </c>
      <c r="HY26" s="81">
        <f t="shared" si="43"/>
        <v>2.2117853873933703E-2</v>
      </c>
      <c r="HZ26" s="86">
        <f t="shared" si="44"/>
        <v>7.3224125432485541E-3</v>
      </c>
      <c r="IA26" s="81">
        <f t="shared" si="44"/>
        <v>1.0419466795170078E-2</v>
      </c>
      <c r="IB26" s="131" t="str">
        <f t="shared" si="44"/>
        <v xml:space="preserve"> </v>
      </c>
      <c r="IC26" s="86">
        <f t="shared" si="45"/>
        <v>2.5816201547082904E-2</v>
      </c>
      <c r="ID26" s="81">
        <f t="shared" si="45"/>
        <v>3.6718187943439527E-2</v>
      </c>
      <c r="IE26" s="81" t="str">
        <f t="shared" si="45"/>
        <v xml:space="preserve"> </v>
      </c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  <c r="IQ26" s="75"/>
      <c r="IR26" s="75"/>
      <c r="IS26" s="75"/>
      <c r="IT26" s="75"/>
      <c r="IU26" s="75"/>
      <c r="IV26" s="75"/>
    </row>
    <row r="27" spans="1:256" s="91" customFormat="1" outlineLevel="1" x14ac:dyDescent="0.25">
      <c r="A27" s="76">
        <v>16</v>
      </c>
      <c r="B27" s="77" t="s">
        <v>103</v>
      </c>
      <c r="C27" s="78">
        <f t="shared" si="149"/>
        <v>40776432.75</v>
      </c>
      <c r="D27" s="126">
        <v>24644750</v>
      </c>
      <c r="E27" s="80">
        <v>16131682.75</v>
      </c>
      <c r="F27" s="78">
        <f t="shared" si="150"/>
        <v>23976284.759999998</v>
      </c>
      <c r="G27" s="126">
        <v>15234358.939999999</v>
      </c>
      <c r="H27" s="79">
        <v>8741925.8200000003</v>
      </c>
      <c r="I27" s="78">
        <f t="shared" si="95"/>
        <v>20637784.579999998</v>
      </c>
      <c r="J27" s="126">
        <v>13809638</v>
      </c>
      <c r="K27" s="79">
        <v>6828146.5800000001</v>
      </c>
      <c r="L27" s="81">
        <f t="shared" si="151"/>
        <v>0.58799368024658794</v>
      </c>
      <c r="M27" s="81">
        <f t="shared" si="151"/>
        <v>0.61815838829771041</v>
      </c>
      <c r="N27" s="81">
        <f t="shared" si="151"/>
        <v>0.54191034844148545</v>
      </c>
      <c r="O27" s="81">
        <f t="shared" si="96"/>
        <v>1.1617664031262023</v>
      </c>
      <c r="P27" s="81">
        <f t="shared" si="96"/>
        <v>1.1031685942817617</v>
      </c>
      <c r="Q27" s="81">
        <f t="shared" si="96"/>
        <v>1.2802779960239226</v>
      </c>
      <c r="R27" s="78">
        <f t="shared" si="97"/>
        <v>37653948</v>
      </c>
      <c r="S27" s="79">
        <v>22131500</v>
      </c>
      <c r="T27" s="79">
        <v>15522448</v>
      </c>
      <c r="U27" s="78">
        <f t="shared" si="48"/>
        <v>21848367.619999997</v>
      </c>
      <c r="V27" s="79">
        <v>13682908.639999999</v>
      </c>
      <c r="W27" s="79">
        <v>8165458.9800000004</v>
      </c>
      <c r="X27" s="78">
        <f t="shared" si="98"/>
        <v>17457804.150000002</v>
      </c>
      <c r="Y27" s="79">
        <v>11020433.270000001</v>
      </c>
      <c r="Z27" s="79">
        <v>6437370.8799999999</v>
      </c>
      <c r="AA27" s="81">
        <f t="shared" si="152"/>
        <v>0.58024108441430888</v>
      </c>
      <c r="AB27" s="81">
        <f t="shared" si="152"/>
        <v>0.61825491448839887</v>
      </c>
      <c r="AC27" s="81">
        <f t="shared" si="152"/>
        <v>0.52604196064950581</v>
      </c>
      <c r="AD27" s="81">
        <f t="shared" si="99"/>
        <v>1.2514957455287981</v>
      </c>
      <c r="AE27" s="81">
        <f t="shared" si="99"/>
        <v>1.2415944368764367</v>
      </c>
      <c r="AF27" s="81">
        <f t="shared" si="99"/>
        <v>1.2684462542571417</v>
      </c>
      <c r="AG27" s="78">
        <f t="shared" si="100"/>
        <v>26252800</v>
      </c>
      <c r="AH27" s="79">
        <v>12455000</v>
      </c>
      <c r="AI27" s="79">
        <v>13797800</v>
      </c>
      <c r="AJ27" s="78">
        <f t="shared" si="101"/>
        <v>14775727.710000001</v>
      </c>
      <c r="AK27" s="127">
        <v>7184411.6200000001</v>
      </c>
      <c r="AL27" s="127">
        <v>7591316.0899999999</v>
      </c>
      <c r="AM27" s="78">
        <f t="shared" si="102"/>
        <v>12269047.82</v>
      </c>
      <c r="AN27" s="127">
        <v>6042338.6799999997</v>
      </c>
      <c r="AO27" s="127">
        <v>6226709.1399999997</v>
      </c>
      <c r="AP27" s="81">
        <f t="shared" si="103"/>
        <v>0.56282483049427112</v>
      </c>
      <c r="AQ27" s="81">
        <f t="shared" si="103"/>
        <v>0.57682951585708553</v>
      </c>
      <c r="AR27" s="81">
        <f t="shared" si="103"/>
        <v>0.55018307918653697</v>
      </c>
      <c r="AS27" s="81">
        <f t="shared" si="104"/>
        <v>1.2043092444316514</v>
      </c>
      <c r="AT27" s="81">
        <f t="shared" si="104"/>
        <v>1.1890117387461638</v>
      </c>
      <c r="AU27" s="81">
        <f t="shared" si="104"/>
        <v>1.2191537968641972</v>
      </c>
      <c r="AV27" s="78">
        <f t="shared" si="105"/>
        <v>7769163</v>
      </c>
      <c r="AW27" s="79">
        <v>7266500</v>
      </c>
      <c r="AX27" s="79">
        <v>502663</v>
      </c>
      <c r="AY27" s="78">
        <f t="shared" si="106"/>
        <v>4418950.76</v>
      </c>
      <c r="AZ27" s="79">
        <v>4163982.31</v>
      </c>
      <c r="BA27" s="79">
        <v>254968.45</v>
      </c>
      <c r="BB27" s="78">
        <f t="shared" si="107"/>
        <v>4697873.3899999997</v>
      </c>
      <c r="BC27" s="79">
        <v>268992.43</v>
      </c>
      <c r="BD27" s="79">
        <v>4428880.96</v>
      </c>
      <c r="BE27" s="81">
        <f t="shared" si="153"/>
        <v>0.56878080174144885</v>
      </c>
      <c r="BF27" s="81">
        <f t="shared" si="153"/>
        <v>0.5730382316108168</v>
      </c>
      <c r="BG27" s="128">
        <f t="shared" si="154"/>
        <v>0.5072353644489449</v>
      </c>
      <c r="BH27" s="129">
        <f t="shared" si="108"/>
        <v>0.94062789546569714</v>
      </c>
      <c r="BI27" s="129">
        <f t="shared" si="108"/>
        <v>15.479923765884417</v>
      </c>
      <c r="BJ27" s="129">
        <f t="shared" si="155"/>
        <v>5.7569497194162565E-2</v>
      </c>
      <c r="BK27" s="78">
        <f t="shared" si="109"/>
        <v>1300000</v>
      </c>
      <c r="BL27" s="79">
        <v>1300000</v>
      </c>
      <c r="BM27" s="80"/>
      <c r="BN27" s="78">
        <f t="shared" si="110"/>
        <v>1205420.81</v>
      </c>
      <c r="BO27" s="79">
        <v>1205420.81</v>
      </c>
      <c r="BP27" s="80"/>
      <c r="BQ27" s="78">
        <f t="shared" si="111"/>
        <v>1034111.75</v>
      </c>
      <c r="BR27" s="79">
        <v>1034111.75</v>
      </c>
      <c r="BS27" s="78">
        <v>0</v>
      </c>
      <c r="BT27" s="81">
        <f t="shared" si="112"/>
        <v>0.927246776923077</v>
      </c>
      <c r="BU27" s="81">
        <f t="shared" si="112"/>
        <v>0.927246776923077</v>
      </c>
      <c r="BV27" s="121"/>
      <c r="BW27" s="81">
        <f t="shared" si="165"/>
        <v>1.165658169922158</v>
      </c>
      <c r="BX27" s="81">
        <f t="shared" si="113"/>
        <v>1.165658169922158</v>
      </c>
      <c r="BY27" s="121"/>
      <c r="BZ27" s="78">
        <f t="shared" si="114"/>
        <v>0</v>
      </c>
      <c r="CA27" s="126">
        <v>0</v>
      </c>
      <c r="CB27" s="126"/>
      <c r="CC27" s="78">
        <f t="shared" si="115"/>
        <v>267</v>
      </c>
      <c r="CD27" s="79">
        <v>267</v>
      </c>
      <c r="CE27" s="80"/>
      <c r="CF27" s="78">
        <f t="shared" si="116"/>
        <v>0</v>
      </c>
      <c r="CG27" s="79">
        <v>0</v>
      </c>
      <c r="CH27" s="80"/>
      <c r="CI27" s="81">
        <f t="shared" ref="CI27:CJ42" si="169">IF(BZ27&lt;0," ",IF(CC27&lt;0," ",IF(CC27=0," ",IF(BZ27/CC27*100&gt;200,"СВ.200",BZ27/CC27))))</f>
        <v>0</v>
      </c>
      <c r="CJ27" s="81">
        <f t="shared" si="169"/>
        <v>0</v>
      </c>
      <c r="CK27" s="121"/>
      <c r="CL27" s="81" t="str">
        <f t="shared" si="163"/>
        <v xml:space="preserve"> </v>
      </c>
      <c r="CM27" s="81" t="str">
        <f t="shared" si="156"/>
        <v xml:space="preserve"> </v>
      </c>
      <c r="CN27" s="121"/>
      <c r="CO27" s="78">
        <f t="shared" si="117"/>
        <v>200000</v>
      </c>
      <c r="CP27" s="79">
        <v>200000</v>
      </c>
      <c r="CQ27" s="80"/>
      <c r="CR27" s="78">
        <f t="shared" si="118"/>
        <v>237548.53</v>
      </c>
      <c r="CS27" s="80">
        <v>237548.53</v>
      </c>
      <c r="CT27" s="80"/>
      <c r="CU27" s="78">
        <f t="shared" si="119"/>
        <v>245748</v>
      </c>
      <c r="CV27" s="80">
        <v>245748</v>
      </c>
      <c r="CW27" s="78"/>
      <c r="CX27" s="81">
        <f t="shared" si="120"/>
        <v>1.1877426499999999</v>
      </c>
      <c r="CY27" s="81">
        <f t="shared" si="120"/>
        <v>1.1877426499999999</v>
      </c>
      <c r="CZ27" s="81" t="str">
        <f t="shared" si="120"/>
        <v xml:space="preserve"> </v>
      </c>
      <c r="DA27" s="81">
        <f t="shared" si="121"/>
        <v>0.96663464199098259</v>
      </c>
      <c r="DB27" s="81">
        <f t="shared" si="121"/>
        <v>0.96663464199098259</v>
      </c>
      <c r="DC27" s="81" t="str">
        <f t="shared" si="121"/>
        <v xml:space="preserve"> </v>
      </c>
      <c r="DD27" s="78">
        <f t="shared" si="122"/>
        <v>588500</v>
      </c>
      <c r="DE27" s="79">
        <v>500000</v>
      </c>
      <c r="DF27" s="79">
        <v>88500</v>
      </c>
      <c r="DG27" s="78">
        <f t="shared" si="123"/>
        <v>143098.82</v>
      </c>
      <c r="DH27" s="79">
        <v>100169.18</v>
      </c>
      <c r="DI27" s="79">
        <v>42929.64</v>
      </c>
      <c r="DJ27" s="78">
        <f t="shared" si="157"/>
        <v>-1318415</v>
      </c>
      <c r="DK27" s="79">
        <v>-922890.5</v>
      </c>
      <c r="DL27" s="79">
        <v>-395524.5</v>
      </c>
      <c r="DM27" s="81">
        <f t="shared" si="124"/>
        <v>0.24315857264231097</v>
      </c>
      <c r="DN27" s="81">
        <f t="shared" si="124"/>
        <v>0.20033835999999999</v>
      </c>
      <c r="DO27" s="81">
        <f t="shared" si="124"/>
        <v>0.48508067796610171</v>
      </c>
      <c r="DP27" s="81" t="str">
        <f t="shared" si="125"/>
        <v xml:space="preserve"> </v>
      </c>
      <c r="DQ27" s="81" t="str">
        <f t="shared" si="125"/>
        <v xml:space="preserve"> </v>
      </c>
      <c r="DR27" s="81" t="str">
        <f t="shared" si="125"/>
        <v xml:space="preserve"> </v>
      </c>
      <c r="DS27" s="78">
        <f t="shared" si="158"/>
        <v>145000</v>
      </c>
      <c r="DT27" s="80"/>
      <c r="DU27" s="79">
        <v>145000</v>
      </c>
      <c r="DV27" s="78">
        <f t="shared" si="126"/>
        <v>32339.989999999998</v>
      </c>
      <c r="DW27" s="80"/>
      <c r="DX27" s="79">
        <v>32339.989999999998</v>
      </c>
      <c r="DY27" s="78">
        <f t="shared" si="127"/>
        <v>118247.55</v>
      </c>
      <c r="DZ27" s="78"/>
      <c r="EA27" s="79">
        <v>118247.55</v>
      </c>
      <c r="EB27" s="81">
        <f t="shared" si="159"/>
        <v>0.22303441379310343</v>
      </c>
      <c r="EC27" s="81" t="str">
        <f>IF(DW27&lt;=0," ",IF(DT27&lt;0," ",IF(DT27=0," ",IF(DW27/DT27*100&gt;200,"СВ.200",DW27/DT27))))</f>
        <v xml:space="preserve"> </v>
      </c>
      <c r="ED27" s="81">
        <f>IF(DX27&lt;0," ",IF(DU27&lt;0," ",IF(DU27=0," ",IF(DX27/DU27*100&gt;200,"СВ.200",DX27/DU27))))</f>
        <v>0.22303441379310343</v>
      </c>
      <c r="EE27" s="81">
        <f t="shared" si="164"/>
        <v>0.27349395399735554</v>
      </c>
      <c r="EF27" s="81" t="str">
        <f>IF(DW27&lt;=0," ",IF(DZ27&lt;0," ",IF(DZ27=0," ",IF(DW27/DZ27*100&gt;200,"СВ.200",DW27/DZ27))))</f>
        <v xml:space="preserve"> </v>
      </c>
      <c r="EG27" s="81">
        <f t="shared" si="164"/>
        <v>0.27349395399735554</v>
      </c>
      <c r="EH27" s="78">
        <f t="shared" si="128"/>
        <v>988485</v>
      </c>
      <c r="EI27" s="79"/>
      <c r="EJ27" s="79">
        <v>988485</v>
      </c>
      <c r="EK27" s="78">
        <f t="shared" si="129"/>
        <v>243904.81</v>
      </c>
      <c r="EL27" s="80"/>
      <c r="EM27" s="79">
        <v>243904.81</v>
      </c>
      <c r="EN27" s="78">
        <f t="shared" si="130"/>
        <v>218946.26</v>
      </c>
      <c r="EO27" s="80"/>
      <c r="EP27" s="79">
        <v>218946.26</v>
      </c>
      <c r="EQ27" s="81">
        <f t="shared" si="131"/>
        <v>0.24674609124063593</v>
      </c>
      <c r="ER27" s="81" t="str">
        <f t="shared" si="131"/>
        <v xml:space="preserve"> </v>
      </c>
      <c r="ES27" s="81">
        <f t="shared" si="131"/>
        <v>0.24674609124063593</v>
      </c>
      <c r="ET27" s="81">
        <f t="shared" si="132"/>
        <v>1.1139939544982407</v>
      </c>
      <c r="EU27" s="81" t="str">
        <f t="shared" si="132"/>
        <v xml:space="preserve"> </v>
      </c>
      <c r="EV27" s="81">
        <f t="shared" si="132"/>
        <v>1.1139939544982407</v>
      </c>
      <c r="EW27" s="78">
        <f t="shared" si="133"/>
        <v>0</v>
      </c>
      <c r="EX27" s="79">
        <v>0</v>
      </c>
      <c r="EY27" s="78"/>
      <c r="EZ27" s="78">
        <f t="shared" si="134"/>
        <v>0</v>
      </c>
      <c r="FA27" s="79">
        <v>0</v>
      </c>
      <c r="FB27" s="78"/>
      <c r="FC27" s="78">
        <f t="shared" si="135"/>
        <v>0</v>
      </c>
      <c r="FD27" s="79">
        <v>0</v>
      </c>
      <c r="FE27" s="78">
        <v>0</v>
      </c>
      <c r="FF27" s="81" t="str">
        <f t="shared" si="160"/>
        <v xml:space="preserve"> </v>
      </c>
      <c r="FG27" s="81" t="str">
        <f t="shared" si="160"/>
        <v xml:space="preserve"> </v>
      </c>
      <c r="FH27" s="81" t="str">
        <f t="shared" si="136"/>
        <v xml:space="preserve"> </v>
      </c>
      <c r="FI27" s="81" t="str">
        <f t="shared" si="161"/>
        <v xml:space="preserve"> </v>
      </c>
      <c r="FJ27" s="81" t="str">
        <f t="shared" si="161"/>
        <v xml:space="preserve"> </v>
      </c>
      <c r="FK27" s="81" t="str">
        <f t="shared" si="162"/>
        <v xml:space="preserve"> </v>
      </c>
      <c r="FL27" s="78">
        <f t="shared" si="137"/>
        <v>410000</v>
      </c>
      <c r="FM27" s="79">
        <v>410000</v>
      </c>
      <c r="FN27" s="83">
        <v>0</v>
      </c>
      <c r="FO27" s="78">
        <f t="shared" si="138"/>
        <v>791109.19</v>
      </c>
      <c r="FP27" s="79">
        <v>791109.19</v>
      </c>
      <c r="FQ27" s="83">
        <v>0</v>
      </c>
      <c r="FR27" s="78">
        <f t="shared" si="139"/>
        <v>192244.38</v>
      </c>
      <c r="FS27" s="79">
        <v>192244.38</v>
      </c>
      <c r="FT27" s="83">
        <v>0</v>
      </c>
      <c r="FU27" s="81">
        <f t="shared" si="140"/>
        <v>1.9295346097560975</v>
      </c>
      <c r="FV27" s="81">
        <f t="shared" si="140"/>
        <v>1.9295346097560975</v>
      </c>
      <c r="FW27" s="81" t="str">
        <f t="shared" si="140"/>
        <v xml:space="preserve"> </v>
      </c>
      <c r="FX27" s="81" t="str">
        <f t="shared" si="141"/>
        <v>СВ.200</v>
      </c>
      <c r="FY27" s="81" t="str">
        <f t="shared" si="141"/>
        <v>СВ.200</v>
      </c>
      <c r="FZ27" s="81" t="str">
        <f t="shared" si="142"/>
        <v xml:space="preserve"> </v>
      </c>
      <c r="GA27" s="78">
        <f t="shared" si="143"/>
        <v>0</v>
      </c>
      <c r="GB27" s="79">
        <v>0</v>
      </c>
      <c r="GC27" s="78"/>
      <c r="GD27" s="78">
        <f t="shared" si="144"/>
        <v>0</v>
      </c>
      <c r="GE27" s="79">
        <v>0</v>
      </c>
      <c r="GF27" s="78"/>
      <c r="GG27" s="96" t="str">
        <f t="shared" si="167"/>
        <v xml:space="preserve"> </v>
      </c>
      <c r="GH27" s="96" t="str">
        <f t="shared" si="166"/>
        <v xml:space="preserve"> </v>
      </c>
      <c r="GI27" s="81" t="str">
        <f t="shared" si="145"/>
        <v xml:space="preserve"> </v>
      </c>
      <c r="GJ27" s="86">
        <f t="shared" si="82"/>
        <v>0.84591464177401565</v>
      </c>
      <c r="GK27" s="81">
        <f t="shared" si="82"/>
        <v>0.79802477588478438</v>
      </c>
      <c r="GL27" s="81">
        <f t="shared" si="82"/>
        <v>0.94276987240657617</v>
      </c>
      <c r="GM27" s="86">
        <f t="shared" si="32"/>
        <v>0.91124908795085557</v>
      </c>
      <c r="GN27" s="81">
        <f t="shared" si="32"/>
        <v>0.8981611037188808</v>
      </c>
      <c r="GO27" s="81">
        <f t="shared" si="32"/>
        <v>0.93405722584820561</v>
      </c>
      <c r="GP27" s="86">
        <f t="shared" si="33"/>
        <v>0.70278299118162568</v>
      </c>
      <c r="GQ27" s="81">
        <f t="shared" si="33"/>
        <v>0.54828503852462407</v>
      </c>
      <c r="GR27" s="81">
        <f t="shared" si="33"/>
        <v>0.96727518983650662</v>
      </c>
      <c r="GS27" s="86">
        <f t="shared" si="34"/>
        <v>0.67628520203378029</v>
      </c>
      <c r="GT27" s="81">
        <f t="shared" si="34"/>
        <v>0.52506464882747339</v>
      </c>
      <c r="GU27" s="81">
        <f t="shared" si="34"/>
        <v>0.92968639100309336</v>
      </c>
      <c r="GV27" s="86">
        <f t="shared" si="146"/>
        <v>0.26909875661539018</v>
      </c>
      <c r="GW27" s="81">
        <f t="shared" si="146"/>
        <v>2.4408516744278599E-2</v>
      </c>
      <c r="GX27" s="81">
        <f t="shared" si="146"/>
        <v>0.68799530779870177</v>
      </c>
      <c r="GY27" s="89">
        <f t="shared" si="37"/>
        <v>0.20225541957445334</v>
      </c>
      <c r="GZ27" s="90">
        <f t="shared" si="37"/>
        <v>0.30431996730776978</v>
      </c>
      <c r="HA27" s="81">
        <f t="shared" si="37"/>
        <v>3.1225244119712666E-2</v>
      </c>
      <c r="HB27" s="86">
        <f t="shared" si="147"/>
        <v>5.9234926747645973E-2</v>
      </c>
      <c r="HC27" s="81">
        <f t="shared" si="147"/>
        <v>9.3835852426517152E-2</v>
      </c>
      <c r="HD27" s="81" t="str">
        <f t="shared" si="147"/>
        <v xml:space="preserve"> </v>
      </c>
      <c r="HE27" s="86">
        <f t="shared" si="87"/>
        <v>5.5172122282332786E-2</v>
      </c>
      <c r="HF27" s="81">
        <f t="shared" si="87"/>
        <v>8.8096825149890076E-2</v>
      </c>
      <c r="HG27" s="81" t="str">
        <f t="shared" si="87"/>
        <v xml:space="preserve"> </v>
      </c>
      <c r="HH27" s="86" t="str">
        <f t="shared" si="88"/>
        <v xml:space="preserve"> </v>
      </c>
      <c r="HI27" s="81" t="str">
        <f t="shared" si="88"/>
        <v xml:space="preserve"> </v>
      </c>
      <c r="HJ27" s="81" t="str">
        <f t="shared" si="88"/>
        <v xml:space="preserve"> </v>
      </c>
      <c r="HK27" s="86">
        <f t="shared" si="148"/>
        <v>1.2220592615605212E-5</v>
      </c>
      <c r="HL27" s="81">
        <f t="shared" si="148"/>
        <v>1.9513394923902673E-5</v>
      </c>
      <c r="HM27" s="81" t="str">
        <f t="shared" si="148"/>
        <v xml:space="preserve"> </v>
      </c>
      <c r="HN27" s="86">
        <f t="shared" si="40"/>
        <v>1.2541454705229924E-2</v>
      </c>
      <c r="HO27" s="81" t="str">
        <f t="shared" si="40"/>
        <v xml:space="preserve"> </v>
      </c>
      <c r="HP27" s="81">
        <f t="shared" si="40"/>
        <v>3.4011751704447396E-2</v>
      </c>
      <c r="HQ27" s="86">
        <f t="shared" si="41"/>
        <v>1.1163525543058399E-2</v>
      </c>
      <c r="HR27" s="81" t="str">
        <f t="shared" si="41"/>
        <v xml:space="preserve"> </v>
      </c>
      <c r="HS27" s="81">
        <f t="shared" si="41"/>
        <v>2.9870312323827263E-2</v>
      </c>
      <c r="HT27" s="86">
        <f t="shared" si="168"/>
        <v>6.7733346636266387E-3</v>
      </c>
      <c r="HU27" s="81" t="str">
        <f t="shared" si="168"/>
        <v xml:space="preserve"> </v>
      </c>
      <c r="HV27" s="81">
        <f t="shared" si="168"/>
        <v>1.8368919890475535E-2</v>
      </c>
      <c r="HW27" s="86">
        <f t="shared" si="43"/>
        <v>1.4802016591114098E-3</v>
      </c>
      <c r="HX27" s="81" t="str">
        <f t="shared" si="43"/>
        <v xml:space="preserve"> </v>
      </c>
      <c r="HY27" s="81">
        <f t="shared" si="43"/>
        <v>3.9605844667411454E-3</v>
      </c>
      <c r="HZ27" s="86">
        <f t="shared" si="44"/>
        <v>1.1011945050374504E-2</v>
      </c>
      <c r="IA27" s="81">
        <f t="shared" si="44"/>
        <v>1.7444357702644117E-2</v>
      </c>
      <c r="IB27" s="131" t="str">
        <f t="shared" si="44"/>
        <v xml:space="preserve"> </v>
      </c>
      <c r="IC27" s="86">
        <f t="shared" si="45"/>
        <v>3.6209075376222546E-2</v>
      </c>
      <c r="ID27" s="81">
        <f t="shared" si="45"/>
        <v>5.7817326038946647E-2</v>
      </c>
      <c r="IE27" s="81" t="str">
        <f t="shared" si="45"/>
        <v xml:space="preserve"> </v>
      </c>
      <c r="IF27" s="75"/>
      <c r="IG27" s="75"/>
      <c r="IH27" s="75"/>
      <c r="II27" s="75"/>
      <c r="IJ27" s="75"/>
      <c r="IK27" s="75"/>
      <c r="IL27" s="75"/>
      <c r="IM27" s="75"/>
      <c r="IN27" s="75"/>
      <c r="IO27" s="75"/>
      <c r="IP27" s="75"/>
      <c r="IQ27" s="75"/>
      <c r="IR27" s="75"/>
      <c r="IS27" s="75"/>
      <c r="IT27" s="75"/>
      <c r="IU27" s="75"/>
      <c r="IV27" s="75"/>
    </row>
    <row r="28" spans="1:256" s="91" customFormat="1" outlineLevel="1" x14ac:dyDescent="0.25">
      <c r="A28" s="76">
        <v>17</v>
      </c>
      <c r="B28" s="77" t="s">
        <v>104</v>
      </c>
      <c r="C28" s="78">
        <f t="shared" si="149"/>
        <v>132289430.94</v>
      </c>
      <c r="D28" s="126">
        <v>90635999.239999995</v>
      </c>
      <c r="E28" s="80">
        <v>41653431.700000003</v>
      </c>
      <c r="F28" s="78">
        <f t="shared" si="150"/>
        <v>72054188.49000001</v>
      </c>
      <c r="G28" s="126">
        <v>51468860.82</v>
      </c>
      <c r="H28" s="79">
        <v>20585327.670000002</v>
      </c>
      <c r="I28" s="78">
        <f t="shared" si="95"/>
        <v>63518503.579999998</v>
      </c>
      <c r="J28" s="126">
        <v>43860373.020000003</v>
      </c>
      <c r="K28" s="79">
        <v>19658130.559999999</v>
      </c>
      <c r="L28" s="81">
        <f t="shared" si="151"/>
        <v>0.54467078721262518</v>
      </c>
      <c r="M28" s="81">
        <f t="shared" si="151"/>
        <v>0.56786333522635746</v>
      </c>
      <c r="N28" s="81">
        <f t="shared" si="151"/>
        <v>0.49420484291093836</v>
      </c>
      <c r="O28" s="81">
        <f t="shared" si="96"/>
        <v>1.1343810768345561</v>
      </c>
      <c r="P28" s="81">
        <f t="shared" si="96"/>
        <v>1.1734706587317574</v>
      </c>
      <c r="Q28" s="81">
        <f t="shared" si="96"/>
        <v>1.04716608769944</v>
      </c>
      <c r="R28" s="78">
        <f t="shared" si="97"/>
        <v>113715332.13</v>
      </c>
      <c r="S28" s="79">
        <v>73861593</v>
      </c>
      <c r="T28" s="79">
        <v>39853739.129999995</v>
      </c>
      <c r="U28" s="78">
        <f t="shared" si="48"/>
        <v>64409056.310000002</v>
      </c>
      <c r="V28" s="79">
        <v>44382361</v>
      </c>
      <c r="W28" s="79">
        <v>20026695.309999999</v>
      </c>
      <c r="X28" s="78">
        <f t="shared" si="98"/>
        <v>51689987.5</v>
      </c>
      <c r="Y28" s="79">
        <v>33143407.82</v>
      </c>
      <c r="Z28" s="79">
        <v>18546579.68</v>
      </c>
      <c r="AA28" s="81">
        <f t="shared" si="152"/>
        <v>0.5664060870557649</v>
      </c>
      <c r="AB28" s="81">
        <f t="shared" si="152"/>
        <v>0.60088551028137183</v>
      </c>
      <c r="AC28" s="81">
        <f t="shared" si="152"/>
        <v>0.50250480248978335</v>
      </c>
      <c r="AD28" s="81">
        <f t="shared" si="99"/>
        <v>1.2460644590018521</v>
      </c>
      <c r="AE28" s="81">
        <f t="shared" si="99"/>
        <v>1.3391007117022524</v>
      </c>
      <c r="AF28" s="81">
        <f t="shared" si="99"/>
        <v>1.0798053148093989</v>
      </c>
      <c r="AG28" s="78">
        <f t="shared" si="100"/>
        <v>88607049.599999994</v>
      </c>
      <c r="AH28" s="79">
        <v>54964400</v>
      </c>
      <c r="AI28" s="79">
        <v>33642649.600000001</v>
      </c>
      <c r="AJ28" s="78">
        <f t="shared" si="101"/>
        <v>52365069.789999999</v>
      </c>
      <c r="AK28" s="127">
        <v>34373810.43</v>
      </c>
      <c r="AL28" s="127">
        <v>17991259.359999999</v>
      </c>
      <c r="AM28" s="78">
        <f t="shared" si="102"/>
        <v>40989765.409999996</v>
      </c>
      <c r="AN28" s="127">
        <v>24538043.449999999</v>
      </c>
      <c r="AO28" s="127">
        <v>16451721.959999999</v>
      </c>
      <c r="AP28" s="81">
        <f t="shared" si="103"/>
        <v>0.59098085340153339</v>
      </c>
      <c r="AQ28" s="81">
        <f t="shared" si="103"/>
        <v>0.62538316492129453</v>
      </c>
      <c r="AR28" s="81">
        <f t="shared" si="103"/>
        <v>0.53477533945483291</v>
      </c>
      <c r="AS28" s="81">
        <f t="shared" si="104"/>
        <v>1.2775157229181129</v>
      </c>
      <c r="AT28" s="81">
        <f t="shared" si="104"/>
        <v>1.400837458782803</v>
      </c>
      <c r="AU28" s="81">
        <f t="shared" si="104"/>
        <v>1.0935791039833498</v>
      </c>
      <c r="AV28" s="78">
        <f t="shared" si="105"/>
        <v>13558139.129999999</v>
      </c>
      <c r="AW28" s="79">
        <v>11855000</v>
      </c>
      <c r="AX28" s="79">
        <v>1703139.13</v>
      </c>
      <c r="AY28" s="78">
        <f t="shared" si="106"/>
        <v>5500680.8799999999</v>
      </c>
      <c r="AZ28" s="79">
        <v>4809701.2699999996</v>
      </c>
      <c r="BA28" s="79">
        <v>690979.61</v>
      </c>
      <c r="BB28" s="78">
        <f t="shared" si="107"/>
        <v>5821312.3000000007</v>
      </c>
      <c r="BC28" s="79">
        <v>731026.48</v>
      </c>
      <c r="BD28" s="79">
        <v>5090285.82</v>
      </c>
      <c r="BE28" s="81">
        <f t="shared" si="153"/>
        <v>0.40571060875372505</v>
      </c>
      <c r="BF28" s="81">
        <f t="shared" si="153"/>
        <v>0.40571077773091518</v>
      </c>
      <c r="BG28" s="128">
        <f t="shared" si="154"/>
        <v>0.40570943255821973</v>
      </c>
      <c r="BH28" s="129">
        <f t="shared" si="108"/>
        <v>0.94492110997034107</v>
      </c>
      <c r="BI28" s="129">
        <f t="shared" si="108"/>
        <v>6.5793803666318622</v>
      </c>
      <c r="BJ28" s="129">
        <f t="shared" si="155"/>
        <v>0.13574475666672878</v>
      </c>
      <c r="BK28" s="78">
        <f t="shared" si="109"/>
        <v>3092000</v>
      </c>
      <c r="BL28" s="79">
        <v>3092000</v>
      </c>
      <c r="BM28" s="80"/>
      <c r="BN28" s="78">
        <f t="shared" si="110"/>
        <v>1883470.88</v>
      </c>
      <c r="BO28" s="79">
        <v>1883470.88</v>
      </c>
      <c r="BP28" s="80"/>
      <c r="BQ28" s="78">
        <f t="shared" si="111"/>
        <v>1615800.66</v>
      </c>
      <c r="BR28" s="79">
        <v>1615800.66</v>
      </c>
      <c r="BS28" s="78">
        <v>0</v>
      </c>
      <c r="BT28" s="81">
        <f t="shared" si="112"/>
        <v>0.60914323415265192</v>
      </c>
      <c r="BU28" s="81">
        <f t="shared" si="112"/>
        <v>0.60914323415265192</v>
      </c>
      <c r="BV28" s="121"/>
      <c r="BW28" s="81">
        <f t="shared" si="165"/>
        <v>1.1656579469400636</v>
      </c>
      <c r="BX28" s="81">
        <f t="shared" si="113"/>
        <v>1.1656579469400636</v>
      </c>
      <c r="BY28" s="121"/>
      <c r="BZ28" s="78">
        <f t="shared" si="114"/>
        <v>0</v>
      </c>
      <c r="CA28" s="126">
        <v>0</v>
      </c>
      <c r="CB28" s="126"/>
      <c r="CC28" s="78">
        <f t="shared" si="115"/>
        <v>0</v>
      </c>
      <c r="CD28" s="79">
        <v>0</v>
      </c>
      <c r="CE28" s="80"/>
      <c r="CF28" s="78">
        <f t="shared" si="116"/>
        <v>9372.68</v>
      </c>
      <c r="CG28" s="79">
        <v>9372.68</v>
      </c>
      <c r="CH28" s="80"/>
      <c r="CI28" s="81" t="str">
        <f t="shared" si="169"/>
        <v xml:space="preserve"> </v>
      </c>
      <c r="CJ28" s="81" t="str">
        <f t="shared" si="169"/>
        <v xml:space="preserve"> </v>
      </c>
      <c r="CK28" s="121"/>
      <c r="CL28" s="81">
        <f t="shared" si="163"/>
        <v>0</v>
      </c>
      <c r="CM28" s="81">
        <f t="shared" si="156"/>
        <v>0</v>
      </c>
      <c r="CN28" s="121"/>
      <c r="CO28" s="78">
        <f t="shared" si="117"/>
        <v>1168000</v>
      </c>
      <c r="CP28" s="79">
        <v>1168000</v>
      </c>
      <c r="CQ28" s="80"/>
      <c r="CR28" s="78">
        <f t="shared" si="118"/>
        <v>660756.73</v>
      </c>
      <c r="CS28" s="80">
        <v>660756.73</v>
      </c>
      <c r="CT28" s="80"/>
      <c r="CU28" s="78">
        <f t="shared" si="119"/>
        <v>911883.63</v>
      </c>
      <c r="CV28" s="80">
        <v>911883.63</v>
      </c>
      <c r="CW28" s="78"/>
      <c r="CX28" s="81">
        <f t="shared" si="120"/>
        <v>0.5657163784246575</v>
      </c>
      <c r="CY28" s="81">
        <f t="shared" si="120"/>
        <v>0.5657163784246575</v>
      </c>
      <c r="CZ28" s="81" t="str">
        <f t="shared" si="120"/>
        <v xml:space="preserve"> </v>
      </c>
      <c r="DA28" s="81">
        <f t="shared" si="121"/>
        <v>0.72460641715873331</v>
      </c>
      <c r="DB28" s="81">
        <f t="shared" si="121"/>
        <v>0.72460641715873331</v>
      </c>
      <c r="DC28" s="81" t="str">
        <f t="shared" si="121"/>
        <v xml:space="preserve"> </v>
      </c>
      <c r="DD28" s="78">
        <f t="shared" si="122"/>
        <v>394963.88</v>
      </c>
      <c r="DE28" s="79">
        <v>273604</v>
      </c>
      <c r="DF28" s="79">
        <v>121359.88</v>
      </c>
      <c r="DG28" s="78">
        <f t="shared" si="123"/>
        <v>399185.61000000004</v>
      </c>
      <c r="DH28" s="79">
        <v>273604.53000000003</v>
      </c>
      <c r="DI28" s="79">
        <v>125581.08</v>
      </c>
      <c r="DJ28" s="78">
        <f t="shared" si="157"/>
        <v>59459</v>
      </c>
      <c r="DK28" s="79">
        <v>36347.1</v>
      </c>
      <c r="DL28" s="79">
        <v>23111.9</v>
      </c>
      <c r="DM28" s="81">
        <f t="shared" si="124"/>
        <v>1.0106889014762566</v>
      </c>
      <c r="DN28" s="81">
        <f t="shared" si="124"/>
        <v>1.0000019371061828</v>
      </c>
      <c r="DO28" s="81">
        <f t="shared" si="124"/>
        <v>1.0347824997849371</v>
      </c>
      <c r="DP28" s="81" t="str">
        <f t="shared" si="125"/>
        <v>СВ.200</v>
      </c>
      <c r="DQ28" s="81" t="str">
        <f t="shared" si="125"/>
        <v>СВ.200</v>
      </c>
      <c r="DR28" s="81" t="str">
        <f t="shared" si="125"/>
        <v>СВ.200</v>
      </c>
      <c r="DS28" s="78">
        <f t="shared" si="158"/>
        <v>1020590.52</v>
      </c>
      <c r="DT28" s="80"/>
      <c r="DU28" s="79">
        <v>1020590.52</v>
      </c>
      <c r="DV28" s="78">
        <f t="shared" si="126"/>
        <v>91969.38</v>
      </c>
      <c r="DW28" s="80"/>
      <c r="DX28" s="79">
        <v>91969.38</v>
      </c>
      <c r="DY28" s="78">
        <f t="shared" si="127"/>
        <v>51137.89</v>
      </c>
      <c r="DZ28" s="78"/>
      <c r="EA28" s="79">
        <v>51137.89</v>
      </c>
      <c r="EB28" s="81">
        <f t="shared" si="159"/>
        <v>9.0113888183088353E-2</v>
      </c>
      <c r="EC28" s="81" t="str">
        <f t="shared" si="159"/>
        <v xml:space="preserve"> </v>
      </c>
      <c r="ED28" s="81">
        <f t="shared" si="159"/>
        <v>9.0113888183088353E-2</v>
      </c>
      <c r="EE28" s="81">
        <f t="shared" si="164"/>
        <v>1.798458638007943</v>
      </c>
      <c r="EF28" s="81" t="str">
        <f t="shared" si="164"/>
        <v xml:space="preserve"> </v>
      </c>
      <c r="EG28" s="81">
        <f t="shared" si="164"/>
        <v>1.798458638007943</v>
      </c>
      <c r="EH28" s="78">
        <f t="shared" si="128"/>
        <v>3366000</v>
      </c>
      <c r="EI28" s="79"/>
      <c r="EJ28" s="79">
        <v>3366000</v>
      </c>
      <c r="EK28" s="78">
        <f t="shared" si="129"/>
        <v>1126905.8799999999</v>
      </c>
      <c r="EL28" s="80"/>
      <c r="EM28" s="79">
        <v>1126905.8799999999</v>
      </c>
      <c r="EN28" s="78">
        <f t="shared" si="130"/>
        <v>1289581.45</v>
      </c>
      <c r="EO28" s="80"/>
      <c r="EP28" s="79">
        <v>1289581.45</v>
      </c>
      <c r="EQ28" s="81">
        <f t="shared" si="131"/>
        <v>0.33479081402257871</v>
      </c>
      <c r="ER28" s="81" t="str">
        <f t="shared" si="131"/>
        <v xml:space="preserve"> </v>
      </c>
      <c r="ES28" s="81">
        <f t="shared" si="131"/>
        <v>0.33479081402257871</v>
      </c>
      <c r="ET28" s="81">
        <f>IF(EN28&lt;=0," ",IF(EK28/EN28*100&gt;200,"СВ.200",EK28/EN28))</f>
        <v>0.87385397797091446</v>
      </c>
      <c r="EU28" s="81" t="str">
        <f t="shared" si="132"/>
        <v xml:space="preserve"> </v>
      </c>
      <c r="EV28" s="81">
        <f>IF(EP28&lt;=0," ",IF(EM28/EP28*100&gt;200,"СВ.200",EM28/EP28))</f>
        <v>0.87385397797091446</v>
      </c>
      <c r="EW28" s="78">
        <f t="shared" si="133"/>
        <v>0</v>
      </c>
      <c r="EX28" s="79">
        <v>0</v>
      </c>
      <c r="EY28" s="78"/>
      <c r="EZ28" s="78">
        <f t="shared" si="134"/>
        <v>0</v>
      </c>
      <c r="FA28" s="79">
        <v>0</v>
      </c>
      <c r="FB28" s="78"/>
      <c r="FC28" s="78">
        <f t="shared" si="135"/>
        <v>0</v>
      </c>
      <c r="FD28" s="79">
        <v>0</v>
      </c>
      <c r="FE28" s="78">
        <v>0</v>
      </c>
      <c r="FF28" s="81" t="str">
        <f t="shared" si="160"/>
        <v xml:space="preserve"> </v>
      </c>
      <c r="FG28" s="81" t="str">
        <f t="shared" si="160"/>
        <v xml:space="preserve"> </v>
      </c>
      <c r="FH28" s="81" t="str">
        <f t="shared" si="136"/>
        <v xml:space="preserve"> </v>
      </c>
      <c r="FI28" s="81" t="str">
        <f t="shared" si="161"/>
        <v xml:space="preserve"> </v>
      </c>
      <c r="FJ28" s="81" t="str">
        <f t="shared" si="161"/>
        <v xml:space="preserve"> </v>
      </c>
      <c r="FK28" s="81" t="str">
        <f t="shared" si="162"/>
        <v xml:space="preserve"> </v>
      </c>
      <c r="FL28" s="78">
        <f t="shared" si="137"/>
        <v>2508589</v>
      </c>
      <c r="FM28" s="79">
        <v>2508589</v>
      </c>
      <c r="FN28" s="83">
        <v>0</v>
      </c>
      <c r="FO28" s="78">
        <f t="shared" si="138"/>
        <v>2381017.16</v>
      </c>
      <c r="FP28" s="79">
        <v>2381017.16</v>
      </c>
      <c r="FQ28" s="83">
        <v>0</v>
      </c>
      <c r="FR28" s="78">
        <f t="shared" si="139"/>
        <v>941674.48</v>
      </c>
      <c r="FS28" s="79">
        <v>941674.48</v>
      </c>
      <c r="FT28" s="83">
        <v>0</v>
      </c>
      <c r="FU28" s="81">
        <f t="shared" si="140"/>
        <v>0.94914597807771628</v>
      </c>
      <c r="FV28" s="81">
        <f t="shared" si="140"/>
        <v>0.94914597807771628</v>
      </c>
      <c r="FW28" s="81" t="str">
        <f t="shared" si="140"/>
        <v xml:space="preserve"> </v>
      </c>
      <c r="FX28" s="81" t="str">
        <f t="shared" si="141"/>
        <v>СВ.200</v>
      </c>
      <c r="FY28" s="81" t="str">
        <f t="shared" si="141"/>
        <v>СВ.200</v>
      </c>
      <c r="FZ28" s="81" t="str">
        <f t="shared" si="142"/>
        <v xml:space="preserve"> </v>
      </c>
      <c r="GA28" s="78">
        <f t="shared" si="143"/>
        <v>0</v>
      </c>
      <c r="GB28" s="79">
        <v>0</v>
      </c>
      <c r="GC28" s="78"/>
      <c r="GD28" s="78">
        <f t="shared" si="144"/>
        <v>0</v>
      </c>
      <c r="GE28" s="79">
        <v>0</v>
      </c>
      <c r="GF28" s="78"/>
      <c r="GG28" s="96" t="str">
        <f t="shared" si="167"/>
        <v xml:space="preserve"> </v>
      </c>
      <c r="GH28" s="96" t="str">
        <f t="shared" si="166"/>
        <v xml:space="preserve"> </v>
      </c>
      <c r="GI28" s="81" t="str">
        <f t="shared" si="145"/>
        <v xml:space="preserve"> </v>
      </c>
      <c r="GJ28" s="86">
        <f t="shared" si="82"/>
        <v>0.81377842025037206</v>
      </c>
      <c r="GK28" s="81">
        <f t="shared" si="82"/>
        <v>0.75565722628229481</v>
      </c>
      <c r="GL28" s="81">
        <f t="shared" si="82"/>
        <v>0.94345592137526224</v>
      </c>
      <c r="GM28" s="86">
        <f t="shared" si="32"/>
        <v>0.8938974632812493</v>
      </c>
      <c r="GN28" s="81">
        <f t="shared" si="32"/>
        <v>0.86231481118683906</v>
      </c>
      <c r="GO28" s="81">
        <f t="shared" si="32"/>
        <v>0.97286259568196598</v>
      </c>
      <c r="GP28" s="86">
        <f t="shared" si="33"/>
        <v>0.79299236452707589</v>
      </c>
      <c r="GQ28" s="81">
        <f t="shared" si="33"/>
        <v>0.74035969937867419</v>
      </c>
      <c r="GR28" s="81">
        <f t="shared" si="33"/>
        <v>0.88704883832251702</v>
      </c>
      <c r="GS28" s="86">
        <f t="shared" si="34"/>
        <v>0.8130078717186533</v>
      </c>
      <c r="GT28" s="81">
        <f t="shared" si="34"/>
        <v>0.77449260597019609</v>
      </c>
      <c r="GU28" s="81">
        <f t="shared" si="34"/>
        <v>0.89836386290934189</v>
      </c>
      <c r="GV28" s="86">
        <f t="shared" si="146"/>
        <v>0.11261972736983156</v>
      </c>
      <c r="GW28" s="81">
        <f t="shared" si="146"/>
        <v>2.2056466974372822E-2</v>
      </c>
      <c r="GX28" s="81">
        <f t="shared" si="146"/>
        <v>0.27445954498495434</v>
      </c>
      <c r="GY28" s="89">
        <f t="shared" si="37"/>
        <v>8.540228960233931E-2</v>
      </c>
      <c r="GZ28" s="90">
        <f t="shared" si="37"/>
        <v>0.10836965771153995</v>
      </c>
      <c r="HA28" s="81">
        <f t="shared" si="37"/>
        <v>3.4502927183146924E-2</v>
      </c>
      <c r="HB28" s="86">
        <f t="shared" si="147"/>
        <v>3.1259451552392035E-2</v>
      </c>
      <c r="HC28" s="81">
        <f t="shared" si="147"/>
        <v>4.8751796096989278E-2</v>
      </c>
      <c r="HD28" s="81" t="str">
        <f t="shared" si="147"/>
        <v xml:space="preserve"> </v>
      </c>
      <c r="HE28" s="86">
        <f t="shared" si="87"/>
        <v>2.9242330006123324E-2</v>
      </c>
      <c r="HF28" s="81">
        <f t="shared" si="87"/>
        <v>4.2437374613757024E-2</v>
      </c>
      <c r="HG28" s="81" t="str">
        <f t="shared" si="87"/>
        <v xml:space="preserve"> </v>
      </c>
      <c r="HH28" s="86">
        <f t="shared" si="88"/>
        <v>1.8132486489767482E-4</v>
      </c>
      <c r="HI28" s="81">
        <f t="shared" si="88"/>
        <v>2.8279168065343499E-4</v>
      </c>
      <c r="HJ28" s="81" t="str">
        <f t="shared" si="88"/>
        <v xml:space="preserve"> </v>
      </c>
      <c r="HK28" s="86" t="str">
        <f t="shared" si="148"/>
        <v xml:space="preserve"> </v>
      </c>
      <c r="HL28" s="81" t="str">
        <f t="shared" si="148"/>
        <v xml:space="preserve"> </v>
      </c>
      <c r="HM28" s="81" t="str">
        <f t="shared" si="148"/>
        <v xml:space="preserve"> </v>
      </c>
      <c r="HN28" s="86">
        <f t="shared" si="40"/>
        <v>2.4948379993320755E-2</v>
      </c>
      <c r="HO28" s="81" t="str">
        <f t="shared" si="40"/>
        <v xml:space="preserve"> </v>
      </c>
      <c r="HP28" s="81">
        <f t="shared" si="40"/>
        <v>6.9532036216394158E-2</v>
      </c>
      <c r="HQ28" s="86">
        <f t="shared" si="41"/>
        <v>1.7496078107032274E-2</v>
      </c>
      <c r="HR28" s="81" t="str">
        <f t="shared" si="41"/>
        <v xml:space="preserve"> </v>
      </c>
      <c r="HS28" s="81">
        <f t="shared" si="41"/>
        <v>5.6270186496386057E-2</v>
      </c>
      <c r="HT28" s="86">
        <f t="shared" si="168"/>
        <v>9.8931906300035385E-4</v>
      </c>
      <c r="HU28" s="81" t="str">
        <f t="shared" si="168"/>
        <v xml:space="preserve"> </v>
      </c>
      <c r="HV28" s="81">
        <f t="shared" si="168"/>
        <v>2.7572679643538458E-3</v>
      </c>
      <c r="HW28" s="86">
        <f t="shared" si="43"/>
        <v>1.4278951636451946E-3</v>
      </c>
      <c r="HX28" s="81" t="str">
        <f t="shared" si="43"/>
        <v xml:space="preserve"> </v>
      </c>
      <c r="HY28" s="81">
        <f t="shared" si="43"/>
        <v>4.5923393039328173E-3</v>
      </c>
      <c r="HZ28" s="86">
        <f t="shared" si="44"/>
        <v>1.821773472086833E-2</v>
      </c>
      <c r="IA28" s="81">
        <f t="shared" si="44"/>
        <v>2.841211999424385E-2</v>
      </c>
      <c r="IB28" s="131" t="str">
        <f t="shared" si="44"/>
        <v xml:space="preserve"> </v>
      </c>
      <c r="IC28" s="86">
        <f t="shared" si="45"/>
        <v>3.6967117613712484E-2</v>
      </c>
      <c r="ID28" s="81">
        <f t="shared" si="45"/>
        <v>5.3647825540421343E-2</v>
      </c>
      <c r="IE28" s="81" t="str">
        <f t="shared" si="45"/>
        <v xml:space="preserve"> </v>
      </c>
      <c r="IF28" s="75"/>
      <c r="IG28" s="75"/>
      <c r="IH28" s="75"/>
      <c r="II28" s="75"/>
      <c r="IJ28" s="75"/>
      <c r="IK28" s="75"/>
      <c r="IL28" s="75"/>
      <c r="IM28" s="75"/>
      <c r="IN28" s="75"/>
      <c r="IO28" s="75"/>
      <c r="IP28" s="75"/>
      <c r="IQ28" s="75"/>
      <c r="IR28" s="75"/>
      <c r="IS28" s="75"/>
      <c r="IT28" s="75"/>
      <c r="IU28" s="75"/>
      <c r="IV28" s="75"/>
    </row>
    <row r="29" spans="1:256" s="91" customFormat="1" outlineLevel="1" x14ac:dyDescent="0.25">
      <c r="A29" s="76">
        <v>18</v>
      </c>
      <c r="B29" s="77" t="s">
        <v>105</v>
      </c>
      <c r="C29" s="78">
        <f t="shared" si="149"/>
        <v>52281492.219999999</v>
      </c>
      <c r="D29" s="126">
        <v>27874392.649999999</v>
      </c>
      <c r="E29" s="80">
        <v>24407099.57</v>
      </c>
      <c r="F29" s="78">
        <f t="shared" si="150"/>
        <v>22141576.32</v>
      </c>
      <c r="G29" s="126">
        <v>12066950.539999999</v>
      </c>
      <c r="H29" s="79">
        <v>10074625.780000001</v>
      </c>
      <c r="I29" s="78">
        <f t="shared" si="95"/>
        <v>20548605.969999999</v>
      </c>
      <c r="J29" s="126">
        <v>11271360.439999999</v>
      </c>
      <c r="K29" s="79">
        <v>9277245.5299999993</v>
      </c>
      <c r="L29" s="81">
        <f t="shared" si="151"/>
        <v>0.42350696928902615</v>
      </c>
      <c r="M29" s="81">
        <f t="shared" si="151"/>
        <v>0.43290451890796622</v>
      </c>
      <c r="N29" s="81">
        <f t="shared" si="151"/>
        <v>0.41277439587222536</v>
      </c>
      <c r="O29" s="81">
        <f t="shared" si="96"/>
        <v>1.0775220641402956</v>
      </c>
      <c r="P29" s="81">
        <f t="shared" si="96"/>
        <v>1.0705850996634441</v>
      </c>
      <c r="Q29" s="81">
        <f t="shared" si="96"/>
        <v>1.0859501074345288</v>
      </c>
      <c r="R29" s="78">
        <f t="shared" si="97"/>
        <v>46976474.100000001</v>
      </c>
      <c r="S29" s="79">
        <v>24325284.879999999</v>
      </c>
      <c r="T29" s="79">
        <v>22651189.220000003</v>
      </c>
      <c r="U29" s="78">
        <f t="shared" si="48"/>
        <v>19738338.560000002</v>
      </c>
      <c r="V29" s="79">
        <v>10498001.58</v>
      </c>
      <c r="W29" s="79">
        <v>9240336.9800000004</v>
      </c>
      <c r="X29" s="78">
        <f t="shared" si="98"/>
        <v>18523033.449999999</v>
      </c>
      <c r="Y29" s="79">
        <v>9842378.6799999997</v>
      </c>
      <c r="Z29" s="79">
        <v>8680654.7699999996</v>
      </c>
      <c r="AA29" s="81">
        <f t="shared" si="152"/>
        <v>0.42017496924061404</v>
      </c>
      <c r="AB29" s="81">
        <f t="shared" si="152"/>
        <v>0.43156746701171628</v>
      </c>
      <c r="AC29" s="81">
        <f t="shared" si="152"/>
        <v>0.40794047898558855</v>
      </c>
      <c r="AD29" s="81">
        <f t="shared" si="99"/>
        <v>1.0656104796917054</v>
      </c>
      <c r="AE29" s="81">
        <f t="shared" si="99"/>
        <v>1.0666122409344243</v>
      </c>
      <c r="AF29" s="81">
        <f t="shared" si="99"/>
        <v>1.064474653678688</v>
      </c>
      <c r="AG29" s="78">
        <f t="shared" si="100"/>
        <v>32699744.48</v>
      </c>
      <c r="AH29" s="79">
        <v>13612674.02</v>
      </c>
      <c r="AI29" s="79">
        <v>19087070.460000001</v>
      </c>
      <c r="AJ29" s="78">
        <f t="shared" si="101"/>
        <v>14288449.899999999</v>
      </c>
      <c r="AK29" s="127">
        <v>5889390.1299999999</v>
      </c>
      <c r="AL29" s="127">
        <v>8399059.7699999996</v>
      </c>
      <c r="AM29" s="78">
        <f t="shared" si="102"/>
        <v>13153537.17</v>
      </c>
      <c r="AN29" s="127">
        <v>5551360.2800000003</v>
      </c>
      <c r="AO29" s="127">
        <v>7602176.8899999997</v>
      </c>
      <c r="AP29" s="81">
        <f t="shared" si="103"/>
        <v>0.43695906886181268</v>
      </c>
      <c r="AQ29" s="81">
        <f t="shared" si="103"/>
        <v>0.4326402087750868</v>
      </c>
      <c r="AR29" s="81">
        <f t="shared" si="103"/>
        <v>0.44003922904782944</v>
      </c>
      <c r="AS29" s="81">
        <f t="shared" si="104"/>
        <v>1.0862819419090142</v>
      </c>
      <c r="AT29" s="81">
        <f t="shared" si="104"/>
        <v>1.0608913550824339</v>
      </c>
      <c r="AU29" s="81">
        <f t="shared" si="104"/>
        <v>1.1048229857750653</v>
      </c>
      <c r="AV29" s="78">
        <f t="shared" si="105"/>
        <v>7876088.8499999996</v>
      </c>
      <c r="AW29" s="79">
        <v>6555970.0899999999</v>
      </c>
      <c r="AX29" s="79">
        <v>1320118.76</v>
      </c>
      <c r="AY29" s="78">
        <f t="shared" si="106"/>
        <v>3195403.87</v>
      </c>
      <c r="AZ29" s="79">
        <v>2659819.12</v>
      </c>
      <c r="BA29" s="79">
        <v>535584.75</v>
      </c>
      <c r="BB29" s="78">
        <f t="shared" si="107"/>
        <v>3373481.4</v>
      </c>
      <c r="BC29" s="79">
        <v>558554.85</v>
      </c>
      <c r="BD29" s="79">
        <v>2814926.55</v>
      </c>
      <c r="BE29" s="81">
        <f t="shared" si="153"/>
        <v>0.4057094746969494</v>
      </c>
      <c r="BF29" s="81">
        <f t="shared" si="153"/>
        <v>0.405709465340163</v>
      </c>
      <c r="BG29" s="128">
        <f t="shared" si="154"/>
        <v>0.4057095211645958</v>
      </c>
      <c r="BH29" s="129">
        <f t="shared" si="108"/>
        <v>0.9472125353944445</v>
      </c>
      <c r="BI29" s="129">
        <f t="shared" si="108"/>
        <v>4.7619658481167972</v>
      </c>
      <c r="BJ29" s="129">
        <f t="shared" si="155"/>
        <v>0.19026597692220426</v>
      </c>
      <c r="BK29" s="78">
        <f t="shared" si="109"/>
        <v>2699041</v>
      </c>
      <c r="BL29" s="79">
        <v>2699041</v>
      </c>
      <c r="BM29" s="80"/>
      <c r="BN29" s="78">
        <f t="shared" si="110"/>
        <v>1033218.22</v>
      </c>
      <c r="BO29" s="79">
        <v>1033218.22</v>
      </c>
      <c r="BP29" s="80"/>
      <c r="BQ29" s="78">
        <f t="shared" si="111"/>
        <v>886381.85</v>
      </c>
      <c r="BR29" s="79">
        <v>886381.85</v>
      </c>
      <c r="BS29" s="78">
        <v>0</v>
      </c>
      <c r="BT29" s="81">
        <f t="shared" si="112"/>
        <v>0.3828093830364192</v>
      </c>
      <c r="BU29" s="81">
        <f t="shared" si="112"/>
        <v>0.3828093830364192</v>
      </c>
      <c r="BV29" s="121"/>
      <c r="BW29" s="81">
        <f t="shared" si="165"/>
        <v>1.1656581415785985</v>
      </c>
      <c r="BX29" s="81">
        <f t="shared" si="113"/>
        <v>1.1656581415785985</v>
      </c>
      <c r="BY29" s="121"/>
      <c r="BZ29" s="78">
        <f t="shared" si="114"/>
        <v>0</v>
      </c>
      <c r="CA29" s="126">
        <v>0</v>
      </c>
      <c r="CB29" s="126"/>
      <c r="CC29" s="78">
        <f t="shared" si="115"/>
        <v>-818.53</v>
      </c>
      <c r="CD29" s="79">
        <v>-818.53</v>
      </c>
      <c r="CE29" s="80"/>
      <c r="CF29" s="78">
        <f t="shared" si="116"/>
        <v>0</v>
      </c>
      <c r="CG29" s="79">
        <v>0</v>
      </c>
      <c r="CH29" s="80"/>
      <c r="CI29" s="81" t="str">
        <f t="shared" si="169"/>
        <v xml:space="preserve"> </v>
      </c>
      <c r="CJ29" s="81" t="str">
        <f t="shared" si="169"/>
        <v xml:space="preserve"> </v>
      </c>
      <c r="CK29" s="121"/>
      <c r="CL29" s="81" t="str">
        <f t="shared" si="163"/>
        <v xml:space="preserve"> </v>
      </c>
      <c r="CM29" s="81" t="str">
        <f t="shared" si="156"/>
        <v xml:space="preserve"> </v>
      </c>
      <c r="CN29" s="121"/>
      <c r="CO29" s="78">
        <f t="shared" si="117"/>
        <v>404000</v>
      </c>
      <c r="CP29" s="79">
        <v>404000</v>
      </c>
      <c r="CQ29" s="80"/>
      <c r="CR29" s="78">
        <f t="shared" si="118"/>
        <v>306304.32</v>
      </c>
      <c r="CS29" s="80">
        <v>306304.32</v>
      </c>
      <c r="CT29" s="80"/>
      <c r="CU29" s="78">
        <f t="shared" si="119"/>
        <v>340297.39</v>
      </c>
      <c r="CV29" s="80">
        <v>340297.39</v>
      </c>
      <c r="CW29" s="78"/>
      <c r="CX29" s="81">
        <f t="shared" si="120"/>
        <v>0.75817900990099008</v>
      </c>
      <c r="CY29" s="81">
        <f t="shared" si="120"/>
        <v>0.75817900990099008</v>
      </c>
      <c r="CZ29" s="81" t="str">
        <f t="shared" si="120"/>
        <v xml:space="preserve"> </v>
      </c>
      <c r="DA29" s="81">
        <f t="shared" si="121"/>
        <v>0.90010775574858215</v>
      </c>
      <c r="DB29" s="81">
        <f t="shared" si="121"/>
        <v>0.90010775574858215</v>
      </c>
      <c r="DC29" s="81" t="str">
        <f t="shared" si="121"/>
        <v xml:space="preserve"> </v>
      </c>
      <c r="DD29" s="78">
        <f t="shared" si="122"/>
        <v>10000</v>
      </c>
      <c r="DE29" s="79">
        <v>10000</v>
      </c>
      <c r="DF29" s="79">
        <v>0</v>
      </c>
      <c r="DG29" s="78">
        <f t="shared" si="123"/>
        <v>12960</v>
      </c>
      <c r="DH29" s="79">
        <v>9072</v>
      </c>
      <c r="DI29" s="79">
        <v>3888</v>
      </c>
      <c r="DJ29" s="78">
        <f t="shared" si="157"/>
        <v>14040</v>
      </c>
      <c r="DK29" s="79">
        <v>9828</v>
      </c>
      <c r="DL29" s="79">
        <v>4212</v>
      </c>
      <c r="DM29" s="81">
        <f t="shared" si="124"/>
        <v>1.296</v>
      </c>
      <c r="DN29" s="81">
        <f t="shared" si="124"/>
        <v>0.90720000000000001</v>
      </c>
      <c r="DO29" s="81" t="str">
        <f t="shared" si="124"/>
        <v xml:space="preserve"> </v>
      </c>
      <c r="DP29" s="81">
        <f t="shared" si="125"/>
        <v>0.92307692307692313</v>
      </c>
      <c r="DQ29" s="81">
        <f t="shared" si="125"/>
        <v>0.92307692307692313</v>
      </c>
      <c r="DR29" s="81">
        <f t="shared" si="125"/>
        <v>0.92307692307692313</v>
      </c>
      <c r="DS29" s="78">
        <f t="shared" si="158"/>
        <v>640000</v>
      </c>
      <c r="DT29" s="80"/>
      <c r="DU29" s="79">
        <v>640000</v>
      </c>
      <c r="DV29" s="78">
        <f t="shared" si="126"/>
        <v>62101.61</v>
      </c>
      <c r="DW29" s="80"/>
      <c r="DX29" s="79">
        <v>62101.61</v>
      </c>
      <c r="DY29" s="78">
        <f t="shared" si="127"/>
        <v>185177.16</v>
      </c>
      <c r="DZ29" s="78"/>
      <c r="EA29" s="79">
        <v>185177.16</v>
      </c>
      <c r="EB29" s="81">
        <f t="shared" si="159"/>
        <v>9.7033765625000004E-2</v>
      </c>
      <c r="EC29" s="81" t="str">
        <f t="shared" si="159"/>
        <v xml:space="preserve"> </v>
      </c>
      <c r="ED29" s="81">
        <f t="shared" si="159"/>
        <v>9.7033765625000004E-2</v>
      </c>
      <c r="EE29" s="81">
        <f t="shared" si="164"/>
        <v>0.3353632273008183</v>
      </c>
      <c r="EF29" s="81" t="str">
        <f t="shared" si="164"/>
        <v xml:space="preserve"> </v>
      </c>
      <c r="EG29" s="81">
        <f t="shared" si="164"/>
        <v>0.3353632273008183</v>
      </c>
      <c r="EH29" s="78">
        <f t="shared" si="128"/>
        <v>1604000</v>
      </c>
      <c r="EI29" s="79"/>
      <c r="EJ29" s="79">
        <v>1604000</v>
      </c>
      <c r="EK29" s="78">
        <f t="shared" si="129"/>
        <v>239702.84999999998</v>
      </c>
      <c r="EL29" s="80"/>
      <c r="EM29" s="79">
        <v>239702.84999999998</v>
      </c>
      <c r="EN29" s="78">
        <f t="shared" si="130"/>
        <v>330533.87</v>
      </c>
      <c r="EO29" s="80"/>
      <c r="EP29" s="79">
        <v>330533.87</v>
      </c>
      <c r="EQ29" s="81">
        <f t="shared" si="131"/>
        <v>0.14944067955112217</v>
      </c>
      <c r="ER29" s="81" t="str">
        <f t="shared" si="131"/>
        <v xml:space="preserve"> </v>
      </c>
      <c r="ES29" s="81">
        <f t="shared" si="131"/>
        <v>0.14944067955112217</v>
      </c>
      <c r="ET29" s="81">
        <f t="shared" si="132"/>
        <v>0.72519905448721478</v>
      </c>
      <c r="EU29" s="81" t="str">
        <f t="shared" si="132"/>
        <v xml:space="preserve"> </v>
      </c>
      <c r="EV29" s="81">
        <f t="shared" si="132"/>
        <v>0.72519905448721478</v>
      </c>
      <c r="EW29" s="78">
        <f t="shared" si="133"/>
        <v>0</v>
      </c>
      <c r="EX29" s="79">
        <v>0</v>
      </c>
      <c r="EY29" s="78"/>
      <c r="EZ29" s="78">
        <f t="shared" si="134"/>
        <v>0</v>
      </c>
      <c r="FA29" s="79">
        <v>0</v>
      </c>
      <c r="FB29" s="78"/>
      <c r="FC29" s="78">
        <f t="shared" si="135"/>
        <v>0</v>
      </c>
      <c r="FD29" s="79">
        <v>0</v>
      </c>
      <c r="FE29" s="78">
        <v>0</v>
      </c>
      <c r="FF29" s="81" t="str">
        <f t="shared" si="160"/>
        <v xml:space="preserve"> </v>
      </c>
      <c r="FG29" s="81" t="str">
        <f t="shared" si="160"/>
        <v xml:space="preserve"> </v>
      </c>
      <c r="FH29" s="81" t="str">
        <f t="shared" si="136"/>
        <v xml:space="preserve"> </v>
      </c>
      <c r="FI29" s="81" t="str">
        <f t="shared" si="161"/>
        <v xml:space="preserve"> </v>
      </c>
      <c r="FJ29" s="81" t="str">
        <f t="shared" si="161"/>
        <v xml:space="preserve"> </v>
      </c>
      <c r="FK29" s="81" t="str">
        <f t="shared" si="162"/>
        <v xml:space="preserve"> </v>
      </c>
      <c r="FL29" s="78">
        <f t="shared" si="137"/>
        <v>1043599.77</v>
      </c>
      <c r="FM29" s="79">
        <v>1043599.77</v>
      </c>
      <c r="FN29" s="83">
        <v>0</v>
      </c>
      <c r="FO29" s="78">
        <f t="shared" si="138"/>
        <v>601016.31999999995</v>
      </c>
      <c r="FP29" s="79">
        <v>601016.31999999995</v>
      </c>
      <c r="FQ29" s="83">
        <v>0</v>
      </c>
      <c r="FR29" s="78">
        <f t="shared" si="139"/>
        <v>239561.49</v>
      </c>
      <c r="FS29" s="79">
        <v>239561.49</v>
      </c>
      <c r="FT29" s="83">
        <v>0</v>
      </c>
      <c r="FU29" s="81">
        <f t="shared" si="140"/>
        <v>0.57590691113318271</v>
      </c>
      <c r="FV29" s="81">
        <f t="shared" si="140"/>
        <v>0.57590691113318271</v>
      </c>
      <c r="FW29" s="81" t="str">
        <f>IF(FQ29=0," ",IF(FQ29/FN29*100&gt;200,"СВ.200",FQ29/FN29))</f>
        <v xml:space="preserve"> </v>
      </c>
      <c r="FX29" s="81" t="str">
        <f t="shared" si="141"/>
        <v>СВ.200</v>
      </c>
      <c r="FY29" s="81" t="str">
        <f t="shared" si="141"/>
        <v>СВ.200</v>
      </c>
      <c r="FZ29" s="81" t="str">
        <f t="shared" si="142"/>
        <v xml:space="preserve"> </v>
      </c>
      <c r="GA29" s="78">
        <f t="shared" si="143"/>
        <v>0</v>
      </c>
      <c r="GB29" s="79">
        <v>0</v>
      </c>
      <c r="GC29" s="78"/>
      <c r="GD29" s="78">
        <f t="shared" si="144"/>
        <v>23.12</v>
      </c>
      <c r="GE29" s="79">
        <v>23.12</v>
      </c>
      <c r="GF29" s="78"/>
      <c r="GG29" s="96" t="str">
        <f t="shared" si="167"/>
        <v xml:space="preserve"> </v>
      </c>
      <c r="GH29" s="96" t="str">
        <f t="shared" si="166"/>
        <v xml:space="preserve"> </v>
      </c>
      <c r="GI29" s="81" t="str">
        <f t="shared" si="145"/>
        <v xml:space="preserve"> </v>
      </c>
      <c r="GJ29" s="86">
        <f t="shared" si="82"/>
        <v>0.90142530724676695</v>
      </c>
      <c r="GK29" s="81">
        <f t="shared" si="82"/>
        <v>0.87322011680783407</v>
      </c>
      <c r="GL29" s="81">
        <f t="shared" si="82"/>
        <v>0.935693115152467</v>
      </c>
      <c r="GM29" s="86">
        <f t="shared" si="32"/>
        <v>0.8914604034840462</v>
      </c>
      <c r="GN29" s="81">
        <f t="shared" si="32"/>
        <v>0.86997966430713491</v>
      </c>
      <c r="GO29" s="81">
        <f t="shared" si="32"/>
        <v>0.91718910277975596</v>
      </c>
      <c r="GP29" s="86">
        <f t="shared" si="33"/>
        <v>0.71011787596809639</v>
      </c>
      <c r="GQ29" s="81">
        <f t="shared" si="33"/>
        <v>0.56402628475172634</v>
      </c>
      <c r="GR29" s="81">
        <f t="shared" si="33"/>
        <v>0.8757607682167966</v>
      </c>
      <c r="GS29" s="86">
        <f t="shared" si="34"/>
        <v>0.72389324241077346</v>
      </c>
      <c r="GT29" s="81">
        <f t="shared" si="34"/>
        <v>0.56100107102479591</v>
      </c>
      <c r="GU29" s="81">
        <f t="shared" si="34"/>
        <v>0.90895600324740533</v>
      </c>
      <c r="GV29" s="86">
        <f t="shared" si="146"/>
        <v>0.18212359272071607</v>
      </c>
      <c r="GW29" s="81">
        <f t="shared" si="146"/>
        <v>5.6749985766652092E-2</v>
      </c>
      <c r="GX29" s="81">
        <f t="shared" si="146"/>
        <v>0.32427583224807821</v>
      </c>
      <c r="GY29" s="89">
        <f t="shared" si="37"/>
        <v>0.16188818832378968</v>
      </c>
      <c r="GZ29" s="90">
        <f t="shared" si="37"/>
        <v>0.25336432841344647</v>
      </c>
      <c r="HA29" s="81">
        <f t="shared" si="37"/>
        <v>5.7961603690345066E-2</v>
      </c>
      <c r="HB29" s="86">
        <f t="shared" si="147"/>
        <v>4.7852953048573156E-2</v>
      </c>
      <c r="HC29" s="81">
        <f t="shared" si="147"/>
        <v>9.0057686136498047E-2</v>
      </c>
      <c r="HD29" s="81" t="str">
        <f t="shared" si="147"/>
        <v xml:space="preserve"> </v>
      </c>
      <c r="HE29" s="86">
        <f t="shared" si="87"/>
        <v>5.234575427203534E-2</v>
      </c>
      <c r="HF29" s="81">
        <f t="shared" si="87"/>
        <v>9.8420467183812324E-2</v>
      </c>
      <c r="HG29" s="81" t="str">
        <f t="shared" si="87"/>
        <v xml:space="preserve"> </v>
      </c>
      <c r="HH29" s="86" t="str">
        <f t="shared" si="88"/>
        <v xml:space="preserve"> </v>
      </c>
      <c r="HI29" s="81" t="str">
        <f t="shared" si="88"/>
        <v xml:space="preserve"> </v>
      </c>
      <c r="HJ29" s="81" t="str">
        <f t="shared" si="88"/>
        <v xml:space="preserve"> </v>
      </c>
      <c r="HK29" s="86" t="str">
        <f t="shared" si="148"/>
        <v xml:space="preserve"> </v>
      </c>
      <c r="HL29" s="81" t="str">
        <f t="shared" si="148"/>
        <v xml:space="preserve"> </v>
      </c>
      <c r="HM29" s="81" t="str">
        <f t="shared" si="148"/>
        <v xml:space="preserve"> </v>
      </c>
      <c r="HN29" s="86">
        <f t="shared" si="40"/>
        <v>1.7844478383749827E-2</v>
      </c>
      <c r="HO29" s="81" t="str">
        <f t="shared" si="40"/>
        <v xml:space="preserve"> </v>
      </c>
      <c r="HP29" s="81">
        <f t="shared" si="40"/>
        <v>3.8077066622014738E-2</v>
      </c>
      <c r="HQ29" s="86">
        <f t="shared" si="41"/>
        <v>1.2144023635594178E-2</v>
      </c>
      <c r="HR29" s="81" t="str">
        <f t="shared" si="41"/>
        <v xml:space="preserve"> </v>
      </c>
      <c r="HS29" s="81">
        <f t="shared" si="41"/>
        <v>2.5940920825595255E-2</v>
      </c>
      <c r="HT29" s="86">
        <f t="shared" si="168"/>
        <v>9.9971292769003781E-3</v>
      </c>
      <c r="HU29" s="81">
        <f>IF(Y29&lt;=0," ",IF(Y29&lt;=0," ",IF(DZ29/Y29*100&gt;200,"СВ.200",DZ29/Y29)))</f>
        <v>0</v>
      </c>
      <c r="HV29" s="81">
        <f t="shared" si="168"/>
        <v>2.1332165015934622E-2</v>
      </c>
      <c r="HW29" s="86">
        <f t="shared" si="43"/>
        <v>3.1462430240126551E-3</v>
      </c>
      <c r="HX29" s="81" t="str">
        <f t="shared" si="43"/>
        <v xml:space="preserve"> </v>
      </c>
      <c r="HY29" s="81">
        <f t="shared" si="43"/>
        <v>6.7207083610061153E-3</v>
      </c>
      <c r="HZ29" s="86">
        <f t="shared" si="44"/>
        <v>1.293316727234005E-2</v>
      </c>
      <c r="IA29" s="81">
        <f t="shared" si="44"/>
        <v>2.4339796078644678E-2</v>
      </c>
      <c r="IB29" s="131" t="str">
        <f t="shared" si="44"/>
        <v xml:space="preserve"> </v>
      </c>
      <c r="IC29" s="86">
        <f t="shared" si="45"/>
        <v>3.0449184878101505E-2</v>
      </c>
      <c r="ID29" s="81">
        <f t="shared" si="45"/>
        <v>5.7250545774827362E-2</v>
      </c>
      <c r="IE29" s="81" t="str">
        <f t="shared" si="45"/>
        <v xml:space="preserve"> </v>
      </c>
      <c r="IF29" s="75"/>
      <c r="IG29" s="75"/>
      <c r="IH29" s="75"/>
      <c r="II29" s="75"/>
      <c r="IJ29" s="75"/>
      <c r="IK29" s="75"/>
      <c r="IL29" s="75"/>
      <c r="IM29" s="75"/>
      <c r="IN29" s="75"/>
      <c r="IO29" s="75"/>
      <c r="IP29" s="75"/>
      <c r="IQ29" s="75"/>
      <c r="IR29" s="75"/>
      <c r="IS29" s="75"/>
      <c r="IT29" s="75"/>
      <c r="IU29" s="75"/>
      <c r="IV29" s="75"/>
    </row>
    <row r="30" spans="1:256" s="91" customFormat="1" outlineLevel="1" x14ac:dyDescent="0.25">
      <c r="A30" s="76">
        <v>19</v>
      </c>
      <c r="B30" s="77" t="s">
        <v>106</v>
      </c>
      <c r="C30" s="78">
        <f t="shared" si="149"/>
        <v>428630725.49000001</v>
      </c>
      <c r="D30" s="126">
        <v>143906206.52000001</v>
      </c>
      <c r="E30" s="80">
        <v>284724518.97000003</v>
      </c>
      <c r="F30" s="78">
        <f t="shared" si="150"/>
        <v>176204056.72000003</v>
      </c>
      <c r="G30" s="126">
        <v>76515660.560000002</v>
      </c>
      <c r="H30" s="79">
        <v>99688396.160000011</v>
      </c>
      <c r="I30" s="78">
        <f t="shared" si="95"/>
        <v>148902861.04000002</v>
      </c>
      <c r="J30" s="126">
        <v>69374251.140000001</v>
      </c>
      <c r="K30" s="79">
        <v>79528609.900000006</v>
      </c>
      <c r="L30" s="81">
        <f t="shared" si="151"/>
        <v>0.41108592138038619</v>
      </c>
      <c r="M30" s="81">
        <f t="shared" si="151"/>
        <v>0.5317050765935234</v>
      </c>
      <c r="N30" s="81">
        <f t="shared" si="151"/>
        <v>0.35012227440273125</v>
      </c>
      <c r="O30" s="81">
        <f t="shared" si="96"/>
        <v>1.1833490336540011</v>
      </c>
      <c r="P30" s="81">
        <f t="shared" si="96"/>
        <v>1.1029403460599287</v>
      </c>
      <c r="Q30" s="81">
        <f t="shared" si="96"/>
        <v>1.2534909925541149</v>
      </c>
      <c r="R30" s="78">
        <f t="shared" si="97"/>
        <v>338961122.93000001</v>
      </c>
      <c r="S30" s="79">
        <v>120159606</v>
      </c>
      <c r="T30" s="79">
        <v>218801516.93000001</v>
      </c>
      <c r="U30" s="78">
        <f t="shared" si="48"/>
        <v>156632956.69</v>
      </c>
      <c r="V30" s="79">
        <v>64054867.280000001</v>
      </c>
      <c r="W30" s="79">
        <v>92578089.409999996</v>
      </c>
      <c r="X30" s="78">
        <f t="shared" si="98"/>
        <v>128257679.95000002</v>
      </c>
      <c r="Y30" s="79">
        <v>54461242.82</v>
      </c>
      <c r="Z30" s="79">
        <v>73796437.13000001</v>
      </c>
      <c r="AA30" s="81">
        <f t="shared" si="152"/>
        <v>0.46209711407625587</v>
      </c>
      <c r="AB30" s="81">
        <f t="shared" si="152"/>
        <v>0.53308153557028137</v>
      </c>
      <c r="AC30" s="81">
        <f t="shared" si="152"/>
        <v>0.42311447703362132</v>
      </c>
      <c r="AD30" s="81">
        <f t="shared" si="99"/>
        <v>1.2212364729430767</v>
      </c>
      <c r="AE30" s="81">
        <f t="shared" si="99"/>
        <v>1.1761550776890626</v>
      </c>
      <c r="AF30" s="81">
        <f t="shared" si="99"/>
        <v>1.2545062202246184</v>
      </c>
      <c r="AG30" s="78">
        <f t="shared" si="100"/>
        <v>273807647.98000002</v>
      </c>
      <c r="AH30" s="79">
        <v>98247750</v>
      </c>
      <c r="AI30" s="79">
        <v>175559897.97999999</v>
      </c>
      <c r="AJ30" s="78">
        <f t="shared" si="101"/>
        <v>119897179.91999999</v>
      </c>
      <c r="AK30" s="127">
        <v>45400588.280000001</v>
      </c>
      <c r="AL30" s="127">
        <v>74496591.639999986</v>
      </c>
      <c r="AM30" s="78">
        <f t="shared" si="102"/>
        <v>106989559.21000001</v>
      </c>
      <c r="AN30" s="127">
        <v>40043971.630000003</v>
      </c>
      <c r="AO30" s="127">
        <v>66945587.579999998</v>
      </c>
      <c r="AP30" s="81">
        <f t="shared" si="103"/>
        <v>0.43788835266120013</v>
      </c>
      <c r="AQ30" s="81">
        <f t="shared" si="103"/>
        <v>0.46210308409098427</v>
      </c>
      <c r="AR30" s="81">
        <f t="shared" si="103"/>
        <v>0.4243371777789865</v>
      </c>
      <c r="AS30" s="81">
        <f t="shared" si="104"/>
        <v>1.1206437413641903</v>
      </c>
      <c r="AT30" s="81">
        <f t="shared" si="104"/>
        <v>1.1337683659226985</v>
      </c>
      <c r="AU30" s="81">
        <f t="shared" si="104"/>
        <v>1.1127931553513746</v>
      </c>
      <c r="AV30" s="78">
        <f t="shared" si="105"/>
        <v>10976160</v>
      </c>
      <c r="AW30" s="79">
        <v>7032000</v>
      </c>
      <c r="AX30" s="79">
        <v>3944160</v>
      </c>
      <c r="AY30" s="78">
        <f t="shared" si="106"/>
        <v>4990744.18</v>
      </c>
      <c r="AZ30" s="79">
        <v>2852931.42</v>
      </c>
      <c r="BA30" s="79">
        <v>2137812.7599999998</v>
      </c>
      <c r="BB30" s="78">
        <f t="shared" si="107"/>
        <v>4954207.46</v>
      </c>
      <c r="BC30" s="79">
        <v>1936745.48</v>
      </c>
      <c r="BD30" s="79">
        <v>3017461.98</v>
      </c>
      <c r="BE30" s="81">
        <f t="shared" si="153"/>
        <v>0.45468945241323011</v>
      </c>
      <c r="BF30" s="81">
        <f t="shared" si="153"/>
        <v>0.40570697098976111</v>
      </c>
      <c r="BG30" s="128">
        <f t="shared" si="154"/>
        <v>0.54201978621556934</v>
      </c>
      <c r="BH30" s="129">
        <f t="shared" si="108"/>
        <v>1.0073748869612336</v>
      </c>
      <c r="BI30" s="129">
        <f t="shared" si="108"/>
        <v>1.4730543839968069</v>
      </c>
      <c r="BJ30" s="129">
        <f t="shared" si="155"/>
        <v>0.70848042963576952</v>
      </c>
      <c r="BK30" s="78">
        <f t="shared" si="109"/>
        <v>8838856</v>
      </c>
      <c r="BL30" s="79">
        <v>8838856</v>
      </c>
      <c r="BM30" s="80"/>
      <c r="BN30" s="78">
        <f t="shared" si="110"/>
        <v>9056804.0800000001</v>
      </c>
      <c r="BO30" s="79">
        <v>9056804.0800000001</v>
      </c>
      <c r="BP30" s="80"/>
      <c r="BQ30" s="78">
        <f t="shared" si="111"/>
        <v>7769691.7800000003</v>
      </c>
      <c r="BR30" s="79">
        <v>7769691.7800000003</v>
      </c>
      <c r="BS30" s="78">
        <v>0</v>
      </c>
      <c r="BT30" s="81">
        <f t="shared" si="112"/>
        <v>1.0246579512099756</v>
      </c>
      <c r="BU30" s="81">
        <f t="shared" si="112"/>
        <v>1.0246579512099756</v>
      </c>
      <c r="BV30" s="121"/>
      <c r="BW30" s="81">
        <f t="shared" si="165"/>
        <v>1.1656580899789566</v>
      </c>
      <c r="BX30" s="81">
        <f t="shared" si="113"/>
        <v>1.1656580899789566</v>
      </c>
      <c r="BY30" s="121"/>
      <c r="BZ30" s="78">
        <f t="shared" si="114"/>
        <v>0</v>
      </c>
      <c r="CA30" s="126">
        <v>0</v>
      </c>
      <c r="CB30" s="126"/>
      <c r="CC30" s="78">
        <f t="shared" si="115"/>
        <v>3227.5</v>
      </c>
      <c r="CD30" s="79">
        <v>3227.5</v>
      </c>
      <c r="CE30" s="80"/>
      <c r="CF30" s="78">
        <f t="shared" si="116"/>
        <v>1226.56</v>
      </c>
      <c r="CG30" s="79">
        <v>1226.56</v>
      </c>
      <c r="CH30" s="80"/>
      <c r="CI30" s="81">
        <f t="shared" si="169"/>
        <v>0</v>
      </c>
      <c r="CJ30" s="81">
        <f t="shared" si="169"/>
        <v>0</v>
      </c>
      <c r="CK30" s="121"/>
      <c r="CL30" s="81" t="str">
        <f t="shared" si="163"/>
        <v>СВ.200</v>
      </c>
      <c r="CM30" s="81" t="str">
        <f t="shared" si="156"/>
        <v>СВ.200</v>
      </c>
      <c r="CN30" s="121"/>
      <c r="CO30" s="78">
        <f t="shared" si="117"/>
        <v>2337000</v>
      </c>
      <c r="CP30" s="79">
        <v>2337000</v>
      </c>
      <c r="CQ30" s="80"/>
      <c r="CR30" s="78">
        <f t="shared" si="118"/>
        <v>2133088.11</v>
      </c>
      <c r="CS30" s="80">
        <v>2133088.11</v>
      </c>
      <c r="CT30" s="80"/>
      <c r="CU30" s="78">
        <f t="shared" si="119"/>
        <v>1851423.43</v>
      </c>
      <c r="CV30" s="80">
        <v>1851423.43</v>
      </c>
      <c r="CW30" s="78"/>
      <c r="CX30" s="81">
        <f t="shared" si="120"/>
        <v>0.91274630295250314</v>
      </c>
      <c r="CY30" s="81">
        <f t="shared" si="120"/>
        <v>0.91274630295250314</v>
      </c>
      <c r="CZ30" s="81" t="str">
        <f t="shared" si="120"/>
        <v xml:space="preserve"> </v>
      </c>
      <c r="DA30" s="81">
        <f t="shared" si="121"/>
        <v>1.1521341230946829</v>
      </c>
      <c r="DB30" s="81">
        <f t="shared" si="121"/>
        <v>1.1521341230946829</v>
      </c>
      <c r="DC30" s="81" t="str">
        <f t="shared" si="121"/>
        <v xml:space="preserve"> </v>
      </c>
      <c r="DD30" s="78">
        <f t="shared" si="122"/>
        <v>100672.3</v>
      </c>
      <c r="DE30" s="79">
        <v>58000</v>
      </c>
      <c r="DF30" s="79">
        <v>42672.3</v>
      </c>
      <c r="DG30" s="78">
        <f t="shared" si="123"/>
        <v>89095</v>
      </c>
      <c r="DH30" s="79">
        <v>61897.5</v>
      </c>
      <c r="DI30" s="79">
        <v>27197.5</v>
      </c>
      <c r="DJ30" s="78">
        <f t="shared" si="157"/>
        <v>56562.41</v>
      </c>
      <c r="DK30" s="79">
        <v>39127.4</v>
      </c>
      <c r="DL30" s="79">
        <v>17435.009999999998</v>
      </c>
      <c r="DM30" s="81">
        <f t="shared" si="124"/>
        <v>0.88500014403167504</v>
      </c>
      <c r="DN30" s="81">
        <f t="shared" si="124"/>
        <v>1.0671982758620691</v>
      </c>
      <c r="DO30" s="81">
        <f t="shared" si="124"/>
        <v>0.6373572551749026</v>
      </c>
      <c r="DP30" s="81">
        <f t="shared" si="125"/>
        <v>1.5751627273307485</v>
      </c>
      <c r="DQ30" s="81">
        <f t="shared" si="125"/>
        <v>1.5819476888318671</v>
      </c>
      <c r="DR30" s="81">
        <f t="shared" si="125"/>
        <v>1.5599360138021143</v>
      </c>
      <c r="DS30" s="78">
        <f t="shared" si="158"/>
        <v>5874000</v>
      </c>
      <c r="DT30" s="80"/>
      <c r="DU30" s="79">
        <v>5874000</v>
      </c>
      <c r="DV30" s="78">
        <f t="shared" si="126"/>
        <v>328231.92</v>
      </c>
      <c r="DW30" s="80"/>
      <c r="DX30" s="79">
        <v>328231.92</v>
      </c>
      <c r="DY30" s="78">
        <f t="shared" si="127"/>
        <v>298880.16000000003</v>
      </c>
      <c r="DZ30" s="78"/>
      <c r="EA30" s="79">
        <v>298880.16000000003</v>
      </c>
      <c r="EB30" s="81">
        <f t="shared" si="159"/>
        <v>5.5878774259448413E-2</v>
      </c>
      <c r="EC30" s="81" t="str">
        <f t="shared" si="159"/>
        <v xml:space="preserve"> </v>
      </c>
      <c r="ED30" s="81">
        <f t="shared" si="159"/>
        <v>5.5878774259448413E-2</v>
      </c>
      <c r="EE30" s="81">
        <f t="shared" si="164"/>
        <v>1.0982057825450842</v>
      </c>
      <c r="EF30" s="81" t="str">
        <f t="shared" si="164"/>
        <v xml:space="preserve"> </v>
      </c>
      <c r="EG30" s="81">
        <f t="shared" si="164"/>
        <v>1.0982057825450842</v>
      </c>
      <c r="EH30" s="78">
        <f t="shared" si="128"/>
        <v>27956288</v>
      </c>
      <c r="EI30" s="79"/>
      <c r="EJ30" s="79">
        <v>27956288</v>
      </c>
      <c r="EK30" s="78">
        <f t="shared" si="129"/>
        <v>15199727.59</v>
      </c>
      <c r="EL30" s="80"/>
      <c r="EM30" s="79">
        <v>15199727.59</v>
      </c>
      <c r="EN30" s="78">
        <f t="shared" si="130"/>
        <v>4596488.9000000004</v>
      </c>
      <c r="EO30" s="80"/>
      <c r="EP30" s="79">
        <v>4596488.9000000004</v>
      </c>
      <c r="EQ30" s="81">
        <f t="shared" si="131"/>
        <v>0.54369620136979557</v>
      </c>
      <c r="ER30" s="81" t="str">
        <f t="shared" si="131"/>
        <v xml:space="preserve"> </v>
      </c>
      <c r="ES30" s="81">
        <f t="shared" si="131"/>
        <v>0.54369620136979557</v>
      </c>
      <c r="ET30" s="81" t="str">
        <f t="shared" si="132"/>
        <v>СВ.200</v>
      </c>
      <c r="EU30" s="81" t="str">
        <f t="shared" si="132"/>
        <v xml:space="preserve"> </v>
      </c>
      <c r="EV30" s="81" t="str">
        <f t="shared" si="132"/>
        <v>СВ.200</v>
      </c>
      <c r="EW30" s="78">
        <f t="shared" si="133"/>
        <v>0</v>
      </c>
      <c r="EX30" s="79">
        <v>0</v>
      </c>
      <c r="EY30" s="78"/>
      <c r="EZ30" s="78">
        <f t="shared" si="134"/>
        <v>0</v>
      </c>
      <c r="FA30" s="79">
        <v>0</v>
      </c>
      <c r="FB30" s="78"/>
      <c r="FC30" s="78">
        <f t="shared" si="135"/>
        <v>0</v>
      </c>
      <c r="FD30" s="79">
        <v>0</v>
      </c>
      <c r="FE30" s="78">
        <v>0</v>
      </c>
      <c r="FF30" s="81" t="str">
        <f t="shared" si="160"/>
        <v xml:space="preserve"> </v>
      </c>
      <c r="FG30" s="81" t="str">
        <f t="shared" si="160"/>
        <v xml:space="preserve"> </v>
      </c>
      <c r="FH30" s="81" t="str">
        <f t="shared" si="136"/>
        <v xml:space="preserve"> </v>
      </c>
      <c r="FI30" s="81" t="str">
        <f>IF(FC30&lt;=0," ",IF(EZ30&lt;=0," ",IF(EZ30/FC30*100&gt;200,"СВ.200",EZ30/FC30)))</f>
        <v xml:space="preserve"> </v>
      </c>
      <c r="FJ30" s="81" t="str">
        <f>IF(FD30&lt;=0," ",IF(FA30&lt;=0," ",IF(FA30/FD30*100&gt;200,"СВ.200",FA30/FD30)))</f>
        <v xml:space="preserve"> </v>
      </c>
      <c r="FK30" s="81" t="str">
        <f t="shared" si="162"/>
        <v xml:space="preserve"> </v>
      </c>
      <c r="FL30" s="78">
        <f t="shared" si="137"/>
        <v>3656600</v>
      </c>
      <c r="FM30" s="79">
        <v>3646000</v>
      </c>
      <c r="FN30" s="83">
        <v>10600</v>
      </c>
      <c r="FO30" s="78">
        <f t="shared" si="138"/>
        <v>4548330.3899999997</v>
      </c>
      <c r="FP30" s="79">
        <v>4546330.3899999997</v>
      </c>
      <c r="FQ30" s="83">
        <v>2000</v>
      </c>
      <c r="FR30" s="78">
        <f t="shared" si="139"/>
        <v>1739640.04</v>
      </c>
      <c r="FS30" s="79">
        <v>1738340.04</v>
      </c>
      <c r="FT30" s="83">
        <v>1300</v>
      </c>
      <c r="FU30" s="81">
        <f t="shared" si="140"/>
        <v>1.2438687277799048</v>
      </c>
      <c r="FV30" s="81">
        <f t="shared" si="140"/>
        <v>1.2469364755896872</v>
      </c>
      <c r="FW30" s="81">
        <f t="shared" si="140"/>
        <v>0.18867924528301888</v>
      </c>
      <c r="FX30" s="81" t="str">
        <f t="shared" si="141"/>
        <v>СВ.200</v>
      </c>
      <c r="FY30" s="81" t="str">
        <f t="shared" si="141"/>
        <v>СВ.200</v>
      </c>
      <c r="FZ30" s="81">
        <f t="shared" si="142"/>
        <v>0.65</v>
      </c>
      <c r="GA30" s="78">
        <f t="shared" si="143"/>
        <v>0</v>
      </c>
      <c r="GB30" s="79">
        <v>0</v>
      </c>
      <c r="GC30" s="78"/>
      <c r="GD30" s="78">
        <f t="shared" si="144"/>
        <v>0</v>
      </c>
      <c r="GE30" s="79">
        <v>0</v>
      </c>
      <c r="GF30" s="78"/>
      <c r="GG30" s="96" t="str">
        <f t="shared" si="167"/>
        <v xml:space="preserve"> </v>
      </c>
      <c r="GH30" s="96" t="str">
        <f t="shared" si="166"/>
        <v xml:space="preserve"> </v>
      </c>
      <c r="GI30" s="81" t="str">
        <f t="shared" si="145"/>
        <v xml:space="preserve"> </v>
      </c>
      <c r="GJ30" s="86">
        <f t="shared" si="82"/>
        <v>0.86135134714131478</v>
      </c>
      <c r="GK30" s="81">
        <f t="shared" si="82"/>
        <v>0.78503539750065254</v>
      </c>
      <c r="GL30" s="81">
        <f t="shared" si="82"/>
        <v>0.9279231363756052</v>
      </c>
      <c r="GM30" s="86">
        <f t="shared" si="32"/>
        <v>0.88892934479312347</v>
      </c>
      <c r="GN30" s="81">
        <f t="shared" si="32"/>
        <v>0.83714715146151253</v>
      </c>
      <c r="GO30" s="81">
        <f t="shared" si="32"/>
        <v>0.92867468006418763</v>
      </c>
      <c r="GP30" s="86">
        <f t="shared" si="33"/>
        <v>0.83417662982605656</v>
      </c>
      <c r="GQ30" s="81">
        <f t="shared" si="33"/>
        <v>0.73527465692161009</v>
      </c>
      <c r="GR30" s="81">
        <f t="shared" si="33"/>
        <v>0.90716557849626889</v>
      </c>
      <c r="GS30" s="86">
        <f t="shared" si="34"/>
        <v>0.76546585376214538</v>
      </c>
      <c r="GT30" s="81">
        <f t="shared" si="34"/>
        <v>0.70877655684684449</v>
      </c>
      <c r="GU30" s="81">
        <f t="shared" si="34"/>
        <v>0.80468923170446305</v>
      </c>
      <c r="GV30" s="86">
        <f t="shared" si="146"/>
        <v>3.8626984847467599E-2</v>
      </c>
      <c r="GW30" s="81">
        <f t="shared" si="146"/>
        <v>3.5561903836846737E-2</v>
      </c>
      <c r="GX30" s="81">
        <f t="shared" si="146"/>
        <v>4.0888992712269166E-2</v>
      </c>
      <c r="GY30" s="89">
        <f t="shared" si="37"/>
        <v>3.1862669807589901E-2</v>
      </c>
      <c r="GZ30" s="90">
        <f t="shared" si="37"/>
        <v>4.4538870208396752E-2</v>
      </c>
      <c r="HA30" s="81">
        <f t="shared" si="37"/>
        <v>2.3091994808104994E-2</v>
      </c>
      <c r="HB30" s="86">
        <f t="shared" si="147"/>
        <v>6.0578764429770893E-2</v>
      </c>
      <c r="HC30" s="81">
        <f t="shared" si="147"/>
        <v>0.14266460656580368</v>
      </c>
      <c r="HD30" s="81" t="str">
        <f t="shared" si="147"/>
        <v xml:space="preserve"> </v>
      </c>
      <c r="HE30" s="86">
        <f t="shared" si="87"/>
        <v>5.7821829271375927E-2</v>
      </c>
      <c r="HF30" s="81">
        <f t="shared" si="87"/>
        <v>0.14139134876996032</v>
      </c>
      <c r="HG30" s="81" t="str">
        <f t="shared" si="87"/>
        <v xml:space="preserve"> </v>
      </c>
      <c r="HH30" s="86">
        <f t="shared" si="88"/>
        <v>9.5632479901255201E-6</v>
      </c>
      <c r="HI30" s="81">
        <f t="shared" si="88"/>
        <v>2.2521704178766296E-5</v>
      </c>
      <c r="HJ30" s="81" t="str">
        <f t="shared" si="88"/>
        <v xml:space="preserve"> </v>
      </c>
      <c r="HK30" s="86">
        <f t="shared" si="148"/>
        <v>2.0605497516002998E-5</v>
      </c>
      <c r="HL30" s="81">
        <f t="shared" si="148"/>
        <v>5.0386491098198398E-5</v>
      </c>
      <c r="HM30" s="81" t="str">
        <f t="shared" si="148"/>
        <v xml:space="preserve"> </v>
      </c>
      <c r="HN30" s="86">
        <f t="shared" si="40"/>
        <v>3.5837923325853824E-2</v>
      </c>
      <c r="HO30" s="81" t="str">
        <f t="shared" si="40"/>
        <v xml:space="preserve"> </v>
      </c>
      <c r="HP30" s="81">
        <f t="shared" si="40"/>
        <v>6.2286054432449264E-2</v>
      </c>
      <c r="HQ30" s="86">
        <f t="shared" si="41"/>
        <v>9.7040418001446083E-2</v>
      </c>
      <c r="HR30" s="81" t="str">
        <f t="shared" si="41"/>
        <v xml:space="preserve"> </v>
      </c>
      <c r="HS30" s="81">
        <f t="shared" si="41"/>
        <v>0.16418277463779862</v>
      </c>
      <c r="HT30" s="86">
        <f t="shared" si="168"/>
        <v>2.3303100454999301E-3</v>
      </c>
      <c r="HU30" s="81" t="str">
        <f t="shared" si="168"/>
        <v xml:space="preserve"> </v>
      </c>
      <c r="HV30" s="81">
        <f t="shared" si="168"/>
        <v>4.0500621930228409E-3</v>
      </c>
      <c r="HW30" s="86">
        <f t="shared" si="43"/>
        <v>2.0955482609551958E-3</v>
      </c>
      <c r="HX30" s="81" t="str">
        <f t="shared" si="43"/>
        <v xml:space="preserve"> </v>
      </c>
      <c r="HY30" s="81">
        <f t="shared" si="43"/>
        <v>3.5454600769125981E-3</v>
      </c>
      <c r="HZ30" s="86">
        <f t="shared" si="44"/>
        <v>1.3563632530061213E-2</v>
      </c>
      <c r="IA30" s="81">
        <f t="shared" si="44"/>
        <v>3.1918846320591554E-2</v>
      </c>
      <c r="IB30" s="131">
        <f t="shared" si="44"/>
        <v>1.7616026607218401E-5</v>
      </c>
      <c r="IC30" s="86">
        <f t="shared" si="45"/>
        <v>2.9038144245733831E-2</v>
      </c>
      <c r="ID30" s="81">
        <f t="shared" si="45"/>
        <v>7.0975564903238988E-2</v>
      </c>
      <c r="IE30" s="81">
        <f t="shared" si="45"/>
        <v>2.1603383832459672E-5</v>
      </c>
      <c r="IF30" s="75"/>
      <c r="IG30" s="75"/>
      <c r="IH30" s="75"/>
      <c r="II30" s="75"/>
      <c r="IJ30" s="75"/>
      <c r="IK30" s="75"/>
      <c r="IL30" s="75"/>
      <c r="IM30" s="75"/>
      <c r="IN30" s="75"/>
      <c r="IO30" s="75"/>
      <c r="IP30" s="75"/>
      <c r="IQ30" s="75"/>
      <c r="IR30" s="75"/>
      <c r="IS30" s="75"/>
      <c r="IT30" s="75"/>
      <c r="IU30" s="75"/>
      <c r="IV30" s="75"/>
    </row>
    <row r="31" spans="1:256" s="91" customFormat="1" outlineLevel="1" x14ac:dyDescent="0.25">
      <c r="A31" s="76">
        <v>20</v>
      </c>
      <c r="B31" s="77" t="s">
        <v>107</v>
      </c>
      <c r="C31" s="78">
        <f t="shared" si="149"/>
        <v>132048132.08</v>
      </c>
      <c r="D31" s="126">
        <v>73440054.439999998</v>
      </c>
      <c r="E31" s="80">
        <v>58608077.640000001</v>
      </c>
      <c r="F31" s="78">
        <f t="shared" si="150"/>
        <v>73938061.919999987</v>
      </c>
      <c r="G31" s="126">
        <v>43644508.049999997</v>
      </c>
      <c r="H31" s="79">
        <v>30293553.869999997</v>
      </c>
      <c r="I31" s="78">
        <f t="shared" si="95"/>
        <v>63212327.969999999</v>
      </c>
      <c r="J31" s="126">
        <v>36659179.950000003</v>
      </c>
      <c r="K31" s="79">
        <v>26553148.02</v>
      </c>
      <c r="L31" s="81">
        <f t="shared" si="151"/>
        <v>0.55993266057868485</v>
      </c>
      <c r="M31" s="81">
        <f t="shared" si="151"/>
        <v>0.59428752310712474</v>
      </c>
      <c r="N31" s="81">
        <f t="shared" si="151"/>
        <v>0.51688359505797288</v>
      </c>
      <c r="O31" s="81">
        <f t="shared" si="96"/>
        <v>1.1696778823758924</v>
      </c>
      <c r="P31" s="81">
        <f t="shared" si="96"/>
        <v>1.1905478548491097</v>
      </c>
      <c r="Q31" s="81">
        <f t="shared" si="96"/>
        <v>1.1408648739947029</v>
      </c>
      <c r="R31" s="78">
        <f t="shared" si="97"/>
        <v>120140600</v>
      </c>
      <c r="S31" s="79">
        <v>63126500</v>
      </c>
      <c r="T31" s="79">
        <v>57014100</v>
      </c>
      <c r="U31" s="78">
        <f t="shared" si="48"/>
        <v>63725527.329999998</v>
      </c>
      <c r="V31" s="79">
        <v>34914578.189999998</v>
      </c>
      <c r="W31" s="79">
        <v>28810949.139999997</v>
      </c>
      <c r="X31" s="78">
        <f t="shared" si="98"/>
        <v>55473654.620000005</v>
      </c>
      <c r="Y31" s="79">
        <v>29467270.820000004</v>
      </c>
      <c r="Z31" s="79">
        <v>26006383.799999997</v>
      </c>
      <c r="AA31" s="81">
        <f t="shared" si="152"/>
        <v>0.53042458028343453</v>
      </c>
      <c r="AB31" s="81">
        <f t="shared" si="152"/>
        <v>0.55308908604151974</v>
      </c>
      <c r="AC31" s="81">
        <f t="shared" si="152"/>
        <v>0.50533024532527915</v>
      </c>
      <c r="AD31" s="81">
        <f t="shared" si="99"/>
        <v>1.148753002961967</v>
      </c>
      <c r="AE31" s="81">
        <f t="shared" si="99"/>
        <v>1.1848595821199295</v>
      </c>
      <c r="AF31" s="81">
        <f t="shared" si="99"/>
        <v>1.1078414193056707</v>
      </c>
      <c r="AG31" s="78">
        <f t="shared" si="100"/>
        <v>89405000</v>
      </c>
      <c r="AH31" s="79">
        <v>40575000</v>
      </c>
      <c r="AI31" s="79">
        <v>48830000</v>
      </c>
      <c r="AJ31" s="78">
        <f t="shared" si="101"/>
        <v>48587917.519999996</v>
      </c>
      <c r="AK31" s="127">
        <v>22604824.469999999</v>
      </c>
      <c r="AL31" s="127">
        <v>25983093.050000001</v>
      </c>
      <c r="AM31" s="78">
        <f t="shared" si="102"/>
        <v>41224617.230000004</v>
      </c>
      <c r="AN31" s="127">
        <v>18387045.300000001</v>
      </c>
      <c r="AO31" s="127">
        <v>22837571.93</v>
      </c>
      <c r="AP31" s="81">
        <f t="shared" si="103"/>
        <v>0.54345861551367369</v>
      </c>
      <c r="AQ31" s="81">
        <f t="shared" si="103"/>
        <v>0.55711212495378926</v>
      </c>
      <c r="AR31" s="81">
        <f t="shared" si="103"/>
        <v>0.53211331251279947</v>
      </c>
      <c r="AS31" s="81">
        <f t="shared" si="104"/>
        <v>1.1786141578687981</v>
      </c>
      <c r="AT31" s="81">
        <f t="shared" si="104"/>
        <v>1.2293886321148073</v>
      </c>
      <c r="AU31" s="81">
        <f t="shared" si="104"/>
        <v>1.1377344811279158</v>
      </c>
      <c r="AV31" s="78">
        <f t="shared" si="105"/>
        <v>19151000</v>
      </c>
      <c r="AW31" s="79">
        <v>16581500</v>
      </c>
      <c r="AX31" s="79">
        <v>2569500</v>
      </c>
      <c r="AY31" s="78">
        <f t="shared" si="106"/>
        <v>7769749.6699999999</v>
      </c>
      <c r="AZ31" s="79">
        <v>6727245.4500000002</v>
      </c>
      <c r="BA31" s="79">
        <v>1042504.22</v>
      </c>
      <c r="BB31" s="78">
        <f t="shared" si="107"/>
        <v>7947934.6600000001</v>
      </c>
      <c r="BC31" s="79">
        <v>1102868.8999999999</v>
      </c>
      <c r="BD31" s="79">
        <v>6845065.7599999998</v>
      </c>
      <c r="BE31" s="81">
        <f t="shared" si="153"/>
        <v>0.40570986736985015</v>
      </c>
      <c r="BF31" s="81">
        <f t="shared" si="153"/>
        <v>0.40570789434007781</v>
      </c>
      <c r="BG31" s="128">
        <f t="shared" si="154"/>
        <v>0.40572259972757346</v>
      </c>
      <c r="BH31" s="129">
        <f t="shared" si="108"/>
        <v>0.97758096944395356</v>
      </c>
      <c r="BI31" s="129">
        <f>AZ31/BC31</f>
        <v>6.0997689299244913</v>
      </c>
      <c r="BJ31" s="129">
        <f t="shared" si="155"/>
        <v>0.15230010295766683</v>
      </c>
      <c r="BK31" s="78">
        <f t="shared" si="109"/>
        <v>3300000</v>
      </c>
      <c r="BL31" s="79">
        <v>3300000</v>
      </c>
      <c r="BM31" s="80"/>
      <c r="BN31" s="78">
        <f t="shared" si="110"/>
        <v>2755249.03</v>
      </c>
      <c r="BO31" s="79">
        <v>2755249.03</v>
      </c>
      <c r="BP31" s="80"/>
      <c r="BQ31" s="78">
        <f t="shared" si="111"/>
        <v>2363685.36</v>
      </c>
      <c r="BR31" s="79">
        <v>2363685.36</v>
      </c>
      <c r="BS31" s="78">
        <v>0</v>
      </c>
      <c r="BT31" s="81">
        <f t="shared" si="112"/>
        <v>0.83492394848484841</v>
      </c>
      <c r="BU31" s="81">
        <f t="shared" si="112"/>
        <v>0.83492394848484841</v>
      </c>
      <c r="BV31" s="121"/>
      <c r="BW31" s="81">
        <f t="shared" si="165"/>
        <v>1.1656581187269357</v>
      </c>
      <c r="BX31" s="81">
        <f t="shared" si="113"/>
        <v>1.1656581187269357</v>
      </c>
      <c r="BY31" s="121"/>
      <c r="BZ31" s="78">
        <f t="shared" si="114"/>
        <v>0</v>
      </c>
      <c r="CA31" s="126">
        <v>0</v>
      </c>
      <c r="CB31" s="126"/>
      <c r="CC31" s="78">
        <f t="shared" si="115"/>
        <v>2734.07</v>
      </c>
      <c r="CD31" s="79">
        <v>2734.07</v>
      </c>
      <c r="CE31" s="80"/>
      <c r="CF31" s="78">
        <f t="shared" si="116"/>
        <v>6554.04</v>
      </c>
      <c r="CG31" s="79">
        <v>6554.04</v>
      </c>
      <c r="CH31" s="80"/>
      <c r="CI31" s="81">
        <f t="shared" si="169"/>
        <v>0</v>
      </c>
      <c r="CJ31" s="81">
        <f t="shared" si="169"/>
        <v>0</v>
      </c>
      <c r="CK31" s="121"/>
      <c r="CL31" s="81">
        <f t="shared" si="163"/>
        <v>0.41715796668924821</v>
      </c>
      <c r="CM31" s="81">
        <f t="shared" si="156"/>
        <v>0.41715796668924821</v>
      </c>
      <c r="CN31" s="121"/>
      <c r="CO31" s="78">
        <f t="shared" si="117"/>
        <v>1100000</v>
      </c>
      <c r="CP31" s="79">
        <v>1100000</v>
      </c>
      <c r="CQ31" s="80"/>
      <c r="CR31" s="78">
        <f t="shared" si="118"/>
        <v>641564</v>
      </c>
      <c r="CS31" s="80">
        <v>641564</v>
      </c>
      <c r="CT31" s="80"/>
      <c r="CU31" s="78">
        <f t="shared" si="119"/>
        <v>843279.62</v>
      </c>
      <c r="CV31" s="80">
        <v>843279.62</v>
      </c>
      <c r="CW31" s="78"/>
      <c r="CX31" s="81">
        <f t="shared" si="120"/>
        <v>0.58323999999999998</v>
      </c>
      <c r="CY31" s="81">
        <f t="shared" si="120"/>
        <v>0.58323999999999998</v>
      </c>
      <c r="CZ31" s="81" t="str">
        <f t="shared" si="120"/>
        <v xml:space="preserve"> </v>
      </c>
      <c r="DA31" s="81">
        <f>IF(CU31&lt;=0," ",IF(CR31&lt;=0," ",IF(CR31/CU31*100&gt;200,"СВ.200",CR31/CU31)))</f>
        <v>0.76079628249524167</v>
      </c>
      <c r="DB31" s="81">
        <f>IF(CV31&lt;=0," ",IF(CS31&lt;=0," ",IF(CS31/CV31*100&gt;200,"СВ.200",CS31/CV31)))</f>
        <v>0.76079628249524167</v>
      </c>
      <c r="DC31" s="81" t="str">
        <f t="shared" si="121"/>
        <v xml:space="preserve"> </v>
      </c>
      <c r="DD31" s="78">
        <f t="shared" si="122"/>
        <v>285600</v>
      </c>
      <c r="DE31" s="79">
        <v>220000</v>
      </c>
      <c r="DF31" s="79">
        <v>65600</v>
      </c>
      <c r="DG31" s="78">
        <f t="shared" si="123"/>
        <v>126826</v>
      </c>
      <c r="DH31" s="79">
        <v>87147.4</v>
      </c>
      <c r="DI31" s="79">
        <v>39678.6</v>
      </c>
      <c r="DJ31" s="78">
        <f t="shared" si="157"/>
        <v>166408</v>
      </c>
      <c r="DK31" s="79">
        <v>115776.4</v>
      </c>
      <c r="DL31" s="79">
        <v>50631.6</v>
      </c>
      <c r="DM31" s="81">
        <f t="shared" si="124"/>
        <v>0.44406862745098041</v>
      </c>
      <c r="DN31" s="81">
        <f t="shared" si="124"/>
        <v>0.39612454545454545</v>
      </c>
      <c r="DO31" s="81">
        <f t="shared" si="124"/>
        <v>0.60485670731707319</v>
      </c>
      <c r="DP31" s="81">
        <f t="shared" si="125"/>
        <v>0.76213883947887118</v>
      </c>
      <c r="DQ31" s="81">
        <f t="shared" si="125"/>
        <v>0.75272162547807664</v>
      </c>
      <c r="DR31" s="81">
        <f t="shared" si="125"/>
        <v>0.78367264712156048</v>
      </c>
      <c r="DS31" s="78">
        <f t="shared" si="158"/>
        <v>1470000</v>
      </c>
      <c r="DT31" s="80"/>
      <c r="DU31" s="79">
        <v>1470000</v>
      </c>
      <c r="DV31" s="78">
        <f t="shared" si="126"/>
        <v>300299</v>
      </c>
      <c r="DW31" s="80"/>
      <c r="DX31" s="79">
        <v>300299</v>
      </c>
      <c r="DY31" s="78">
        <f t="shared" si="127"/>
        <v>161131.18</v>
      </c>
      <c r="DZ31" s="78"/>
      <c r="EA31" s="79">
        <v>161131.18</v>
      </c>
      <c r="EB31" s="81">
        <f t="shared" si="159"/>
        <v>0.20428503401360545</v>
      </c>
      <c r="EC31" s="81" t="str">
        <f t="shared" si="159"/>
        <v xml:space="preserve"> </v>
      </c>
      <c r="ED31" s="81">
        <f t="shared" si="159"/>
        <v>0.20428503401360545</v>
      </c>
      <c r="EE31" s="81">
        <f t="shared" si="164"/>
        <v>1.8636926757440739</v>
      </c>
      <c r="EF31" s="81" t="str">
        <f t="shared" si="164"/>
        <v xml:space="preserve"> </v>
      </c>
      <c r="EG31" s="81">
        <f t="shared" si="164"/>
        <v>1.8636926757440739</v>
      </c>
      <c r="EH31" s="78">
        <f t="shared" si="128"/>
        <v>4079000</v>
      </c>
      <c r="EI31" s="79"/>
      <c r="EJ31" s="79">
        <v>4079000</v>
      </c>
      <c r="EK31" s="78">
        <f t="shared" si="129"/>
        <v>1445374.27</v>
      </c>
      <c r="EL31" s="80"/>
      <c r="EM31" s="79">
        <v>1445374.27</v>
      </c>
      <c r="EN31" s="78">
        <f t="shared" si="130"/>
        <v>1854180.19</v>
      </c>
      <c r="EO31" s="80"/>
      <c r="EP31" s="79">
        <v>1854180.19</v>
      </c>
      <c r="EQ31" s="81">
        <f t="shared" si="131"/>
        <v>0.35434524883549889</v>
      </c>
      <c r="ER31" s="81" t="str">
        <f t="shared" si="131"/>
        <v xml:space="preserve"> </v>
      </c>
      <c r="ES31" s="81">
        <f t="shared" si="131"/>
        <v>0.35434524883549889</v>
      </c>
      <c r="ET31" s="81">
        <f t="shared" si="132"/>
        <v>0.77952201074912797</v>
      </c>
      <c r="EU31" s="81" t="str">
        <f t="shared" si="132"/>
        <v xml:space="preserve"> </v>
      </c>
      <c r="EV31" s="81">
        <f t="shared" si="132"/>
        <v>0.77952201074912797</v>
      </c>
      <c r="EW31" s="78">
        <f t="shared" si="133"/>
        <v>0</v>
      </c>
      <c r="EX31" s="79">
        <v>0</v>
      </c>
      <c r="EY31" s="78"/>
      <c r="EZ31" s="78">
        <f t="shared" si="134"/>
        <v>0</v>
      </c>
      <c r="FA31" s="79">
        <v>0</v>
      </c>
      <c r="FB31" s="78"/>
      <c r="FC31" s="78">
        <f t="shared" si="135"/>
        <v>0</v>
      </c>
      <c r="FD31" s="79">
        <v>0</v>
      </c>
      <c r="FE31" s="78">
        <v>0</v>
      </c>
      <c r="FF31" s="81" t="str">
        <f t="shared" si="160"/>
        <v xml:space="preserve"> </v>
      </c>
      <c r="FG31" s="81" t="str">
        <f t="shared" si="160"/>
        <v xml:space="preserve"> </v>
      </c>
      <c r="FH31" s="81" t="str">
        <f t="shared" si="136"/>
        <v xml:space="preserve"> </v>
      </c>
      <c r="FI31" s="81" t="str">
        <f t="shared" ref="FI31:FJ42" si="170">IF(FC31&lt;=0," ",IF(EZ31&lt;=0," ",IF(EZ31/FC31*100&gt;200,"СВ.200",EZ31/FC31)))</f>
        <v xml:space="preserve"> </v>
      </c>
      <c r="FJ31" s="81" t="str">
        <f t="shared" si="170"/>
        <v xml:space="preserve"> </v>
      </c>
      <c r="FK31" s="81" t="str">
        <f t="shared" si="162"/>
        <v xml:space="preserve"> </v>
      </c>
      <c r="FL31" s="78">
        <f t="shared" si="137"/>
        <v>1350000</v>
      </c>
      <c r="FM31" s="79">
        <v>1350000</v>
      </c>
      <c r="FN31" s="83">
        <v>0</v>
      </c>
      <c r="FO31" s="78">
        <f t="shared" si="138"/>
        <v>2095802.17</v>
      </c>
      <c r="FP31" s="79">
        <v>2095802.17</v>
      </c>
      <c r="FQ31" s="83">
        <v>0</v>
      </c>
      <c r="FR31" s="78">
        <f t="shared" si="139"/>
        <v>905864.34</v>
      </c>
      <c r="FS31" s="79">
        <v>905864.34</v>
      </c>
      <c r="FT31" s="83">
        <v>0</v>
      </c>
      <c r="FU31" s="81">
        <f t="shared" si="140"/>
        <v>1.5524460518518517</v>
      </c>
      <c r="FV31" s="81">
        <f t="shared" si="140"/>
        <v>1.5524460518518517</v>
      </c>
      <c r="FW31" s="81" t="str">
        <f t="shared" si="140"/>
        <v xml:space="preserve"> </v>
      </c>
      <c r="FX31" s="81" t="str">
        <f t="shared" si="141"/>
        <v>СВ.200</v>
      </c>
      <c r="FY31" s="81" t="str">
        <f t="shared" si="141"/>
        <v>СВ.200</v>
      </c>
      <c r="FZ31" s="81" t="str">
        <f t="shared" si="142"/>
        <v xml:space="preserve"> </v>
      </c>
      <c r="GA31" s="78">
        <f t="shared" si="143"/>
        <v>11.6</v>
      </c>
      <c r="GB31" s="79">
        <v>11.6</v>
      </c>
      <c r="GC31" s="78"/>
      <c r="GD31" s="78">
        <f t="shared" si="144"/>
        <v>0</v>
      </c>
      <c r="GE31" s="79">
        <v>0</v>
      </c>
      <c r="GF31" s="78"/>
      <c r="GG31" s="96" t="str">
        <f t="shared" si="167"/>
        <v xml:space="preserve"> </v>
      </c>
      <c r="GH31" s="96" t="str">
        <f t="shared" si="166"/>
        <v xml:space="preserve"> </v>
      </c>
      <c r="GI31" s="81" t="str">
        <f t="shared" si="145"/>
        <v xml:space="preserve"> </v>
      </c>
      <c r="GJ31" s="86">
        <f t="shared" si="82"/>
        <v>0.87757651713645635</v>
      </c>
      <c r="GK31" s="81">
        <f t="shared" si="82"/>
        <v>0.80381696645126399</v>
      </c>
      <c r="GL31" s="81">
        <f t="shared" si="82"/>
        <v>0.97940868556947835</v>
      </c>
      <c r="GM31" s="86">
        <f t="shared" si="32"/>
        <v>0.86187716685014248</v>
      </c>
      <c r="GN31" s="81">
        <f t="shared" si="32"/>
        <v>0.79997644033474213</v>
      </c>
      <c r="GO31" s="81">
        <f t="shared" si="32"/>
        <v>0.95105873888674919</v>
      </c>
      <c r="GP31" s="86">
        <f t="shared" si="33"/>
        <v>0.74313865766358267</v>
      </c>
      <c r="GQ31" s="81">
        <f t="shared" si="33"/>
        <v>0.62398195653464994</v>
      </c>
      <c r="GR31" s="81">
        <f t="shared" si="33"/>
        <v>0.87815253768576629</v>
      </c>
      <c r="GS31" s="86">
        <f t="shared" si="34"/>
        <v>0.76245610755623072</v>
      </c>
      <c r="GT31" s="81">
        <f t="shared" si="34"/>
        <v>0.64743226588583913</v>
      </c>
      <c r="GU31" s="81">
        <f t="shared" si="34"/>
        <v>0.90184786775823667</v>
      </c>
      <c r="GV31" s="86">
        <f t="shared" si="146"/>
        <v>0.14327404088380574</v>
      </c>
      <c r="GW31" s="81">
        <f t="shared" si="146"/>
        <v>3.7426910240070881E-2</v>
      </c>
      <c r="GX31" s="81">
        <f t="shared" si="146"/>
        <v>0.263207134549787</v>
      </c>
      <c r="GY31" s="89">
        <f t="shared" si="37"/>
        <v>0.12192523146595043</v>
      </c>
      <c r="GZ31" s="90">
        <f t="shared" si="37"/>
        <v>0.19267726545030331</v>
      </c>
      <c r="HA31" s="81">
        <f t="shared" si="37"/>
        <v>3.6184306700004817E-2</v>
      </c>
      <c r="HB31" s="86">
        <f t="shared" si="147"/>
        <v>4.2609151608839858E-2</v>
      </c>
      <c r="HC31" s="81">
        <f t="shared" si="147"/>
        <v>8.0213921894514956E-2</v>
      </c>
      <c r="HD31" s="81" t="str">
        <f t="shared" si="147"/>
        <v xml:space="preserve"> </v>
      </c>
      <c r="HE31" s="86">
        <f t="shared" si="87"/>
        <v>4.32361903532325E-2</v>
      </c>
      <c r="HF31" s="81">
        <f t="shared" si="87"/>
        <v>7.891400019230764E-2</v>
      </c>
      <c r="HG31" s="81" t="str">
        <f t="shared" si="87"/>
        <v xml:space="preserve"> </v>
      </c>
      <c r="HH31" s="86">
        <f t="shared" si="88"/>
        <v>1.1814689414093625E-4</v>
      </c>
      <c r="HI31" s="81">
        <f t="shared" si="88"/>
        <v>2.2241761173049141E-4</v>
      </c>
      <c r="HJ31" s="81" t="str">
        <f t="shared" si="88"/>
        <v xml:space="preserve"> </v>
      </c>
      <c r="HK31" s="86">
        <f t="shared" si="148"/>
        <v>4.2903842691512496E-5</v>
      </c>
      <c r="HL31" s="81">
        <f t="shared" si="148"/>
        <v>7.8307404578156249E-5</v>
      </c>
      <c r="HM31" s="81" t="str">
        <f t="shared" si="148"/>
        <v xml:space="preserve"> </v>
      </c>
      <c r="HN31" s="86">
        <f t="shared" si="40"/>
        <v>3.3424518407905821E-2</v>
      </c>
      <c r="HO31" s="81" t="str">
        <f t="shared" si="40"/>
        <v xml:space="preserve"> </v>
      </c>
      <c r="HP31" s="81">
        <f t="shared" si="40"/>
        <v>7.129711705631292E-2</v>
      </c>
      <c r="HQ31" s="86">
        <f t="shared" si="41"/>
        <v>2.2681244558639575E-2</v>
      </c>
      <c r="HR31" s="81" t="str">
        <f t="shared" si="41"/>
        <v xml:space="preserve"> </v>
      </c>
      <c r="HS31" s="81">
        <f t="shared" si="41"/>
        <v>5.0167533980798255E-2</v>
      </c>
      <c r="HT31" s="86">
        <f t="shared" si="168"/>
        <v>2.9046433140878214E-3</v>
      </c>
      <c r="HU31" s="81" t="str">
        <f t="shared" si="168"/>
        <v xml:space="preserve"> </v>
      </c>
      <c r="HV31" s="81">
        <f t="shared" si="168"/>
        <v>6.1958318095728486E-3</v>
      </c>
      <c r="HW31" s="86">
        <f t="shared" si="43"/>
        <v>4.7123815617078242E-3</v>
      </c>
      <c r="HX31" s="81" t="str">
        <f t="shared" si="43"/>
        <v xml:space="preserve"> </v>
      </c>
      <c r="HY31" s="81">
        <f t="shared" si="43"/>
        <v>1.0423085978208076E-2</v>
      </c>
      <c r="HZ31" s="86">
        <f t="shared" si="44"/>
        <v>1.6329631537804024E-2</v>
      </c>
      <c r="IA31" s="81">
        <f t="shared" si="44"/>
        <v>3.0741372200141875E-2</v>
      </c>
      <c r="IB31" s="130" t="str">
        <f t="shared" si="44"/>
        <v xml:space="preserve"> </v>
      </c>
      <c r="IC31" s="86">
        <f t="shared" si="45"/>
        <v>3.2887953349479172E-2</v>
      </c>
      <c r="ID31" s="81">
        <f t="shared" si="45"/>
        <v>6.0026564221825993E-2</v>
      </c>
      <c r="IE31" s="81" t="str">
        <f t="shared" si="45"/>
        <v xml:space="preserve"> </v>
      </c>
      <c r="IF31" s="75"/>
      <c r="IG31" s="75"/>
      <c r="IH31" s="75"/>
      <c r="II31" s="75"/>
      <c r="IJ31" s="75"/>
      <c r="IK31" s="75"/>
      <c r="IL31" s="75"/>
      <c r="IM31" s="75"/>
      <c r="IN31" s="75"/>
      <c r="IO31" s="75"/>
      <c r="IP31" s="75"/>
      <c r="IQ31" s="75"/>
      <c r="IR31" s="75"/>
      <c r="IS31" s="75"/>
      <c r="IT31" s="75"/>
      <c r="IU31" s="75"/>
      <c r="IV31" s="75"/>
    </row>
    <row r="32" spans="1:256" s="91" customFormat="1" outlineLevel="1" x14ac:dyDescent="0.25">
      <c r="A32" s="76">
        <v>21</v>
      </c>
      <c r="B32" s="77" t="s">
        <v>108</v>
      </c>
      <c r="C32" s="78">
        <f t="shared" si="149"/>
        <v>524052446.17999995</v>
      </c>
      <c r="D32" s="126">
        <v>296927833.77999997</v>
      </c>
      <c r="E32" s="80">
        <v>227124612.39999998</v>
      </c>
      <c r="F32" s="78">
        <f t="shared" si="150"/>
        <v>263138905.59999999</v>
      </c>
      <c r="G32" s="126">
        <v>152743600.41999999</v>
      </c>
      <c r="H32" s="79">
        <v>110395305.18000001</v>
      </c>
      <c r="I32" s="78">
        <f t="shared" si="95"/>
        <v>216532639.45999998</v>
      </c>
      <c r="J32" s="126">
        <v>113793800.20999999</v>
      </c>
      <c r="K32" s="79">
        <v>102738839.25</v>
      </c>
      <c r="L32" s="81">
        <f t="shared" si="151"/>
        <v>0.50212322739472115</v>
      </c>
      <c r="M32" s="81">
        <f t="shared" si="151"/>
        <v>0.51441321103352977</v>
      </c>
      <c r="N32" s="81">
        <f t="shared" si="151"/>
        <v>0.48605610820186046</v>
      </c>
      <c r="O32" s="81">
        <f t="shared" si="96"/>
        <v>1.2152389877859942</v>
      </c>
      <c r="P32" s="81">
        <f t="shared" si="96"/>
        <v>1.3422840272327696</v>
      </c>
      <c r="Q32" s="81">
        <f t="shared" si="96"/>
        <v>1.0745235782873614</v>
      </c>
      <c r="R32" s="78">
        <f t="shared" si="97"/>
        <v>410393286</v>
      </c>
      <c r="S32" s="79">
        <v>190650222.10000002</v>
      </c>
      <c r="T32" s="79">
        <v>219743063.90000001</v>
      </c>
      <c r="U32" s="78">
        <f t="shared" si="48"/>
        <v>212564050.69</v>
      </c>
      <c r="V32" s="79">
        <v>105370595.35000001</v>
      </c>
      <c r="W32" s="79">
        <v>107193455.33999999</v>
      </c>
      <c r="X32" s="78">
        <f t="shared" si="98"/>
        <v>186902806.05000001</v>
      </c>
      <c r="Y32" s="79">
        <v>88189447.129999995</v>
      </c>
      <c r="Z32" s="79">
        <v>98713358.920000002</v>
      </c>
      <c r="AA32" s="81">
        <f t="shared" si="152"/>
        <v>0.51795206681329575</v>
      </c>
      <c r="AB32" s="81">
        <f t="shared" si="152"/>
        <v>0.55269065091742164</v>
      </c>
      <c r="AC32" s="81">
        <f t="shared" si="152"/>
        <v>0.48781269104712793</v>
      </c>
      <c r="AD32" s="81">
        <f t="shared" si="99"/>
        <v>1.1372972679347313</v>
      </c>
      <c r="AE32" s="81">
        <f t="shared" si="99"/>
        <v>1.194820908613627</v>
      </c>
      <c r="AF32" s="81">
        <f t="shared" si="99"/>
        <v>1.0859062695543822</v>
      </c>
      <c r="AG32" s="78">
        <f t="shared" si="100"/>
        <v>353922320</v>
      </c>
      <c r="AH32" s="79">
        <v>156579560</v>
      </c>
      <c r="AI32" s="79">
        <v>197342760</v>
      </c>
      <c r="AJ32" s="78">
        <f t="shared" si="101"/>
        <v>183754373.49000001</v>
      </c>
      <c r="AK32" s="127">
        <v>81955236.590000004</v>
      </c>
      <c r="AL32" s="127">
        <v>101799136.89999999</v>
      </c>
      <c r="AM32" s="78">
        <f t="shared" si="102"/>
        <v>164357690.81</v>
      </c>
      <c r="AN32" s="127">
        <v>71337675.5</v>
      </c>
      <c r="AO32" s="127">
        <v>93020015.310000002</v>
      </c>
      <c r="AP32" s="81">
        <f t="shared" si="103"/>
        <v>0.51919408046940929</v>
      </c>
      <c r="AQ32" s="81">
        <f t="shared" si="103"/>
        <v>0.52340954713373833</v>
      </c>
      <c r="AR32" s="81">
        <f t="shared" si="103"/>
        <v>0.51584936229735512</v>
      </c>
      <c r="AS32" s="81">
        <f t="shared" si="104"/>
        <v>1.1180150596203184</v>
      </c>
      <c r="AT32" s="81">
        <f t="shared" si="104"/>
        <v>1.1488352545212943</v>
      </c>
      <c r="AU32" s="81">
        <f t="shared" si="104"/>
        <v>1.0943788448189624</v>
      </c>
      <c r="AV32" s="78">
        <f t="shared" si="105"/>
        <v>15402628.140000001</v>
      </c>
      <c r="AW32" s="79">
        <v>9817224.2400000002</v>
      </c>
      <c r="AX32" s="79">
        <v>5585403.9000000004</v>
      </c>
      <c r="AY32" s="78">
        <f t="shared" si="106"/>
        <v>6248990.8800000008</v>
      </c>
      <c r="AZ32" s="79">
        <v>3982939.64</v>
      </c>
      <c r="BA32" s="79">
        <v>2266051.2400000002</v>
      </c>
      <c r="BB32" s="78">
        <f t="shared" si="107"/>
        <v>6612466.4800000004</v>
      </c>
      <c r="BC32" s="79">
        <v>2397197.1</v>
      </c>
      <c r="BD32" s="79">
        <v>4215269.38</v>
      </c>
      <c r="BE32" s="81">
        <f t="shared" si="153"/>
        <v>0.40570939083906238</v>
      </c>
      <c r="BF32" s="81">
        <f t="shared" si="153"/>
        <v>0.40570934743159132</v>
      </c>
      <c r="BG32" s="128">
        <f t="shared" si="154"/>
        <v>0.40570946713450751</v>
      </c>
      <c r="BH32" s="129">
        <f t="shared" si="108"/>
        <v>0.94503176672435851</v>
      </c>
      <c r="BI32" s="129">
        <f t="shared" si="108"/>
        <v>1.6614986060178365</v>
      </c>
      <c r="BJ32" s="129">
        <f t="shared" si="155"/>
        <v>0.53758159579352915</v>
      </c>
      <c r="BK32" s="78">
        <f t="shared" si="109"/>
        <v>17278537.859999999</v>
      </c>
      <c r="BL32" s="79">
        <v>17278537.859999999</v>
      </c>
      <c r="BM32" s="80"/>
      <c r="BN32" s="78">
        <f t="shared" si="110"/>
        <v>9783285.6400000006</v>
      </c>
      <c r="BO32" s="79">
        <v>9783285.6400000006</v>
      </c>
      <c r="BP32" s="80"/>
      <c r="BQ32" s="78">
        <f t="shared" si="111"/>
        <v>8392929.0199999996</v>
      </c>
      <c r="BR32" s="79">
        <v>8392929.0199999996</v>
      </c>
      <c r="BS32" s="78">
        <v>0</v>
      </c>
      <c r="BT32" s="81">
        <f t="shared" si="112"/>
        <v>0.56621027307226102</v>
      </c>
      <c r="BU32" s="81">
        <f t="shared" si="112"/>
        <v>0.56621027307226102</v>
      </c>
      <c r="BV32" s="121"/>
      <c r="BW32" s="81">
        <f t="shared" si="165"/>
        <v>1.1656580934602019</v>
      </c>
      <c r="BX32" s="81">
        <f t="shared" si="113"/>
        <v>1.1656580934602019</v>
      </c>
      <c r="BY32" s="121"/>
      <c r="BZ32" s="78">
        <f t="shared" si="114"/>
        <v>0</v>
      </c>
      <c r="CA32" s="126">
        <v>0</v>
      </c>
      <c r="CB32" s="126"/>
      <c r="CC32" s="78">
        <f t="shared" si="115"/>
        <v>10342</v>
      </c>
      <c r="CD32" s="79">
        <v>10342</v>
      </c>
      <c r="CE32" s="80"/>
      <c r="CF32" s="78">
        <f t="shared" si="116"/>
        <v>4660.28</v>
      </c>
      <c r="CG32" s="79">
        <v>4660.28</v>
      </c>
      <c r="CH32" s="80"/>
      <c r="CI32" s="81">
        <f t="shared" si="169"/>
        <v>0</v>
      </c>
      <c r="CJ32" s="81">
        <f t="shared" si="169"/>
        <v>0</v>
      </c>
      <c r="CK32" s="121"/>
      <c r="CL32" s="81" t="str">
        <f t="shared" si="163"/>
        <v>СВ.200</v>
      </c>
      <c r="CM32" s="81" t="str">
        <f t="shared" si="156"/>
        <v>СВ.200</v>
      </c>
      <c r="CN32" s="121"/>
      <c r="CO32" s="78">
        <f t="shared" si="117"/>
        <v>2928000</v>
      </c>
      <c r="CP32" s="79">
        <v>2928000</v>
      </c>
      <c r="CQ32" s="80"/>
      <c r="CR32" s="78">
        <f t="shared" si="118"/>
        <v>3075583.59</v>
      </c>
      <c r="CS32" s="80">
        <v>3075583.59</v>
      </c>
      <c r="CT32" s="80"/>
      <c r="CU32" s="78">
        <f t="shared" si="119"/>
        <v>2235078.91</v>
      </c>
      <c r="CV32" s="80">
        <v>2235078.91</v>
      </c>
      <c r="CW32" s="78"/>
      <c r="CX32" s="81">
        <f t="shared" si="120"/>
        <v>1.0504042315573769</v>
      </c>
      <c r="CY32" s="81">
        <f t="shared" si="120"/>
        <v>1.0504042315573769</v>
      </c>
      <c r="CZ32" s="81" t="str">
        <f t="shared" si="120"/>
        <v xml:space="preserve"> </v>
      </c>
      <c r="DA32" s="81">
        <f t="shared" si="121"/>
        <v>1.3760514567246307</v>
      </c>
      <c r="DB32" s="81">
        <f t="shared" si="121"/>
        <v>1.3760514567246307</v>
      </c>
      <c r="DC32" s="81" t="str">
        <f t="shared" si="121"/>
        <v xml:space="preserve"> </v>
      </c>
      <c r="DD32" s="78">
        <f t="shared" si="122"/>
        <v>105000</v>
      </c>
      <c r="DE32" s="79">
        <v>52900</v>
      </c>
      <c r="DF32" s="79">
        <v>52100</v>
      </c>
      <c r="DG32" s="78">
        <f t="shared" si="123"/>
        <v>248553</v>
      </c>
      <c r="DH32" s="79">
        <v>173987.1</v>
      </c>
      <c r="DI32" s="79">
        <v>74565.899999999994</v>
      </c>
      <c r="DJ32" s="78">
        <f t="shared" si="157"/>
        <v>102854.17</v>
      </c>
      <c r="DK32" s="79">
        <v>51776.28</v>
      </c>
      <c r="DL32" s="79">
        <v>51077.89</v>
      </c>
      <c r="DM32" s="81" t="str">
        <f t="shared" si="124"/>
        <v>СВ.200</v>
      </c>
      <c r="DN32" s="81" t="str">
        <f t="shared" si="124"/>
        <v>СВ.200</v>
      </c>
      <c r="DO32" s="81">
        <f t="shared" si="124"/>
        <v>1.4312072936660267</v>
      </c>
      <c r="DP32" s="81" t="str">
        <f t="shared" si="125"/>
        <v>СВ.200</v>
      </c>
      <c r="DQ32" s="81" t="str">
        <f t="shared" si="125"/>
        <v>СВ.200</v>
      </c>
      <c r="DR32" s="81">
        <f t="shared" si="125"/>
        <v>1.4598469122354114</v>
      </c>
      <c r="DS32" s="78">
        <f t="shared" si="158"/>
        <v>8074000</v>
      </c>
      <c r="DT32" s="80"/>
      <c r="DU32" s="79">
        <v>8074000</v>
      </c>
      <c r="DV32" s="78">
        <f t="shared" si="126"/>
        <v>686029.83000000007</v>
      </c>
      <c r="DW32" s="80"/>
      <c r="DX32" s="79">
        <v>686029.83000000007</v>
      </c>
      <c r="DY32" s="78">
        <f t="shared" si="127"/>
        <v>462132.06999999995</v>
      </c>
      <c r="DZ32" s="78"/>
      <c r="EA32" s="79">
        <v>462132.06999999995</v>
      </c>
      <c r="EB32" s="81">
        <f t="shared" si="159"/>
        <v>8.4967776814466198E-2</v>
      </c>
      <c r="EC32" s="81" t="str">
        <f t="shared" si="159"/>
        <v xml:space="preserve"> </v>
      </c>
      <c r="ED32" s="81">
        <f t="shared" si="159"/>
        <v>8.4967776814466198E-2</v>
      </c>
      <c r="EE32" s="81">
        <f t="shared" si="164"/>
        <v>1.4844886874005523</v>
      </c>
      <c r="EF32" s="81" t="str">
        <f t="shared" si="164"/>
        <v xml:space="preserve"> </v>
      </c>
      <c r="EG32" s="81">
        <f t="shared" si="164"/>
        <v>1.4844886874005523</v>
      </c>
      <c r="EH32" s="78">
        <f t="shared" si="128"/>
        <v>8660000</v>
      </c>
      <c r="EI32" s="79"/>
      <c r="EJ32" s="79">
        <v>8660000</v>
      </c>
      <c r="EK32" s="78">
        <f t="shared" si="129"/>
        <v>2361791.4699999997</v>
      </c>
      <c r="EL32" s="80"/>
      <c r="EM32" s="79">
        <v>2361791.4699999997</v>
      </c>
      <c r="EN32" s="78">
        <f t="shared" si="130"/>
        <v>2774086.55</v>
      </c>
      <c r="EO32" s="80"/>
      <c r="EP32" s="79">
        <v>2774086.55</v>
      </c>
      <c r="EQ32" s="81">
        <f t="shared" si="131"/>
        <v>0.27272418822170896</v>
      </c>
      <c r="ER32" s="81" t="str">
        <f t="shared" si="131"/>
        <v xml:space="preserve"> </v>
      </c>
      <c r="ES32" s="81">
        <f t="shared" si="131"/>
        <v>0.27272418822170896</v>
      </c>
      <c r="ET32" s="81">
        <f t="shared" si="132"/>
        <v>0.85137627375036296</v>
      </c>
      <c r="EU32" s="81" t="str">
        <f t="shared" si="132"/>
        <v xml:space="preserve"> </v>
      </c>
      <c r="EV32" s="81">
        <f t="shared" si="132"/>
        <v>0.85137627375036296</v>
      </c>
      <c r="EW32" s="78">
        <f t="shared" si="133"/>
        <v>0</v>
      </c>
      <c r="EX32" s="79">
        <v>0</v>
      </c>
      <c r="EY32" s="78"/>
      <c r="EZ32" s="78">
        <f t="shared" si="134"/>
        <v>0</v>
      </c>
      <c r="FA32" s="79">
        <v>0</v>
      </c>
      <c r="FB32" s="78"/>
      <c r="FC32" s="78">
        <f t="shared" si="135"/>
        <v>0</v>
      </c>
      <c r="FD32" s="79">
        <v>0</v>
      </c>
      <c r="FE32" s="78">
        <v>0</v>
      </c>
      <c r="FF32" s="81" t="str">
        <f t="shared" si="160"/>
        <v xml:space="preserve"> </v>
      </c>
      <c r="FG32" s="81" t="str">
        <f t="shared" si="160"/>
        <v xml:space="preserve"> </v>
      </c>
      <c r="FH32" s="81" t="str">
        <f t="shared" si="136"/>
        <v xml:space="preserve"> </v>
      </c>
      <c r="FI32" s="81" t="str">
        <f t="shared" si="170"/>
        <v xml:space="preserve"> </v>
      </c>
      <c r="FJ32" s="81" t="str">
        <f t="shared" si="170"/>
        <v xml:space="preserve"> </v>
      </c>
      <c r="FK32" s="81" t="str">
        <f t="shared" si="162"/>
        <v xml:space="preserve"> </v>
      </c>
      <c r="FL32" s="78">
        <f t="shared" si="137"/>
        <v>4022800</v>
      </c>
      <c r="FM32" s="79">
        <v>3994000</v>
      </c>
      <c r="FN32" s="83">
        <v>28800</v>
      </c>
      <c r="FO32" s="78">
        <f t="shared" si="138"/>
        <v>6395100.79</v>
      </c>
      <c r="FP32" s="79">
        <v>6389220.79</v>
      </c>
      <c r="FQ32" s="83">
        <v>5880</v>
      </c>
      <c r="FR32" s="78">
        <f t="shared" si="139"/>
        <v>1960907.76</v>
      </c>
      <c r="FS32" s="79">
        <v>1952057.76</v>
      </c>
      <c r="FT32" s="83">
        <v>8850</v>
      </c>
      <c r="FU32" s="81">
        <f t="shared" si="140"/>
        <v>1.5897138286765438</v>
      </c>
      <c r="FV32" s="81">
        <f t="shared" si="140"/>
        <v>1.5997047546319478</v>
      </c>
      <c r="FW32" s="81">
        <f t="shared" si="140"/>
        <v>0.20416666666666666</v>
      </c>
      <c r="FX32" s="81" t="str">
        <f t="shared" si="141"/>
        <v>СВ.200</v>
      </c>
      <c r="FY32" s="81" t="str">
        <f t="shared" si="141"/>
        <v>СВ.200</v>
      </c>
      <c r="FZ32" s="81">
        <f t="shared" si="142"/>
        <v>1.5051020408163265</v>
      </c>
      <c r="GA32" s="78">
        <f t="shared" si="143"/>
        <v>0</v>
      </c>
      <c r="GB32" s="79">
        <v>0</v>
      </c>
      <c r="GC32" s="78"/>
      <c r="GD32" s="78">
        <f t="shared" si="144"/>
        <v>0</v>
      </c>
      <c r="GE32" s="79">
        <v>0</v>
      </c>
      <c r="GF32" s="78"/>
      <c r="GG32" s="96" t="str">
        <f t="shared" si="167"/>
        <v xml:space="preserve"> </v>
      </c>
      <c r="GH32" s="96" t="str">
        <f t="shared" si="166"/>
        <v xml:space="preserve"> </v>
      </c>
      <c r="GI32" s="81" t="str">
        <f t="shared" si="145"/>
        <v xml:space="preserve"> </v>
      </c>
      <c r="GJ32" s="86">
        <f t="shared" si="82"/>
        <v>0.86316227667158019</v>
      </c>
      <c r="GK32" s="81">
        <f t="shared" si="82"/>
        <v>0.77499342641911406</v>
      </c>
      <c r="GL32" s="81">
        <f t="shared" si="82"/>
        <v>0.96081831993249822</v>
      </c>
      <c r="GM32" s="86">
        <f t="shared" si="32"/>
        <v>0.80780168255742724</v>
      </c>
      <c r="GN32" s="81">
        <f t="shared" si="32"/>
        <v>0.68985276672974749</v>
      </c>
      <c r="GO32" s="81">
        <f t="shared" si="32"/>
        <v>0.97099650356707301</v>
      </c>
      <c r="GP32" s="86">
        <f t="shared" si="33"/>
        <v>0.87937519122121277</v>
      </c>
      <c r="GQ32" s="81">
        <f t="shared" si="33"/>
        <v>0.80891396671124594</v>
      </c>
      <c r="GR32" s="81">
        <f t="shared" si="33"/>
        <v>0.94232448705737959</v>
      </c>
      <c r="GS32" s="86">
        <f t="shared" si="34"/>
        <v>0.86446590048278882</v>
      </c>
      <c r="GT32" s="81">
        <f t="shared" si="34"/>
        <v>0.77778090099782282</v>
      </c>
      <c r="GU32" s="81">
        <f t="shared" si="34"/>
        <v>0.94967679301977803</v>
      </c>
      <c r="GV32" s="86">
        <f t="shared" si="146"/>
        <v>3.5379171772472164E-2</v>
      </c>
      <c r="GW32" s="81">
        <f t="shared" si="146"/>
        <v>2.7182357731150006E-2</v>
      </c>
      <c r="GX32" s="81">
        <f t="shared" si="146"/>
        <v>4.2702116776475708E-2</v>
      </c>
      <c r="GY32" s="89">
        <f t="shared" si="37"/>
        <v>2.9398154860689162E-2</v>
      </c>
      <c r="GZ32" s="90">
        <f t="shared" si="37"/>
        <v>3.7799346456857612E-2</v>
      </c>
      <c r="HA32" s="81">
        <f t="shared" si="37"/>
        <v>2.1139828292804433E-2</v>
      </c>
      <c r="HB32" s="86">
        <f t="shared" si="147"/>
        <v>4.4905313073548683E-2</v>
      </c>
      <c r="HC32" s="81">
        <f t="shared" si="147"/>
        <v>9.5169312124476629E-2</v>
      </c>
      <c r="HD32" s="81" t="str">
        <f t="shared" si="147"/>
        <v xml:space="preserve"> </v>
      </c>
      <c r="HE32" s="86">
        <f t="shared" si="87"/>
        <v>4.6025118585398934E-2</v>
      </c>
      <c r="HF32" s="81">
        <f t="shared" si="87"/>
        <v>9.2846449310680479E-2</v>
      </c>
      <c r="HG32" s="81" t="str">
        <f t="shared" si="87"/>
        <v xml:space="preserve"> </v>
      </c>
      <c r="HH32" s="86">
        <f t="shared" si="88"/>
        <v>2.4934243088641951E-5</v>
      </c>
      <c r="HI32" s="81">
        <f t="shared" si="88"/>
        <v>5.2843964347914378E-5</v>
      </c>
      <c r="HJ32" s="81" t="str">
        <f t="shared" si="88"/>
        <v xml:space="preserve"> </v>
      </c>
      <c r="HK32" s="86">
        <f t="shared" si="148"/>
        <v>4.8653570377629882E-5</v>
      </c>
      <c r="HL32" s="81">
        <f t="shared" si="148"/>
        <v>9.8148823831239741E-5</v>
      </c>
      <c r="HM32" s="81" t="str">
        <f t="shared" si="148"/>
        <v xml:space="preserve"> </v>
      </c>
      <c r="HN32" s="86">
        <f t="shared" si="40"/>
        <v>1.4842401827064488E-2</v>
      </c>
      <c r="HO32" s="81" t="str">
        <f t="shared" si="40"/>
        <v xml:space="preserve"> </v>
      </c>
      <c r="HP32" s="81">
        <f t="shared" si="40"/>
        <v>2.8102443077113758E-2</v>
      </c>
      <c r="HQ32" s="86">
        <f t="shared" si="41"/>
        <v>1.1110963788718904E-2</v>
      </c>
      <c r="HR32" s="81" t="str">
        <f t="shared" si="41"/>
        <v xml:space="preserve"> </v>
      </c>
      <c r="HS32" s="81">
        <f t="shared" si="41"/>
        <v>2.2032981981118027E-2</v>
      </c>
      <c r="HT32" s="86">
        <f t="shared" si="168"/>
        <v>2.4725796244940857E-3</v>
      </c>
      <c r="HU32" s="81" t="str">
        <f t="shared" si="168"/>
        <v xml:space="preserve"> </v>
      </c>
      <c r="HV32" s="81">
        <f t="shared" si="168"/>
        <v>4.6815555164577511E-3</v>
      </c>
      <c r="HW32" s="86">
        <f t="shared" si="43"/>
        <v>3.2274028829103137E-3</v>
      </c>
      <c r="HX32" s="81" t="str">
        <f t="shared" si="43"/>
        <v xml:space="preserve"> </v>
      </c>
      <c r="HY32" s="81">
        <f t="shared" si="43"/>
        <v>6.3999227175206399E-3</v>
      </c>
      <c r="HZ32" s="86">
        <f t="shared" si="44"/>
        <v>1.0491590797601083E-2</v>
      </c>
      <c r="IA32" s="81">
        <f t="shared" si="44"/>
        <v>2.2134822515923851E-2</v>
      </c>
      <c r="IB32" s="130">
        <f t="shared" si="44"/>
        <v>8.9653519005186339E-5</v>
      </c>
      <c r="IC32" s="86">
        <f t="shared" si="45"/>
        <v>3.0085523724453823E-2</v>
      </c>
      <c r="ID32" s="81">
        <f t="shared" si="45"/>
        <v>6.0635709315084545E-2</v>
      </c>
      <c r="IE32" s="81">
        <f t="shared" si="45"/>
        <v>5.485409516233625E-5</v>
      </c>
      <c r="IF32" s="75"/>
      <c r="IG32" s="75"/>
      <c r="IH32" s="75"/>
      <c r="II32" s="75"/>
      <c r="IJ32" s="75"/>
      <c r="IK32" s="75"/>
      <c r="IL32" s="75"/>
      <c r="IM32" s="75"/>
      <c r="IN32" s="75"/>
      <c r="IO32" s="75"/>
      <c r="IP32" s="75"/>
      <c r="IQ32" s="75"/>
      <c r="IR32" s="75"/>
      <c r="IS32" s="75"/>
      <c r="IT32" s="75"/>
      <c r="IU32" s="75"/>
      <c r="IV32" s="75"/>
    </row>
    <row r="33" spans="1:256" s="91" customFormat="1" outlineLevel="1" x14ac:dyDescent="0.25">
      <c r="A33" s="76">
        <v>22</v>
      </c>
      <c r="B33" s="77" t="s">
        <v>109</v>
      </c>
      <c r="C33" s="78">
        <f t="shared" si="149"/>
        <v>112770445.69999999</v>
      </c>
      <c r="D33" s="126">
        <v>66152944.210000001</v>
      </c>
      <c r="E33" s="80">
        <v>46617501.489999995</v>
      </c>
      <c r="F33" s="78">
        <f t="shared" si="150"/>
        <v>57276479.609999999</v>
      </c>
      <c r="G33" s="126">
        <v>34811446.689999998</v>
      </c>
      <c r="H33" s="79">
        <v>22465032.919999998</v>
      </c>
      <c r="I33" s="78">
        <f t="shared" si="95"/>
        <v>46574762.68</v>
      </c>
      <c r="J33" s="126">
        <v>27874944.32</v>
      </c>
      <c r="K33" s="79">
        <v>18699818.359999999</v>
      </c>
      <c r="L33" s="81">
        <f t="shared" si="151"/>
        <v>0.50790328312057031</v>
      </c>
      <c r="M33" s="81">
        <f t="shared" si="151"/>
        <v>0.52622671758179629</v>
      </c>
      <c r="N33" s="81">
        <f t="shared" si="151"/>
        <v>0.4819012645887728</v>
      </c>
      <c r="O33" s="81">
        <f t="shared" si="96"/>
        <v>1.2297750179325229</v>
      </c>
      <c r="P33" s="81">
        <f t="shared" si="96"/>
        <v>1.2488436314121396</v>
      </c>
      <c r="Q33" s="81">
        <f t="shared" si="96"/>
        <v>1.2013503279825439</v>
      </c>
      <c r="R33" s="78">
        <f t="shared" si="97"/>
        <v>101609560</v>
      </c>
      <c r="S33" s="79">
        <v>57727210</v>
      </c>
      <c r="T33" s="79">
        <v>43882350</v>
      </c>
      <c r="U33" s="78">
        <f t="shared" si="48"/>
        <v>52064751.730000004</v>
      </c>
      <c r="V33" s="79">
        <v>30945063.260000002</v>
      </c>
      <c r="W33" s="79">
        <v>21119688.469999999</v>
      </c>
      <c r="X33" s="78">
        <f t="shared" si="98"/>
        <v>42157772.75</v>
      </c>
      <c r="Y33" s="79">
        <v>24694345.140000001</v>
      </c>
      <c r="Z33" s="79">
        <v>17463427.609999999</v>
      </c>
      <c r="AA33" s="81">
        <f t="shared" si="152"/>
        <v>0.51240012977125382</v>
      </c>
      <c r="AB33" s="81">
        <f t="shared" si="152"/>
        <v>0.53605679643966864</v>
      </c>
      <c r="AC33" s="81">
        <f t="shared" si="152"/>
        <v>0.48127979631902118</v>
      </c>
      <c r="AD33" s="81">
        <f t="shared" si="99"/>
        <v>1.234997684501727</v>
      </c>
      <c r="AE33" s="81">
        <f t="shared" si="99"/>
        <v>1.2531234614468501</v>
      </c>
      <c r="AF33" s="81">
        <f t="shared" si="99"/>
        <v>1.2093667372553101</v>
      </c>
      <c r="AG33" s="78">
        <f t="shared" si="100"/>
        <v>78570450</v>
      </c>
      <c r="AH33" s="79">
        <v>40372100</v>
      </c>
      <c r="AI33" s="79">
        <v>38198350</v>
      </c>
      <c r="AJ33" s="78">
        <f t="shared" si="101"/>
        <v>39906986.960000001</v>
      </c>
      <c r="AK33" s="127">
        <v>20911274.07</v>
      </c>
      <c r="AL33" s="127">
        <v>18995712.890000001</v>
      </c>
      <c r="AM33" s="78">
        <f t="shared" si="102"/>
        <v>32058768.960000001</v>
      </c>
      <c r="AN33" s="127">
        <v>16652276.26</v>
      </c>
      <c r="AO33" s="127">
        <v>15406492.699999999</v>
      </c>
      <c r="AP33" s="81">
        <f t="shared" si="103"/>
        <v>0.50791343259456956</v>
      </c>
      <c r="AQ33" s="81">
        <f t="shared" si="103"/>
        <v>0.5179634963254327</v>
      </c>
      <c r="AR33" s="81">
        <f t="shared" si="103"/>
        <v>0.49729145080873915</v>
      </c>
      <c r="AS33" s="81">
        <f t="shared" si="104"/>
        <v>1.2448072167023096</v>
      </c>
      <c r="AT33" s="81">
        <f t="shared" si="104"/>
        <v>1.2557606986277563</v>
      </c>
      <c r="AU33" s="81">
        <f t="shared" si="104"/>
        <v>1.232968025876519</v>
      </c>
      <c r="AV33" s="78">
        <f t="shared" si="105"/>
        <v>12870700</v>
      </c>
      <c r="AW33" s="79">
        <v>11163800</v>
      </c>
      <c r="AX33" s="79">
        <v>1706900</v>
      </c>
      <c r="AY33" s="78">
        <f t="shared" si="106"/>
        <v>5443350.8399999999</v>
      </c>
      <c r="AZ33" s="79">
        <v>4750862.42</v>
      </c>
      <c r="BA33" s="79">
        <v>692488.42</v>
      </c>
      <c r="BB33" s="78">
        <f t="shared" si="107"/>
        <v>5761184.5200000005</v>
      </c>
      <c r="BC33" s="79">
        <v>734191.04</v>
      </c>
      <c r="BD33" s="79">
        <v>5026993.4800000004</v>
      </c>
      <c r="BE33" s="81">
        <f t="shared" si="153"/>
        <v>0.42292578026059185</v>
      </c>
      <c r="BF33" s="81">
        <f t="shared" si="153"/>
        <v>0.4255596141098909</v>
      </c>
      <c r="BG33" s="128">
        <f t="shared" si="154"/>
        <v>0.40569946686976394</v>
      </c>
      <c r="BH33" s="129">
        <f t="shared" si="108"/>
        <v>0.94483188675928742</v>
      </c>
      <c r="BI33" s="129">
        <f t="shared" si="108"/>
        <v>6.4708804128146262</v>
      </c>
      <c r="BJ33" s="129">
        <f t="shared" si="155"/>
        <v>0.13775399207400602</v>
      </c>
      <c r="BK33" s="78">
        <f t="shared" si="109"/>
        <v>2961100</v>
      </c>
      <c r="BL33" s="79">
        <v>2961100</v>
      </c>
      <c r="BM33" s="80"/>
      <c r="BN33" s="78">
        <f t="shared" si="110"/>
        <v>1802750.37</v>
      </c>
      <c r="BO33" s="79">
        <v>1802750.37</v>
      </c>
      <c r="BP33" s="80"/>
      <c r="BQ33" s="78">
        <f t="shared" si="111"/>
        <v>1546551.43</v>
      </c>
      <c r="BR33" s="79">
        <v>1546551.43</v>
      </c>
      <c r="BS33" s="78">
        <v>0</v>
      </c>
      <c r="BT33" s="81">
        <f t="shared" si="112"/>
        <v>0.60881103981628448</v>
      </c>
      <c r="BU33" s="81">
        <f t="shared" si="112"/>
        <v>0.60881103981628448</v>
      </c>
      <c r="BV33" s="121"/>
      <c r="BW33" s="81">
        <f t="shared" si="165"/>
        <v>1.1656582089869461</v>
      </c>
      <c r="BX33" s="81">
        <f t="shared" si="113"/>
        <v>1.1656582089869461</v>
      </c>
      <c r="BY33" s="121"/>
      <c r="BZ33" s="78">
        <f t="shared" si="114"/>
        <v>0</v>
      </c>
      <c r="CA33" s="126">
        <v>0</v>
      </c>
      <c r="CB33" s="126"/>
      <c r="CC33" s="78">
        <f t="shared" si="115"/>
        <v>0</v>
      </c>
      <c r="CD33" s="79">
        <v>0</v>
      </c>
      <c r="CE33" s="80"/>
      <c r="CF33" s="78">
        <f t="shared" si="116"/>
        <v>33.69</v>
      </c>
      <c r="CG33" s="79">
        <v>33.69</v>
      </c>
      <c r="CH33" s="80"/>
      <c r="CI33" s="81" t="str">
        <f t="shared" si="169"/>
        <v xml:space="preserve"> </v>
      </c>
      <c r="CJ33" s="81" t="str">
        <f t="shared" si="169"/>
        <v xml:space="preserve"> </v>
      </c>
      <c r="CK33" s="121"/>
      <c r="CL33" s="81">
        <f t="shared" si="163"/>
        <v>0</v>
      </c>
      <c r="CM33" s="81">
        <f t="shared" si="156"/>
        <v>0</v>
      </c>
      <c r="CN33" s="121"/>
      <c r="CO33" s="78">
        <f t="shared" si="117"/>
        <v>943800</v>
      </c>
      <c r="CP33" s="79">
        <v>943800</v>
      </c>
      <c r="CQ33" s="80"/>
      <c r="CR33" s="78">
        <f t="shared" si="118"/>
        <v>760147.5</v>
      </c>
      <c r="CS33" s="80">
        <v>760147.5</v>
      </c>
      <c r="CT33" s="80"/>
      <c r="CU33" s="78">
        <f t="shared" si="119"/>
        <v>775755</v>
      </c>
      <c r="CV33" s="80">
        <v>775755</v>
      </c>
      <c r="CW33" s="78"/>
      <c r="CX33" s="81">
        <f t="shared" si="120"/>
        <v>0.80541163382072478</v>
      </c>
      <c r="CY33" s="81">
        <f t="shared" si="120"/>
        <v>0.80541163382072478</v>
      </c>
      <c r="CZ33" s="81" t="str">
        <f t="shared" si="120"/>
        <v xml:space="preserve"> </v>
      </c>
      <c r="DA33" s="81">
        <f t="shared" si="121"/>
        <v>0.9798808902295183</v>
      </c>
      <c r="DB33" s="81">
        <f t="shared" si="121"/>
        <v>0.9798808902295183</v>
      </c>
      <c r="DC33" s="81" t="str">
        <f t="shared" si="121"/>
        <v xml:space="preserve"> </v>
      </c>
      <c r="DD33" s="78">
        <f t="shared" si="122"/>
        <v>533100</v>
      </c>
      <c r="DE33" s="79">
        <v>375000</v>
      </c>
      <c r="DF33" s="79">
        <v>158100</v>
      </c>
      <c r="DG33" s="78">
        <f t="shared" si="123"/>
        <v>1471841</v>
      </c>
      <c r="DH33" s="79">
        <v>1030288.7</v>
      </c>
      <c r="DI33" s="79">
        <v>441552.3</v>
      </c>
      <c r="DJ33" s="78">
        <f t="shared" si="157"/>
        <v>290363.65000000002</v>
      </c>
      <c r="DK33" s="79">
        <v>203254.56</v>
      </c>
      <c r="DL33" s="79">
        <v>87109.09</v>
      </c>
      <c r="DM33" s="81" t="str">
        <f t="shared" si="124"/>
        <v>СВ.200</v>
      </c>
      <c r="DN33" s="81" t="str">
        <f t="shared" si="124"/>
        <v>СВ.200</v>
      </c>
      <c r="DO33" s="81" t="str">
        <f t="shared" si="124"/>
        <v>СВ.200</v>
      </c>
      <c r="DP33" s="81" t="str">
        <f t="shared" si="125"/>
        <v>СВ.200</v>
      </c>
      <c r="DQ33" s="81" t="str">
        <f t="shared" si="125"/>
        <v>СВ.200</v>
      </c>
      <c r="DR33" s="81" t="str">
        <f t="shared" si="125"/>
        <v>СВ.200</v>
      </c>
      <c r="DS33" s="78">
        <f t="shared" si="158"/>
        <v>812000</v>
      </c>
      <c r="DT33" s="80"/>
      <c r="DU33" s="79">
        <v>812000</v>
      </c>
      <c r="DV33" s="78">
        <f t="shared" si="126"/>
        <v>69981.77</v>
      </c>
      <c r="DW33" s="80"/>
      <c r="DX33" s="79">
        <v>69981.77</v>
      </c>
      <c r="DY33" s="78">
        <f t="shared" si="127"/>
        <v>124763.78</v>
      </c>
      <c r="DZ33" s="78"/>
      <c r="EA33" s="79">
        <v>124763.78</v>
      </c>
      <c r="EB33" s="81">
        <f t="shared" si="159"/>
        <v>8.6184445812807889E-2</v>
      </c>
      <c r="EC33" s="81" t="str">
        <f t="shared" si="159"/>
        <v xml:space="preserve"> </v>
      </c>
      <c r="ED33" s="81">
        <f t="shared" si="159"/>
        <v>8.6184445812807889E-2</v>
      </c>
      <c r="EE33" s="81">
        <f t="shared" si="164"/>
        <v>0.56091415313001902</v>
      </c>
      <c r="EF33" s="81" t="str">
        <f t="shared" si="164"/>
        <v xml:space="preserve"> </v>
      </c>
      <c r="EG33" s="81">
        <f t="shared" si="164"/>
        <v>0.56091415313001902</v>
      </c>
      <c r="EH33" s="78">
        <f t="shared" si="128"/>
        <v>3007000</v>
      </c>
      <c r="EI33" s="79"/>
      <c r="EJ33" s="79">
        <v>3007000</v>
      </c>
      <c r="EK33" s="78">
        <f t="shared" si="129"/>
        <v>919953.09</v>
      </c>
      <c r="EL33" s="80"/>
      <c r="EM33" s="79">
        <v>919953.09</v>
      </c>
      <c r="EN33" s="78">
        <f t="shared" si="130"/>
        <v>1110871</v>
      </c>
      <c r="EO33" s="80"/>
      <c r="EP33" s="79">
        <v>1110871</v>
      </c>
      <c r="EQ33" s="81">
        <f t="shared" si="131"/>
        <v>0.30593717658796143</v>
      </c>
      <c r="ER33" s="81" t="str">
        <f t="shared" si="131"/>
        <v xml:space="preserve"> </v>
      </c>
      <c r="ES33" s="81">
        <f t="shared" si="131"/>
        <v>0.30593717658796143</v>
      </c>
      <c r="ET33" s="81">
        <f t="shared" si="132"/>
        <v>0.82813674134980564</v>
      </c>
      <c r="EU33" s="81" t="str">
        <f t="shared" si="132"/>
        <v xml:space="preserve"> </v>
      </c>
      <c r="EV33" s="81">
        <f t="shared" si="132"/>
        <v>0.82813674134980564</v>
      </c>
      <c r="EW33" s="78">
        <f t="shared" si="133"/>
        <v>51341</v>
      </c>
      <c r="EX33" s="79">
        <v>51341</v>
      </c>
      <c r="EY33" s="78"/>
      <c r="EZ33" s="78">
        <f t="shared" si="134"/>
        <v>51341</v>
      </c>
      <c r="FA33" s="79">
        <v>51341</v>
      </c>
      <c r="FB33" s="78"/>
      <c r="FC33" s="78">
        <f t="shared" si="135"/>
        <v>42804</v>
      </c>
      <c r="FD33" s="79">
        <v>42804</v>
      </c>
      <c r="FE33" s="78">
        <v>0</v>
      </c>
      <c r="FF33" s="81">
        <f t="shared" si="160"/>
        <v>1</v>
      </c>
      <c r="FG33" s="81">
        <f t="shared" si="160"/>
        <v>1</v>
      </c>
      <c r="FH33" s="81" t="str">
        <f t="shared" si="136"/>
        <v xml:space="preserve"> </v>
      </c>
      <c r="FI33" s="81">
        <f t="shared" si="170"/>
        <v>1.1994439771983927</v>
      </c>
      <c r="FJ33" s="81">
        <f t="shared" si="170"/>
        <v>1.1994439771983927</v>
      </c>
      <c r="FK33" s="81" t="str">
        <f t="shared" si="162"/>
        <v xml:space="preserve"> </v>
      </c>
      <c r="FL33" s="78">
        <f t="shared" si="137"/>
        <v>1860069</v>
      </c>
      <c r="FM33" s="79">
        <v>1860069</v>
      </c>
      <c r="FN33" s="83">
        <v>0</v>
      </c>
      <c r="FO33" s="78">
        <f t="shared" si="138"/>
        <v>1638399.2</v>
      </c>
      <c r="FP33" s="79">
        <v>1638399.2</v>
      </c>
      <c r="FQ33" s="83">
        <v>0</v>
      </c>
      <c r="FR33" s="78">
        <f t="shared" si="139"/>
        <v>446676.72</v>
      </c>
      <c r="FS33" s="79">
        <v>446676.72</v>
      </c>
      <c r="FT33" s="83">
        <v>0</v>
      </c>
      <c r="FU33" s="81">
        <f t="shared" si="140"/>
        <v>0.88082710910186668</v>
      </c>
      <c r="FV33" s="81">
        <f t="shared" si="140"/>
        <v>0.88082710910186668</v>
      </c>
      <c r="FW33" s="81" t="str">
        <f t="shared" si="140"/>
        <v xml:space="preserve"> </v>
      </c>
      <c r="FX33" s="81" t="str">
        <f t="shared" si="141"/>
        <v>СВ.200</v>
      </c>
      <c r="FY33" s="81" t="str">
        <f t="shared" si="141"/>
        <v>СВ.200</v>
      </c>
      <c r="FZ33" s="81" t="str">
        <f t="shared" si="142"/>
        <v xml:space="preserve"> </v>
      </c>
      <c r="GA33" s="78">
        <f t="shared" si="143"/>
        <v>0</v>
      </c>
      <c r="GB33" s="79">
        <v>0</v>
      </c>
      <c r="GC33" s="78"/>
      <c r="GD33" s="78">
        <f t="shared" si="144"/>
        <v>0</v>
      </c>
      <c r="GE33" s="79">
        <v>0</v>
      </c>
      <c r="GF33" s="78"/>
      <c r="GG33" s="96" t="str">
        <f t="shared" si="167"/>
        <v xml:space="preserve"> </v>
      </c>
      <c r="GH33" s="96" t="str">
        <f>IF(GB33&lt;=0," ",IF(GE33&lt;0," ",IF(GE33=0," ",IF(GB33/GE33*100&gt;200,"СВ.200",GB33/GE33))))</f>
        <v xml:space="preserve"> </v>
      </c>
      <c r="GI33" s="81" t="str">
        <f t="shared" si="145"/>
        <v xml:space="preserve"> </v>
      </c>
      <c r="GJ33" s="86">
        <f t="shared" si="82"/>
        <v>0.90516344741576682</v>
      </c>
      <c r="GK33" s="81">
        <f t="shared" si="82"/>
        <v>0.88589755934622794</v>
      </c>
      <c r="GL33" s="81">
        <f t="shared" si="82"/>
        <v>0.93388220536704725</v>
      </c>
      <c r="GM33" s="86">
        <f t="shared" si="32"/>
        <v>0.90900753825152913</v>
      </c>
      <c r="GN33" s="81">
        <f t="shared" si="32"/>
        <v>0.88893356072125951</v>
      </c>
      <c r="GO33" s="81">
        <f t="shared" si="32"/>
        <v>0.9401138447118732</v>
      </c>
      <c r="GP33" s="86">
        <f t="shared" si="33"/>
        <v>0.76044740670034572</v>
      </c>
      <c r="GQ33" s="81">
        <f t="shared" si="33"/>
        <v>0.67433560864210063</v>
      </c>
      <c r="GR33" s="81">
        <f t="shared" si="33"/>
        <v>0.88221470859350959</v>
      </c>
      <c r="GS33" s="86">
        <f t="shared" si="34"/>
        <v>0.76648760695050755</v>
      </c>
      <c r="GT33" s="81">
        <f t="shared" si="34"/>
        <v>0.67575476883998453</v>
      </c>
      <c r="GU33" s="81">
        <f t="shared" si="34"/>
        <v>0.8994314909986928</v>
      </c>
      <c r="GV33" s="86">
        <f t="shared" si="146"/>
        <v>0.1366577061403226</v>
      </c>
      <c r="GW33" s="81">
        <f t="shared" si="146"/>
        <v>2.9731140301054365E-2</v>
      </c>
      <c r="GX33" s="81">
        <f t="shared" si="146"/>
        <v>0.28785835130793092</v>
      </c>
      <c r="GY33" s="89">
        <f t="shared" si="37"/>
        <v>0.10454963596539173</v>
      </c>
      <c r="GZ33" s="90">
        <f t="shared" si="37"/>
        <v>0.1535256974620901</v>
      </c>
      <c r="HA33" s="81">
        <f t="shared" si="37"/>
        <v>3.2788761111872601E-2</v>
      </c>
      <c r="HB33" s="86">
        <f t="shared" si="147"/>
        <v>3.6684846687020482E-2</v>
      </c>
      <c r="HC33" s="81">
        <f t="shared" si="147"/>
        <v>6.2627756323648753E-2</v>
      </c>
      <c r="HD33" s="81" t="str">
        <f t="shared" si="147"/>
        <v xml:space="preserve"> </v>
      </c>
      <c r="HE33" s="86">
        <f t="shared" si="87"/>
        <v>3.4625160211053982E-2</v>
      </c>
      <c r="HF33" s="81">
        <f t="shared" si="87"/>
        <v>5.8256477127007822E-2</v>
      </c>
      <c r="HG33" s="81" t="str">
        <f t="shared" si="87"/>
        <v xml:space="preserve"> </v>
      </c>
      <c r="HH33" s="86">
        <f t="shared" si="88"/>
        <v>7.9914088914955774E-7</v>
      </c>
      <c r="HI33" s="81">
        <f t="shared" si="88"/>
        <v>1.3642799519080503E-6</v>
      </c>
      <c r="HJ33" s="81" t="str">
        <f t="shared" si="88"/>
        <v xml:space="preserve"> </v>
      </c>
      <c r="HK33" s="86" t="str">
        <f t="shared" si="148"/>
        <v xml:space="preserve"> </v>
      </c>
      <c r="HL33" s="81" t="str">
        <f t="shared" si="148"/>
        <v xml:space="preserve"> </v>
      </c>
      <c r="HM33" s="81" t="str">
        <f t="shared" si="148"/>
        <v xml:space="preserve"> </v>
      </c>
      <c r="HN33" s="86">
        <f t="shared" si="40"/>
        <v>2.6350324685973835E-2</v>
      </c>
      <c r="HO33" s="81" t="str">
        <f t="shared" si="40"/>
        <v xml:space="preserve"> </v>
      </c>
      <c r="HP33" s="81">
        <f t="shared" si="40"/>
        <v>6.3611280947154222E-2</v>
      </c>
      <c r="HQ33" s="86">
        <f t="shared" si="41"/>
        <v>1.7669403184149206E-2</v>
      </c>
      <c r="HR33" s="81" t="str">
        <f t="shared" si="41"/>
        <v xml:space="preserve"> </v>
      </c>
      <c r="HS33" s="81">
        <f t="shared" si="41"/>
        <v>4.3559027459461386E-2</v>
      </c>
      <c r="HT33" s="86">
        <f t="shared" si="168"/>
        <v>2.9594490377815321E-3</v>
      </c>
      <c r="HU33" s="81" t="str">
        <f t="shared" si="168"/>
        <v xml:space="preserve"> </v>
      </c>
      <c r="HV33" s="81">
        <f t="shared" si="168"/>
        <v>7.14428935637796E-3</v>
      </c>
      <c r="HW33" s="86">
        <f t="shared" si="43"/>
        <v>1.3441295247678309E-3</v>
      </c>
      <c r="HX33" s="81" t="str">
        <f t="shared" si="43"/>
        <v xml:space="preserve"> </v>
      </c>
      <c r="HY33" s="81">
        <f t="shared" si="43"/>
        <v>3.313579653383969E-3</v>
      </c>
      <c r="HZ33" s="86">
        <f t="shared" si="44"/>
        <v>1.0595358598492373E-2</v>
      </c>
      <c r="IA33" s="81">
        <f t="shared" si="44"/>
        <v>1.8088218880381292E-2</v>
      </c>
      <c r="IB33" s="130" t="str">
        <f t="shared" si="44"/>
        <v xml:space="preserve"> </v>
      </c>
      <c r="IC33" s="86">
        <f t="shared" si="45"/>
        <v>3.1468491552528524E-2</v>
      </c>
      <c r="ID33" s="81">
        <f t="shared" si="45"/>
        <v>5.2945414466733905E-2</v>
      </c>
      <c r="IE33" s="81" t="str">
        <f t="shared" si="45"/>
        <v xml:space="preserve"> </v>
      </c>
      <c r="IF33" s="75"/>
      <c r="IG33" s="75"/>
      <c r="IH33" s="75"/>
      <c r="II33" s="75"/>
      <c r="IJ33" s="75"/>
      <c r="IK33" s="75"/>
      <c r="IL33" s="75"/>
      <c r="IM33" s="75"/>
      <c r="IN33" s="75"/>
      <c r="IO33" s="75"/>
      <c r="IP33" s="75"/>
      <c r="IQ33" s="75"/>
      <c r="IR33" s="75"/>
      <c r="IS33" s="75"/>
      <c r="IT33" s="75"/>
      <c r="IU33" s="75"/>
      <c r="IV33" s="75"/>
    </row>
    <row r="34" spans="1:256" s="91" customFormat="1" outlineLevel="1" x14ac:dyDescent="0.25">
      <c r="A34" s="76">
        <v>23</v>
      </c>
      <c r="B34" s="77" t="s">
        <v>110</v>
      </c>
      <c r="C34" s="78">
        <f t="shared" si="149"/>
        <v>132580681.03</v>
      </c>
      <c r="D34" s="126">
        <v>93005372.799999997</v>
      </c>
      <c r="E34" s="80">
        <v>39575308.230000004</v>
      </c>
      <c r="F34" s="78">
        <f t="shared" si="150"/>
        <v>58062374.579999998</v>
      </c>
      <c r="G34" s="126">
        <v>44123252.950000003</v>
      </c>
      <c r="H34" s="79">
        <v>13939121.629999999</v>
      </c>
      <c r="I34" s="78">
        <f t="shared" si="95"/>
        <v>50810651.060000002</v>
      </c>
      <c r="J34" s="126">
        <v>39979733.789999999</v>
      </c>
      <c r="K34" s="79">
        <v>10830917.27</v>
      </c>
      <c r="L34" s="81">
        <f t="shared" si="151"/>
        <v>0.43793993309524332</v>
      </c>
      <c r="M34" s="81">
        <f t="shared" si="151"/>
        <v>0.47441617211602644</v>
      </c>
      <c r="N34" s="81">
        <f t="shared" si="151"/>
        <v>0.35221763906398251</v>
      </c>
      <c r="O34" s="81">
        <f t="shared" si="96"/>
        <v>1.1427205392711217</v>
      </c>
      <c r="P34" s="81">
        <f t="shared" si="96"/>
        <v>1.1036404889978635</v>
      </c>
      <c r="Q34" s="81">
        <f t="shared" si="96"/>
        <v>1.2869751732486459</v>
      </c>
      <c r="R34" s="78">
        <f t="shared" si="97"/>
        <v>117552743.59999999</v>
      </c>
      <c r="S34" s="79">
        <v>80748279</v>
      </c>
      <c r="T34" s="79">
        <v>36804464.600000001</v>
      </c>
      <c r="U34" s="78">
        <f t="shared" si="48"/>
        <v>50253356.830000006</v>
      </c>
      <c r="V34" s="79">
        <v>37994159.190000005</v>
      </c>
      <c r="W34" s="79">
        <v>12259197.639999999</v>
      </c>
      <c r="X34" s="78">
        <f t="shared" si="98"/>
        <v>43781842.309999995</v>
      </c>
      <c r="Y34" s="79">
        <v>33637579.739999995</v>
      </c>
      <c r="Z34" s="79">
        <v>10144262.57</v>
      </c>
      <c r="AA34" s="81">
        <f t="shared" si="152"/>
        <v>0.42749624799059144</v>
      </c>
      <c r="AB34" s="81">
        <f t="shared" si="152"/>
        <v>0.47052593145669402</v>
      </c>
      <c r="AC34" s="81">
        <f t="shared" si="152"/>
        <v>0.33308995996099883</v>
      </c>
      <c r="AD34" s="81">
        <f t="shared" si="99"/>
        <v>1.1478127501848383</v>
      </c>
      <c r="AE34" s="81">
        <f t="shared" si="99"/>
        <v>1.1295152470443466</v>
      </c>
      <c r="AF34" s="81">
        <f t="shared" si="99"/>
        <v>1.2084858367383524</v>
      </c>
      <c r="AG34" s="78">
        <f t="shared" si="100"/>
        <v>89892300</v>
      </c>
      <c r="AH34" s="79">
        <v>61828500</v>
      </c>
      <c r="AI34" s="79">
        <v>28063800</v>
      </c>
      <c r="AJ34" s="78">
        <f t="shared" si="101"/>
        <v>37666232.969999999</v>
      </c>
      <c r="AK34" s="127">
        <v>28782020</v>
      </c>
      <c r="AL34" s="127">
        <v>8884212.9699999988</v>
      </c>
      <c r="AM34" s="78">
        <f t="shared" si="102"/>
        <v>30711455.479999997</v>
      </c>
      <c r="AN34" s="127">
        <v>24148348.879999999</v>
      </c>
      <c r="AO34" s="127">
        <v>6563106.5999999996</v>
      </c>
      <c r="AP34" s="81">
        <f t="shared" si="103"/>
        <v>0.41901512109491024</v>
      </c>
      <c r="AQ34" s="81">
        <f t="shared" si="103"/>
        <v>0.46551380027010197</v>
      </c>
      <c r="AR34" s="81">
        <f t="shared" si="103"/>
        <v>0.31657198846913098</v>
      </c>
      <c r="AS34" s="81">
        <f t="shared" si="104"/>
        <v>1.2264554831837622</v>
      </c>
      <c r="AT34" s="81">
        <f t="shared" si="104"/>
        <v>1.1918835587073067</v>
      </c>
      <c r="AU34" s="81">
        <f t="shared" si="104"/>
        <v>1.3536597089555118</v>
      </c>
      <c r="AV34" s="78">
        <f t="shared" si="105"/>
        <v>12141364.6</v>
      </c>
      <c r="AW34" s="79">
        <v>10014300</v>
      </c>
      <c r="AX34" s="79">
        <v>2127064.6</v>
      </c>
      <c r="AY34" s="78">
        <f t="shared" si="106"/>
        <v>4925870.5</v>
      </c>
      <c r="AZ34" s="79">
        <v>4062900.2</v>
      </c>
      <c r="BA34" s="79">
        <v>862970.3</v>
      </c>
      <c r="BB34" s="78">
        <f t="shared" si="107"/>
        <v>5212123.63</v>
      </c>
      <c r="BC34" s="79">
        <v>912991.93</v>
      </c>
      <c r="BD34" s="79">
        <v>4299131.7</v>
      </c>
      <c r="BE34" s="81">
        <f t="shared" si="153"/>
        <v>0.40570979146775643</v>
      </c>
      <c r="BF34" s="81">
        <f t="shared" si="153"/>
        <v>0.40570985490748229</v>
      </c>
      <c r="BG34" s="128">
        <f t="shared" si="154"/>
        <v>0.40570949279114515</v>
      </c>
      <c r="BH34" s="129">
        <f t="shared" si="108"/>
        <v>0.94507936681463556</v>
      </c>
      <c r="BI34" s="129">
        <f t="shared" si="108"/>
        <v>4.450094317920203</v>
      </c>
      <c r="BJ34" s="129">
        <f t="shared" si="155"/>
        <v>0.20073130116018545</v>
      </c>
      <c r="BK34" s="78">
        <f t="shared" si="109"/>
        <v>2793079</v>
      </c>
      <c r="BL34" s="79">
        <v>2793079</v>
      </c>
      <c r="BM34" s="80"/>
      <c r="BN34" s="78">
        <f t="shared" si="110"/>
        <v>1700505.76</v>
      </c>
      <c r="BO34" s="79">
        <v>1700505.76</v>
      </c>
      <c r="BP34" s="80"/>
      <c r="BQ34" s="78">
        <f t="shared" si="111"/>
        <v>1458837.41</v>
      </c>
      <c r="BR34" s="79">
        <v>1458837.41</v>
      </c>
      <c r="BS34" s="78">
        <v>0</v>
      </c>
      <c r="BT34" s="81">
        <f t="shared" si="112"/>
        <v>0.60882837900395947</v>
      </c>
      <c r="BU34" s="81">
        <f t="shared" si="112"/>
        <v>0.60882837900395947</v>
      </c>
      <c r="BV34" s="121"/>
      <c r="BW34" s="81">
        <f t="shared" si="165"/>
        <v>1.1656581798241656</v>
      </c>
      <c r="BX34" s="81">
        <f t="shared" si="113"/>
        <v>1.1656581798241656</v>
      </c>
      <c r="BY34" s="121"/>
      <c r="BZ34" s="78">
        <f t="shared" si="114"/>
        <v>0</v>
      </c>
      <c r="CA34" s="126">
        <v>0</v>
      </c>
      <c r="CB34" s="126"/>
      <c r="CC34" s="78">
        <f t="shared" si="115"/>
        <v>0</v>
      </c>
      <c r="CD34" s="79">
        <v>0</v>
      </c>
      <c r="CE34" s="80"/>
      <c r="CF34" s="78">
        <f t="shared" si="116"/>
        <v>0</v>
      </c>
      <c r="CG34" s="79">
        <v>0</v>
      </c>
      <c r="CH34" s="80"/>
      <c r="CI34" s="81" t="str">
        <f t="shared" si="169"/>
        <v xml:space="preserve"> </v>
      </c>
      <c r="CJ34" s="81" t="str">
        <f t="shared" si="169"/>
        <v xml:space="preserve"> </v>
      </c>
      <c r="CK34" s="121"/>
      <c r="CL34" s="81" t="str">
        <f t="shared" si="163"/>
        <v xml:space="preserve"> </v>
      </c>
      <c r="CM34" s="81" t="str">
        <f t="shared" si="156"/>
        <v xml:space="preserve"> </v>
      </c>
      <c r="CN34" s="121"/>
      <c r="CO34" s="78">
        <f t="shared" si="117"/>
        <v>1994000</v>
      </c>
      <c r="CP34" s="79">
        <v>1994000</v>
      </c>
      <c r="CQ34" s="80"/>
      <c r="CR34" s="78">
        <f t="shared" si="118"/>
        <v>1180855.9099999999</v>
      </c>
      <c r="CS34" s="80">
        <v>1180855.9099999999</v>
      </c>
      <c r="CT34" s="80"/>
      <c r="CU34" s="78">
        <f t="shared" si="119"/>
        <v>1445822.92</v>
      </c>
      <c r="CV34" s="80">
        <v>1445822.92</v>
      </c>
      <c r="CW34" s="78"/>
      <c r="CX34" s="81">
        <f t="shared" ref="CX34:CZ42" si="171">IF(CO34=0," ",IF(CR34/CO34*100&gt;200,"СВ.200",CR34/CO34))</f>
        <v>0.59220456870611826</v>
      </c>
      <c r="CY34" s="81">
        <f t="shared" si="171"/>
        <v>0.59220456870611826</v>
      </c>
      <c r="CZ34" s="81" t="str">
        <f t="shared" si="171"/>
        <v xml:space="preserve"> </v>
      </c>
      <c r="DA34" s="81">
        <f t="shared" ref="DA34:DC42" si="172">IF(CU34=0," ",IF(CR34/CU34*100&gt;200,"СВ.200",CR34/CU34))</f>
        <v>0.81673619477549853</v>
      </c>
      <c r="DB34" s="81">
        <f t="shared" si="172"/>
        <v>0.81673619477549853</v>
      </c>
      <c r="DC34" s="81" t="str">
        <f t="shared" si="172"/>
        <v xml:space="preserve"> </v>
      </c>
      <c r="DD34" s="78">
        <f t="shared" si="122"/>
        <v>970000</v>
      </c>
      <c r="DE34" s="79">
        <v>594400</v>
      </c>
      <c r="DF34" s="79">
        <v>375600</v>
      </c>
      <c r="DG34" s="78">
        <f t="shared" si="123"/>
        <v>1475885.58</v>
      </c>
      <c r="DH34" s="79">
        <v>1019490.51</v>
      </c>
      <c r="DI34" s="79">
        <v>456395.07</v>
      </c>
      <c r="DJ34" s="78">
        <f t="shared" si="157"/>
        <v>824173</v>
      </c>
      <c r="DK34" s="79">
        <v>506803.5</v>
      </c>
      <c r="DL34" s="79">
        <v>317369.5</v>
      </c>
      <c r="DM34" s="81">
        <f t="shared" si="124"/>
        <v>1.5215315257731961</v>
      </c>
      <c r="DN34" s="81">
        <f t="shared" si="124"/>
        <v>1.7151590006729476</v>
      </c>
      <c r="DO34" s="81">
        <f t="shared" si="124"/>
        <v>1.2151093450479233</v>
      </c>
      <c r="DP34" s="81">
        <f t="shared" si="125"/>
        <v>1.7907473066941044</v>
      </c>
      <c r="DQ34" s="81" t="str">
        <f t="shared" si="125"/>
        <v>СВ.200</v>
      </c>
      <c r="DR34" s="81">
        <f t="shared" si="125"/>
        <v>1.4380558623308164</v>
      </c>
      <c r="DS34" s="78">
        <f t="shared" si="158"/>
        <v>1073000</v>
      </c>
      <c r="DT34" s="80"/>
      <c r="DU34" s="79">
        <v>1073000</v>
      </c>
      <c r="DV34" s="78">
        <f t="shared" si="126"/>
        <v>415978.31</v>
      </c>
      <c r="DW34" s="80"/>
      <c r="DX34" s="79">
        <v>415978.31</v>
      </c>
      <c r="DY34" s="78">
        <f t="shared" si="127"/>
        <v>524027.86</v>
      </c>
      <c r="DZ34" s="78"/>
      <c r="EA34" s="79">
        <v>524027.86</v>
      </c>
      <c r="EB34" s="81">
        <f t="shared" si="159"/>
        <v>0.38767782851817334</v>
      </c>
      <c r="EC34" s="81" t="str">
        <f t="shared" si="159"/>
        <v xml:space="preserve"> </v>
      </c>
      <c r="ED34" s="81">
        <f t="shared" si="159"/>
        <v>0.38767782851817334</v>
      </c>
      <c r="EE34" s="81">
        <f t="shared" si="164"/>
        <v>0.79380953142453148</v>
      </c>
      <c r="EF34" s="81" t="str">
        <f t="shared" si="164"/>
        <v xml:space="preserve"> </v>
      </c>
      <c r="EG34" s="81">
        <f t="shared" si="164"/>
        <v>0.79380953142453148</v>
      </c>
      <c r="EH34" s="78">
        <f t="shared" si="128"/>
        <v>5165000</v>
      </c>
      <c r="EI34" s="79"/>
      <c r="EJ34" s="79">
        <v>5165000</v>
      </c>
      <c r="EK34" s="78">
        <f t="shared" si="129"/>
        <v>1639640.99</v>
      </c>
      <c r="EL34" s="80"/>
      <c r="EM34" s="79">
        <v>1639640.99</v>
      </c>
      <c r="EN34" s="78">
        <f t="shared" si="130"/>
        <v>1826766.6800000002</v>
      </c>
      <c r="EO34" s="80"/>
      <c r="EP34" s="79">
        <v>1826766.6800000002</v>
      </c>
      <c r="EQ34" s="81">
        <f t="shared" ref="EQ34:ES42" si="173">IF(EH34=0," ",IF(EK34/EH34*100&gt;200,"СВ.200",EK34/EH34))</f>
        <v>0.31745227299128753</v>
      </c>
      <c r="ER34" s="81" t="str">
        <f t="shared" si="173"/>
        <v xml:space="preserve"> </v>
      </c>
      <c r="ES34" s="81">
        <f t="shared" si="173"/>
        <v>0.31745227299128753</v>
      </c>
      <c r="ET34" s="81">
        <f t="shared" ref="ET34:EV42" si="174">IF(EN34=0," ",IF(EK34/EN34*100&gt;200,"СВ.200",EK34/EN34))</f>
        <v>0.89756453736062225</v>
      </c>
      <c r="EU34" s="81" t="str">
        <f t="shared" si="174"/>
        <v xml:space="preserve"> </v>
      </c>
      <c r="EV34" s="81">
        <f t="shared" si="174"/>
        <v>0.89756453736062225</v>
      </c>
      <c r="EW34" s="78">
        <f t="shared" si="133"/>
        <v>2916000</v>
      </c>
      <c r="EX34" s="79">
        <v>2916000</v>
      </c>
      <c r="EY34" s="78"/>
      <c r="EZ34" s="78">
        <f t="shared" si="134"/>
        <v>713859</v>
      </c>
      <c r="FA34" s="79">
        <v>713859</v>
      </c>
      <c r="FB34" s="78"/>
      <c r="FC34" s="78">
        <f t="shared" si="135"/>
        <v>1541906.93</v>
      </c>
      <c r="FD34" s="79">
        <v>1541906.93</v>
      </c>
      <c r="FE34" s="78">
        <v>0</v>
      </c>
      <c r="FF34" s="81">
        <f t="shared" si="160"/>
        <v>0.24480761316872429</v>
      </c>
      <c r="FG34" s="81">
        <f t="shared" si="160"/>
        <v>0.24480761316872429</v>
      </c>
      <c r="FH34" s="81" t="str">
        <f t="shared" si="136"/>
        <v xml:space="preserve"> </v>
      </c>
      <c r="FI34" s="81">
        <f t="shared" si="170"/>
        <v>0.46297152319044316</v>
      </c>
      <c r="FJ34" s="81">
        <f t="shared" si="170"/>
        <v>0.46297152319044316</v>
      </c>
      <c r="FK34" s="81" t="str">
        <f t="shared" si="162"/>
        <v xml:space="preserve"> </v>
      </c>
      <c r="FL34" s="78">
        <f t="shared" si="137"/>
        <v>608000</v>
      </c>
      <c r="FM34" s="79">
        <v>608000</v>
      </c>
      <c r="FN34" s="83">
        <v>0</v>
      </c>
      <c r="FO34" s="78">
        <f t="shared" si="138"/>
        <v>534527.81000000006</v>
      </c>
      <c r="FP34" s="79">
        <v>534527.81000000006</v>
      </c>
      <c r="FQ34" s="83">
        <v>0</v>
      </c>
      <c r="FR34" s="78">
        <f t="shared" si="139"/>
        <v>236728.4</v>
      </c>
      <c r="FS34" s="79">
        <v>236728.4</v>
      </c>
      <c r="FT34" s="83">
        <v>0</v>
      </c>
      <c r="FU34" s="81">
        <f>IF(FL34&lt;=0," ",IF(FO34&lt;=0," ",IF(FO34/FL34*100&gt;200,"СВ.200",FO34/FL34)))</f>
        <v>0.87915758223684215</v>
      </c>
      <c r="FV34" s="81">
        <f>IF(FM34&lt;=0," ",IF(FP34&lt;=0," ",IF(FP34/FM34*100&gt;200,"СВ.200",FP34/FM34)))</f>
        <v>0.87915758223684215</v>
      </c>
      <c r="FW34" s="81" t="str">
        <f t="shared" si="140"/>
        <v xml:space="preserve"> </v>
      </c>
      <c r="FX34" s="81">
        <f>IF(FO34&lt;=0," ",IF(FR34&lt;=0," ",IF(FR34/FO34*100&gt;200,"СВ.200",FR34/FO34)))</f>
        <v>0.4428738703043345</v>
      </c>
      <c r="FY34" s="81">
        <f>IF(FP34&lt;=0," ",IF(FS34&lt;=0," ",IF(FS34/FP34*100&gt;200,"СВ.200",FS34/FP34)))</f>
        <v>0.4428738703043345</v>
      </c>
      <c r="FZ34" s="81" t="str">
        <f t="shared" si="142"/>
        <v xml:space="preserve"> </v>
      </c>
      <c r="GA34" s="78">
        <f t="shared" si="143"/>
        <v>0</v>
      </c>
      <c r="GB34" s="79">
        <v>0</v>
      </c>
      <c r="GC34" s="78"/>
      <c r="GD34" s="78">
        <f t="shared" si="144"/>
        <v>0</v>
      </c>
      <c r="GE34" s="79">
        <v>0</v>
      </c>
      <c r="GF34" s="78"/>
      <c r="GG34" s="96" t="str">
        <f t="shared" si="167"/>
        <v xml:space="preserve"> </v>
      </c>
      <c r="GH34" s="96" t="str">
        <f t="shared" si="166"/>
        <v xml:space="preserve"> </v>
      </c>
      <c r="GI34" s="81" t="str">
        <f t="shared" ref="GI34:GI40" si="175">IF(GC34&lt;0," ",IF(GF34&lt;0," ",IF(GF34=0," ",IF(GC34/GF34*100&gt;200,"СВ.200",GC34/GF34))))</f>
        <v xml:space="preserve"> </v>
      </c>
      <c r="GJ34" s="86">
        <f t="shared" si="82"/>
        <v>0.86166662691056639</v>
      </c>
      <c r="GK34" s="81">
        <f t="shared" si="82"/>
        <v>0.84136577588752359</v>
      </c>
      <c r="GL34" s="81">
        <f t="shared" si="82"/>
        <v>0.93660235020888505</v>
      </c>
      <c r="GM34" s="86">
        <f t="shared" si="32"/>
        <v>0.86550640054790551</v>
      </c>
      <c r="GN34" s="81">
        <f t="shared" si="32"/>
        <v>0.86109152543794942</v>
      </c>
      <c r="GO34" s="81">
        <f t="shared" si="32"/>
        <v>0.87948135940040573</v>
      </c>
      <c r="GP34" s="86">
        <f t="shared" si="33"/>
        <v>0.70146558161133721</v>
      </c>
      <c r="GQ34" s="81">
        <f t="shared" si="33"/>
        <v>0.71789793042940264</v>
      </c>
      <c r="GR34" s="81">
        <f t="shared" si="33"/>
        <v>0.64697720063056285</v>
      </c>
      <c r="GS34" s="86">
        <f t="shared" si="34"/>
        <v>0.74952670519940656</v>
      </c>
      <c r="GT34" s="81">
        <f t="shared" si="34"/>
        <v>0.75753801672693355</v>
      </c>
      <c r="GU34" s="81">
        <f t="shared" si="34"/>
        <v>0.72469775191584229</v>
      </c>
      <c r="GV34" s="86">
        <f t="shared" si="146"/>
        <v>0.11904760866605936</v>
      </c>
      <c r="GW34" s="81">
        <f t="shared" si="146"/>
        <v>2.7142022019923131E-2</v>
      </c>
      <c r="GX34" s="81">
        <f t="shared" si="146"/>
        <v>0.42379933192127539</v>
      </c>
      <c r="GY34" s="89">
        <f t="shared" si="37"/>
        <v>9.8020725593785163E-2</v>
      </c>
      <c r="GZ34" s="90">
        <f t="shared" si="37"/>
        <v>0.1069348627951569</v>
      </c>
      <c r="HA34" s="81">
        <f t="shared" si="37"/>
        <v>7.0393701557127361E-2</v>
      </c>
      <c r="HB34" s="86">
        <f t="shared" si="147"/>
        <v>3.3320603543144964E-2</v>
      </c>
      <c r="HC34" s="81">
        <f t="shared" si="147"/>
        <v>4.3369273927435073E-2</v>
      </c>
      <c r="HD34" s="81" t="str">
        <f t="shared" si="147"/>
        <v xml:space="preserve"> </v>
      </c>
      <c r="HE34" s="86">
        <f t="shared" si="87"/>
        <v>3.3838650137394212E-2</v>
      </c>
      <c r="HF34" s="81">
        <f t="shared" si="87"/>
        <v>4.4757030981950774E-2</v>
      </c>
      <c r="HG34" s="81" t="str">
        <f t="shared" si="87"/>
        <v xml:space="preserve"> </v>
      </c>
      <c r="HH34" s="86" t="str">
        <f t="shared" si="88"/>
        <v xml:space="preserve"> </v>
      </c>
      <c r="HI34" s="81" t="str">
        <f t="shared" si="88"/>
        <v xml:space="preserve"> </v>
      </c>
      <c r="HJ34" s="81" t="str">
        <f t="shared" si="88"/>
        <v xml:space="preserve"> </v>
      </c>
      <c r="HK34" s="86" t="str">
        <f t="shared" si="148"/>
        <v xml:space="preserve"> </v>
      </c>
      <c r="HL34" s="81" t="str">
        <f t="shared" si="148"/>
        <v xml:space="preserve"> </v>
      </c>
      <c r="HM34" s="81" t="str">
        <f t="shared" si="148"/>
        <v xml:space="preserve"> </v>
      </c>
      <c r="HN34" s="86">
        <f t="shared" si="40"/>
        <v>4.1724299015684807E-2</v>
      </c>
      <c r="HO34" s="81" t="str">
        <f t="shared" si="40"/>
        <v xml:space="preserve"> </v>
      </c>
      <c r="HP34" s="81">
        <f t="shared" si="40"/>
        <v>0.18007880488054048</v>
      </c>
      <c r="HQ34" s="86">
        <f t="shared" si="41"/>
        <v>3.2627491841921596E-2</v>
      </c>
      <c r="HR34" s="81" t="str">
        <f t="shared" si="41"/>
        <v xml:space="preserve"> </v>
      </c>
      <c r="HS34" s="81">
        <f t="shared" si="41"/>
        <v>0.13374782250431197</v>
      </c>
      <c r="HT34" s="86">
        <f t="shared" si="168"/>
        <v>1.196906827925579E-2</v>
      </c>
      <c r="HU34" s="81" t="str">
        <f t="shared" si="168"/>
        <v xml:space="preserve"> </v>
      </c>
      <c r="HV34" s="81">
        <f t="shared" si="168"/>
        <v>5.1657560752590023E-2</v>
      </c>
      <c r="HW34" s="86">
        <f t="shared" si="43"/>
        <v>8.2776223567949045E-3</v>
      </c>
      <c r="HX34" s="81" t="str">
        <f t="shared" si="43"/>
        <v xml:space="preserve"> </v>
      </c>
      <c r="HY34" s="81">
        <f t="shared" si="43"/>
        <v>3.3931936021874921E-2</v>
      </c>
      <c r="HZ34" s="86">
        <f t="shared" si="44"/>
        <v>5.4069995118942275E-3</v>
      </c>
      <c r="IA34" s="81">
        <f t="shared" si="44"/>
        <v>7.0376169103062835E-3</v>
      </c>
      <c r="IB34" s="130" t="str">
        <f t="shared" si="44"/>
        <v xml:space="preserve"> </v>
      </c>
      <c r="IC34" s="86">
        <f t="shared" si="45"/>
        <v>1.0636658796908473E-2</v>
      </c>
      <c r="ID34" s="81">
        <f t="shared" si="45"/>
        <v>1.4068683750229873E-2</v>
      </c>
      <c r="IE34" s="81" t="str">
        <f t="shared" si="45"/>
        <v xml:space="preserve"> </v>
      </c>
      <c r="IF34" s="75"/>
      <c r="IG34" s="75"/>
      <c r="IH34" s="75"/>
      <c r="II34" s="75"/>
      <c r="IJ34" s="75"/>
      <c r="IK34" s="75"/>
      <c r="IL34" s="75"/>
      <c r="IM34" s="75"/>
      <c r="IN34" s="75"/>
      <c r="IO34" s="75"/>
      <c r="IP34" s="75"/>
      <c r="IQ34" s="75"/>
      <c r="IR34" s="75"/>
      <c r="IS34" s="75"/>
      <c r="IT34" s="75"/>
      <c r="IU34" s="75"/>
      <c r="IV34" s="75"/>
    </row>
    <row r="35" spans="1:256" s="91" customFormat="1" outlineLevel="1" x14ac:dyDescent="0.25">
      <c r="A35" s="76">
        <v>24</v>
      </c>
      <c r="B35" s="77" t="s">
        <v>111</v>
      </c>
      <c r="C35" s="78">
        <f t="shared" si="149"/>
        <v>651093202.71000004</v>
      </c>
      <c r="D35" s="126">
        <v>367473794.22000003</v>
      </c>
      <c r="E35" s="80">
        <v>283619408.49000001</v>
      </c>
      <c r="F35" s="78">
        <f>SUM(G35:H35)</f>
        <v>312103655.89999998</v>
      </c>
      <c r="G35" s="126">
        <v>181172630.15000001</v>
      </c>
      <c r="H35" s="79">
        <v>130931025.75</v>
      </c>
      <c r="I35" s="78">
        <f t="shared" si="95"/>
        <v>277353750.56</v>
      </c>
      <c r="J35" s="126">
        <v>179064306.44</v>
      </c>
      <c r="K35" s="79">
        <v>98289444.120000005</v>
      </c>
      <c r="L35" s="81">
        <f t="shared" si="151"/>
        <v>0.47935327016309276</v>
      </c>
      <c r="M35" s="81">
        <f t="shared" si="151"/>
        <v>0.4930219052342415</v>
      </c>
      <c r="N35" s="81">
        <f t="shared" si="151"/>
        <v>0.46164339192117182</v>
      </c>
      <c r="O35" s="81">
        <f t="shared" si="96"/>
        <v>1.1252909155540065</v>
      </c>
      <c r="P35" s="81">
        <f t="shared" si="96"/>
        <v>1.0117741148524564</v>
      </c>
      <c r="Q35" s="81">
        <f t="shared" si="96"/>
        <v>1.3320965127257045</v>
      </c>
      <c r="R35" s="78">
        <f t="shared" si="97"/>
        <v>574241865.18000007</v>
      </c>
      <c r="S35" s="79">
        <v>301356424.34000003</v>
      </c>
      <c r="T35" s="79">
        <v>272885440.84000003</v>
      </c>
      <c r="U35" s="78">
        <f t="shared" si="48"/>
        <v>280778817.01999998</v>
      </c>
      <c r="V35" s="79">
        <v>154718414.28</v>
      </c>
      <c r="W35" s="79">
        <v>126060402.74000001</v>
      </c>
      <c r="X35" s="78">
        <f t="shared" si="98"/>
        <v>217955148.83000001</v>
      </c>
      <c r="Y35" s="79">
        <v>127126451.20000002</v>
      </c>
      <c r="Z35" s="79">
        <v>90828697.629999995</v>
      </c>
      <c r="AA35" s="81">
        <f t="shared" si="152"/>
        <v>0.48895567189617556</v>
      </c>
      <c r="AB35" s="81">
        <f t="shared" si="152"/>
        <v>0.51340672301527479</v>
      </c>
      <c r="AC35" s="81">
        <f t="shared" si="152"/>
        <v>0.46195356685926153</v>
      </c>
      <c r="AD35" s="81">
        <f t="shared" si="99"/>
        <v>1.2882412667341985</v>
      </c>
      <c r="AE35" s="81">
        <f t="shared" si="99"/>
        <v>1.2170434462658859</v>
      </c>
      <c r="AF35" s="81">
        <f t="shared" si="99"/>
        <v>1.3878917790225285</v>
      </c>
      <c r="AG35" s="78">
        <f t="shared" si="100"/>
        <v>469496639.55000001</v>
      </c>
      <c r="AH35" s="79">
        <v>231087998.71000001</v>
      </c>
      <c r="AI35" s="79">
        <v>238408640.84</v>
      </c>
      <c r="AJ35" s="78">
        <f>SUM(AK35:AL35)</f>
        <v>227452386.85000002</v>
      </c>
      <c r="AK35" s="127">
        <v>112694862.92</v>
      </c>
      <c r="AL35" s="127">
        <v>114757523.93000001</v>
      </c>
      <c r="AM35" s="78">
        <f t="shared" si="102"/>
        <v>173092452.00999999</v>
      </c>
      <c r="AN35" s="127">
        <v>92226325.260000005</v>
      </c>
      <c r="AO35" s="127">
        <v>80866126.75</v>
      </c>
      <c r="AP35" s="81">
        <f t="shared" si="103"/>
        <v>0.48446009553552305</v>
      </c>
      <c r="AQ35" s="81">
        <f t="shared" si="103"/>
        <v>0.48767077281855958</v>
      </c>
      <c r="AR35" s="81">
        <f t="shared" si="103"/>
        <v>0.48134800620341478</v>
      </c>
      <c r="AS35" s="81">
        <f t="shared" si="104"/>
        <v>1.3140514459686521</v>
      </c>
      <c r="AT35" s="81">
        <f t="shared" si="104"/>
        <v>1.2219381245245984</v>
      </c>
      <c r="AU35" s="81">
        <f t="shared" si="104"/>
        <v>1.4191049892222025</v>
      </c>
      <c r="AV35" s="78">
        <f t="shared" si="105"/>
        <v>13651200</v>
      </c>
      <c r="AW35" s="79">
        <v>8831800</v>
      </c>
      <c r="AX35" s="79">
        <v>4819400</v>
      </c>
      <c r="AY35" s="78">
        <f t="shared" si="106"/>
        <v>5538398.2199999997</v>
      </c>
      <c r="AZ35" s="79">
        <v>3583137.02</v>
      </c>
      <c r="BA35" s="79">
        <v>1955261.2</v>
      </c>
      <c r="BB35" s="78">
        <f t="shared" si="107"/>
        <v>5860870.0700000003</v>
      </c>
      <c r="BC35" s="79">
        <v>2069659.31</v>
      </c>
      <c r="BD35" s="79">
        <v>3791210.76</v>
      </c>
      <c r="BE35" s="81">
        <f t="shared" si="153"/>
        <v>0.40570779272151897</v>
      </c>
      <c r="BF35" s="81">
        <f t="shared" si="153"/>
        <v>0.40570857809280103</v>
      </c>
      <c r="BG35" s="128">
        <f t="shared" si="154"/>
        <v>0.40570635348798606</v>
      </c>
      <c r="BH35" s="129">
        <f t="shared" si="108"/>
        <v>0.94497884338869154</v>
      </c>
      <c r="BI35" s="129">
        <f t="shared" si="108"/>
        <v>1.7312690077479467</v>
      </c>
      <c r="BJ35" s="129">
        <f t="shared" si="155"/>
        <v>0.51573529507496974</v>
      </c>
      <c r="BK35" s="78">
        <f t="shared" si="109"/>
        <v>17942877.68</v>
      </c>
      <c r="BL35" s="79">
        <v>17942877.68</v>
      </c>
      <c r="BM35" s="80"/>
      <c r="BN35" s="78">
        <f t="shared" si="110"/>
        <v>10924131.390000001</v>
      </c>
      <c r="BO35" s="79">
        <v>10924131.390000001</v>
      </c>
      <c r="BP35" s="80"/>
      <c r="BQ35" s="78">
        <f t="shared" si="111"/>
        <v>9371642.6699999999</v>
      </c>
      <c r="BR35" s="79">
        <v>9371642.6699999999</v>
      </c>
      <c r="BS35" s="78">
        <v>0</v>
      </c>
      <c r="BT35" s="81">
        <f t="shared" si="112"/>
        <v>0.60882828188571814</v>
      </c>
      <c r="BU35" s="81">
        <f t="shared" si="112"/>
        <v>0.60882828188571814</v>
      </c>
      <c r="BV35" s="121"/>
      <c r="BW35" s="81">
        <f t="shared" si="165"/>
        <v>1.1656581214913095</v>
      </c>
      <c r="BX35" s="81">
        <f t="shared" si="113"/>
        <v>1.1656581214913095</v>
      </c>
      <c r="BY35" s="121"/>
      <c r="BZ35" s="78">
        <f t="shared" si="114"/>
        <v>0</v>
      </c>
      <c r="CA35" s="126">
        <v>0</v>
      </c>
      <c r="CB35" s="126"/>
      <c r="CC35" s="78">
        <f t="shared" si="115"/>
        <v>23.48</v>
      </c>
      <c r="CD35" s="79">
        <v>23.48</v>
      </c>
      <c r="CE35" s="80"/>
      <c r="CF35" s="78">
        <f t="shared" si="116"/>
        <v>20871.78</v>
      </c>
      <c r="CG35" s="79">
        <v>20871.78</v>
      </c>
      <c r="CH35" s="80"/>
      <c r="CI35" s="81">
        <f t="shared" si="169"/>
        <v>0</v>
      </c>
      <c r="CJ35" s="81">
        <f t="shared" si="169"/>
        <v>0</v>
      </c>
      <c r="CK35" s="121"/>
      <c r="CL35" s="81">
        <f t="shared" si="163"/>
        <v>1.1249639465345075E-3</v>
      </c>
      <c r="CM35" s="81">
        <f t="shared" si="156"/>
        <v>1.1249639465345075E-3</v>
      </c>
      <c r="CN35" s="121"/>
      <c r="CO35" s="78">
        <f t="shared" si="117"/>
        <v>4972147.95</v>
      </c>
      <c r="CP35" s="79">
        <v>4972147.95</v>
      </c>
      <c r="CQ35" s="80"/>
      <c r="CR35" s="78">
        <f t="shared" si="118"/>
        <v>4057767.26</v>
      </c>
      <c r="CS35" s="80">
        <v>4057767.26</v>
      </c>
      <c r="CT35" s="80"/>
      <c r="CU35" s="78">
        <f t="shared" si="119"/>
        <v>4158750.11</v>
      </c>
      <c r="CV35" s="80">
        <v>4158750.11</v>
      </c>
      <c r="CW35" s="78"/>
      <c r="CX35" s="81">
        <f t="shared" si="171"/>
        <v>0.81609946059630012</v>
      </c>
      <c r="CY35" s="81">
        <f t="shared" si="171"/>
        <v>0.81609946059630012</v>
      </c>
      <c r="CZ35" s="81" t="str">
        <f t="shared" si="171"/>
        <v xml:space="preserve"> </v>
      </c>
      <c r="DA35" s="81">
        <f t="shared" si="172"/>
        <v>0.97571798080457395</v>
      </c>
      <c r="DB35" s="81">
        <f t="shared" si="172"/>
        <v>0.97571798080457395</v>
      </c>
      <c r="DC35" s="81" t="str">
        <f t="shared" si="172"/>
        <v xml:space="preserve"> </v>
      </c>
      <c r="DD35" s="78">
        <f t="shared" si="122"/>
        <v>1798000</v>
      </c>
      <c r="DE35" s="79">
        <v>1258600</v>
      </c>
      <c r="DF35" s="79">
        <v>539400</v>
      </c>
      <c r="DG35" s="78">
        <f t="shared" si="123"/>
        <v>830360</v>
      </c>
      <c r="DH35" s="79">
        <v>581252</v>
      </c>
      <c r="DI35" s="79">
        <v>249108</v>
      </c>
      <c r="DJ35" s="78">
        <f t="shared" si="157"/>
        <v>-431384</v>
      </c>
      <c r="DK35" s="79">
        <v>-301968.8</v>
      </c>
      <c r="DL35" s="79">
        <v>-129415.2</v>
      </c>
      <c r="DM35" s="81">
        <f t="shared" si="124"/>
        <v>0.46182424916573972</v>
      </c>
      <c r="DN35" s="81">
        <f t="shared" si="124"/>
        <v>0.46182424916573972</v>
      </c>
      <c r="DO35" s="81">
        <f t="shared" si="124"/>
        <v>0.46182424916573972</v>
      </c>
      <c r="DP35" s="81" t="str">
        <f t="shared" si="125"/>
        <v xml:space="preserve"> </v>
      </c>
      <c r="DQ35" s="81" t="str">
        <f t="shared" si="125"/>
        <v xml:space="preserve"> </v>
      </c>
      <c r="DR35" s="81" t="str">
        <f t="shared" si="125"/>
        <v xml:space="preserve"> </v>
      </c>
      <c r="DS35" s="78">
        <f t="shared" si="158"/>
        <v>12898000</v>
      </c>
      <c r="DT35" s="80"/>
      <c r="DU35" s="79">
        <v>12898000</v>
      </c>
      <c r="DV35" s="78">
        <f t="shared" si="126"/>
        <v>1372804.84</v>
      </c>
      <c r="DW35" s="80"/>
      <c r="DX35" s="79">
        <v>1372804.84</v>
      </c>
      <c r="DY35" s="78">
        <f t="shared" si="127"/>
        <v>1081326.8999999999</v>
      </c>
      <c r="DZ35" s="78"/>
      <c r="EA35" s="79">
        <v>1081326.8999999999</v>
      </c>
      <c r="EB35" s="81">
        <f t="shared" ref="EB35:ED38" si="176">IF(DV35&lt;0," ",IF(DS35&lt;0," ",IF(DS35=0," ",IF(DV35/DS35*100&gt;200,"СВ.200",DV35/DS35))))</f>
        <v>0.10643548146999536</v>
      </c>
      <c r="EC35" s="81" t="str">
        <f t="shared" si="176"/>
        <v xml:space="preserve"> </v>
      </c>
      <c r="ED35" s="81">
        <f t="shared" si="176"/>
        <v>0.10643548146999536</v>
      </c>
      <c r="EE35" s="81">
        <f t="shared" si="164"/>
        <v>1.2695558022278002</v>
      </c>
      <c r="EF35" s="81" t="str">
        <f t="shared" si="164"/>
        <v xml:space="preserve"> </v>
      </c>
      <c r="EG35" s="81">
        <f t="shared" si="164"/>
        <v>1.2695558022278002</v>
      </c>
      <c r="EH35" s="78">
        <f t="shared" si="128"/>
        <v>16220000</v>
      </c>
      <c r="EI35" s="79"/>
      <c r="EJ35" s="79">
        <v>16220000</v>
      </c>
      <c r="EK35" s="78">
        <f t="shared" si="129"/>
        <v>7725704.7700000005</v>
      </c>
      <c r="EL35" s="80"/>
      <c r="EM35" s="79">
        <v>7725704.7700000005</v>
      </c>
      <c r="EN35" s="78">
        <f t="shared" si="130"/>
        <v>6940999.8700000001</v>
      </c>
      <c r="EO35" s="80"/>
      <c r="EP35" s="79">
        <v>6940999.8700000001</v>
      </c>
      <c r="EQ35" s="81">
        <f t="shared" si="173"/>
        <v>0.47630732244143037</v>
      </c>
      <c r="ER35" s="81" t="str">
        <f t="shared" si="173"/>
        <v xml:space="preserve"> </v>
      </c>
      <c r="ES35" s="81">
        <f t="shared" si="173"/>
        <v>0.47630732244143037</v>
      </c>
      <c r="ET35" s="81">
        <f t="shared" si="174"/>
        <v>1.1130535822931806</v>
      </c>
      <c r="EU35" s="81" t="str">
        <f t="shared" si="174"/>
        <v xml:space="preserve"> </v>
      </c>
      <c r="EV35" s="81">
        <f t="shared" si="174"/>
        <v>1.1130535822931806</v>
      </c>
      <c r="EW35" s="78">
        <f t="shared" si="133"/>
        <v>31151000</v>
      </c>
      <c r="EX35" s="79">
        <v>31151000</v>
      </c>
      <c r="EY35" s="78"/>
      <c r="EZ35" s="78">
        <f t="shared" si="134"/>
        <v>14973284.609999999</v>
      </c>
      <c r="FA35" s="79">
        <v>14973284.609999999</v>
      </c>
      <c r="FB35" s="78"/>
      <c r="FC35" s="78">
        <f t="shared" si="135"/>
        <v>15611165.810000001</v>
      </c>
      <c r="FD35" s="79">
        <v>15611165.810000001</v>
      </c>
      <c r="FE35" s="78">
        <v>0</v>
      </c>
      <c r="FF35" s="81">
        <f t="shared" ref="FF35:FG42" si="177">IF(EW35&lt;=0," ",IF(EZ35&lt;=0," ",IF(EZ35/EW35*100&gt;200,"СВ.200",EZ35/EW35)))</f>
        <v>0.48066786331096911</v>
      </c>
      <c r="FG35" s="81">
        <f t="shared" si="177"/>
        <v>0.48066786331096911</v>
      </c>
      <c r="FH35" s="81" t="str">
        <f t="shared" si="136"/>
        <v xml:space="preserve"> </v>
      </c>
      <c r="FI35" s="81">
        <f t="shared" si="170"/>
        <v>0.9591394257313316</v>
      </c>
      <c r="FJ35" s="81">
        <f t="shared" si="170"/>
        <v>0.9591394257313316</v>
      </c>
      <c r="FK35" s="81" t="str">
        <f t="shared" si="162"/>
        <v xml:space="preserve"> </v>
      </c>
      <c r="FL35" s="78">
        <f t="shared" si="137"/>
        <v>6112000</v>
      </c>
      <c r="FM35" s="79">
        <v>6112000</v>
      </c>
      <c r="FN35" s="83">
        <v>0</v>
      </c>
      <c r="FO35" s="78">
        <f t="shared" si="138"/>
        <v>7903955.5999999996</v>
      </c>
      <c r="FP35" s="79">
        <v>7903955.5999999996</v>
      </c>
      <c r="FQ35" s="83">
        <v>0</v>
      </c>
      <c r="FR35" s="78">
        <f t="shared" si="139"/>
        <v>2248453.61</v>
      </c>
      <c r="FS35" s="79">
        <v>2248453.61</v>
      </c>
      <c r="FT35" s="83">
        <v>0</v>
      </c>
      <c r="FU35" s="81">
        <f t="shared" si="140"/>
        <v>1.2931864528795811</v>
      </c>
      <c r="FV35" s="81">
        <f t="shared" si="140"/>
        <v>1.2931864528795811</v>
      </c>
      <c r="FW35" s="81" t="str">
        <f t="shared" si="140"/>
        <v xml:space="preserve"> </v>
      </c>
      <c r="FX35" s="81" t="str">
        <f t="shared" si="141"/>
        <v>СВ.200</v>
      </c>
      <c r="FY35" s="81" t="str">
        <f t="shared" si="141"/>
        <v>СВ.200</v>
      </c>
      <c r="FZ35" s="81" t="str">
        <f t="shared" si="142"/>
        <v xml:space="preserve"> </v>
      </c>
      <c r="GA35" s="78">
        <f t="shared" si="143"/>
        <v>0</v>
      </c>
      <c r="GB35" s="79">
        <v>0</v>
      </c>
      <c r="GC35" s="78"/>
      <c r="GD35" s="78">
        <f t="shared" si="144"/>
        <v>0</v>
      </c>
      <c r="GE35" s="79">
        <v>0</v>
      </c>
      <c r="GF35" s="78"/>
      <c r="GG35" s="96" t="str">
        <f t="shared" si="167"/>
        <v xml:space="preserve"> </v>
      </c>
      <c r="GH35" s="96" t="str">
        <f t="shared" si="166"/>
        <v xml:space="preserve"> </v>
      </c>
      <c r="GI35" s="81" t="str">
        <f t="shared" si="175"/>
        <v xml:space="preserve"> </v>
      </c>
      <c r="GJ35" s="86">
        <f t="shared" si="82"/>
        <v>0.78583811608795862</v>
      </c>
      <c r="GK35" s="81">
        <f t="shared" si="82"/>
        <v>0.70994858622255319</v>
      </c>
      <c r="GL35" s="81">
        <f t="shared" si="82"/>
        <v>0.92409412265175395</v>
      </c>
      <c r="GM35" s="86">
        <f t="shared" si="32"/>
        <v>0.89963322028487658</v>
      </c>
      <c r="GN35" s="81">
        <f t="shared" si="32"/>
        <v>0.8539833757003058</v>
      </c>
      <c r="GO35" s="81">
        <f t="shared" si="32"/>
        <v>0.96280008514330306</v>
      </c>
      <c r="GP35" s="86">
        <f t="shared" si="33"/>
        <v>0.79416546449658831</v>
      </c>
      <c r="GQ35" s="81">
        <f t="shared" si="33"/>
        <v>0.72546920321803177</v>
      </c>
      <c r="GR35" s="81">
        <f t="shared" si="33"/>
        <v>0.89031472276985024</v>
      </c>
      <c r="GS35" s="86">
        <f t="shared" si="34"/>
        <v>0.81007673322378337</v>
      </c>
      <c r="GT35" s="81">
        <f t="shared" si="34"/>
        <v>0.72838687912126399</v>
      </c>
      <c r="GU35" s="81">
        <f t="shared" si="34"/>
        <v>0.91033759559445304</v>
      </c>
      <c r="GV35" s="86">
        <f t="shared" si="146"/>
        <v>2.6890257474813516E-2</v>
      </c>
      <c r="GW35" s="81">
        <f t="shared" si="146"/>
        <v>1.6280320031461713E-2</v>
      </c>
      <c r="GX35" s="81">
        <f t="shared" si="146"/>
        <v>4.1740230333852033E-2</v>
      </c>
      <c r="GY35" s="89">
        <f t="shared" si="37"/>
        <v>1.9725128408121677E-2</v>
      </c>
      <c r="GZ35" s="90">
        <f t="shared" si="37"/>
        <v>2.3159085727930587E-2</v>
      </c>
      <c r="HA35" s="81">
        <f t="shared" si="37"/>
        <v>1.5510510497358418E-2</v>
      </c>
      <c r="HB35" s="86">
        <f t="shared" si="147"/>
        <v>4.2998032945345398E-2</v>
      </c>
      <c r="HC35" s="81">
        <f t="shared" si="147"/>
        <v>7.3719061466257604E-2</v>
      </c>
      <c r="HD35" s="81" t="str">
        <f t="shared" si="147"/>
        <v xml:space="preserve"> </v>
      </c>
      <c r="HE35" s="86">
        <f t="shared" si="87"/>
        <v>3.8906536846124939E-2</v>
      </c>
      <c r="HF35" s="81">
        <f t="shared" si="87"/>
        <v>7.0606536661047797E-2</v>
      </c>
      <c r="HG35" s="81" t="str">
        <f t="shared" si="87"/>
        <v xml:space="preserve"> </v>
      </c>
      <c r="HH35" s="86">
        <f t="shared" si="88"/>
        <v>9.5761812061065398E-5</v>
      </c>
      <c r="HI35" s="81">
        <f t="shared" si="88"/>
        <v>1.6418125262667599E-4</v>
      </c>
      <c r="HJ35" s="81" t="str">
        <f t="shared" si="88"/>
        <v xml:space="preserve"> </v>
      </c>
      <c r="HK35" s="86">
        <f t="shared" si="148"/>
        <v>8.3624542083342102E-8</v>
      </c>
      <c r="HL35" s="81">
        <f t="shared" si="148"/>
        <v>1.5175956985641876E-7</v>
      </c>
      <c r="HM35" s="81" t="str">
        <f t="shared" si="148"/>
        <v xml:space="preserve"> </v>
      </c>
      <c r="HN35" s="86">
        <f t="shared" si="40"/>
        <v>3.1846000919270874E-2</v>
      </c>
      <c r="HO35" s="81" t="str">
        <f t="shared" si="40"/>
        <v xml:space="preserve"> </v>
      </c>
      <c r="HP35" s="81">
        <f t="shared" si="40"/>
        <v>7.6418577510324701E-2</v>
      </c>
      <c r="HQ35" s="86">
        <f t="shared" si="41"/>
        <v>2.7515269321224098E-2</v>
      </c>
      <c r="HR35" s="81" t="str">
        <f t="shared" si="41"/>
        <v xml:space="preserve"> </v>
      </c>
      <c r="HS35" s="81">
        <f t="shared" si="41"/>
        <v>6.1285737647009522E-2</v>
      </c>
      <c r="HT35" s="86">
        <f t="shared" si="168"/>
        <v>4.9612358588665868E-3</v>
      </c>
      <c r="HU35" s="81" t="str">
        <f t="shared" si="168"/>
        <v xml:space="preserve"> </v>
      </c>
      <c r="HV35" s="81">
        <f t="shared" si="168"/>
        <v>1.1905123911441468E-2</v>
      </c>
      <c r="HW35" s="86">
        <f t="shared" si="43"/>
        <v>4.8892749622996478E-3</v>
      </c>
      <c r="HX35" s="81" t="str">
        <f t="shared" si="43"/>
        <v xml:space="preserve"> </v>
      </c>
      <c r="HY35" s="81">
        <f t="shared" si="43"/>
        <v>1.089005595858213E-2</v>
      </c>
      <c r="HZ35" s="86">
        <f t="shared" si="44"/>
        <v>1.0316129818771759E-2</v>
      </c>
      <c r="IA35" s="81">
        <f t="shared" si="44"/>
        <v>1.7686748814081579E-2</v>
      </c>
      <c r="IB35" s="130" t="str">
        <f t="shared" si="44"/>
        <v xml:space="preserve"> </v>
      </c>
      <c r="IC35" s="86">
        <f t="shared" si="45"/>
        <v>2.8150113615718377E-2</v>
      </c>
      <c r="ID35" s="81">
        <f t="shared" si="45"/>
        <v>5.1086069080929823E-2</v>
      </c>
      <c r="IE35" s="81" t="str">
        <f t="shared" si="45"/>
        <v xml:space="preserve"> </v>
      </c>
      <c r="IF35" s="75"/>
      <c r="IG35" s="75"/>
      <c r="IH35" s="75"/>
      <c r="II35" s="75"/>
      <c r="IJ35" s="75"/>
      <c r="IK35" s="75"/>
      <c r="IL35" s="75"/>
      <c r="IM35" s="75"/>
      <c r="IN35" s="75"/>
      <c r="IO35" s="75"/>
      <c r="IP35" s="75"/>
      <c r="IQ35" s="75"/>
      <c r="IR35" s="75"/>
      <c r="IS35" s="75"/>
      <c r="IT35" s="75"/>
      <c r="IU35" s="75"/>
      <c r="IV35" s="75"/>
    </row>
    <row r="36" spans="1:256" s="73" customFormat="1" outlineLevel="1" x14ac:dyDescent="0.25">
      <c r="A36" s="76">
        <v>25</v>
      </c>
      <c r="B36" s="132" t="s">
        <v>112</v>
      </c>
      <c r="C36" s="78">
        <f t="shared" si="149"/>
        <v>137886893.19</v>
      </c>
      <c r="D36" s="126">
        <v>99298576.040000007</v>
      </c>
      <c r="E36" s="80">
        <v>38588317.149999999</v>
      </c>
      <c r="F36" s="78">
        <f t="shared" si="150"/>
        <v>87180643.949999988</v>
      </c>
      <c r="G36" s="126">
        <v>66608555.149999999</v>
      </c>
      <c r="H36" s="79">
        <v>20572088.799999997</v>
      </c>
      <c r="I36" s="78">
        <f t="shared" si="95"/>
        <v>66011583.829999998</v>
      </c>
      <c r="J36" s="126">
        <v>52734556.859999999</v>
      </c>
      <c r="K36" s="79">
        <v>13277026.969999999</v>
      </c>
      <c r="L36" s="81">
        <f t="shared" si="151"/>
        <v>0.63226200788983045</v>
      </c>
      <c r="M36" s="81">
        <f t="shared" si="151"/>
        <v>0.67079063775464787</v>
      </c>
      <c r="N36" s="81">
        <f t="shared" si="151"/>
        <v>0.53311702399543481</v>
      </c>
      <c r="O36" s="81">
        <f t="shared" si="96"/>
        <v>1.3206870505412625</v>
      </c>
      <c r="P36" s="81">
        <f t="shared" si="96"/>
        <v>1.2630912084239707</v>
      </c>
      <c r="Q36" s="81">
        <f t="shared" si="96"/>
        <v>1.5494499518968741</v>
      </c>
      <c r="R36" s="78">
        <f t="shared" si="97"/>
        <v>122201928.18000001</v>
      </c>
      <c r="S36" s="79">
        <v>92175135</v>
      </c>
      <c r="T36" s="79">
        <v>30026793.18</v>
      </c>
      <c r="U36" s="78">
        <f t="shared" si="48"/>
        <v>72841603.819999993</v>
      </c>
      <c r="V36" s="79">
        <v>57868503.780000001</v>
      </c>
      <c r="W36" s="79">
        <v>14973100.039999999</v>
      </c>
      <c r="X36" s="78">
        <f t="shared" si="98"/>
        <v>58821864.109999999</v>
      </c>
      <c r="Y36" s="79">
        <v>46670468.309999995</v>
      </c>
      <c r="Z36" s="79">
        <v>12151395.800000001</v>
      </c>
      <c r="AA36" s="81">
        <f t="shared" si="152"/>
        <v>0.59607573223154353</v>
      </c>
      <c r="AB36" s="81">
        <f t="shared" si="152"/>
        <v>0.62781035015571174</v>
      </c>
      <c r="AC36" s="81">
        <f t="shared" si="152"/>
        <v>0.49865798023257307</v>
      </c>
      <c r="AD36" s="81">
        <f t="shared" si="99"/>
        <v>1.2383423225721364</v>
      </c>
      <c r="AE36" s="81">
        <f t="shared" si="99"/>
        <v>1.2399383566417015</v>
      </c>
      <c r="AF36" s="81">
        <f t="shared" si="99"/>
        <v>1.2322123553904809</v>
      </c>
      <c r="AG36" s="78">
        <f t="shared" si="100"/>
        <v>88020993.180000007</v>
      </c>
      <c r="AH36" s="79">
        <v>69331500</v>
      </c>
      <c r="AI36" s="79">
        <v>18689493.18</v>
      </c>
      <c r="AJ36" s="78">
        <f t="shared" si="101"/>
        <v>53912848.909999996</v>
      </c>
      <c r="AK36" s="127">
        <v>43695876.539999999</v>
      </c>
      <c r="AL36" s="127">
        <v>10216972.369999999</v>
      </c>
      <c r="AM36" s="78">
        <f t="shared" si="102"/>
        <v>41716831.729999997</v>
      </c>
      <c r="AN36" s="127">
        <v>33784396.729999997</v>
      </c>
      <c r="AO36" s="127">
        <v>7932435</v>
      </c>
      <c r="AP36" s="81">
        <f t="shared" si="103"/>
        <v>0.61249989306244268</v>
      </c>
      <c r="AQ36" s="81">
        <f t="shared" si="103"/>
        <v>0.63024565370718932</v>
      </c>
      <c r="AR36" s="81">
        <f t="shared" si="103"/>
        <v>0.54666931155379783</v>
      </c>
      <c r="AS36" s="81">
        <f t="shared" si="104"/>
        <v>1.2923524312425057</v>
      </c>
      <c r="AT36" s="81">
        <f t="shared" si="104"/>
        <v>1.2933744796217945</v>
      </c>
      <c r="AU36" s="81">
        <f t="shared" si="104"/>
        <v>1.2879995070870418</v>
      </c>
      <c r="AV36" s="78">
        <f t="shared" si="105"/>
        <v>15201800</v>
      </c>
      <c r="AW36" s="79">
        <v>12821900</v>
      </c>
      <c r="AX36" s="79">
        <v>2379900</v>
      </c>
      <c r="AY36" s="78">
        <f t="shared" si="106"/>
        <v>6167521.7399999993</v>
      </c>
      <c r="AZ36" s="79">
        <v>5201960.5599999996</v>
      </c>
      <c r="BA36" s="79">
        <v>965561.18</v>
      </c>
      <c r="BB36" s="78">
        <f t="shared" si="107"/>
        <v>6527021.8200000003</v>
      </c>
      <c r="BC36" s="79">
        <v>1022171.19</v>
      </c>
      <c r="BD36" s="79">
        <v>5504850.6299999999</v>
      </c>
      <c r="BE36" s="81">
        <f t="shared" si="153"/>
        <v>0.40570996460945408</v>
      </c>
      <c r="BF36" s="81">
        <f t="shared" si="153"/>
        <v>0.4057090259633907</v>
      </c>
      <c r="BG36" s="128">
        <f t="shared" si="154"/>
        <v>0.40571502163956469</v>
      </c>
      <c r="BH36" s="129">
        <f t="shared" si="108"/>
        <v>0.94492126885520344</v>
      </c>
      <c r="BI36" s="129">
        <f t="shared" si="108"/>
        <v>5.0891285245478306</v>
      </c>
      <c r="BJ36" s="129">
        <f t="shared" si="155"/>
        <v>0.17540188551855404</v>
      </c>
      <c r="BK36" s="78">
        <f t="shared" si="109"/>
        <v>3665735</v>
      </c>
      <c r="BL36" s="79">
        <v>3665735</v>
      </c>
      <c r="BM36" s="80"/>
      <c r="BN36" s="78">
        <f t="shared" si="110"/>
        <v>3024316.11</v>
      </c>
      <c r="BO36" s="79">
        <v>3024316.11</v>
      </c>
      <c r="BP36" s="80"/>
      <c r="BQ36" s="78">
        <f t="shared" si="111"/>
        <v>2594513.9300000002</v>
      </c>
      <c r="BR36" s="79">
        <v>2594513.9300000002</v>
      </c>
      <c r="BS36" s="78">
        <v>0</v>
      </c>
      <c r="BT36" s="81">
        <f t="shared" si="112"/>
        <v>0.8250231154188723</v>
      </c>
      <c r="BU36" s="81">
        <f t="shared" si="112"/>
        <v>0.8250231154188723</v>
      </c>
      <c r="BV36" s="121"/>
      <c r="BW36" s="81">
        <f t="shared" si="165"/>
        <v>1.1656580737648996</v>
      </c>
      <c r="BX36" s="81">
        <f t="shared" si="113"/>
        <v>1.1656580737648996</v>
      </c>
      <c r="BY36" s="121"/>
      <c r="BZ36" s="78">
        <f t="shared" si="114"/>
        <v>0</v>
      </c>
      <c r="CA36" s="126">
        <v>0</v>
      </c>
      <c r="CB36" s="126"/>
      <c r="CC36" s="78">
        <f t="shared" si="115"/>
        <v>0</v>
      </c>
      <c r="CD36" s="79">
        <v>0</v>
      </c>
      <c r="CE36" s="80"/>
      <c r="CF36" s="78">
        <f t="shared" si="116"/>
        <v>2260</v>
      </c>
      <c r="CG36" s="79">
        <v>2260</v>
      </c>
      <c r="CH36" s="80"/>
      <c r="CI36" s="81" t="str">
        <f t="shared" si="169"/>
        <v xml:space="preserve"> </v>
      </c>
      <c r="CJ36" s="81" t="str">
        <f t="shared" si="169"/>
        <v xml:space="preserve"> </v>
      </c>
      <c r="CK36" s="121"/>
      <c r="CL36" s="81">
        <f t="shared" si="163"/>
        <v>0</v>
      </c>
      <c r="CM36" s="81">
        <f t="shared" si="156"/>
        <v>0</v>
      </c>
      <c r="CN36" s="121"/>
      <c r="CO36" s="78">
        <f t="shared" si="117"/>
        <v>3252000</v>
      </c>
      <c r="CP36" s="79">
        <v>3252000</v>
      </c>
      <c r="CQ36" s="80"/>
      <c r="CR36" s="78">
        <f t="shared" si="118"/>
        <v>2513188.89</v>
      </c>
      <c r="CS36" s="80">
        <v>2513188.89</v>
      </c>
      <c r="CT36" s="80"/>
      <c r="CU36" s="78">
        <f t="shared" si="119"/>
        <v>2372865.4500000002</v>
      </c>
      <c r="CV36" s="80">
        <v>2372865.4500000002</v>
      </c>
      <c r="CW36" s="78"/>
      <c r="CX36" s="81">
        <f t="shared" si="171"/>
        <v>0.77281331180811808</v>
      </c>
      <c r="CY36" s="81">
        <f t="shared" si="171"/>
        <v>0.77281331180811808</v>
      </c>
      <c r="CZ36" s="81" t="str">
        <f t="shared" si="171"/>
        <v xml:space="preserve"> </v>
      </c>
      <c r="DA36" s="81">
        <f t="shared" si="172"/>
        <v>1.0591367032631369</v>
      </c>
      <c r="DB36" s="81">
        <f t="shared" si="172"/>
        <v>1.0591367032631369</v>
      </c>
      <c r="DC36" s="81" t="str">
        <f t="shared" si="172"/>
        <v xml:space="preserve"> </v>
      </c>
      <c r="DD36" s="78">
        <f t="shared" si="122"/>
        <v>3979100</v>
      </c>
      <c r="DE36" s="79">
        <v>2900000</v>
      </c>
      <c r="DF36" s="79">
        <v>1079100</v>
      </c>
      <c r="DG36" s="78">
        <f t="shared" si="123"/>
        <v>4586966.68</v>
      </c>
      <c r="DH36" s="79">
        <v>3192249.68</v>
      </c>
      <c r="DI36" s="79">
        <v>1394717</v>
      </c>
      <c r="DJ36" s="78">
        <f t="shared" si="157"/>
        <v>3303063.81</v>
      </c>
      <c r="DK36" s="79">
        <v>2300280.66</v>
      </c>
      <c r="DL36" s="79">
        <v>1002783.15</v>
      </c>
      <c r="DM36" s="81">
        <f t="shared" si="124"/>
        <v>1.1527648664270815</v>
      </c>
      <c r="DN36" s="81">
        <f t="shared" si="124"/>
        <v>1.1007757517241379</v>
      </c>
      <c r="DO36" s="81">
        <f t="shared" si="124"/>
        <v>1.2924816977110556</v>
      </c>
      <c r="DP36" s="81">
        <f t="shared" si="125"/>
        <v>1.3887005955237661</v>
      </c>
      <c r="DQ36" s="81">
        <f t="shared" si="125"/>
        <v>1.3877652999090988</v>
      </c>
      <c r="DR36" s="81">
        <f t="shared" si="125"/>
        <v>1.390846066769271</v>
      </c>
      <c r="DS36" s="78">
        <f t="shared" si="158"/>
        <v>1906000</v>
      </c>
      <c r="DT36" s="80"/>
      <c r="DU36" s="79">
        <v>1906000</v>
      </c>
      <c r="DV36" s="78">
        <f t="shared" si="126"/>
        <v>134213.67000000001</v>
      </c>
      <c r="DW36" s="80"/>
      <c r="DX36" s="79">
        <v>134213.67000000001</v>
      </c>
      <c r="DY36" s="78">
        <f t="shared" si="127"/>
        <v>571076.67999999993</v>
      </c>
      <c r="DZ36" s="78"/>
      <c r="EA36" s="79">
        <v>571076.67999999993</v>
      </c>
      <c r="EB36" s="81">
        <f t="shared" si="176"/>
        <v>7.0416406086044075E-2</v>
      </c>
      <c r="EC36" s="81" t="str">
        <f t="shared" si="176"/>
        <v xml:space="preserve"> </v>
      </c>
      <c r="ED36" s="81">
        <f t="shared" si="176"/>
        <v>7.0416406086044075E-2</v>
      </c>
      <c r="EE36" s="81">
        <f t="shared" si="164"/>
        <v>0.23501864933444669</v>
      </c>
      <c r="EF36" s="81" t="str">
        <f t="shared" si="164"/>
        <v xml:space="preserve"> </v>
      </c>
      <c r="EG36" s="81">
        <f t="shared" si="164"/>
        <v>0.23501864933444669</v>
      </c>
      <c r="EH36" s="78">
        <f t="shared" si="128"/>
        <v>5947000</v>
      </c>
      <c r="EI36" s="79"/>
      <c r="EJ36" s="79">
        <v>5947000</v>
      </c>
      <c r="EK36" s="78">
        <f t="shared" si="129"/>
        <v>2251185.8199999998</v>
      </c>
      <c r="EL36" s="80"/>
      <c r="EM36" s="79">
        <v>2251185.8199999998</v>
      </c>
      <c r="EN36" s="78">
        <f t="shared" si="130"/>
        <v>1617619.78</v>
      </c>
      <c r="EO36" s="80"/>
      <c r="EP36" s="79">
        <v>1617619.78</v>
      </c>
      <c r="EQ36" s="81">
        <f t="shared" si="173"/>
        <v>0.37854141920295947</v>
      </c>
      <c r="ER36" s="81" t="str">
        <f t="shared" si="173"/>
        <v xml:space="preserve"> </v>
      </c>
      <c r="ES36" s="81">
        <f t="shared" si="173"/>
        <v>0.37854141920295947</v>
      </c>
      <c r="ET36" s="81">
        <f t="shared" si="174"/>
        <v>1.3916656113094759</v>
      </c>
      <c r="EU36" s="81"/>
      <c r="EV36" s="81">
        <f t="shared" si="174"/>
        <v>1.3916656113094759</v>
      </c>
      <c r="EW36" s="78">
        <f t="shared" si="133"/>
        <v>0</v>
      </c>
      <c r="EX36" s="79">
        <v>0</v>
      </c>
      <c r="EY36" s="78"/>
      <c r="EZ36" s="78">
        <f t="shared" si="134"/>
        <v>0</v>
      </c>
      <c r="FA36" s="79">
        <v>0</v>
      </c>
      <c r="FB36" s="78"/>
      <c r="FC36" s="78">
        <f t="shared" si="135"/>
        <v>0</v>
      </c>
      <c r="FD36" s="79">
        <v>0</v>
      </c>
      <c r="FE36" s="78">
        <v>0</v>
      </c>
      <c r="FF36" s="81" t="str">
        <f t="shared" si="177"/>
        <v xml:space="preserve"> </v>
      </c>
      <c r="FG36" s="81" t="str">
        <f t="shared" si="177"/>
        <v xml:space="preserve"> </v>
      </c>
      <c r="FH36" s="81" t="str">
        <f t="shared" si="136"/>
        <v xml:space="preserve"> </v>
      </c>
      <c r="FI36" s="81" t="str">
        <f t="shared" si="170"/>
        <v xml:space="preserve"> </v>
      </c>
      <c r="FJ36" s="81" t="str">
        <f t="shared" si="170"/>
        <v xml:space="preserve"> </v>
      </c>
      <c r="FK36" s="81" t="str">
        <f t="shared" si="162"/>
        <v xml:space="preserve"> </v>
      </c>
      <c r="FL36" s="78">
        <f t="shared" si="137"/>
        <v>229300</v>
      </c>
      <c r="FM36" s="79">
        <v>204000</v>
      </c>
      <c r="FN36" s="83">
        <v>25300</v>
      </c>
      <c r="FO36" s="78">
        <f t="shared" si="138"/>
        <v>251362</v>
      </c>
      <c r="FP36" s="79">
        <v>240912</v>
      </c>
      <c r="FQ36" s="83">
        <v>10450</v>
      </c>
      <c r="FR36" s="78">
        <f t="shared" si="139"/>
        <v>116610.91</v>
      </c>
      <c r="FS36" s="79">
        <v>111300.91</v>
      </c>
      <c r="FT36" s="83">
        <v>5310</v>
      </c>
      <c r="FU36" s="81">
        <f t="shared" si="140"/>
        <v>1.0962145660706497</v>
      </c>
      <c r="FV36" s="81">
        <f t="shared" si="140"/>
        <v>1.1809411764705882</v>
      </c>
      <c r="FW36" s="81">
        <f t="shared" si="140"/>
        <v>0.41304347826086957</v>
      </c>
      <c r="FX36" s="96" t="str">
        <f>IF(FR36&lt;=0," ",IF(FO36/FR36*100&gt;200,"СВ.200",FO36/FR36))</f>
        <v>СВ.200</v>
      </c>
      <c r="FY36" s="96" t="str">
        <f>IF(FS36&lt;=0," ",IF(FP36/FS36*100&gt;200,"СВ.200",FP36/FS36))</f>
        <v>СВ.200</v>
      </c>
      <c r="FZ36" s="81">
        <f t="shared" si="142"/>
        <v>0.50813397129186599</v>
      </c>
      <c r="GA36" s="78">
        <f t="shared" si="143"/>
        <v>0</v>
      </c>
      <c r="GB36" s="79">
        <v>0</v>
      </c>
      <c r="GC36" s="78"/>
      <c r="GD36" s="78">
        <f t="shared" si="144"/>
        <v>0</v>
      </c>
      <c r="GE36" s="79">
        <v>0</v>
      </c>
      <c r="GF36" s="78"/>
      <c r="GG36" s="96" t="str">
        <f t="shared" si="167"/>
        <v xml:space="preserve"> </v>
      </c>
      <c r="GH36" s="96" t="str">
        <f t="shared" si="166"/>
        <v xml:space="preserve"> </v>
      </c>
      <c r="GI36" s="81" t="str">
        <f t="shared" si="175"/>
        <v xml:space="preserve"> </v>
      </c>
      <c r="GJ36" s="86">
        <f t="shared" si="82"/>
        <v>0.89108396886043939</v>
      </c>
      <c r="GK36" s="81">
        <f t="shared" si="82"/>
        <v>0.88500730998652399</v>
      </c>
      <c r="GL36" s="81">
        <f t="shared" si="82"/>
        <v>0.91521963670455675</v>
      </c>
      <c r="GM36" s="86">
        <f t="shared" si="32"/>
        <v>0.83552495737214616</v>
      </c>
      <c r="GN36" s="81">
        <f t="shared" si="32"/>
        <v>0.86878485278178263</v>
      </c>
      <c r="GO36" s="81">
        <f t="shared" si="32"/>
        <v>0.72783567024073903</v>
      </c>
      <c r="GP36" s="86">
        <f t="shared" si="33"/>
        <v>0.70920621713020371</v>
      </c>
      <c r="GQ36" s="81">
        <f t="shared" si="33"/>
        <v>0.72389238748566564</v>
      </c>
      <c r="GR36" s="81">
        <f t="shared" si="33"/>
        <v>0.65280031451201681</v>
      </c>
      <c r="GS36" s="86">
        <f t="shared" si="34"/>
        <v>0.74013813648618809</v>
      </c>
      <c r="GT36" s="81">
        <f t="shared" si="34"/>
        <v>0.75508910176975719</v>
      </c>
      <c r="GU36" s="81">
        <f t="shared" si="34"/>
        <v>0.68235517980283256</v>
      </c>
      <c r="GV36" s="86">
        <f t="shared" si="146"/>
        <v>0.11096251230314844</v>
      </c>
      <c r="GW36" s="81">
        <f t="shared" si="146"/>
        <v>2.190188414674599E-2</v>
      </c>
      <c r="GX36" s="81">
        <f t="shared" si="146"/>
        <v>0.45302208245080777</v>
      </c>
      <c r="GY36" s="89">
        <f t="shared" si="37"/>
        <v>8.4670317738207101E-2</v>
      </c>
      <c r="GZ36" s="90">
        <f t="shared" si="37"/>
        <v>8.9892777939730578E-2</v>
      </c>
      <c r="HA36" s="81">
        <f t="shared" si="37"/>
        <v>6.4486390755457756E-2</v>
      </c>
      <c r="HB36" s="86">
        <f t="shared" si="147"/>
        <v>4.4107985512803906E-2</v>
      </c>
      <c r="HC36" s="81">
        <f t="shared" si="147"/>
        <v>5.5592198320497214E-2</v>
      </c>
      <c r="HD36" s="81" t="str">
        <f t="shared" si="147"/>
        <v xml:space="preserve"> </v>
      </c>
      <c r="HE36" s="86">
        <f t="shared" si="87"/>
        <v>4.1519076343698225E-2</v>
      </c>
      <c r="HF36" s="81">
        <f t="shared" si="87"/>
        <v>5.2261868070714437E-2</v>
      </c>
      <c r="HG36" s="81" t="str">
        <f t="shared" si="87"/>
        <v xml:space="preserve"> </v>
      </c>
      <c r="HH36" s="86">
        <f t="shared" si="88"/>
        <v>3.8421087705987699E-5</v>
      </c>
      <c r="HI36" s="81">
        <f t="shared" si="88"/>
        <v>4.842462657516882E-5</v>
      </c>
      <c r="HJ36" s="81" t="str">
        <f t="shared" si="88"/>
        <v xml:space="preserve"> </v>
      </c>
      <c r="HK36" s="86" t="str">
        <f t="shared" si="148"/>
        <v xml:space="preserve"> </v>
      </c>
      <c r="HL36" s="81" t="str">
        <f t="shared" si="148"/>
        <v xml:space="preserve"> </v>
      </c>
      <c r="HM36" s="81" t="str">
        <f t="shared" si="148"/>
        <v xml:space="preserve"> </v>
      </c>
      <c r="HN36" s="86">
        <f t="shared" si="40"/>
        <v>2.750031479748696E-2</v>
      </c>
      <c r="HO36" s="81" t="str">
        <f t="shared" si="40"/>
        <v xml:space="preserve"> </v>
      </c>
      <c r="HP36" s="81">
        <f t="shared" si="40"/>
        <v>0.13312213729389014</v>
      </c>
      <c r="HQ36" s="86">
        <f t="shared" si="41"/>
        <v>3.0905220395241979E-2</v>
      </c>
      <c r="HR36" s="81" t="str">
        <f t="shared" si="41"/>
        <v xml:space="preserve"> </v>
      </c>
      <c r="HS36" s="81">
        <f t="shared" si="41"/>
        <v>0.15034867956442238</v>
      </c>
      <c r="HT36" s="86">
        <f t="shared" si="168"/>
        <v>9.7085784111169329E-3</v>
      </c>
      <c r="HU36" s="81" t="str">
        <f t="shared" si="168"/>
        <v xml:space="preserve"> </v>
      </c>
      <c r="HV36" s="81">
        <f t="shared" si="168"/>
        <v>4.699679686180578E-2</v>
      </c>
      <c r="HW36" s="86">
        <f t="shared" si="43"/>
        <v>1.8425413906544051E-3</v>
      </c>
      <c r="HX36" s="81" t="str">
        <f t="shared" si="43"/>
        <v xml:space="preserve"> </v>
      </c>
      <c r="HY36" s="81">
        <f t="shared" si="43"/>
        <v>8.9636527934398285E-3</v>
      </c>
      <c r="HZ36" s="86">
        <f t="shared" si="44"/>
        <v>1.9824415931792203E-3</v>
      </c>
      <c r="IA36" s="81">
        <f t="shared" si="44"/>
        <v>2.3848252231090591E-3</v>
      </c>
      <c r="IB36" s="130">
        <f t="shared" si="44"/>
        <v>4.3698683570162367E-4</v>
      </c>
      <c r="IC36" s="86">
        <f t="shared" si="45"/>
        <v>3.4508026569698342E-3</v>
      </c>
      <c r="ID36" s="81">
        <f t="shared" si="45"/>
        <v>4.1630936392598053E-3</v>
      </c>
      <c r="IE36" s="81">
        <f t="shared" si="45"/>
        <v>6.9791826489392782E-4</v>
      </c>
      <c r="IF36" s="75"/>
      <c r="IG36" s="75"/>
      <c r="IH36" s="75"/>
      <c r="II36" s="75"/>
      <c r="IJ36" s="75"/>
      <c r="IK36" s="75"/>
      <c r="IL36" s="75"/>
      <c r="IM36" s="75"/>
      <c r="IN36" s="75"/>
      <c r="IO36" s="75"/>
      <c r="IP36" s="75"/>
      <c r="IQ36" s="75"/>
      <c r="IR36" s="75"/>
      <c r="IS36" s="75"/>
      <c r="IT36" s="75"/>
      <c r="IU36" s="75"/>
      <c r="IV36" s="75"/>
    </row>
    <row r="37" spans="1:256" s="91" customFormat="1" outlineLevel="1" x14ac:dyDescent="0.25">
      <c r="A37" s="76">
        <v>26</v>
      </c>
      <c r="B37" s="77" t="s">
        <v>113</v>
      </c>
      <c r="C37" s="78">
        <f t="shared" si="149"/>
        <v>182962903.26999998</v>
      </c>
      <c r="D37" s="126">
        <v>104822384.48999999</v>
      </c>
      <c r="E37" s="80">
        <v>78140518.780000001</v>
      </c>
      <c r="F37" s="78">
        <f t="shared" si="150"/>
        <v>97639086.689999998</v>
      </c>
      <c r="G37" s="126">
        <v>54861044.119999997</v>
      </c>
      <c r="H37" s="79">
        <v>42778042.57</v>
      </c>
      <c r="I37" s="78">
        <f t="shared" si="95"/>
        <v>91451823.669999987</v>
      </c>
      <c r="J37" s="126">
        <v>53852006.299999997</v>
      </c>
      <c r="K37" s="79">
        <v>37599817.369999997</v>
      </c>
      <c r="L37" s="81">
        <f t="shared" si="151"/>
        <v>0.53365510136179428</v>
      </c>
      <c r="M37" s="81">
        <f t="shared" si="151"/>
        <v>0.52337145722184664</v>
      </c>
      <c r="N37" s="81">
        <f t="shared" si="151"/>
        <v>0.54745019917821436</v>
      </c>
      <c r="O37" s="81">
        <f t="shared" si="96"/>
        <v>1.0676559829175905</v>
      </c>
      <c r="P37" s="81">
        <f t="shared" si="96"/>
        <v>1.0187372372791244</v>
      </c>
      <c r="Q37" s="81">
        <f t="shared" si="96"/>
        <v>1.1377194242472992</v>
      </c>
      <c r="R37" s="78">
        <f t="shared" si="97"/>
        <v>173833107.25999999</v>
      </c>
      <c r="S37" s="79">
        <v>98485556.190000013</v>
      </c>
      <c r="T37" s="79">
        <v>75347551.069999993</v>
      </c>
      <c r="U37" s="78">
        <f t="shared" si="48"/>
        <v>91544891.620000005</v>
      </c>
      <c r="V37" s="79">
        <v>50755403.860000007</v>
      </c>
      <c r="W37" s="79">
        <v>40789487.759999998</v>
      </c>
      <c r="X37" s="78">
        <f t="shared" si="98"/>
        <v>80469464.530000001</v>
      </c>
      <c r="Y37" s="79">
        <v>44779567.5</v>
      </c>
      <c r="Z37" s="79">
        <v>35689897.030000001</v>
      </c>
      <c r="AA37" s="81">
        <f t="shared" si="152"/>
        <v>0.52662518126122815</v>
      </c>
      <c r="AB37" s="81">
        <f t="shared" si="152"/>
        <v>0.51535885893848044</v>
      </c>
      <c r="AC37" s="81">
        <f t="shared" si="152"/>
        <v>0.54135120758079336</v>
      </c>
      <c r="AD37" s="81">
        <f t="shared" si="99"/>
        <v>1.1376351533428055</v>
      </c>
      <c r="AE37" s="81">
        <f t="shared" si="99"/>
        <v>1.1334500687171667</v>
      </c>
      <c r="AF37" s="81">
        <f t="shared" si="99"/>
        <v>1.1428861149617051</v>
      </c>
      <c r="AG37" s="78">
        <f t="shared" si="100"/>
        <v>144724479.69</v>
      </c>
      <c r="AH37" s="79">
        <v>78718028.620000005</v>
      </c>
      <c r="AI37" s="79">
        <v>66006451.07</v>
      </c>
      <c r="AJ37" s="78">
        <f t="shared" si="101"/>
        <v>76456198.459999993</v>
      </c>
      <c r="AK37" s="127">
        <v>38252486.829999998</v>
      </c>
      <c r="AL37" s="127">
        <v>38203711.629999995</v>
      </c>
      <c r="AM37" s="78">
        <f t="shared" si="102"/>
        <v>67908400.560000002</v>
      </c>
      <c r="AN37" s="127">
        <v>34839252.590000004</v>
      </c>
      <c r="AO37" s="127">
        <v>33069147.969999999</v>
      </c>
      <c r="AP37" s="81">
        <f t="shared" si="103"/>
        <v>0.52828794840906845</v>
      </c>
      <c r="AQ37" s="81">
        <f t="shared" si="103"/>
        <v>0.48594315051585441</v>
      </c>
      <c r="AR37" s="81">
        <f t="shared" si="103"/>
        <v>0.57878754289463108</v>
      </c>
      <c r="AS37" s="81">
        <f t="shared" si="104"/>
        <v>1.1258724668746636</v>
      </c>
      <c r="AT37" s="81">
        <f t="shared" si="104"/>
        <v>1.0979709375562121</v>
      </c>
      <c r="AU37" s="81">
        <f t="shared" si="104"/>
        <v>1.1552674917617478</v>
      </c>
      <c r="AV37" s="78">
        <f t="shared" si="105"/>
        <v>10776696.539999999</v>
      </c>
      <c r="AW37" s="79">
        <v>7571296.54</v>
      </c>
      <c r="AX37" s="79">
        <v>3205400</v>
      </c>
      <c r="AY37" s="78">
        <f t="shared" si="106"/>
        <v>4415933.5199999996</v>
      </c>
      <c r="AZ37" s="79">
        <v>3071691.34</v>
      </c>
      <c r="BA37" s="79">
        <v>1344242.18</v>
      </c>
      <c r="BB37" s="78">
        <f t="shared" si="107"/>
        <v>4727937.25</v>
      </c>
      <c r="BC37" s="79">
        <v>1476293.7</v>
      </c>
      <c r="BD37" s="79">
        <v>3251643.55</v>
      </c>
      <c r="BE37" s="81">
        <f t="shared" si="153"/>
        <v>0.40976689875318695</v>
      </c>
      <c r="BF37" s="81">
        <f t="shared" si="153"/>
        <v>0.40570215732165732</v>
      </c>
      <c r="BG37" s="128">
        <f t="shared" si="154"/>
        <v>0.41936799775379047</v>
      </c>
      <c r="BH37" s="129">
        <f t="shared" si="108"/>
        <v>0.934008487528044</v>
      </c>
      <c r="BI37" s="129">
        <f t="shared" si="108"/>
        <v>2.0806776727422194</v>
      </c>
      <c r="BJ37" s="129">
        <f t="shared" si="155"/>
        <v>0.41340391692072154</v>
      </c>
      <c r="BK37" s="78">
        <f t="shared" si="109"/>
        <v>7877742.8499999996</v>
      </c>
      <c r="BL37" s="79">
        <v>7877742.8499999996</v>
      </c>
      <c r="BM37" s="80"/>
      <c r="BN37" s="78">
        <f t="shared" si="110"/>
        <v>4902405.12</v>
      </c>
      <c r="BO37" s="79">
        <v>4902405.12</v>
      </c>
      <c r="BP37" s="80"/>
      <c r="BQ37" s="78">
        <f t="shared" si="111"/>
        <v>4205697.4400000004</v>
      </c>
      <c r="BR37" s="79">
        <v>4205697.4400000004</v>
      </c>
      <c r="BS37" s="78">
        <v>0</v>
      </c>
      <c r="BT37" s="81">
        <f t="shared" si="112"/>
        <v>0.62231088439247551</v>
      </c>
      <c r="BU37" s="81">
        <f t="shared" si="112"/>
        <v>0.62231088439247551</v>
      </c>
      <c r="BV37" s="121"/>
      <c r="BW37" s="81">
        <f t="shared" si="165"/>
        <v>1.1656580602716871</v>
      </c>
      <c r="BX37" s="81">
        <f t="shared" si="113"/>
        <v>1.1656580602716871</v>
      </c>
      <c r="BY37" s="121"/>
      <c r="BZ37" s="78">
        <f t="shared" si="114"/>
        <v>6859.78</v>
      </c>
      <c r="CA37" s="126">
        <v>6859.78</v>
      </c>
      <c r="CB37" s="126"/>
      <c r="CC37" s="78">
        <f t="shared" si="115"/>
        <v>1416.97</v>
      </c>
      <c r="CD37" s="79">
        <v>1416.97</v>
      </c>
      <c r="CE37" s="80"/>
      <c r="CF37" s="78">
        <f t="shared" si="116"/>
        <v>10278.98</v>
      </c>
      <c r="CG37" s="79">
        <v>10278.98</v>
      </c>
      <c r="CH37" s="80"/>
      <c r="CI37" s="81" t="str">
        <f t="shared" si="169"/>
        <v>СВ.200</v>
      </c>
      <c r="CJ37" s="81" t="str">
        <f t="shared" si="169"/>
        <v>СВ.200</v>
      </c>
      <c r="CK37" s="121"/>
      <c r="CL37" s="81">
        <f t="shared" si="163"/>
        <v>0.1378512264835616</v>
      </c>
      <c r="CM37" s="81">
        <f t="shared" si="156"/>
        <v>0.1378512264835616</v>
      </c>
      <c r="CN37" s="121"/>
      <c r="CO37" s="78">
        <f t="shared" si="117"/>
        <v>1751904.19</v>
      </c>
      <c r="CP37" s="79">
        <v>1751904.19</v>
      </c>
      <c r="CQ37" s="80"/>
      <c r="CR37" s="78">
        <f t="shared" si="118"/>
        <v>1499088</v>
      </c>
      <c r="CS37" s="80">
        <v>1499088</v>
      </c>
      <c r="CT37" s="80"/>
      <c r="CU37" s="78">
        <f t="shared" si="119"/>
        <v>1784696.98</v>
      </c>
      <c r="CV37" s="80">
        <v>1784696.98</v>
      </c>
      <c r="CW37" s="78"/>
      <c r="CX37" s="81">
        <f t="shared" si="171"/>
        <v>0.8556906299767455</v>
      </c>
      <c r="CY37" s="81">
        <f t="shared" si="171"/>
        <v>0.8556906299767455</v>
      </c>
      <c r="CZ37" s="81" t="str">
        <f t="shared" si="171"/>
        <v xml:space="preserve"> </v>
      </c>
      <c r="DA37" s="81">
        <f>IF(CU37&lt;=0," ",IF(CR37&lt;=0," ",IF(CR37/CU37*100&gt;200,"СВ.200",CR37/CU37)))</f>
        <v>0.83996780226523382</v>
      </c>
      <c r="DB37" s="81">
        <f>IF(CV37&lt;=0," ",IF(CS37&lt;=0," ",IF(CS37/CV37*100&gt;200,"СВ.200",CS37/CV37)))</f>
        <v>0.83996780226523382</v>
      </c>
      <c r="DC37" s="81" t="str">
        <f t="shared" si="172"/>
        <v xml:space="preserve"> </v>
      </c>
      <c r="DD37" s="78">
        <f t="shared" si="122"/>
        <v>700</v>
      </c>
      <c r="DE37" s="79">
        <v>0</v>
      </c>
      <c r="DF37" s="79">
        <v>700</v>
      </c>
      <c r="DG37" s="78">
        <f t="shared" si="123"/>
        <v>0</v>
      </c>
      <c r="DH37" s="79">
        <v>0</v>
      </c>
      <c r="DI37" s="79">
        <v>0</v>
      </c>
      <c r="DJ37" s="78">
        <f t="shared" si="157"/>
        <v>0</v>
      </c>
      <c r="DK37" s="79">
        <v>0</v>
      </c>
      <c r="DL37" s="79">
        <v>0</v>
      </c>
      <c r="DM37" s="81" t="str">
        <f t="shared" si="124"/>
        <v xml:space="preserve"> </v>
      </c>
      <c r="DN37" s="81" t="str">
        <f t="shared" si="124"/>
        <v xml:space="preserve"> </v>
      </c>
      <c r="DO37" s="81" t="str">
        <f t="shared" si="124"/>
        <v xml:space="preserve"> </v>
      </c>
      <c r="DP37" s="81" t="str">
        <f t="shared" si="125"/>
        <v xml:space="preserve"> </v>
      </c>
      <c r="DQ37" s="81" t="str">
        <f t="shared" si="125"/>
        <v xml:space="preserve"> </v>
      </c>
      <c r="DR37" s="81" t="str">
        <f t="shared" si="125"/>
        <v xml:space="preserve"> </v>
      </c>
      <c r="DS37" s="78">
        <f t="shared" si="158"/>
        <v>2123000</v>
      </c>
      <c r="DT37" s="80"/>
      <c r="DU37" s="79">
        <v>2123000</v>
      </c>
      <c r="DV37" s="78">
        <f t="shared" si="126"/>
        <v>299315.38</v>
      </c>
      <c r="DW37" s="80"/>
      <c r="DX37" s="79">
        <v>299315.38</v>
      </c>
      <c r="DY37" s="78">
        <f t="shared" si="127"/>
        <v>201223.37</v>
      </c>
      <c r="DZ37" s="78"/>
      <c r="EA37" s="79">
        <v>201223.37</v>
      </c>
      <c r="EB37" s="81">
        <f t="shared" si="176"/>
        <v>0.14098699010833726</v>
      </c>
      <c r="EC37" s="81" t="str">
        <f t="shared" si="176"/>
        <v xml:space="preserve"> </v>
      </c>
      <c r="ED37" s="81">
        <f t="shared" si="176"/>
        <v>0.14098699010833726</v>
      </c>
      <c r="EE37" s="81">
        <f t="shared" si="164"/>
        <v>1.4874782188569846</v>
      </c>
      <c r="EF37" s="81" t="str">
        <f t="shared" si="164"/>
        <v xml:space="preserve"> </v>
      </c>
      <c r="EG37" s="81">
        <f t="shared" si="164"/>
        <v>1.4874782188569846</v>
      </c>
      <c r="EH37" s="78">
        <f t="shared" si="128"/>
        <v>4012000</v>
      </c>
      <c r="EI37" s="79"/>
      <c r="EJ37" s="79">
        <v>4012000</v>
      </c>
      <c r="EK37" s="78">
        <f t="shared" si="129"/>
        <v>942218.57000000007</v>
      </c>
      <c r="EL37" s="80"/>
      <c r="EM37" s="79">
        <v>942218.57000000007</v>
      </c>
      <c r="EN37" s="78">
        <f t="shared" si="130"/>
        <v>943231.99</v>
      </c>
      <c r="EO37" s="80"/>
      <c r="EP37" s="79">
        <v>943231.99</v>
      </c>
      <c r="EQ37" s="81">
        <f t="shared" si="173"/>
        <v>0.23485009222333003</v>
      </c>
      <c r="ER37" s="81" t="str">
        <f t="shared" si="173"/>
        <v xml:space="preserve"> </v>
      </c>
      <c r="ES37" s="81">
        <f t="shared" si="173"/>
        <v>0.23485009222333003</v>
      </c>
      <c r="ET37" s="81">
        <f t="shared" si="174"/>
        <v>0.99892558775492768</v>
      </c>
      <c r="EU37" s="81"/>
      <c r="EV37" s="81">
        <f t="shared" si="174"/>
        <v>0.99892558775492768</v>
      </c>
      <c r="EW37" s="78">
        <f t="shared" si="133"/>
        <v>0</v>
      </c>
      <c r="EX37" s="79">
        <v>0</v>
      </c>
      <c r="EY37" s="78"/>
      <c r="EZ37" s="78">
        <f t="shared" si="134"/>
        <v>0</v>
      </c>
      <c r="FA37" s="79">
        <v>0</v>
      </c>
      <c r="FB37" s="78"/>
      <c r="FC37" s="78">
        <f t="shared" si="135"/>
        <v>0</v>
      </c>
      <c r="FD37" s="79">
        <v>0</v>
      </c>
      <c r="FE37" s="78">
        <v>0</v>
      </c>
      <c r="FF37" s="81" t="str">
        <f t="shared" si="177"/>
        <v xml:space="preserve"> </v>
      </c>
      <c r="FG37" s="81" t="str">
        <f t="shared" si="177"/>
        <v xml:space="preserve"> </v>
      </c>
      <c r="FH37" s="81" t="str">
        <f t="shared" si="136"/>
        <v xml:space="preserve"> </v>
      </c>
      <c r="FI37" s="81" t="str">
        <f t="shared" si="170"/>
        <v xml:space="preserve"> </v>
      </c>
      <c r="FJ37" s="81" t="str">
        <f t="shared" si="170"/>
        <v xml:space="preserve"> </v>
      </c>
      <c r="FK37" s="81" t="str">
        <f t="shared" si="162"/>
        <v xml:space="preserve"> </v>
      </c>
      <c r="FL37" s="78">
        <f t="shared" si="137"/>
        <v>2559724.21</v>
      </c>
      <c r="FM37" s="79">
        <v>2559724.21</v>
      </c>
      <c r="FN37" s="83">
        <v>0</v>
      </c>
      <c r="FO37" s="78">
        <f t="shared" si="138"/>
        <v>3028315.6</v>
      </c>
      <c r="FP37" s="79">
        <v>3028315.6</v>
      </c>
      <c r="FQ37" s="83">
        <v>0</v>
      </c>
      <c r="FR37" s="78">
        <f t="shared" si="139"/>
        <v>687997.96</v>
      </c>
      <c r="FS37" s="79">
        <v>687997.96</v>
      </c>
      <c r="FT37" s="83">
        <v>0</v>
      </c>
      <c r="FU37" s="81">
        <f t="shared" si="140"/>
        <v>1.1830632332066744</v>
      </c>
      <c r="FV37" s="81">
        <f t="shared" si="140"/>
        <v>1.1830632332066744</v>
      </c>
      <c r="FW37" s="81" t="str">
        <f>IF(FQ37=0," ",IF(FQ37/FN37*100&gt;200,"СВ.200",FQ37/FN37))</f>
        <v xml:space="preserve"> </v>
      </c>
      <c r="FX37" s="81" t="str">
        <f t="shared" si="141"/>
        <v>СВ.200</v>
      </c>
      <c r="FY37" s="81" t="str">
        <f t="shared" si="141"/>
        <v>СВ.200</v>
      </c>
      <c r="FZ37" s="81" t="str">
        <f t="shared" si="142"/>
        <v xml:space="preserve"> </v>
      </c>
      <c r="GA37" s="78">
        <f t="shared" si="143"/>
        <v>0</v>
      </c>
      <c r="GB37" s="79">
        <v>0</v>
      </c>
      <c r="GC37" s="78"/>
      <c r="GD37" s="78">
        <f t="shared" si="144"/>
        <v>0</v>
      </c>
      <c r="GE37" s="79">
        <v>0</v>
      </c>
      <c r="GF37" s="78"/>
      <c r="GG37" s="96" t="str">
        <f t="shared" si="167"/>
        <v xml:space="preserve"> </v>
      </c>
      <c r="GH37" s="96" t="str">
        <f t="shared" si="166"/>
        <v xml:space="preserve"> </v>
      </c>
      <c r="GI37" s="81" t="str">
        <f t="shared" si="175"/>
        <v xml:space="preserve"> </v>
      </c>
      <c r="GJ37" s="86">
        <f t="shared" si="82"/>
        <v>0.87991098811075263</v>
      </c>
      <c r="GK37" s="81">
        <f t="shared" si="82"/>
        <v>0.8315301615791425</v>
      </c>
      <c r="GL37" s="81">
        <f t="shared" si="82"/>
        <v>0.94920399955123513</v>
      </c>
      <c r="GM37" s="86">
        <f t="shared" si="32"/>
        <v>0.93758447281109047</v>
      </c>
      <c r="GN37" s="81">
        <f t="shared" si="32"/>
        <v>0.92516292159843805</v>
      </c>
      <c r="GO37" s="81">
        <f t="shared" si="32"/>
        <v>0.95351459088512469</v>
      </c>
      <c r="GP37" s="86">
        <f t="shared" si="33"/>
        <v>0.8439027270360786</v>
      </c>
      <c r="GQ37" s="81">
        <f t="shared" si="33"/>
        <v>0.77801672805348121</v>
      </c>
      <c r="GR37" s="81">
        <f t="shared" si="33"/>
        <v>0.92656888144571925</v>
      </c>
      <c r="GS37" s="86">
        <f t="shared" si="34"/>
        <v>0.83517711482326396</v>
      </c>
      <c r="GT37" s="81">
        <f t="shared" si="34"/>
        <v>0.75366333278546771</v>
      </c>
      <c r="GU37" s="81">
        <f t="shared" si="34"/>
        <v>0.93660680062435764</v>
      </c>
      <c r="GV37" s="86">
        <f t="shared" si="146"/>
        <v>5.8754426633935999E-2</v>
      </c>
      <c r="GW37" s="81">
        <f t="shared" si="146"/>
        <v>3.2968020515160179E-2</v>
      </c>
      <c r="GX37" s="81">
        <f t="shared" si="146"/>
        <v>9.110823567988309E-2</v>
      </c>
      <c r="GY37" s="89">
        <f t="shared" si="37"/>
        <v>4.8237902103051275E-2</v>
      </c>
      <c r="GZ37" s="90">
        <f t="shared" si="37"/>
        <v>6.0519493618309661E-2</v>
      </c>
      <c r="HA37" s="81">
        <f t="shared" si="37"/>
        <v>3.2955603363036691E-2</v>
      </c>
      <c r="HB37" s="86">
        <f t="shared" si="147"/>
        <v>5.22645138073718E-2</v>
      </c>
      <c r="HC37" s="81">
        <f t="shared" si="147"/>
        <v>9.3920010281474925E-2</v>
      </c>
      <c r="HD37" s="81" t="str">
        <f t="shared" si="147"/>
        <v xml:space="preserve"> </v>
      </c>
      <c r="HE37" s="86">
        <f t="shared" si="87"/>
        <v>5.3551924451991612E-2</v>
      </c>
      <c r="HF37" s="81">
        <f t="shared" si="87"/>
        <v>9.6588830886311844E-2</v>
      </c>
      <c r="HG37" s="81" t="str">
        <f t="shared" si="87"/>
        <v xml:space="preserve"> </v>
      </c>
      <c r="HH37" s="86">
        <f t="shared" si="88"/>
        <v>1.2773764632381603E-4</v>
      </c>
      <c r="HI37" s="81">
        <f t="shared" si="88"/>
        <v>2.2954620988690878E-4</v>
      </c>
      <c r="HJ37" s="81" t="str">
        <f t="shared" si="88"/>
        <v xml:space="preserve"> </v>
      </c>
      <c r="HK37" s="86">
        <f t="shared" si="148"/>
        <v>1.5478416926657125E-5</v>
      </c>
      <c r="HL37" s="81">
        <f t="shared" si="148"/>
        <v>2.7917618464990772E-5</v>
      </c>
      <c r="HM37" s="81" t="str">
        <f t="shared" si="148"/>
        <v xml:space="preserve"> </v>
      </c>
      <c r="HN37" s="86">
        <f t="shared" si="40"/>
        <v>1.1721613850783753E-2</v>
      </c>
      <c r="HO37" s="81" t="str">
        <f t="shared" si="40"/>
        <v xml:space="preserve"> </v>
      </c>
      <c r="HP37" s="81">
        <f t="shared" si="40"/>
        <v>2.6428543327181461E-2</v>
      </c>
      <c r="HQ37" s="86">
        <f t="shared" si="41"/>
        <v>1.0292421055137845E-2</v>
      </c>
      <c r="HR37" s="81" t="str">
        <f t="shared" si="41"/>
        <v xml:space="preserve"> </v>
      </c>
      <c r="HS37" s="81">
        <f t="shared" si="41"/>
        <v>2.3099544067429596E-2</v>
      </c>
      <c r="HT37" s="86">
        <f t="shared" si="168"/>
        <v>2.5006177333885631E-3</v>
      </c>
      <c r="HU37" s="81" t="str">
        <f t="shared" si="168"/>
        <v xml:space="preserve"> </v>
      </c>
      <c r="HV37" s="81">
        <f t="shared" si="168"/>
        <v>5.6381045266355586E-3</v>
      </c>
      <c r="HW37" s="86">
        <f t="shared" si="43"/>
        <v>3.2696022104919719E-3</v>
      </c>
      <c r="HX37" s="81" t="str">
        <f t="shared" si="43"/>
        <v xml:space="preserve"> </v>
      </c>
      <c r="HY37" s="81">
        <f t="shared" si="43"/>
        <v>7.3380519451759843E-3</v>
      </c>
      <c r="HZ37" s="86">
        <f t="shared" si="44"/>
        <v>8.549801642379588E-3</v>
      </c>
      <c r="IA37" s="81">
        <f t="shared" si="44"/>
        <v>1.536410462204665E-2</v>
      </c>
      <c r="IB37" s="131" t="str">
        <f t="shared" si="44"/>
        <v xml:space="preserve"> </v>
      </c>
      <c r="IC37" s="86">
        <f t="shared" si="45"/>
        <v>3.3080115628629982E-2</v>
      </c>
      <c r="ID37" s="81">
        <f t="shared" si="45"/>
        <v>5.9664890232241759E-2</v>
      </c>
      <c r="IE37" s="81" t="str">
        <f t="shared" si="45"/>
        <v xml:space="preserve"> </v>
      </c>
      <c r="IF37" s="75"/>
      <c r="IG37" s="75"/>
      <c r="IH37" s="75"/>
      <c r="II37" s="75"/>
      <c r="IJ37" s="75"/>
      <c r="IK37" s="75"/>
      <c r="IL37" s="75"/>
      <c r="IM37" s="75"/>
      <c r="IN37" s="75"/>
      <c r="IO37" s="75"/>
      <c r="IP37" s="75"/>
      <c r="IQ37" s="75"/>
      <c r="IR37" s="75"/>
      <c r="IS37" s="75"/>
      <c r="IT37" s="75"/>
      <c r="IU37" s="75"/>
      <c r="IV37" s="75"/>
    </row>
    <row r="38" spans="1:256" s="91" customFormat="1" outlineLevel="1" x14ac:dyDescent="0.25">
      <c r="A38" s="76">
        <v>27</v>
      </c>
      <c r="B38" s="77" t="s">
        <v>114</v>
      </c>
      <c r="C38" s="78">
        <f t="shared" si="149"/>
        <v>108693782.52</v>
      </c>
      <c r="D38" s="126">
        <v>64346879.829999998</v>
      </c>
      <c r="E38" s="80">
        <v>44346902.689999998</v>
      </c>
      <c r="F38" s="78">
        <f t="shared" si="150"/>
        <v>52532004.82</v>
      </c>
      <c r="G38" s="126">
        <v>33072794.469999999</v>
      </c>
      <c r="H38" s="79">
        <v>19459210.350000001</v>
      </c>
      <c r="I38" s="78">
        <f t="shared" si="95"/>
        <v>46516118.350000001</v>
      </c>
      <c r="J38" s="126">
        <v>28937414.359999999</v>
      </c>
      <c r="K38" s="79">
        <v>17578703.990000002</v>
      </c>
      <c r="L38" s="81">
        <f t="shared" si="151"/>
        <v>0.48330275754580487</v>
      </c>
      <c r="M38" s="81">
        <f t="shared" si="151"/>
        <v>0.51397666145392029</v>
      </c>
      <c r="N38" s="81">
        <f t="shared" si="151"/>
        <v>0.43879525219667609</v>
      </c>
      <c r="O38" s="81">
        <f t="shared" si="96"/>
        <v>1.1293290730910697</v>
      </c>
      <c r="P38" s="81">
        <f t="shared" si="96"/>
        <v>1.1429077269500729</v>
      </c>
      <c r="Q38" s="81">
        <f t="shared" si="96"/>
        <v>1.106976393769971</v>
      </c>
      <c r="R38" s="78">
        <f t="shared" si="97"/>
        <v>96337915.159999996</v>
      </c>
      <c r="S38" s="79">
        <v>54165300</v>
      </c>
      <c r="T38" s="79">
        <v>42172615.160000004</v>
      </c>
      <c r="U38" s="78">
        <f t="shared" si="48"/>
        <v>43061132.739999995</v>
      </c>
      <c r="V38" s="79">
        <v>24842468.599999998</v>
      </c>
      <c r="W38" s="79">
        <v>18218664.139999997</v>
      </c>
      <c r="X38" s="78">
        <f t="shared" si="98"/>
        <v>40081698.5</v>
      </c>
      <c r="Y38" s="79">
        <v>23646119.280000001</v>
      </c>
      <c r="Z38" s="79">
        <v>16435579.220000001</v>
      </c>
      <c r="AA38" s="81">
        <f t="shared" si="152"/>
        <v>0.44698011855958453</v>
      </c>
      <c r="AB38" s="81">
        <f t="shared" si="152"/>
        <v>0.45864176142290353</v>
      </c>
      <c r="AC38" s="81">
        <f t="shared" si="152"/>
        <v>0.43200223820314765</v>
      </c>
      <c r="AD38" s="81">
        <f t="shared" si="99"/>
        <v>1.0743340315281298</v>
      </c>
      <c r="AE38" s="81">
        <f t="shared" si="99"/>
        <v>1.0505938968603561</v>
      </c>
      <c r="AF38" s="81">
        <f t="shared" si="99"/>
        <v>1.1084893264869065</v>
      </c>
      <c r="AG38" s="78">
        <f t="shared" si="100"/>
        <v>64939450.140000001</v>
      </c>
      <c r="AH38" s="79">
        <v>33966200</v>
      </c>
      <c r="AI38" s="79">
        <v>30973250.140000001</v>
      </c>
      <c r="AJ38" s="78">
        <f t="shared" si="101"/>
        <v>27807168.529999997</v>
      </c>
      <c r="AK38" s="127">
        <v>13262609.539999999</v>
      </c>
      <c r="AL38" s="127">
        <v>14544558.989999998</v>
      </c>
      <c r="AM38" s="78">
        <f t="shared" si="102"/>
        <v>27063465.050000001</v>
      </c>
      <c r="AN38" s="127">
        <v>13682795.73</v>
      </c>
      <c r="AO38" s="127">
        <v>13380669.32</v>
      </c>
      <c r="AP38" s="81">
        <f t="shared" si="103"/>
        <v>0.42820147799298869</v>
      </c>
      <c r="AQ38" s="81">
        <f t="shared" si="103"/>
        <v>0.39046491924324767</v>
      </c>
      <c r="AR38" s="81">
        <f t="shared" si="103"/>
        <v>0.46958452613975493</v>
      </c>
      <c r="AS38" s="81">
        <f t="shared" si="104"/>
        <v>1.0274799800626415</v>
      </c>
      <c r="AT38" s="81">
        <f t="shared" si="104"/>
        <v>0.96929091113457688</v>
      </c>
      <c r="AU38" s="81">
        <f t="shared" si="104"/>
        <v>1.086982918579442</v>
      </c>
      <c r="AV38" s="78">
        <f t="shared" si="105"/>
        <v>15276300</v>
      </c>
      <c r="AW38" s="79">
        <v>11100300</v>
      </c>
      <c r="AX38" s="79">
        <v>4176000</v>
      </c>
      <c r="AY38" s="78">
        <f t="shared" si="106"/>
        <v>6197695.3699999992</v>
      </c>
      <c r="AZ38" s="79">
        <v>4503437.3899999997</v>
      </c>
      <c r="BA38" s="79">
        <v>1694257.98</v>
      </c>
      <c r="BB38" s="78">
        <f t="shared" si="107"/>
        <v>6560250.2599999998</v>
      </c>
      <c r="BC38" s="79">
        <v>1794337.62</v>
      </c>
      <c r="BD38" s="79">
        <v>4765912.6399999997</v>
      </c>
      <c r="BE38" s="81">
        <f t="shared" si="153"/>
        <v>0.40570657619973416</v>
      </c>
      <c r="BF38" s="81">
        <f t="shared" si="153"/>
        <v>0.40570411520409355</v>
      </c>
      <c r="BG38" s="128">
        <f t="shared" si="154"/>
        <v>0.40571311781609193</v>
      </c>
      <c r="BH38" s="129">
        <f t="shared" si="108"/>
        <v>0.94473459462200449</v>
      </c>
      <c r="BI38" s="129">
        <f t="shared" si="108"/>
        <v>2.5098049217738629</v>
      </c>
      <c r="BJ38" s="129">
        <f t="shared" si="155"/>
        <v>0.35549497189272861</v>
      </c>
      <c r="BK38" s="78">
        <f t="shared" si="109"/>
        <v>5930800</v>
      </c>
      <c r="BL38" s="79">
        <v>5930800</v>
      </c>
      <c r="BM38" s="80"/>
      <c r="BN38" s="78">
        <f t="shared" si="110"/>
        <v>3610882.32</v>
      </c>
      <c r="BO38" s="79">
        <v>3610882.32</v>
      </c>
      <c r="BP38" s="80"/>
      <c r="BQ38" s="78">
        <f t="shared" si="111"/>
        <v>3097719.84</v>
      </c>
      <c r="BR38" s="79">
        <v>3097719.84</v>
      </c>
      <c r="BS38" s="78">
        <v>0</v>
      </c>
      <c r="BT38" s="81">
        <f t="shared" si="112"/>
        <v>0.6088356241990962</v>
      </c>
      <c r="BU38" s="81">
        <f t="shared" si="112"/>
        <v>0.6088356241990962</v>
      </c>
      <c r="BV38" s="121"/>
      <c r="BW38" s="81">
        <f t="shared" si="165"/>
        <v>1.1656581313047341</v>
      </c>
      <c r="BX38" s="81">
        <f t="shared" si="113"/>
        <v>1.1656581313047341</v>
      </c>
      <c r="BY38" s="121"/>
      <c r="BZ38" s="78">
        <f t="shared" si="114"/>
        <v>0</v>
      </c>
      <c r="CA38" s="126">
        <v>0</v>
      </c>
      <c r="CB38" s="126"/>
      <c r="CC38" s="78">
        <f t="shared" si="115"/>
        <v>3529.08</v>
      </c>
      <c r="CD38" s="79">
        <v>3529.08</v>
      </c>
      <c r="CE38" s="80"/>
      <c r="CF38" s="78">
        <f t="shared" si="116"/>
        <v>5063.17</v>
      </c>
      <c r="CG38" s="79">
        <v>5063.17</v>
      </c>
      <c r="CH38" s="80"/>
      <c r="CI38" s="81">
        <f t="shared" si="169"/>
        <v>0</v>
      </c>
      <c r="CJ38" s="81">
        <f t="shared" si="169"/>
        <v>0</v>
      </c>
      <c r="CK38" s="121"/>
      <c r="CL38" s="81">
        <f t="shared" si="163"/>
        <v>0.69700997596367487</v>
      </c>
      <c r="CM38" s="81">
        <f t="shared" si="156"/>
        <v>0.69700997596367487</v>
      </c>
      <c r="CN38" s="121"/>
      <c r="CO38" s="78">
        <f t="shared" si="117"/>
        <v>1419000</v>
      </c>
      <c r="CP38" s="79">
        <v>1419000</v>
      </c>
      <c r="CQ38" s="80"/>
      <c r="CR38" s="78">
        <f t="shared" si="118"/>
        <v>1148661</v>
      </c>
      <c r="CS38" s="80">
        <v>1148661</v>
      </c>
      <c r="CT38" s="80"/>
      <c r="CU38" s="78">
        <f t="shared" si="119"/>
        <v>1176774.28</v>
      </c>
      <c r="CV38" s="80">
        <v>1176774.28</v>
      </c>
      <c r="CW38" s="78"/>
      <c r="CX38" s="81">
        <f t="shared" si="171"/>
        <v>0.80948625792811835</v>
      </c>
      <c r="CY38" s="81">
        <f t="shared" si="171"/>
        <v>0.80948625792811835</v>
      </c>
      <c r="CZ38" s="81" t="str">
        <f t="shared" si="171"/>
        <v xml:space="preserve"> </v>
      </c>
      <c r="DA38" s="81">
        <f t="shared" si="172"/>
        <v>0.97610987894806811</v>
      </c>
      <c r="DB38" s="81">
        <f t="shared" si="172"/>
        <v>0.97610987894806811</v>
      </c>
      <c r="DC38" s="81" t="str">
        <f t="shared" si="172"/>
        <v xml:space="preserve"> </v>
      </c>
      <c r="DD38" s="78">
        <f t="shared" si="122"/>
        <v>458365.02</v>
      </c>
      <c r="DE38" s="79">
        <v>266000</v>
      </c>
      <c r="DF38" s="79">
        <v>192365.02</v>
      </c>
      <c r="DG38" s="78">
        <f t="shared" si="123"/>
        <v>372875</v>
      </c>
      <c r="DH38" s="79">
        <v>261012.5</v>
      </c>
      <c r="DI38" s="79">
        <v>111862.5</v>
      </c>
      <c r="DJ38" s="78">
        <f t="shared" si="157"/>
        <v>328922</v>
      </c>
      <c r="DK38" s="79">
        <v>230245.4</v>
      </c>
      <c r="DL38" s="79">
        <v>98676.6</v>
      </c>
      <c r="DM38" s="81">
        <f t="shared" si="124"/>
        <v>0.81348921433838906</v>
      </c>
      <c r="DN38" s="81">
        <f t="shared" si="124"/>
        <v>0.98124999999999996</v>
      </c>
      <c r="DO38" s="81">
        <f t="shared" si="124"/>
        <v>0.5815116490513712</v>
      </c>
      <c r="DP38" s="81">
        <f t="shared" si="125"/>
        <v>1.1336274253470429</v>
      </c>
      <c r="DQ38" s="81">
        <f t="shared" si="125"/>
        <v>1.1336274253470429</v>
      </c>
      <c r="DR38" s="81">
        <f t="shared" si="125"/>
        <v>1.1336274253470426</v>
      </c>
      <c r="DS38" s="78">
        <f t="shared" si="158"/>
        <v>2740000</v>
      </c>
      <c r="DT38" s="80"/>
      <c r="DU38" s="79">
        <v>2740000</v>
      </c>
      <c r="DV38" s="78">
        <f t="shared" si="126"/>
        <v>442832.74</v>
      </c>
      <c r="DW38" s="80"/>
      <c r="DX38" s="79">
        <v>442832.74</v>
      </c>
      <c r="DY38" s="78">
        <f t="shared" si="127"/>
        <v>343971.95999999996</v>
      </c>
      <c r="DZ38" s="78"/>
      <c r="EA38" s="79">
        <v>343971.95999999996</v>
      </c>
      <c r="EB38" s="81">
        <f t="shared" si="176"/>
        <v>0.16161778832116788</v>
      </c>
      <c r="EC38" s="81" t="str">
        <f t="shared" si="176"/>
        <v xml:space="preserve"> </v>
      </c>
      <c r="ED38" s="81">
        <f t="shared" si="176"/>
        <v>0.16161778832116788</v>
      </c>
      <c r="EE38" s="81">
        <f t="shared" si="164"/>
        <v>1.2874094155814331</v>
      </c>
      <c r="EF38" s="81" t="str">
        <f t="shared" si="164"/>
        <v xml:space="preserve"> </v>
      </c>
      <c r="EG38" s="81">
        <f t="shared" si="164"/>
        <v>1.2874094155814331</v>
      </c>
      <c r="EH38" s="78">
        <f t="shared" si="128"/>
        <v>4091000</v>
      </c>
      <c r="EI38" s="79"/>
      <c r="EJ38" s="79">
        <v>4091000</v>
      </c>
      <c r="EK38" s="78">
        <f t="shared" si="129"/>
        <v>1361592.93</v>
      </c>
      <c r="EL38" s="80"/>
      <c r="EM38" s="79">
        <v>1361592.93</v>
      </c>
      <c r="EN38" s="78">
        <f t="shared" si="130"/>
        <v>817923.72</v>
      </c>
      <c r="EO38" s="80"/>
      <c r="EP38" s="79">
        <v>817923.72</v>
      </c>
      <c r="EQ38" s="81">
        <f t="shared" si="173"/>
        <v>0.33282643119041799</v>
      </c>
      <c r="ER38" s="81" t="str">
        <f t="shared" si="173"/>
        <v xml:space="preserve"> </v>
      </c>
      <c r="ES38" s="81">
        <f t="shared" si="173"/>
        <v>0.33282643119041799</v>
      </c>
      <c r="ET38" s="81">
        <f t="shared" si="174"/>
        <v>1.6646942700231264</v>
      </c>
      <c r="EU38" s="81" t="str">
        <f t="shared" si="174"/>
        <v xml:space="preserve"> </v>
      </c>
      <c r="EV38" s="81">
        <f t="shared" si="174"/>
        <v>1.6646942700231264</v>
      </c>
      <c r="EW38" s="78">
        <f t="shared" si="133"/>
        <v>0</v>
      </c>
      <c r="EX38" s="79">
        <v>0</v>
      </c>
      <c r="EY38" s="78"/>
      <c r="EZ38" s="78">
        <f t="shared" si="134"/>
        <v>0</v>
      </c>
      <c r="FA38" s="79">
        <v>0</v>
      </c>
      <c r="FB38" s="78"/>
      <c r="FC38" s="78">
        <f t="shared" si="135"/>
        <v>0</v>
      </c>
      <c r="FD38" s="79">
        <v>0</v>
      </c>
      <c r="FE38" s="78">
        <v>0</v>
      </c>
      <c r="FF38" s="81" t="str">
        <f t="shared" si="177"/>
        <v xml:space="preserve"> </v>
      </c>
      <c r="FG38" s="81" t="str">
        <f t="shared" si="177"/>
        <v xml:space="preserve"> </v>
      </c>
      <c r="FH38" s="81" t="str">
        <f t="shared" si="136"/>
        <v xml:space="preserve"> </v>
      </c>
      <c r="FI38" s="81" t="str">
        <f t="shared" si="170"/>
        <v xml:space="preserve"> </v>
      </c>
      <c r="FJ38" s="81" t="str">
        <f t="shared" si="170"/>
        <v xml:space="preserve"> </v>
      </c>
      <c r="FK38" s="81" t="str">
        <f t="shared" si="162"/>
        <v xml:space="preserve"> </v>
      </c>
      <c r="FL38" s="78">
        <f t="shared" si="137"/>
        <v>1483000</v>
      </c>
      <c r="FM38" s="79">
        <v>1483000</v>
      </c>
      <c r="FN38" s="83">
        <v>0</v>
      </c>
      <c r="FO38" s="78">
        <f t="shared" si="138"/>
        <v>2052336.77</v>
      </c>
      <c r="FP38" s="79">
        <v>2052336.77</v>
      </c>
      <c r="FQ38" s="83">
        <v>0</v>
      </c>
      <c r="FR38" s="78">
        <f t="shared" si="139"/>
        <v>687608.22</v>
      </c>
      <c r="FS38" s="79">
        <v>687608.22</v>
      </c>
      <c r="FT38" s="83">
        <v>0</v>
      </c>
      <c r="FU38" s="81">
        <f t="shared" si="140"/>
        <v>1.3839088132164532</v>
      </c>
      <c r="FV38" s="81">
        <f t="shared" si="140"/>
        <v>1.3839088132164532</v>
      </c>
      <c r="FW38" s="81" t="str">
        <f t="shared" si="140"/>
        <v xml:space="preserve"> </v>
      </c>
      <c r="FX38" s="81" t="str">
        <f t="shared" si="141"/>
        <v>СВ.200</v>
      </c>
      <c r="FY38" s="81" t="str">
        <f t="shared" si="141"/>
        <v>СВ.200</v>
      </c>
      <c r="FZ38" s="81" t="str">
        <f t="shared" si="142"/>
        <v xml:space="preserve"> </v>
      </c>
      <c r="GA38" s="78">
        <f t="shared" si="143"/>
        <v>0</v>
      </c>
      <c r="GB38" s="79">
        <v>0</v>
      </c>
      <c r="GC38" s="78"/>
      <c r="GD38" s="78">
        <f t="shared" si="144"/>
        <v>0</v>
      </c>
      <c r="GE38" s="79">
        <v>0</v>
      </c>
      <c r="GF38" s="78"/>
      <c r="GG38" s="81" t="str">
        <f t="shared" ref="GG38:GH40" si="178">IF(GA38&lt;0," ",IF(GD38&lt;0," ",IF(GD38=0," ",IF(GA38/GD38*100&gt;200,"СВ.200",GA38/GD38))))</f>
        <v xml:space="preserve"> </v>
      </c>
      <c r="GH38" s="81" t="str">
        <f t="shared" si="178"/>
        <v xml:space="preserve"> </v>
      </c>
      <c r="GI38" s="81" t="str">
        <f t="shared" si="175"/>
        <v xml:space="preserve"> </v>
      </c>
      <c r="GJ38" s="86">
        <f t="shared" si="82"/>
        <v>0.86167332790785189</v>
      </c>
      <c r="GK38" s="81">
        <f t="shared" si="82"/>
        <v>0.8171469290872746</v>
      </c>
      <c r="GL38" s="81">
        <f t="shared" si="82"/>
        <v>0.93497104390344754</v>
      </c>
      <c r="GM38" s="86">
        <f t="shared" si="32"/>
        <v>0.8197123427432137</v>
      </c>
      <c r="GN38" s="81">
        <f t="shared" si="32"/>
        <v>0.75114513297430474</v>
      </c>
      <c r="GO38" s="81">
        <f t="shared" si="32"/>
        <v>0.93624889254563182</v>
      </c>
      <c r="GP38" s="86">
        <f t="shared" si="33"/>
        <v>0.67520754016948659</v>
      </c>
      <c r="GQ38" s="81">
        <f t="shared" si="33"/>
        <v>0.57864868090947053</v>
      </c>
      <c r="GR38" s="81">
        <f t="shared" si="33"/>
        <v>0.81412824828938402</v>
      </c>
      <c r="GS38" s="86">
        <f t="shared" si="34"/>
        <v>0.64576026594325031</v>
      </c>
      <c r="GT38" s="81">
        <f t="shared" si="34"/>
        <v>0.53386842320493066</v>
      </c>
      <c r="GU38" s="81">
        <f t="shared" si="34"/>
        <v>0.79833290071288399</v>
      </c>
      <c r="GV38" s="86">
        <f t="shared" si="146"/>
        <v>0.16367196265397785</v>
      </c>
      <c r="GW38" s="81">
        <f t="shared" si="146"/>
        <v>7.5882964081876184E-2</v>
      </c>
      <c r="GX38" s="81">
        <f t="shared" si="146"/>
        <v>0.28997533802766701</v>
      </c>
      <c r="GY38" s="89">
        <f t="shared" si="37"/>
        <v>0.14392782947492894</v>
      </c>
      <c r="GZ38" s="90">
        <f t="shared" si="37"/>
        <v>0.18127978593882574</v>
      </c>
      <c r="HA38" s="81">
        <f t="shared" si="37"/>
        <v>9.2995730476208238E-2</v>
      </c>
      <c r="HB38" s="86">
        <f t="shared" si="147"/>
        <v>7.7285143991590075E-2</v>
      </c>
      <c r="HC38" s="81">
        <f t="shared" si="147"/>
        <v>0.13100330770216767</v>
      </c>
      <c r="HD38" s="81" t="str">
        <f t="shared" si="147"/>
        <v xml:space="preserve"> </v>
      </c>
      <c r="HE38" s="86">
        <f t="shared" si="87"/>
        <v>8.3854791786417845E-2</v>
      </c>
      <c r="HF38" s="81">
        <f t="shared" si="87"/>
        <v>0.14535118784451237</v>
      </c>
      <c r="HG38" s="81" t="str">
        <f t="shared" si="87"/>
        <v xml:space="preserve"> </v>
      </c>
      <c r="HH38" s="86">
        <f t="shared" si="88"/>
        <v>1.2632124359699976E-4</v>
      </c>
      <c r="HI38" s="81">
        <f t="shared" si="88"/>
        <v>2.1412266173766843E-4</v>
      </c>
      <c r="HJ38" s="81" t="str">
        <f t="shared" si="88"/>
        <v xml:space="preserve"> </v>
      </c>
      <c r="HK38" s="86">
        <f t="shared" si="148"/>
        <v>8.1955113008947764E-5</v>
      </c>
      <c r="HL38" s="81">
        <f t="shared" si="148"/>
        <v>1.4205834600511481E-4</v>
      </c>
      <c r="HM38" s="81" t="str">
        <f t="shared" si="148"/>
        <v xml:space="preserve"> </v>
      </c>
      <c r="HN38" s="86">
        <f t="shared" si="40"/>
        <v>2.0406413665329078E-2</v>
      </c>
      <c r="HO38" s="81" t="str">
        <f t="shared" si="40"/>
        <v xml:space="preserve"> </v>
      </c>
      <c r="HP38" s="81">
        <f t="shared" si="40"/>
        <v>4.9765433213615692E-2</v>
      </c>
      <c r="HQ38" s="86">
        <f t="shared" si="41"/>
        <v>3.1619997974070946E-2</v>
      </c>
      <c r="HR38" s="81" t="str">
        <f t="shared" si="41"/>
        <v xml:space="preserve"> </v>
      </c>
      <c r="HS38" s="81">
        <f t="shared" si="41"/>
        <v>7.4736156259149311E-2</v>
      </c>
      <c r="HT38" s="86">
        <f t="shared" si="168"/>
        <v>8.5817710544377254E-3</v>
      </c>
      <c r="HU38" s="81" t="str">
        <f t="shared" si="168"/>
        <v xml:space="preserve"> </v>
      </c>
      <c r="HV38" s="81">
        <f t="shared" si="168"/>
        <v>2.0928496367285311E-2</v>
      </c>
      <c r="HW38" s="86">
        <f t="shared" si="43"/>
        <v>1.02838153996968E-2</v>
      </c>
      <c r="HX38" s="81" t="str">
        <f t="shared" si="43"/>
        <v xml:space="preserve"> </v>
      </c>
      <c r="HY38" s="81">
        <f t="shared" si="43"/>
        <v>2.4306542817688723E-2</v>
      </c>
      <c r="HZ38" s="86">
        <f t="shared" si="44"/>
        <v>1.7155166715302744E-2</v>
      </c>
      <c r="IA38" s="81">
        <f t="shared" si="44"/>
        <v>2.9079114921896812E-2</v>
      </c>
      <c r="IB38" s="131" t="str">
        <f t="shared" si="44"/>
        <v xml:space="preserve"> </v>
      </c>
      <c r="IC38" s="86">
        <f t="shared" si="45"/>
        <v>4.7661002844301865E-2</v>
      </c>
      <c r="ID38" s="81">
        <f t="shared" si="45"/>
        <v>8.261404303435449E-2</v>
      </c>
      <c r="IE38" s="81" t="str">
        <f t="shared" si="45"/>
        <v xml:space="preserve"> </v>
      </c>
      <c r="IF38" s="75"/>
      <c r="IG38" s="75"/>
      <c r="IH38" s="75"/>
      <c r="II38" s="75"/>
      <c r="IJ38" s="75"/>
      <c r="IK38" s="75"/>
      <c r="IL38" s="75"/>
      <c r="IM38" s="75"/>
      <c r="IN38" s="75"/>
      <c r="IO38" s="75"/>
      <c r="IP38" s="75"/>
      <c r="IQ38" s="75"/>
      <c r="IR38" s="75"/>
      <c r="IS38" s="75"/>
      <c r="IT38" s="75"/>
      <c r="IU38" s="75"/>
      <c r="IV38" s="75"/>
    </row>
    <row r="39" spans="1:256" s="117" customFormat="1" ht="29.25" customHeight="1" x14ac:dyDescent="0.2">
      <c r="A39" s="4"/>
      <c r="B39" s="104" t="s">
        <v>115</v>
      </c>
      <c r="C39" s="107">
        <f>D39+E39</f>
        <v>4860998467.4900007</v>
      </c>
      <c r="D39" s="107">
        <f>SUM(D18:D38)</f>
        <v>2964783361.0300007</v>
      </c>
      <c r="E39" s="107">
        <f>SUM(E18:E38)</f>
        <v>1896215106.4600003</v>
      </c>
      <c r="F39" s="107">
        <f>G39+H39</f>
        <v>2409360780.8000007</v>
      </c>
      <c r="G39" s="107">
        <f>SUM(G18:G38)</f>
        <v>1552140815.2100005</v>
      </c>
      <c r="H39" s="107">
        <f>SUM(H18:H38)</f>
        <v>857219965.59000003</v>
      </c>
      <c r="I39" s="107">
        <f>J39+K39</f>
        <v>2138047223.21</v>
      </c>
      <c r="J39" s="107">
        <f>SUM(J18:J38)</f>
        <v>1393697035.6900001</v>
      </c>
      <c r="K39" s="107">
        <f>SUM(K18:K38)</f>
        <v>744350187.51999998</v>
      </c>
      <c r="L39" s="108">
        <f>F39/C39</f>
        <v>0.49565141748421193</v>
      </c>
      <c r="M39" s="108">
        <f t="shared" si="151"/>
        <v>0.52352587902772385</v>
      </c>
      <c r="N39" s="108">
        <f t="shared" si="151"/>
        <v>0.45206894653968027</v>
      </c>
      <c r="O39" s="108">
        <f>IF(I39=0," ",IF(F39/I39*100&gt;200,"СВ.200",F39/I39))</f>
        <v>1.1268978321174117</v>
      </c>
      <c r="P39" s="108">
        <f t="shared" ref="P39:Q42" si="179">G39/J39</f>
        <v>1.1136859557440022</v>
      </c>
      <c r="Q39" s="108">
        <f t="shared" si="179"/>
        <v>1.1516353189162962</v>
      </c>
      <c r="R39" s="110">
        <f t="shared" si="97"/>
        <v>4226609091.250001</v>
      </c>
      <c r="S39" s="107">
        <f>SUM(S18:S38)</f>
        <v>2500572502.9200006</v>
      </c>
      <c r="T39" s="107">
        <f>SUM(T18:T38)</f>
        <v>1726036588.3300002</v>
      </c>
      <c r="U39" s="110">
        <f t="shared" si="48"/>
        <v>2113626215.7</v>
      </c>
      <c r="V39" s="107">
        <f>SUM(V18:V38)</f>
        <v>1318755728.02</v>
      </c>
      <c r="W39" s="107">
        <f>SUM(W18:W38)</f>
        <v>794870487.68000007</v>
      </c>
      <c r="X39" s="110">
        <f>SUM(Y39:Z39)</f>
        <v>1843957539.77</v>
      </c>
      <c r="Y39" s="107">
        <f>SUM(Y18:Y38)</f>
        <v>1156295611.24</v>
      </c>
      <c r="Z39" s="107">
        <f>SUM(Z18:Z38)</f>
        <v>687661928.52999997</v>
      </c>
      <c r="AA39" s="108">
        <f t="shared" si="152"/>
        <v>0.50007610594404517</v>
      </c>
      <c r="AB39" s="108">
        <f t="shared" si="152"/>
        <v>0.52738152022388696</v>
      </c>
      <c r="AC39" s="108">
        <f t="shared" si="152"/>
        <v>0.4605177509296397</v>
      </c>
      <c r="AD39" s="108">
        <f>IF(X39=0," ",IF(U39/X39*100&gt;200,"СВ.200",U39/X39))</f>
        <v>1.1462445149163447</v>
      </c>
      <c r="AE39" s="108">
        <f t="shared" ref="AE39:AF42" si="180">V39/Y39</f>
        <v>1.1405005045429337</v>
      </c>
      <c r="AF39" s="108">
        <f t="shared" si="180"/>
        <v>1.1559030021905932</v>
      </c>
      <c r="AG39" s="110">
        <f t="shared" si="100"/>
        <v>3370213797.4700003</v>
      </c>
      <c r="AH39" s="107">
        <f>SUM(AH18:AH38)</f>
        <v>1976591068.5300002</v>
      </c>
      <c r="AI39" s="107">
        <f>SUM(AI18:AI38)</f>
        <v>1393622728.9400001</v>
      </c>
      <c r="AJ39" s="110">
        <f t="shared" si="101"/>
        <v>1680140537.8399999</v>
      </c>
      <c r="AK39" s="107">
        <f>SUM(AK18:AK38)</f>
        <v>1003057515.27</v>
      </c>
      <c r="AL39" s="107">
        <f>SUM(AL18:AL38)</f>
        <v>677083022.56999993</v>
      </c>
      <c r="AM39" s="110">
        <f>SUM(AN39:AO39)</f>
        <v>1469118129.0599999</v>
      </c>
      <c r="AN39" s="107">
        <f>SUM(AN18:AN38)</f>
        <v>884158613.68999994</v>
      </c>
      <c r="AO39" s="107">
        <f>SUM(AO18:AO38)</f>
        <v>584959515.37</v>
      </c>
      <c r="AP39" s="108">
        <f t="shared" si="103"/>
        <v>0.49852639589253106</v>
      </c>
      <c r="AQ39" s="108">
        <f t="shared" si="103"/>
        <v>0.50746840418335915</v>
      </c>
      <c r="AR39" s="108">
        <f t="shared" si="103"/>
        <v>0.48584384317913243</v>
      </c>
      <c r="AS39" s="108">
        <f>AJ39/AM39</f>
        <v>1.1436388297209432</v>
      </c>
      <c r="AT39" s="108">
        <f>AK39/AN39</f>
        <v>1.1344768910679728</v>
      </c>
      <c r="AU39" s="108">
        <f>IF(AO39=0," ",IF(AL39/AO39*100&gt;200,"СВ.200",AL39/AO39))</f>
        <v>1.1574869794907596</v>
      </c>
      <c r="AV39" s="110">
        <f t="shared" si="105"/>
        <v>290189433.00999999</v>
      </c>
      <c r="AW39" s="107">
        <f>SUM(AW18:AW38)</f>
        <v>236683715.84</v>
      </c>
      <c r="AX39" s="107">
        <f>SUM(AX18:AX38)</f>
        <v>53505717.170000002</v>
      </c>
      <c r="AY39" s="110">
        <f t="shared" si="106"/>
        <v>120625740.43000001</v>
      </c>
      <c r="AZ39" s="107">
        <f>SUM(AZ18:AZ38)</f>
        <v>98250370</v>
      </c>
      <c r="BA39" s="107">
        <f>SUM(BA18:BA38)</f>
        <v>22375370.430000003</v>
      </c>
      <c r="BB39" s="110">
        <f>SUM(BC39:BD39)</f>
        <v>126217570.40999998</v>
      </c>
      <c r="BC39" s="107">
        <f>SUM(BC18:BC38)</f>
        <v>23414999.16</v>
      </c>
      <c r="BD39" s="107">
        <f>SUM(BD18:BD38)</f>
        <v>102802571.24999999</v>
      </c>
      <c r="BE39" s="108">
        <f t="shared" si="153"/>
        <v>0.415679300168877</v>
      </c>
      <c r="BF39" s="108">
        <f t="shared" si="153"/>
        <v>0.41511250426040291</v>
      </c>
      <c r="BG39" s="133">
        <f>BA39/AX39</f>
        <v>0.41818653432694475</v>
      </c>
      <c r="BH39" s="112">
        <f t="shared" si="108"/>
        <v>0.95569689733500884</v>
      </c>
      <c r="BI39" s="112">
        <f t="shared" si="108"/>
        <v>4.1960441394267383</v>
      </c>
      <c r="BJ39" s="112">
        <f t="shared" si="155"/>
        <v>0.21765380143641111</v>
      </c>
      <c r="BK39" s="110">
        <f t="shared" si="109"/>
        <v>128694905.42999998</v>
      </c>
      <c r="BL39" s="107">
        <f>SUM(BL18:BL38)</f>
        <v>128694905.42999998</v>
      </c>
      <c r="BM39" s="107">
        <f>SUM(BM18:BM38)</f>
        <v>0</v>
      </c>
      <c r="BN39" s="110">
        <f t="shared" si="110"/>
        <v>84099664.410000011</v>
      </c>
      <c r="BO39" s="107">
        <f>SUM(BO18:BO38)</f>
        <v>84099664.410000011</v>
      </c>
      <c r="BP39" s="107">
        <f>SUM(BP18:BP38)</f>
        <v>0</v>
      </c>
      <c r="BQ39" s="110">
        <f>SUM(BR39:BS39)</f>
        <v>72147796.959999993</v>
      </c>
      <c r="BR39" s="107">
        <f>SUM(BR18:BR38)</f>
        <v>72147796.959999993</v>
      </c>
      <c r="BS39" s="107">
        <f>SUM(BS18:BS38)</f>
        <v>0</v>
      </c>
      <c r="BT39" s="108">
        <f t="shared" si="112"/>
        <v>0.65348091386370921</v>
      </c>
      <c r="BU39" s="108">
        <f t="shared" si="112"/>
        <v>0.65348091386370921</v>
      </c>
      <c r="BV39" s="109"/>
      <c r="BW39" s="108">
        <f t="shared" si="165"/>
        <v>1.1656581067420027</v>
      </c>
      <c r="BX39" s="108">
        <f t="shared" si="113"/>
        <v>1.1656581067420027</v>
      </c>
      <c r="BY39" s="109"/>
      <c r="BZ39" s="110">
        <f t="shared" si="114"/>
        <v>9359.7799999999988</v>
      </c>
      <c r="CA39" s="107">
        <f>SUM(CA18:CA38)</f>
        <v>9359.7799999999988</v>
      </c>
      <c r="CB39" s="107">
        <f>SUM(CB18:CB38)</f>
        <v>0</v>
      </c>
      <c r="CC39" s="110">
        <f t="shared" si="115"/>
        <v>32004.29</v>
      </c>
      <c r="CD39" s="107">
        <f>SUM(CD18:CD38)</f>
        <v>32004.29</v>
      </c>
      <c r="CE39" s="107">
        <f>SUM(CE18:CE38)</f>
        <v>0</v>
      </c>
      <c r="CF39" s="110">
        <f>SUM(CG39:CH39)</f>
        <v>92591.889999999985</v>
      </c>
      <c r="CG39" s="107">
        <f>SUM(CG18:CG38)</f>
        <v>92591.889999999985</v>
      </c>
      <c r="CH39" s="107">
        <f>SUM(CH18:CH38)</f>
        <v>0</v>
      </c>
      <c r="CI39" s="108">
        <f t="shared" si="169"/>
        <v>0.29245391789663194</v>
      </c>
      <c r="CJ39" s="108">
        <f t="shared" si="169"/>
        <v>0.29245391789663194</v>
      </c>
      <c r="CK39" s="109"/>
      <c r="CL39" s="134">
        <f>IF(CC39&lt;0," ",IF(CF39&lt;0," ",IF(CF39=0," ",IF(CC39/CF39*100&gt;200,"СВ.200",CC39/CF39))))</f>
        <v>0.34564895478426899</v>
      </c>
      <c r="CM39" s="134">
        <f t="shared" si="156"/>
        <v>0.34564895478426899</v>
      </c>
      <c r="CN39" s="109"/>
      <c r="CO39" s="110">
        <f t="shared" si="117"/>
        <v>52140852.140000001</v>
      </c>
      <c r="CP39" s="107">
        <f>SUM(CP18:CP38)</f>
        <v>52140852.140000001</v>
      </c>
      <c r="CQ39" s="107">
        <f>SUM(CQ18:CQ38)</f>
        <v>0</v>
      </c>
      <c r="CR39" s="110">
        <f t="shared" si="118"/>
        <v>49303394.220000006</v>
      </c>
      <c r="CS39" s="107">
        <f>SUM(CS18:CS38)</f>
        <v>49303394.220000006</v>
      </c>
      <c r="CT39" s="107">
        <f>SUM(CT18:CT38)</f>
        <v>0</v>
      </c>
      <c r="CU39" s="110">
        <f>SUM(CV39:CW39)</f>
        <v>45032730.210000001</v>
      </c>
      <c r="CV39" s="107">
        <f>SUM(CV18:CV38)</f>
        <v>45032730.210000001</v>
      </c>
      <c r="CW39" s="107">
        <f>SUM(CW18:CW38)</f>
        <v>0</v>
      </c>
      <c r="CX39" s="108">
        <f t="shared" si="171"/>
        <v>0.94558090626556468</v>
      </c>
      <c r="CY39" s="108">
        <f t="shared" si="171"/>
        <v>0.94558090626556468</v>
      </c>
      <c r="CZ39" s="108" t="str">
        <f t="shared" si="171"/>
        <v xml:space="preserve"> </v>
      </c>
      <c r="DA39" s="108">
        <f t="shared" si="172"/>
        <v>1.0948346678090519</v>
      </c>
      <c r="DB39" s="108">
        <f t="shared" si="172"/>
        <v>1.0948346678090519</v>
      </c>
      <c r="DC39" s="108" t="str">
        <f t="shared" si="172"/>
        <v xml:space="preserve"> </v>
      </c>
      <c r="DD39" s="110">
        <f t="shared" si="122"/>
        <v>34375531.049999997</v>
      </c>
      <c r="DE39" s="107">
        <f>SUM(DE18:DE38)</f>
        <v>26855009</v>
      </c>
      <c r="DF39" s="107">
        <f>SUM(DF18:DF38)</f>
        <v>7520522.0499999989</v>
      </c>
      <c r="DG39" s="110">
        <f>SUM(DH39:DI39)</f>
        <v>22618516.459999997</v>
      </c>
      <c r="DH39" s="107">
        <f>SUM(DH18:DH38)</f>
        <v>15676444.039999997</v>
      </c>
      <c r="DI39" s="107">
        <f>SUM(DI18:DI38)</f>
        <v>6942072.4200000009</v>
      </c>
      <c r="DJ39" s="110">
        <f>SUM(DK39:DL39)</f>
        <v>22767323.209999997</v>
      </c>
      <c r="DK39" s="107">
        <f>SUM(DK18:DK38)</f>
        <v>15467529.949999999</v>
      </c>
      <c r="DL39" s="107">
        <f>SUM(DL18:DL38)</f>
        <v>7299793.2599999988</v>
      </c>
      <c r="DM39" s="108">
        <f t="shared" ref="DM39:DO42" si="181">IF(DD39=0," ",IF(DG39/DD39*100&gt;200,"СВ.200",DG39/DD39))</f>
        <v>0.65798304110853867</v>
      </c>
      <c r="DN39" s="108">
        <f t="shared" si="181"/>
        <v>0.5837437641521549</v>
      </c>
      <c r="DO39" s="108">
        <f t="shared" si="181"/>
        <v>0.92308384628697449</v>
      </c>
      <c r="DP39" s="108">
        <f t="shared" si="125"/>
        <v>0.9934640208412977</v>
      </c>
      <c r="DQ39" s="108">
        <f t="shared" si="125"/>
        <v>1.0135066226265816</v>
      </c>
      <c r="DR39" s="108">
        <f t="shared" si="125"/>
        <v>0.95099575737847708</v>
      </c>
      <c r="DS39" s="110">
        <f>SUM(DT39:DU39)</f>
        <v>66015590.519999996</v>
      </c>
      <c r="DT39" s="107">
        <f>SUM(DT18:DT38)</f>
        <v>0</v>
      </c>
      <c r="DU39" s="107">
        <f>SUM(DU18:DU38)</f>
        <v>66015590.519999996</v>
      </c>
      <c r="DV39" s="110">
        <f>SUM(DW39:DX39)</f>
        <v>7870106.1199999992</v>
      </c>
      <c r="DW39" s="107">
        <f>SUM(DW18:DW38)</f>
        <v>0</v>
      </c>
      <c r="DX39" s="107">
        <f>SUM(DX18:DX38)</f>
        <v>7870106.1199999992</v>
      </c>
      <c r="DY39" s="110">
        <f>SUM(DZ39:EA39)</f>
        <v>7897997.1999999993</v>
      </c>
      <c r="DZ39" s="107">
        <f>SUM(DZ18:DZ38)</f>
        <v>0</v>
      </c>
      <c r="EA39" s="107">
        <f>SUM(EA18:EA38)</f>
        <v>7897997.1999999993</v>
      </c>
      <c r="EB39" s="108">
        <f t="shared" ref="EB39:ED42" si="182">IF(DS39=0," ",IF(DV39/DS39*100&gt;200,"СВ.200",DV39/DS39))</f>
        <v>0.11921587094817673</v>
      </c>
      <c r="EC39" s="108" t="str">
        <f>IF(DW39&lt;=0," ",IF(DW39/DT39*100&gt;200,"СВ.200",DW39/DT39))</f>
        <v xml:space="preserve"> </v>
      </c>
      <c r="ED39" s="108">
        <f t="shared" si="182"/>
        <v>0.11921587094817673</v>
      </c>
      <c r="EE39" s="108">
        <f t="shared" ref="EE39:EG42" si="183">IF(DY39=0," ",IF(DV39/DY39*100&gt;200,"СВ.200",DV39/DY39))</f>
        <v>0.99646858826437668</v>
      </c>
      <c r="EF39" s="108" t="str">
        <f>IF(DW39&lt;=0," ",IF(DZ39/DW39*100&gt;200,"СВ.200",DZ39/DW39))</f>
        <v xml:space="preserve"> </v>
      </c>
      <c r="EG39" s="108">
        <f t="shared" si="183"/>
        <v>0.99646858826437668</v>
      </c>
      <c r="EH39" s="110">
        <f t="shared" si="128"/>
        <v>199786763</v>
      </c>
      <c r="EI39" s="107">
        <f>SUM(EI18:EI38)</f>
        <v>0</v>
      </c>
      <c r="EJ39" s="107">
        <f>SUM(EJ18:EJ38)</f>
        <v>199786763</v>
      </c>
      <c r="EK39" s="110">
        <f t="shared" si="129"/>
        <v>80113899.140000001</v>
      </c>
      <c r="EL39" s="107">
        <f>SUM(EL18:EL38)</f>
        <v>0</v>
      </c>
      <c r="EM39" s="107">
        <f>SUM(EM18:EM38)</f>
        <v>80113899.140000001</v>
      </c>
      <c r="EN39" s="110">
        <f>SUM(EO39:EP39)</f>
        <v>64051763.539999992</v>
      </c>
      <c r="EO39" s="107">
        <f>SUM(EO18:EO38)</f>
        <v>0</v>
      </c>
      <c r="EP39" s="113">
        <f>SUM(EP18:EP38)</f>
        <v>64051763.539999992</v>
      </c>
      <c r="EQ39" s="108">
        <f t="shared" si="173"/>
        <v>0.40099703272133197</v>
      </c>
      <c r="ER39" s="108" t="str">
        <f t="shared" si="173"/>
        <v xml:space="preserve"> </v>
      </c>
      <c r="ES39" s="108">
        <f t="shared" si="173"/>
        <v>0.40099703272133197</v>
      </c>
      <c r="ET39" s="108">
        <f t="shared" si="174"/>
        <v>1.2507680462220105</v>
      </c>
      <c r="EU39" s="108" t="str">
        <f t="shared" si="174"/>
        <v xml:space="preserve"> </v>
      </c>
      <c r="EV39" s="108">
        <f t="shared" si="174"/>
        <v>1.2507680462220105</v>
      </c>
      <c r="EW39" s="110">
        <f t="shared" si="133"/>
        <v>40141341</v>
      </c>
      <c r="EX39" s="107">
        <f>SUM(EX18:EX38)</f>
        <v>40141341</v>
      </c>
      <c r="EY39" s="110">
        <f>SUM(EY18:EY38)</f>
        <v>0</v>
      </c>
      <c r="EZ39" s="110">
        <f t="shared" si="134"/>
        <v>17458338.34</v>
      </c>
      <c r="FA39" s="107">
        <f>SUM(FA18:FA38)</f>
        <v>17458338.34</v>
      </c>
      <c r="FB39" s="110">
        <f>SUM(FB18:FB38)</f>
        <v>0</v>
      </c>
      <c r="FC39" s="110">
        <f>SUM(FD39:FE39)</f>
        <v>19899356.27</v>
      </c>
      <c r="FD39" s="107">
        <f>SUM(FD18:FD38)</f>
        <v>19899356.27</v>
      </c>
      <c r="FE39" s="110">
        <f>SUM(FE18:FE38)</f>
        <v>0</v>
      </c>
      <c r="FF39" s="108">
        <f t="shared" si="177"/>
        <v>0.43492165196972365</v>
      </c>
      <c r="FG39" s="108">
        <f t="shared" si="177"/>
        <v>0.43492165196972365</v>
      </c>
      <c r="FH39" s="108" t="str">
        <f t="shared" si="136"/>
        <v xml:space="preserve"> </v>
      </c>
      <c r="FI39" s="108">
        <f t="shared" si="170"/>
        <v>0.87733181431200136</v>
      </c>
      <c r="FJ39" s="108">
        <f t="shared" si="170"/>
        <v>0.87733181431200136</v>
      </c>
      <c r="FK39" s="108" t="str">
        <f>IF(FE39=0," ",IF(FB39/FE39*100&gt;200,"СВ.200",FB39/FE39))</f>
        <v xml:space="preserve"> </v>
      </c>
      <c r="FL39" s="110">
        <f t="shared" si="137"/>
        <v>39627619.200000003</v>
      </c>
      <c r="FM39" s="107">
        <f>SUM(FM18:FM38)</f>
        <v>39456251.200000003</v>
      </c>
      <c r="FN39" s="110">
        <f>SUM(FN18:FN38)</f>
        <v>171368</v>
      </c>
      <c r="FO39" s="110">
        <f t="shared" si="138"/>
        <v>50913915.850000016</v>
      </c>
      <c r="FP39" s="107">
        <f>SUM(FP18:FP38)</f>
        <v>50877985.850000016</v>
      </c>
      <c r="FQ39" s="110">
        <f>SUM(FQ18:FQ38)</f>
        <v>35930</v>
      </c>
      <c r="FR39" s="110">
        <f>SUM(FS39:FT39)</f>
        <v>16731358.000000002</v>
      </c>
      <c r="FS39" s="107">
        <f>SUM(FS18:FS38)</f>
        <v>16693498.000000002</v>
      </c>
      <c r="FT39" s="110">
        <f>SUM(FT18:FT38)</f>
        <v>37860</v>
      </c>
      <c r="FU39" s="108">
        <f t="shared" si="140"/>
        <v>1.2848088499346439</v>
      </c>
      <c r="FV39" s="108">
        <f t="shared" si="140"/>
        <v>1.2894784553176206</v>
      </c>
      <c r="FW39" s="108">
        <f t="shared" si="140"/>
        <v>0.2096657485644928</v>
      </c>
      <c r="FX39" s="108" t="str">
        <f t="shared" si="141"/>
        <v>СВ.200</v>
      </c>
      <c r="FY39" s="108" t="str">
        <f t="shared" si="141"/>
        <v>СВ.200</v>
      </c>
      <c r="FZ39" s="108">
        <f t="shared" si="142"/>
        <v>1.0537155580295019</v>
      </c>
      <c r="GA39" s="110">
        <f t="shared" si="143"/>
        <v>11.6</v>
      </c>
      <c r="GB39" s="107">
        <f>SUM(GB18:GB38)</f>
        <v>11.6</v>
      </c>
      <c r="GC39" s="110">
        <f>SUM(GC18:GC38)</f>
        <v>0</v>
      </c>
      <c r="GD39" s="110">
        <f>SUM(GE39:GF39)</f>
        <v>923.02</v>
      </c>
      <c r="GE39" s="107">
        <f>SUM(GE18:GE38)</f>
        <v>923.02</v>
      </c>
      <c r="GF39" s="110">
        <f>SUM(GF18:GF38)</f>
        <v>0</v>
      </c>
      <c r="GG39" s="108">
        <f t="shared" si="178"/>
        <v>1.2567441658902299E-2</v>
      </c>
      <c r="GH39" s="108">
        <f t="shared" si="178"/>
        <v>1.2567441658902299E-2</v>
      </c>
      <c r="GI39" s="108" t="str">
        <f t="shared" si="175"/>
        <v xml:space="preserve"> </v>
      </c>
      <c r="GJ39" s="108">
        <f t="shared" si="82"/>
        <v>0.86244939763376105</v>
      </c>
      <c r="GK39" s="108">
        <f t="shared" si="82"/>
        <v>0.82966066629217883</v>
      </c>
      <c r="GL39" s="108">
        <f t="shared" si="82"/>
        <v>0.9238419497429402</v>
      </c>
      <c r="GM39" s="108">
        <f t="shared" si="32"/>
        <v>0.87725600605078113</v>
      </c>
      <c r="GN39" s="108">
        <f t="shared" si="32"/>
        <v>0.84963665351559992</v>
      </c>
      <c r="GO39" s="108">
        <f t="shared" si="32"/>
        <v>0.92726548562470013</v>
      </c>
      <c r="GP39" s="108">
        <f t="shared" si="33"/>
        <v>0.79672015074883207</v>
      </c>
      <c r="GQ39" s="108">
        <f t="shared" si="33"/>
        <v>0.76464755646857208</v>
      </c>
      <c r="GR39" s="108">
        <f t="shared" si="33"/>
        <v>0.8506498485679661</v>
      </c>
      <c r="GS39" s="108">
        <f t="shared" si="34"/>
        <v>0.79490901719515417</v>
      </c>
      <c r="GT39" s="108">
        <f t="shared" si="34"/>
        <v>0.76060903013176362</v>
      </c>
      <c r="GU39" s="108">
        <f t="shared" si="34"/>
        <v>0.85181552600627042</v>
      </c>
      <c r="GV39" s="108">
        <f t="shared" si="146"/>
        <v>6.8449282419888763E-2</v>
      </c>
      <c r="GW39" s="108">
        <f t="shared" si="146"/>
        <v>2.0250011270811611E-2</v>
      </c>
      <c r="GX39" s="108">
        <f t="shared" si="146"/>
        <v>0.14949580162123968</v>
      </c>
      <c r="GY39" s="135">
        <f t="shared" si="37"/>
        <v>5.7070516789578446E-2</v>
      </c>
      <c r="GZ39" s="135">
        <f t="shared" si="37"/>
        <v>7.4502326634451554E-2</v>
      </c>
      <c r="HA39" s="108">
        <f t="shared" si="37"/>
        <v>2.8149705866306999E-2</v>
      </c>
      <c r="HB39" s="108">
        <f t="shared" si="147"/>
        <v>3.9126604275822485E-2</v>
      </c>
      <c r="HC39" s="108">
        <f t="shared" si="147"/>
        <v>6.2395633312686716E-2</v>
      </c>
      <c r="HD39" s="108" t="str">
        <f t="shared" si="147"/>
        <v xml:space="preserve"> </v>
      </c>
      <c r="HE39" s="108">
        <f t="shared" si="87"/>
        <v>3.9789279573326786E-2</v>
      </c>
      <c r="HF39" s="108">
        <f t="shared" si="87"/>
        <v>6.3771980377494569E-2</v>
      </c>
      <c r="HG39" s="108" t="str">
        <f t="shared" si="87"/>
        <v xml:space="preserve"> </v>
      </c>
      <c r="HH39" s="108">
        <f t="shared" si="88"/>
        <v>5.0213677919909765E-5</v>
      </c>
      <c r="HI39" s="108">
        <f t="shared" si="88"/>
        <v>8.0076313617332987E-5</v>
      </c>
      <c r="HJ39" s="108" t="str">
        <f t="shared" si="88"/>
        <v xml:space="preserve"> </v>
      </c>
      <c r="HK39" s="108">
        <f t="shared" si="148"/>
        <v>1.5141887322494568E-5</v>
      </c>
      <c r="HL39" s="108">
        <f t="shared" si="148"/>
        <v>2.4268550513180884E-5</v>
      </c>
      <c r="HM39" s="108" t="str">
        <f t="shared" si="148"/>
        <v xml:space="preserve"> </v>
      </c>
      <c r="HN39" s="108">
        <f t="shared" si="40"/>
        <v>3.4736029522669638E-2</v>
      </c>
      <c r="HO39" s="108" t="str">
        <f t="shared" si="40"/>
        <v xml:space="preserve"> </v>
      </c>
      <c r="HP39" s="108">
        <f t="shared" si="40"/>
        <v>9.3144263020234458E-2</v>
      </c>
      <c r="HQ39" s="108">
        <f t="shared" si="41"/>
        <v>3.7903532112212909E-2</v>
      </c>
      <c r="HR39" s="108" t="str">
        <f t="shared" si="41"/>
        <v xml:space="preserve"> </v>
      </c>
      <c r="HS39" s="108">
        <f t="shared" si="41"/>
        <v>0.10078861950684519</v>
      </c>
      <c r="HT39" s="108">
        <f t="shared" si="168"/>
        <v>4.2831773669718722E-3</v>
      </c>
      <c r="HU39" s="108" t="str">
        <f t="shared" si="168"/>
        <v xml:space="preserve"> </v>
      </c>
      <c r="HV39" s="108">
        <f t="shared" si="168"/>
        <v>1.1485290769089655E-2</v>
      </c>
      <c r="HW39" s="108">
        <f t="shared" si="43"/>
        <v>3.7235089447419361E-3</v>
      </c>
      <c r="HX39" s="108" t="str">
        <f t="shared" si="43"/>
        <v xml:space="preserve"> </v>
      </c>
      <c r="HY39" s="108">
        <f t="shared" si="43"/>
        <v>9.901117530442715E-3</v>
      </c>
      <c r="HZ39" s="108">
        <f t="shared" si="44"/>
        <v>9.0736134857459533E-3</v>
      </c>
      <c r="IA39" s="108">
        <f t="shared" si="44"/>
        <v>1.4437050385496196E-2</v>
      </c>
      <c r="IB39" s="115">
        <f t="shared" si="44"/>
        <v>5.5056123407809568E-5</v>
      </c>
      <c r="IC39" s="108">
        <f t="shared" si="45"/>
        <v>2.4088419925818397E-2</v>
      </c>
      <c r="ID39" s="108">
        <f t="shared" si="45"/>
        <v>3.8580295629418046E-2</v>
      </c>
      <c r="IE39" s="108">
        <f t="shared" si="45"/>
        <v>4.5202332401180737E-5</v>
      </c>
      <c r="IF39" s="116"/>
      <c r="IG39" s="116"/>
      <c r="IH39" s="116"/>
      <c r="II39" s="116"/>
      <c r="IJ39" s="116"/>
      <c r="IK39" s="116"/>
      <c r="IL39" s="116"/>
      <c r="IM39" s="116"/>
      <c r="IN39" s="116"/>
      <c r="IO39" s="116"/>
      <c r="IP39" s="116"/>
      <c r="IQ39" s="116"/>
      <c r="IR39" s="116"/>
      <c r="IS39" s="116"/>
      <c r="IT39" s="116"/>
      <c r="IU39" s="116"/>
      <c r="IV39" s="116"/>
    </row>
    <row r="40" spans="1:256" s="117" customFormat="1" ht="31.5" x14ac:dyDescent="0.2">
      <c r="A40" s="4"/>
      <c r="B40" s="104" t="s">
        <v>116</v>
      </c>
      <c r="C40" s="107">
        <f>C16+C39</f>
        <v>11581382365.150002</v>
      </c>
      <c r="D40" s="107">
        <f>D39+D16</f>
        <v>9685167258.6900024</v>
      </c>
      <c r="E40" s="107">
        <f>E39</f>
        <v>1896215106.4600003</v>
      </c>
      <c r="F40" s="107">
        <f>F16+F39</f>
        <v>5697540463.8100004</v>
      </c>
      <c r="G40" s="107">
        <f>G39+G16</f>
        <v>4840320498.2200003</v>
      </c>
      <c r="H40" s="107">
        <f>H39</f>
        <v>857219965.59000003</v>
      </c>
      <c r="I40" s="107">
        <f>I16+I39</f>
        <v>4909842945.4400005</v>
      </c>
      <c r="J40" s="107">
        <f>J39+J16</f>
        <v>4165492757.9200001</v>
      </c>
      <c r="K40" s="107">
        <f>K39</f>
        <v>744350187.51999998</v>
      </c>
      <c r="L40" s="108">
        <f t="shared" si="151"/>
        <v>0.49195685663178657</v>
      </c>
      <c r="M40" s="108">
        <f t="shared" si="151"/>
        <v>0.49976633019703709</v>
      </c>
      <c r="N40" s="108">
        <f t="shared" si="151"/>
        <v>0.45206894653968027</v>
      </c>
      <c r="O40" s="108">
        <f>IF(I40=0," ",IF(F40/I40*100&gt;200,"СВ.200",F40/I40))</f>
        <v>1.1604323248468815</v>
      </c>
      <c r="P40" s="108">
        <f t="shared" si="179"/>
        <v>1.1620043004556726</v>
      </c>
      <c r="Q40" s="108">
        <f t="shared" si="179"/>
        <v>1.1516353189162962</v>
      </c>
      <c r="R40" s="110">
        <f>S40+T40</f>
        <v>10276916927.469999</v>
      </c>
      <c r="S40" s="107">
        <f>S39+S16</f>
        <v>8550880339.1399994</v>
      </c>
      <c r="T40" s="107">
        <f>T39</f>
        <v>1726036588.3300002</v>
      </c>
      <c r="U40" s="110">
        <f>V40+W40</f>
        <v>4979003248.5300007</v>
      </c>
      <c r="V40" s="107">
        <f>V39+V16</f>
        <v>4184132760.8500004</v>
      </c>
      <c r="W40" s="107">
        <f>W39</f>
        <v>794870487.68000007</v>
      </c>
      <c r="X40" s="110">
        <f>Y40+Z40</f>
        <v>4261474375.3999996</v>
      </c>
      <c r="Y40" s="107">
        <f>Y39+Y16</f>
        <v>3573812446.8699999</v>
      </c>
      <c r="Z40" s="107">
        <f>Z39</f>
        <v>687661928.52999997</v>
      </c>
      <c r="AA40" s="108">
        <f t="shared" si="152"/>
        <v>0.48448413893676828</v>
      </c>
      <c r="AB40" s="108">
        <f t="shared" si="152"/>
        <v>0.48932187036905928</v>
      </c>
      <c r="AC40" s="108">
        <f t="shared" si="152"/>
        <v>0.4605177509296397</v>
      </c>
      <c r="AD40" s="108">
        <f>IF(X40=0," ",IF(U40/X40*100&gt;200,"СВ.200",U40/X40))</f>
        <v>1.1683757333546447</v>
      </c>
      <c r="AE40" s="108">
        <f t="shared" si="180"/>
        <v>1.1707756976767285</v>
      </c>
      <c r="AF40" s="108">
        <f t="shared" si="180"/>
        <v>1.1559030021905932</v>
      </c>
      <c r="AG40" s="110">
        <f>AH40+AI40</f>
        <v>7613006832.4700012</v>
      </c>
      <c r="AH40" s="107">
        <f>AH39+AH16</f>
        <v>6219384103.5300007</v>
      </c>
      <c r="AI40" s="107">
        <f>AI39</f>
        <v>1393622728.9400001</v>
      </c>
      <c r="AJ40" s="110">
        <f>AK40+AL40</f>
        <v>3671980302.75</v>
      </c>
      <c r="AK40" s="107">
        <f>AK39+AK16</f>
        <v>2994897280.1800003</v>
      </c>
      <c r="AL40" s="107">
        <f>AL39</f>
        <v>677083022.56999993</v>
      </c>
      <c r="AM40" s="110">
        <f>AN40+AO40</f>
        <v>3145199257.8599997</v>
      </c>
      <c r="AN40" s="107">
        <f>AN39+AN16</f>
        <v>2560239742.4899998</v>
      </c>
      <c r="AO40" s="107">
        <f>AO39</f>
        <v>584959515.37</v>
      </c>
      <c r="AP40" s="108">
        <f t="shared" si="103"/>
        <v>0.4823298315047807</v>
      </c>
      <c r="AQ40" s="108">
        <f t="shared" si="103"/>
        <v>0.48154242129540692</v>
      </c>
      <c r="AR40" s="108">
        <f t="shared" si="103"/>
        <v>0.48584384317913243</v>
      </c>
      <c r="AS40" s="108">
        <f>AJ40/AM40</f>
        <v>1.1674873360005888</v>
      </c>
      <c r="AT40" s="108">
        <f>AK40/AN40</f>
        <v>1.1697722015936163</v>
      </c>
      <c r="AU40" s="108">
        <f>IF(AO40=0," ",IF(AL40/AO40*100&gt;200,"СВ.200",AL40/AO40))</f>
        <v>1.1574869794907596</v>
      </c>
      <c r="AV40" s="110">
        <f>AW40+AX40</f>
        <v>364730479.96000004</v>
      </c>
      <c r="AW40" s="107">
        <f>AW39+AW16</f>
        <v>311224762.79000002</v>
      </c>
      <c r="AX40" s="107">
        <f>AX39</f>
        <v>53505717.170000002</v>
      </c>
      <c r="AY40" s="110">
        <f>AZ40+BA40</f>
        <v>150868924.78999999</v>
      </c>
      <c r="AZ40" s="107">
        <f>AZ39+AZ16</f>
        <v>128493554.36</v>
      </c>
      <c r="BA40" s="107">
        <f>BA39</f>
        <v>22375370.430000003</v>
      </c>
      <c r="BB40" s="110">
        <f>BC40+BD40</f>
        <v>158230832.15999997</v>
      </c>
      <c r="BC40" s="107">
        <f>BC39+BC16</f>
        <v>55428260.909999996</v>
      </c>
      <c r="BD40" s="107">
        <f>BD39</f>
        <v>102802571.24999999</v>
      </c>
      <c r="BE40" s="108">
        <f t="shared" si="153"/>
        <v>0.41364495998948531</v>
      </c>
      <c r="BF40" s="108">
        <f t="shared" si="153"/>
        <v>0.41286417317217611</v>
      </c>
      <c r="BG40" s="133">
        <f t="shared" si="154"/>
        <v>0.41818653432694475</v>
      </c>
      <c r="BH40" s="112">
        <f t="shared" si="108"/>
        <v>0.95347362287423376</v>
      </c>
      <c r="BI40" s="112">
        <f t="shared" si="108"/>
        <v>2.3181956686073484</v>
      </c>
      <c r="BJ40" s="112">
        <f t="shared" si="155"/>
        <v>0.21765380143641111</v>
      </c>
      <c r="BK40" s="110">
        <f>BL40+BM40</f>
        <v>589209369.42999995</v>
      </c>
      <c r="BL40" s="107">
        <f>BL39+BL16</f>
        <v>589209369.42999995</v>
      </c>
      <c r="BM40" s="107">
        <f>BM39</f>
        <v>0</v>
      </c>
      <c r="BN40" s="110">
        <f>BO40+BP40</f>
        <v>376694173.83999997</v>
      </c>
      <c r="BO40" s="107">
        <f>BO39+BO16</f>
        <v>376694173.83999997</v>
      </c>
      <c r="BP40" s="107">
        <f>BP39</f>
        <v>0</v>
      </c>
      <c r="BQ40" s="110">
        <f>BR40+BS40</f>
        <v>323160086.51999998</v>
      </c>
      <c r="BR40" s="107">
        <f>BR39+BR16</f>
        <v>323160086.51999998</v>
      </c>
      <c r="BS40" s="107">
        <f>BS39</f>
        <v>0</v>
      </c>
      <c r="BT40" s="108">
        <f t="shared" si="112"/>
        <v>0.63932142525909463</v>
      </c>
      <c r="BU40" s="108">
        <f t="shared" si="112"/>
        <v>0.63932142525909463</v>
      </c>
      <c r="BV40" s="109"/>
      <c r="BW40" s="108">
        <f t="shared" si="165"/>
        <v>1.1656581043051764</v>
      </c>
      <c r="BX40" s="108">
        <f t="shared" si="113"/>
        <v>1.1656581043051764</v>
      </c>
      <c r="BY40" s="109"/>
      <c r="BZ40" s="110">
        <f>CA40+CB40</f>
        <v>9359.7799999999988</v>
      </c>
      <c r="CA40" s="107">
        <f>CA39+CA16</f>
        <v>9359.7799999999988</v>
      </c>
      <c r="CB40" s="107">
        <f>CB39</f>
        <v>0</v>
      </c>
      <c r="CC40" s="110">
        <f>CD40+CE40</f>
        <v>105710.53</v>
      </c>
      <c r="CD40" s="107">
        <f>CD39+CD16</f>
        <v>105710.53</v>
      </c>
      <c r="CE40" s="107">
        <f>CE39</f>
        <v>0</v>
      </c>
      <c r="CF40" s="110">
        <f>CG40+CH40</f>
        <v>594170.94999999995</v>
      </c>
      <c r="CG40" s="107">
        <f>CG39+CG16</f>
        <v>594170.94999999995</v>
      </c>
      <c r="CH40" s="107">
        <f>CH39</f>
        <v>0</v>
      </c>
      <c r="CI40" s="108">
        <f t="shared" si="169"/>
        <v>8.8541605079456118E-2</v>
      </c>
      <c r="CJ40" s="108">
        <f t="shared" si="169"/>
        <v>8.8541605079456118E-2</v>
      </c>
      <c r="CK40" s="109"/>
      <c r="CL40" s="134">
        <f t="shared" si="163"/>
        <v>0.17791265291579805</v>
      </c>
      <c r="CM40" s="134">
        <f t="shared" si="156"/>
        <v>0.17791265291579805</v>
      </c>
      <c r="CN40" s="109"/>
      <c r="CO40" s="110">
        <f>CP40+CQ40</f>
        <v>253419834.82999998</v>
      </c>
      <c r="CP40" s="107">
        <f>CP39+CP16</f>
        <v>253419834.82999998</v>
      </c>
      <c r="CQ40" s="107">
        <f>CQ39</f>
        <v>0</v>
      </c>
      <c r="CR40" s="110">
        <f>CS40+CT40</f>
        <v>186266165.81999999</v>
      </c>
      <c r="CS40" s="107">
        <f>CS39+CS16</f>
        <v>186266165.81999999</v>
      </c>
      <c r="CT40" s="107">
        <f>CT39</f>
        <v>0</v>
      </c>
      <c r="CU40" s="110">
        <f>CV40+CW40</f>
        <v>166349553.06999999</v>
      </c>
      <c r="CV40" s="107">
        <f>CV39+CV16</f>
        <v>166349553.06999999</v>
      </c>
      <c r="CW40" s="107">
        <f>CW39</f>
        <v>0</v>
      </c>
      <c r="CX40" s="108">
        <f t="shared" si="171"/>
        <v>0.73501020922435589</v>
      </c>
      <c r="CY40" s="108">
        <f t="shared" si="171"/>
        <v>0.73501020922435589</v>
      </c>
      <c r="CZ40" s="108" t="str">
        <f t="shared" si="171"/>
        <v xml:space="preserve"> </v>
      </c>
      <c r="DA40" s="108">
        <f t="shared" si="172"/>
        <v>1.1197274797703789</v>
      </c>
      <c r="DB40" s="108">
        <f t="shared" si="172"/>
        <v>1.1197274797703789</v>
      </c>
      <c r="DC40" s="108" t="str">
        <f t="shared" si="172"/>
        <v xml:space="preserve"> </v>
      </c>
      <c r="DD40" s="110">
        <f>DE40+DF40</f>
        <v>37594531.049999997</v>
      </c>
      <c r="DE40" s="107">
        <f>DE39+DE16</f>
        <v>30074009</v>
      </c>
      <c r="DF40" s="107">
        <f>DF39</f>
        <v>7520522.0499999989</v>
      </c>
      <c r="DG40" s="110">
        <f>DH40+DI40</f>
        <v>23653389.459999997</v>
      </c>
      <c r="DH40" s="107">
        <f>DH39+DH16</f>
        <v>16711317.039999997</v>
      </c>
      <c r="DI40" s="107">
        <f>DI39</f>
        <v>6942072.4200000009</v>
      </c>
      <c r="DJ40" s="110">
        <f>DK40+DL40</f>
        <v>24990019.209999997</v>
      </c>
      <c r="DK40" s="107">
        <f>DK39+DK16</f>
        <v>17690225.949999999</v>
      </c>
      <c r="DL40" s="107">
        <f>DL39</f>
        <v>7299793.2599999988</v>
      </c>
      <c r="DM40" s="108">
        <f t="shared" si="181"/>
        <v>0.6291710203418005</v>
      </c>
      <c r="DN40" s="108">
        <f t="shared" si="181"/>
        <v>0.55567307438127045</v>
      </c>
      <c r="DO40" s="108">
        <f t="shared" si="181"/>
        <v>0.92308384628697449</v>
      </c>
      <c r="DP40" s="108">
        <f t="shared" si="125"/>
        <v>0.94651345648165275</v>
      </c>
      <c r="DQ40" s="108">
        <f t="shared" si="125"/>
        <v>0.94466385490118621</v>
      </c>
      <c r="DR40" s="108">
        <f t="shared" si="125"/>
        <v>0.95099575737847708</v>
      </c>
      <c r="DS40" s="110">
        <f>DT40+DU40</f>
        <v>409635690.51999998</v>
      </c>
      <c r="DT40" s="107">
        <f>DT39+DT16</f>
        <v>343620100</v>
      </c>
      <c r="DU40" s="107">
        <f>DU39</f>
        <v>66015590.519999996</v>
      </c>
      <c r="DV40" s="110">
        <f>DW40+DX40</f>
        <v>31321894.43</v>
      </c>
      <c r="DW40" s="107">
        <f>DW39+DW16</f>
        <v>23451788.310000002</v>
      </c>
      <c r="DX40" s="107">
        <f>DX39</f>
        <v>7870106.1199999992</v>
      </c>
      <c r="DY40" s="110">
        <f>DZ40+EA40</f>
        <v>28829996.949999996</v>
      </c>
      <c r="DZ40" s="107">
        <f>DZ39+DZ16</f>
        <v>20931999.749999996</v>
      </c>
      <c r="EA40" s="107">
        <f>EA39</f>
        <v>7897997.1999999993</v>
      </c>
      <c r="EB40" s="108">
        <f t="shared" si="182"/>
        <v>7.6462806232140912E-2</v>
      </c>
      <c r="EC40" s="108">
        <f t="shared" si="182"/>
        <v>6.8249174917299663E-2</v>
      </c>
      <c r="ED40" s="108">
        <f t="shared" si="182"/>
        <v>0.11921587094817673</v>
      </c>
      <c r="EE40" s="108">
        <f t="shared" si="183"/>
        <v>1.0864341915929341</v>
      </c>
      <c r="EF40" s="108">
        <f t="shared" si="183"/>
        <v>1.1203797339047841</v>
      </c>
      <c r="EG40" s="108">
        <f t="shared" si="183"/>
        <v>0.99646858826437668</v>
      </c>
      <c r="EH40" s="110">
        <f>EI40+EJ40</f>
        <v>771580231.31999993</v>
      </c>
      <c r="EI40" s="107">
        <f>EI39+EI16</f>
        <v>571793468.31999993</v>
      </c>
      <c r="EJ40" s="107">
        <f>EJ39</f>
        <v>199786763</v>
      </c>
      <c r="EK40" s="110">
        <f>EL40+EM40</f>
        <v>319314328.00999999</v>
      </c>
      <c r="EL40" s="107">
        <f>EL39+EL16</f>
        <v>239200428.87</v>
      </c>
      <c r="EM40" s="107">
        <f>EM39</f>
        <v>80113899.140000001</v>
      </c>
      <c r="EN40" s="110">
        <f>EO40+EP40</f>
        <v>324849429.16999996</v>
      </c>
      <c r="EO40" s="107">
        <f>EO39+EO16</f>
        <v>260797665.63</v>
      </c>
      <c r="EP40" s="107">
        <f>EP39</f>
        <v>64051763.539999992</v>
      </c>
      <c r="EQ40" s="108">
        <f t="shared" si="173"/>
        <v>0.41384462049231757</v>
      </c>
      <c r="ER40" s="108">
        <f t="shared" si="173"/>
        <v>0.41833361540977465</v>
      </c>
      <c r="ES40" s="108">
        <f t="shared" si="173"/>
        <v>0.40099703272133197</v>
      </c>
      <c r="ET40" s="108">
        <f t="shared" si="174"/>
        <v>0.98296102543833208</v>
      </c>
      <c r="EU40" s="108">
        <f t="shared" si="174"/>
        <v>0.91718776811967129</v>
      </c>
      <c r="EV40" s="108">
        <f t="shared" si="174"/>
        <v>1.2507680462220105</v>
      </c>
      <c r="EW40" s="110">
        <f>EX40+EY40</f>
        <v>40141341</v>
      </c>
      <c r="EX40" s="107">
        <f>EX39+EX16</f>
        <v>40141341</v>
      </c>
      <c r="EY40" s="110">
        <f>EY39+EY16</f>
        <v>0</v>
      </c>
      <c r="EZ40" s="110">
        <f>FA40+FB40</f>
        <v>17458338.34</v>
      </c>
      <c r="FA40" s="107">
        <f>FA39+FA16</f>
        <v>17458338.34</v>
      </c>
      <c r="FB40" s="110">
        <f>FB39+FB16</f>
        <v>0</v>
      </c>
      <c r="FC40" s="110">
        <f>FD40+FE40</f>
        <v>19899356.27</v>
      </c>
      <c r="FD40" s="107">
        <f>FD39+FD16</f>
        <v>19899356.27</v>
      </c>
      <c r="FE40" s="110">
        <f>FE39+FE16</f>
        <v>0</v>
      </c>
      <c r="FF40" s="108">
        <f t="shared" si="177"/>
        <v>0.43492165196972365</v>
      </c>
      <c r="FG40" s="108">
        <f t="shared" si="177"/>
        <v>0.43492165196972365</v>
      </c>
      <c r="FH40" s="108" t="str">
        <f t="shared" si="136"/>
        <v xml:space="preserve"> </v>
      </c>
      <c r="FI40" s="108">
        <f t="shared" si="170"/>
        <v>0.87733181431200136</v>
      </c>
      <c r="FJ40" s="108">
        <f t="shared" si="170"/>
        <v>0.87733181431200136</v>
      </c>
      <c r="FK40" s="108" t="str">
        <f>IF(FE40=0," ",IF(FB40/FE40*100&gt;200,"СВ.200",FB40/FE40))</f>
        <v xml:space="preserve"> </v>
      </c>
      <c r="FL40" s="110">
        <f>FM40+FN40</f>
        <v>192175358.45999998</v>
      </c>
      <c r="FM40" s="107">
        <f>FM39+FM16</f>
        <v>192003990.45999998</v>
      </c>
      <c r="FN40" s="110">
        <f>FN39+FN16</f>
        <v>171368</v>
      </c>
      <c r="FO40" s="110">
        <f>FP40+FQ40</f>
        <v>200889421.96000004</v>
      </c>
      <c r="FP40" s="107">
        <f>FP39+FP16</f>
        <v>200853491.96000004</v>
      </c>
      <c r="FQ40" s="110">
        <f>FQ39+FQ16</f>
        <v>35930</v>
      </c>
      <c r="FR40" s="110">
        <f>FS40+FT40</f>
        <v>69370782.210000008</v>
      </c>
      <c r="FS40" s="107">
        <f>FS39+FS16</f>
        <v>69332922.210000008</v>
      </c>
      <c r="FT40" s="110">
        <f>FT39+FT16</f>
        <v>37860</v>
      </c>
      <c r="FU40" s="108">
        <f t="shared" si="140"/>
        <v>1.0453443332684811</v>
      </c>
      <c r="FV40" s="108">
        <f t="shared" si="140"/>
        <v>1.0460901957235293</v>
      </c>
      <c r="FW40" s="108">
        <f t="shared" si="140"/>
        <v>0.2096657485644928</v>
      </c>
      <c r="FX40" s="108" t="str">
        <f t="shared" si="141"/>
        <v>СВ.200</v>
      </c>
      <c r="FY40" s="108" t="str">
        <f t="shared" si="141"/>
        <v>СВ.200</v>
      </c>
      <c r="FZ40" s="108">
        <f t="shared" si="142"/>
        <v>1.0537155580295019</v>
      </c>
      <c r="GA40" s="110">
        <f>GB40+GC40</f>
        <v>11.6</v>
      </c>
      <c r="GB40" s="107">
        <f>GB39+GB16</f>
        <v>11.6</v>
      </c>
      <c r="GC40" s="110">
        <f>GC39+GC16</f>
        <v>0</v>
      </c>
      <c r="GD40" s="110">
        <f>GE40+GF40</f>
        <v>891.03</v>
      </c>
      <c r="GE40" s="107">
        <f>GE39+GE16</f>
        <v>891.03</v>
      </c>
      <c r="GF40" s="110">
        <f>GF39+GF16</f>
        <v>0</v>
      </c>
      <c r="GG40" s="108">
        <f t="shared" si="178"/>
        <v>1.3018641347653839E-2</v>
      </c>
      <c r="GH40" s="108">
        <f t="shared" si="178"/>
        <v>1.3018641347653839E-2</v>
      </c>
      <c r="GI40" s="108" t="str">
        <f t="shared" si="175"/>
        <v xml:space="preserve"> </v>
      </c>
      <c r="GJ40" s="108">
        <f t="shared" si="82"/>
        <v>0.86794515074210854</v>
      </c>
      <c r="GK40" s="108">
        <f t="shared" si="82"/>
        <v>0.85795670634044019</v>
      </c>
      <c r="GL40" s="108">
        <f t="shared" si="82"/>
        <v>0.9238419497429402</v>
      </c>
      <c r="GM40" s="108">
        <f t="shared" si="32"/>
        <v>0.873886421721083</v>
      </c>
      <c r="GN40" s="108">
        <f t="shared" si="32"/>
        <v>0.8644329982670963</v>
      </c>
      <c r="GO40" s="108">
        <f t="shared" si="32"/>
        <v>0.92726548562470013</v>
      </c>
      <c r="GP40" s="108">
        <f t="shared" si="33"/>
        <v>0.73805424620552318</v>
      </c>
      <c r="GQ40" s="108">
        <f t="shared" si="33"/>
        <v>0.71638894893107707</v>
      </c>
      <c r="GR40" s="108">
        <f t="shared" si="33"/>
        <v>0.8506498485679661</v>
      </c>
      <c r="GS40" s="108">
        <f t="shared" si="34"/>
        <v>0.73749305221564465</v>
      </c>
      <c r="GT40" s="108">
        <f t="shared" si="34"/>
        <v>0.71577491713517982</v>
      </c>
      <c r="GU40" s="108">
        <f t="shared" si="34"/>
        <v>0.85181552600627042</v>
      </c>
      <c r="GV40" s="108">
        <f t="shared" si="146"/>
        <v>3.7130537044505349E-2</v>
      </c>
      <c r="GW40" s="108">
        <f t="shared" si="146"/>
        <v>1.5509560653790022E-2</v>
      </c>
      <c r="GX40" s="108">
        <f t="shared" si="146"/>
        <v>0.14949580162123968</v>
      </c>
      <c r="GY40" s="135">
        <f t="shared" si="37"/>
        <v>3.030102959554053E-2</v>
      </c>
      <c r="GZ40" s="135">
        <f t="shared" si="37"/>
        <v>3.0709722110704902E-2</v>
      </c>
      <c r="HA40" s="108">
        <f t="shared" si="37"/>
        <v>2.8149705866306999E-2</v>
      </c>
      <c r="HB40" s="108">
        <f t="shared" si="147"/>
        <v>7.583292965117662E-2</v>
      </c>
      <c r="HC40" s="108">
        <f t="shared" si="147"/>
        <v>9.0424467238908568E-2</v>
      </c>
      <c r="HD40" s="108" t="str">
        <f t="shared" si="147"/>
        <v xml:space="preserve"> </v>
      </c>
      <c r="HE40" s="108">
        <f t="shared" si="87"/>
        <v>7.5656543094486842E-2</v>
      </c>
      <c r="HF40" s="108">
        <f t="shared" si="87"/>
        <v>9.0029211636075121E-2</v>
      </c>
      <c r="HG40" s="108" t="str">
        <f t="shared" si="87"/>
        <v xml:space="preserve"> </v>
      </c>
      <c r="HH40" s="108">
        <f t="shared" si="88"/>
        <v>1.3942849297180829E-4</v>
      </c>
      <c r="HI40" s="108">
        <f t="shared" si="88"/>
        <v>1.6625689199789543E-4</v>
      </c>
      <c r="HJ40" s="108" t="str">
        <f t="shared" si="88"/>
        <v xml:space="preserve"> </v>
      </c>
      <c r="HK40" s="108">
        <f t="shared" si="148"/>
        <v>2.1231263512673935E-5</v>
      </c>
      <c r="HL40" s="108">
        <f t="shared" si="148"/>
        <v>2.5264621378439497E-5</v>
      </c>
      <c r="HM40" s="108" t="str">
        <f t="shared" si="148"/>
        <v xml:space="preserve"> </v>
      </c>
      <c r="HN40" s="108">
        <f t="shared" si="40"/>
        <v>7.6229351757983579E-2</v>
      </c>
      <c r="HO40" s="108">
        <f t="shared" si="40"/>
        <v>7.297463689187457E-2</v>
      </c>
      <c r="HP40" s="108">
        <f t="shared" si="40"/>
        <v>9.3144263020234458E-2</v>
      </c>
      <c r="HQ40" s="108">
        <f t="shared" si="41"/>
        <v>6.413217908710428E-2</v>
      </c>
      <c r="HR40" s="108">
        <f t="shared" si="41"/>
        <v>5.7168460596696453E-2</v>
      </c>
      <c r="HS40" s="108">
        <f t="shared" si="41"/>
        <v>0.10078861950684519</v>
      </c>
      <c r="HT40" s="108">
        <f t="shared" si="168"/>
        <v>6.7652634769847448E-3</v>
      </c>
      <c r="HU40" s="108">
        <f t="shared" si="168"/>
        <v>5.8570504359658172E-3</v>
      </c>
      <c r="HV40" s="108">
        <f t="shared" si="168"/>
        <v>1.1485290769089655E-2</v>
      </c>
      <c r="HW40" s="108">
        <f t="shared" si="43"/>
        <v>6.2907961426310506E-3</v>
      </c>
      <c r="HX40" s="108">
        <f t="shared" si="43"/>
        <v>5.604934080828689E-3</v>
      </c>
      <c r="HY40" s="108">
        <f t="shared" si="43"/>
        <v>9.901117530442715E-3</v>
      </c>
      <c r="HZ40" s="108">
        <f t="shared" si="44"/>
        <v>1.6278587197532682E-2</v>
      </c>
      <c r="IA40" s="108">
        <f t="shared" si="44"/>
        <v>1.9400268827963498E-2</v>
      </c>
      <c r="IB40" s="115">
        <f t="shared" si="44"/>
        <v>5.5056123407809568E-5</v>
      </c>
      <c r="IC40" s="108">
        <f t="shared" si="45"/>
        <v>4.0347316909124444E-2</v>
      </c>
      <c r="ID40" s="108">
        <f t="shared" si="45"/>
        <v>4.8003613518036878E-2</v>
      </c>
      <c r="IE40" s="108">
        <f t="shared" si="45"/>
        <v>4.5202332401180737E-5</v>
      </c>
      <c r="IF40" s="116"/>
      <c r="IG40" s="116"/>
      <c r="IH40" s="116"/>
      <c r="II40" s="116"/>
      <c r="IJ40" s="116"/>
      <c r="IK40" s="116"/>
      <c r="IL40" s="116"/>
      <c r="IM40" s="116"/>
      <c r="IN40" s="116"/>
      <c r="IO40" s="116"/>
      <c r="IP40" s="116"/>
      <c r="IQ40" s="116"/>
      <c r="IR40" s="116"/>
      <c r="IS40" s="116"/>
      <c r="IT40" s="116"/>
      <c r="IU40" s="116"/>
      <c r="IV40" s="116"/>
    </row>
    <row r="41" spans="1:256" s="117" customFormat="1" ht="15.75" customHeight="1" x14ac:dyDescent="0.2">
      <c r="A41" s="4"/>
      <c r="B41" s="104" t="s">
        <v>117</v>
      </c>
      <c r="C41" s="136">
        <v>49163398143.029999</v>
      </c>
      <c r="D41" s="107"/>
      <c r="E41" s="107"/>
      <c r="F41" s="136">
        <v>26188060690</v>
      </c>
      <c r="G41" s="107"/>
      <c r="H41" s="107"/>
      <c r="I41" s="136">
        <v>23015368161.52</v>
      </c>
      <c r="J41" s="107"/>
      <c r="K41" s="107"/>
      <c r="L41" s="108">
        <f t="shared" si="151"/>
        <v>0.53267393384427264</v>
      </c>
      <c r="M41" s="108"/>
      <c r="N41" s="108"/>
      <c r="O41" s="108">
        <f>IF(I41=0," ",IF(F41/I41*100&gt;200,"СВ.200",F41/I41))</f>
        <v>1.1378510439726317</v>
      </c>
      <c r="P41" s="108"/>
      <c r="Q41" s="108"/>
      <c r="R41" s="110">
        <v>45500560800</v>
      </c>
      <c r="S41" s="107"/>
      <c r="T41" s="107"/>
      <c r="U41" s="110">
        <v>22653400796.369999</v>
      </c>
      <c r="V41" s="107"/>
      <c r="W41" s="107"/>
      <c r="X41" s="110">
        <v>21320221953.459999</v>
      </c>
      <c r="Y41" s="110"/>
      <c r="Z41" s="110"/>
      <c r="AA41" s="108">
        <f t="shared" si="152"/>
        <v>0.49787080418512114</v>
      </c>
      <c r="AB41" s="108"/>
      <c r="AC41" s="108"/>
      <c r="AD41" s="108">
        <f>IF(X41=0," ",IF(U41/X41*100&gt;200,"СВ.200",U41/X41))</f>
        <v>1.0625311896761769</v>
      </c>
      <c r="AE41" s="108"/>
      <c r="AF41" s="108"/>
      <c r="AG41" s="110">
        <v>14266373000</v>
      </c>
      <c r="AH41" s="107"/>
      <c r="AI41" s="107"/>
      <c r="AJ41" s="110">
        <v>6494769840.6199999</v>
      </c>
      <c r="AK41" s="107"/>
      <c r="AL41" s="107"/>
      <c r="AM41" s="110">
        <v>5504104379.4200001</v>
      </c>
      <c r="AN41" s="110"/>
      <c r="AO41" s="110"/>
      <c r="AP41" s="108">
        <f>AJ41/AG41</f>
        <v>0.4552502476011247</v>
      </c>
      <c r="AQ41" s="108"/>
      <c r="AR41" s="108"/>
      <c r="AS41" s="108">
        <f>AJ41/AM41</f>
        <v>1.1799866777425454</v>
      </c>
      <c r="AT41" s="108"/>
      <c r="AU41" s="108" t="str">
        <f>IF(AO41=0," ",IF(AL41/AO41*100&gt;200,"СВ.200",AL41/AO41))</f>
        <v xml:space="preserve"> </v>
      </c>
      <c r="AV41" s="110">
        <v>4616380700</v>
      </c>
      <c r="AW41" s="107"/>
      <c r="AX41" s="107"/>
      <c r="AY41" s="110">
        <v>1872909354.2800002</v>
      </c>
      <c r="AZ41" s="107"/>
      <c r="BA41" s="107"/>
      <c r="BB41" s="110">
        <v>2404218702.4899998</v>
      </c>
      <c r="BC41" s="110"/>
      <c r="BD41" s="110"/>
      <c r="BE41" s="108">
        <f t="shared" si="153"/>
        <v>0.4057094672196338</v>
      </c>
      <c r="BF41" s="108"/>
      <c r="BG41" s="109"/>
      <c r="BH41" s="112">
        <f t="shared" si="108"/>
        <v>0.77900956029510404</v>
      </c>
      <c r="BI41" s="112"/>
      <c r="BJ41" s="112"/>
      <c r="BK41" s="110">
        <v>8220136000</v>
      </c>
      <c r="BL41" s="107"/>
      <c r="BM41" s="107"/>
      <c r="BN41" s="110">
        <v>5004673200.0200005</v>
      </c>
      <c r="BO41" s="107"/>
      <c r="BP41" s="107"/>
      <c r="BQ41" s="110">
        <v>4293413020.4899998</v>
      </c>
      <c r="BR41" s="110"/>
      <c r="BS41" s="110"/>
      <c r="BT41" s="108">
        <f>BN41/BK41</f>
        <v>0.60883094878478905</v>
      </c>
      <c r="BU41" s="108"/>
      <c r="BV41" s="109"/>
      <c r="BW41" s="108">
        <f>BN41/BQ41</f>
        <v>1.1656631160653688</v>
      </c>
      <c r="BX41" s="108"/>
      <c r="BY41" s="109"/>
      <c r="BZ41" s="110">
        <v>0</v>
      </c>
      <c r="CA41" s="107"/>
      <c r="CB41" s="107"/>
      <c r="CC41" s="110">
        <v>0</v>
      </c>
      <c r="CD41" s="107"/>
      <c r="CE41" s="107"/>
      <c r="CF41" s="110">
        <v>0</v>
      </c>
      <c r="CG41" s="110"/>
      <c r="CH41" s="110"/>
      <c r="CI41" s="108" t="str">
        <f t="shared" si="169"/>
        <v xml:space="preserve"> </v>
      </c>
      <c r="CJ41" s="108" t="str">
        <f t="shared" si="169"/>
        <v xml:space="preserve"> </v>
      </c>
      <c r="CK41" s="109"/>
      <c r="CL41" s="134" t="str">
        <f t="shared" si="163"/>
        <v xml:space="preserve"> </v>
      </c>
      <c r="CM41" s="134" t="str">
        <f t="shared" si="156"/>
        <v xml:space="preserve"> </v>
      </c>
      <c r="CN41" s="109"/>
      <c r="CO41" s="110">
        <v>0</v>
      </c>
      <c r="CP41" s="107"/>
      <c r="CQ41" s="107"/>
      <c r="CR41" s="110">
        <v>0</v>
      </c>
      <c r="CS41" s="107"/>
      <c r="CT41" s="107"/>
      <c r="CU41" s="110">
        <v>0</v>
      </c>
      <c r="CV41" s="110"/>
      <c r="CW41" s="110"/>
      <c r="CX41" s="108" t="str">
        <f t="shared" si="171"/>
        <v xml:space="preserve"> </v>
      </c>
      <c r="CY41" s="108" t="str">
        <f t="shared" si="171"/>
        <v xml:space="preserve"> </v>
      </c>
      <c r="CZ41" s="108" t="str">
        <f t="shared" si="171"/>
        <v xml:space="preserve"> </v>
      </c>
      <c r="DA41" s="108" t="str">
        <f t="shared" si="172"/>
        <v xml:space="preserve"> </v>
      </c>
      <c r="DB41" s="108" t="str">
        <f t="shared" si="172"/>
        <v xml:space="preserve"> </v>
      </c>
      <c r="DC41" s="108" t="str">
        <f t="shared" si="172"/>
        <v xml:space="preserve"> </v>
      </c>
      <c r="DD41" s="110"/>
      <c r="DE41" s="107"/>
      <c r="DF41" s="107"/>
      <c r="DG41" s="110"/>
      <c r="DH41" s="107"/>
      <c r="DI41" s="107"/>
      <c r="DJ41" s="110"/>
      <c r="DK41" s="110"/>
      <c r="DL41" s="110"/>
      <c r="DM41" s="108" t="str">
        <f t="shared" si="181"/>
        <v xml:space="preserve"> </v>
      </c>
      <c r="DN41" s="108" t="str">
        <f t="shared" si="181"/>
        <v xml:space="preserve"> </v>
      </c>
      <c r="DO41" s="108" t="str">
        <f t="shared" si="181"/>
        <v xml:space="preserve"> </v>
      </c>
      <c r="DP41" s="134"/>
      <c r="DQ41" s="134"/>
      <c r="DR41" s="134"/>
      <c r="DS41" s="110">
        <v>0</v>
      </c>
      <c r="DT41" s="107"/>
      <c r="DU41" s="107"/>
      <c r="DV41" s="110">
        <v>0</v>
      </c>
      <c r="DW41" s="107"/>
      <c r="DX41" s="107"/>
      <c r="DY41" s="110">
        <v>0</v>
      </c>
      <c r="DZ41" s="110"/>
      <c r="EA41" s="110"/>
      <c r="EB41" s="108" t="str">
        <f t="shared" si="182"/>
        <v xml:space="preserve"> </v>
      </c>
      <c r="EC41" s="108" t="str">
        <f t="shared" si="182"/>
        <v xml:space="preserve"> </v>
      </c>
      <c r="ED41" s="108" t="str">
        <f t="shared" si="182"/>
        <v xml:space="preserve"> </v>
      </c>
      <c r="EE41" s="108" t="str">
        <f t="shared" si="183"/>
        <v xml:space="preserve"> </v>
      </c>
      <c r="EF41" s="108" t="str">
        <f t="shared" si="183"/>
        <v xml:space="preserve"> </v>
      </c>
      <c r="EG41" s="108" t="str">
        <f t="shared" si="183"/>
        <v xml:space="preserve"> </v>
      </c>
      <c r="EH41" s="110">
        <v>0</v>
      </c>
      <c r="EI41" s="107"/>
      <c r="EJ41" s="107"/>
      <c r="EK41" s="110">
        <v>0</v>
      </c>
      <c r="EL41" s="107"/>
      <c r="EM41" s="107"/>
      <c r="EN41" s="110">
        <v>0</v>
      </c>
      <c r="EO41" s="110"/>
      <c r="EP41" s="110"/>
      <c r="EQ41" s="108" t="str">
        <f>IF(EH41=0," ",IF(EK41/EH41*100&gt;200,"СВ.200",EK41/EH41))</f>
        <v xml:space="preserve"> </v>
      </c>
      <c r="ER41" s="108" t="str">
        <f t="shared" si="173"/>
        <v xml:space="preserve"> </v>
      </c>
      <c r="ES41" s="108" t="str">
        <f t="shared" si="173"/>
        <v xml:space="preserve"> </v>
      </c>
      <c r="ET41" s="108" t="str">
        <f t="shared" si="174"/>
        <v xml:space="preserve"> </v>
      </c>
      <c r="EU41" s="108" t="str">
        <f t="shared" si="174"/>
        <v xml:space="preserve"> </v>
      </c>
      <c r="EV41" s="108" t="str">
        <f t="shared" si="174"/>
        <v xml:space="preserve"> </v>
      </c>
      <c r="EW41" s="110">
        <v>16000</v>
      </c>
      <c r="EX41" s="107"/>
      <c r="EY41" s="110"/>
      <c r="EZ41" s="110">
        <v>6669</v>
      </c>
      <c r="FA41" s="107"/>
      <c r="FB41" s="110"/>
      <c r="FC41" s="110">
        <v>7386</v>
      </c>
      <c r="FD41" s="110"/>
      <c r="FE41" s="110"/>
      <c r="FF41" s="108">
        <f t="shared" si="177"/>
        <v>0.41681249999999997</v>
      </c>
      <c r="FG41" s="108" t="str">
        <f t="shared" si="177"/>
        <v xml:space="preserve"> </v>
      </c>
      <c r="FH41" s="108" t="str">
        <f t="shared" si="136"/>
        <v xml:space="preserve"> </v>
      </c>
      <c r="FI41" s="108">
        <f t="shared" si="170"/>
        <v>0.90292445166531277</v>
      </c>
      <c r="FJ41" s="108" t="str">
        <f t="shared" si="170"/>
        <v xml:space="preserve"> </v>
      </c>
      <c r="FK41" s="108" t="str">
        <f>IF(FE41=0," ",IF(FB41/FE41*100&gt;200,"СВ.200",FB41/FE41))</f>
        <v xml:space="preserve"> </v>
      </c>
      <c r="FL41" s="110">
        <v>108969000</v>
      </c>
      <c r="FM41" s="107"/>
      <c r="FN41" s="110"/>
      <c r="FO41" s="110">
        <v>59654321.390000001</v>
      </c>
      <c r="FP41" s="107"/>
      <c r="FQ41" s="110"/>
      <c r="FR41" s="110">
        <v>50982088.469999999</v>
      </c>
      <c r="FS41" s="110"/>
      <c r="FT41" s="110"/>
      <c r="FU41" s="108">
        <f t="shared" si="140"/>
        <v>0.54744304701337076</v>
      </c>
      <c r="FV41" s="108" t="str">
        <f t="shared" si="140"/>
        <v xml:space="preserve"> </v>
      </c>
      <c r="FW41" s="108" t="str">
        <f t="shared" si="140"/>
        <v xml:space="preserve"> </v>
      </c>
      <c r="FX41" s="108">
        <f t="shared" si="141"/>
        <v>1.1701035242034683</v>
      </c>
      <c r="FY41" s="108" t="str">
        <f t="shared" si="141"/>
        <v xml:space="preserve"> </v>
      </c>
      <c r="FZ41" s="108" t="str">
        <f t="shared" si="142"/>
        <v xml:space="preserve"> </v>
      </c>
      <c r="GA41" s="110"/>
      <c r="GB41" s="107"/>
      <c r="GC41" s="110"/>
      <c r="GD41" s="110">
        <v>375.68</v>
      </c>
      <c r="GE41" s="110"/>
      <c r="GF41" s="110"/>
      <c r="GG41" s="108">
        <f>IF(GD41&lt;=0," ",IF(GA41/GD41*100&gt;200,"СВ.200",GA41/GD41))</f>
        <v>0</v>
      </c>
      <c r="GH41" s="108" t="str">
        <f>IF(GE41=0," ",IF(GB41/GE41*100&gt;200,"СВ.200",GB41/GE41))</f>
        <v xml:space="preserve"> </v>
      </c>
      <c r="GI41" s="108"/>
      <c r="GJ41" s="108">
        <f t="shared" si="82"/>
        <v>0.92634720434782525</v>
      </c>
      <c r="GK41" s="108" t="str">
        <f t="shared" si="82"/>
        <v xml:space="preserve"> </v>
      </c>
      <c r="GL41" s="108" t="str">
        <f t="shared" si="82"/>
        <v xml:space="preserve"> </v>
      </c>
      <c r="GM41" s="108">
        <f t="shared" si="32"/>
        <v>0.8650278103647544</v>
      </c>
      <c r="GN41" s="108" t="str">
        <f t="shared" si="32"/>
        <v xml:space="preserve"> </v>
      </c>
      <c r="GO41" s="108" t="str">
        <f t="shared" si="32"/>
        <v xml:space="preserve"> </v>
      </c>
      <c r="GP41" s="108">
        <f t="shared" si="33"/>
        <v>0.2581635590583875</v>
      </c>
      <c r="GQ41" s="108" t="str">
        <f t="shared" si="33"/>
        <v xml:space="preserve"> </v>
      </c>
      <c r="GR41" s="108" t="str">
        <f t="shared" si="33"/>
        <v xml:space="preserve"> </v>
      </c>
      <c r="GS41" s="108">
        <f t="shared" si="34"/>
        <v>0.28670175833646699</v>
      </c>
      <c r="GT41" s="108" t="str">
        <f t="shared" si="34"/>
        <v xml:space="preserve"> </v>
      </c>
      <c r="GU41" s="108" t="str">
        <f t="shared" si="34"/>
        <v xml:space="preserve"> </v>
      </c>
      <c r="GV41" s="108">
        <f t="shared" si="146"/>
        <v>0.11276705785419021</v>
      </c>
      <c r="GW41" s="108" t="str">
        <f t="shared" si="146"/>
        <v xml:space="preserve"> </v>
      </c>
      <c r="GX41" s="108" t="str">
        <f t="shared" si="146"/>
        <v xml:space="preserve"> </v>
      </c>
      <c r="GY41" s="135">
        <f t="shared" si="37"/>
        <v>8.2676741170805437E-2</v>
      </c>
      <c r="GZ41" s="135" t="str">
        <f t="shared" si="37"/>
        <v xml:space="preserve"> </v>
      </c>
      <c r="HA41" s="108" t="str">
        <f t="shared" si="37"/>
        <v xml:space="preserve"> </v>
      </c>
      <c r="HB41" s="108">
        <f>IF(BQ41&lt;=0," ",IF(X41&lt;=0," ",IF(BQ41/X41*100&gt;200,"СВ.200",BQ41/X41)))</f>
        <v>0.20137750112837047</v>
      </c>
      <c r="HC41" s="108" t="str">
        <f>IF(BR41&lt;=0," ",IF(Y41&lt;=0," ",IF(DR41/Y41*100&gt;200,"СВ.200",BR41/Y41)))</f>
        <v xml:space="preserve"> </v>
      </c>
      <c r="HD41" s="108" t="str">
        <f>IF(CB41&lt;=0," ",IF(T41&lt;=0," ",IF(CB41/T41*100&gt;200,"СВ.200",CB41/T41)))</f>
        <v xml:space="preserve"> </v>
      </c>
      <c r="HE41" s="108">
        <f t="shared" si="87"/>
        <v>0.22092370346539553</v>
      </c>
      <c r="HF41" s="108" t="str">
        <f t="shared" si="87"/>
        <v xml:space="preserve"> </v>
      </c>
      <c r="HG41" s="108" t="str">
        <f>IF(BY41&lt;=0," ",IF(Q41&lt;=0," ",IF(BY41/Q41*100&gt;200,"СВ.200",BY41/Q41)))</f>
        <v xml:space="preserve"> </v>
      </c>
      <c r="HH41" s="108" t="str">
        <f t="shared" si="88"/>
        <v xml:space="preserve"> </v>
      </c>
      <c r="HI41" s="108" t="str">
        <f t="shared" si="88"/>
        <v xml:space="preserve"> </v>
      </c>
      <c r="HJ41" s="108" t="str">
        <f t="shared" si="88"/>
        <v xml:space="preserve"> </v>
      </c>
      <c r="HK41" s="108" t="str">
        <f t="shared" si="148"/>
        <v xml:space="preserve"> </v>
      </c>
      <c r="HL41" s="108"/>
      <c r="HM41" s="108" t="str">
        <f>IF(CE41&lt;=0," ",IF(W41&lt;=0," ",IF(CE41/W41*100&gt;200,"СВ.200",CE41/W41)))</f>
        <v xml:space="preserve"> </v>
      </c>
      <c r="HN41" s="108" t="str">
        <f t="shared" si="40"/>
        <v xml:space="preserve"> </v>
      </c>
      <c r="HO41" s="108" t="str">
        <f t="shared" si="40"/>
        <v xml:space="preserve"> </v>
      </c>
      <c r="HP41" s="108" t="str">
        <f t="shared" si="40"/>
        <v xml:space="preserve"> </v>
      </c>
      <c r="HQ41" s="108" t="str">
        <f t="shared" si="41"/>
        <v xml:space="preserve"> </v>
      </c>
      <c r="HR41" s="108" t="str">
        <f t="shared" si="41"/>
        <v xml:space="preserve"> </v>
      </c>
      <c r="HS41" s="108" t="str">
        <f t="shared" si="41"/>
        <v xml:space="preserve"> </v>
      </c>
      <c r="HT41" s="108" t="str">
        <f t="shared" si="168"/>
        <v xml:space="preserve"> </v>
      </c>
      <c r="HU41" s="108" t="str">
        <f t="shared" si="168"/>
        <v xml:space="preserve"> </v>
      </c>
      <c r="HV41" s="108" t="str">
        <f t="shared" si="168"/>
        <v xml:space="preserve"> </v>
      </c>
      <c r="HW41" s="108" t="str">
        <f t="shared" si="43"/>
        <v xml:space="preserve"> </v>
      </c>
      <c r="HX41" s="108" t="str">
        <f t="shared" si="43"/>
        <v xml:space="preserve"> </v>
      </c>
      <c r="HY41" s="108" t="str">
        <f t="shared" si="43"/>
        <v xml:space="preserve"> </v>
      </c>
      <c r="HZ41" s="108">
        <f t="shared" si="44"/>
        <v>2.3912550526579419E-3</v>
      </c>
      <c r="IA41" s="108" t="str">
        <f t="shared" si="44"/>
        <v xml:space="preserve"> </v>
      </c>
      <c r="IB41" s="115" t="str">
        <f t="shared" si="44"/>
        <v xml:space="preserve"> </v>
      </c>
      <c r="IC41" s="108">
        <f t="shared" si="45"/>
        <v>2.6333494880626958E-3</v>
      </c>
      <c r="ID41" s="108" t="str">
        <f t="shared" si="45"/>
        <v xml:space="preserve"> </v>
      </c>
      <c r="IE41" s="108" t="str">
        <f t="shared" si="45"/>
        <v xml:space="preserve"> </v>
      </c>
      <c r="IF41" s="116"/>
      <c r="IG41" s="116"/>
      <c r="IH41" s="116"/>
      <c r="II41" s="116"/>
      <c r="IJ41" s="116"/>
      <c r="IK41" s="116"/>
      <c r="IL41" s="116"/>
      <c r="IM41" s="116"/>
      <c r="IN41" s="116"/>
      <c r="IO41" s="116"/>
      <c r="IP41" s="116"/>
      <c r="IQ41" s="116"/>
      <c r="IR41" s="116"/>
      <c r="IS41" s="116"/>
      <c r="IT41" s="116"/>
      <c r="IU41" s="116"/>
      <c r="IV41" s="116"/>
    </row>
    <row r="42" spans="1:256" s="117" customFormat="1" x14ac:dyDescent="0.2">
      <c r="A42" s="4"/>
      <c r="B42" s="137" t="s">
        <v>192</v>
      </c>
      <c r="C42" s="136">
        <v>60731239297.089996</v>
      </c>
      <c r="D42" s="110">
        <f>D16+D39</f>
        <v>9685167258.6900024</v>
      </c>
      <c r="E42" s="110">
        <f>E40</f>
        <v>1896215106.4600003</v>
      </c>
      <c r="F42" s="136">
        <v>31884980430.060001</v>
      </c>
      <c r="G42" s="110">
        <f>G16+G39</f>
        <v>4840320498.2200003</v>
      </c>
      <c r="H42" s="110">
        <f>H40</f>
        <v>857219965.59000003</v>
      </c>
      <c r="I42" s="136">
        <v>27925092710.919998</v>
      </c>
      <c r="J42" s="110">
        <f>J16+J39</f>
        <v>4165492757.9200001</v>
      </c>
      <c r="K42" s="110">
        <f>K40</f>
        <v>744350187.51999998</v>
      </c>
      <c r="L42" s="108">
        <f t="shared" si="151"/>
        <v>0.52501777996135512</v>
      </c>
      <c r="M42" s="108">
        <f t="shared" si="151"/>
        <v>0.49976633019703709</v>
      </c>
      <c r="N42" s="108">
        <f t="shared" si="151"/>
        <v>0.45206894653968027</v>
      </c>
      <c r="O42" s="108">
        <f>IF(I42=0," ",IF(F42/I42*100&gt;200,"СВ.200",F42/I42))</f>
        <v>1.1418039238090516</v>
      </c>
      <c r="P42" s="108">
        <f t="shared" si="179"/>
        <v>1.1620043004556726</v>
      </c>
      <c r="Q42" s="108">
        <f t="shared" si="179"/>
        <v>1.1516353189162962</v>
      </c>
      <c r="R42" s="110">
        <f>R41+R40</f>
        <v>55777477727.470001</v>
      </c>
      <c r="S42" s="110">
        <f>S16+S39</f>
        <v>8550880339.1399994</v>
      </c>
      <c r="T42" s="110">
        <f>T40</f>
        <v>1726036588.3300002</v>
      </c>
      <c r="U42" s="110">
        <f>U41+U40</f>
        <v>27632404044.900002</v>
      </c>
      <c r="V42" s="110">
        <f>V16+V39</f>
        <v>4184132760.8500004</v>
      </c>
      <c r="W42" s="110">
        <f>W40</f>
        <v>794870487.68000007</v>
      </c>
      <c r="X42" s="110">
        <f>X41+X40</f>
        <v>25581696328.860001</v>
      </c>
      <c r="Y42" s="110">
        <f>Y16+Y39</f>
        <v>3573812446.8699999</v>
      </c>
      <c r="Z42" s="110">
        <f>Z40</f>
        <v>687661928.52999997</v>
      </c>
      <c r="AA42" s="108">
        <f t="shared" si="152"/>
        <v>0.49540433111573356</v>
      </c>
      <c r="AB42" s="108">
        <f t="shared" si="152"/>
        <v>0.48932187036905928</v>
      </c>
      <c r="AC42" s="108">
        <f t="shared" si="152"/>
        <v>0.4605177509296397</v>
      </c>
      <c r="AD42" s="108">
        <f>IF(X42=0," ",IF(U42/X42*100&gt;200,"СВ.200",U42/X42))</f>
        <v>1.0801630857343301</v>
      </c>
      <c r="AE42" s="108">
        <f t="shared" si="180"/>
        <v>1.1707756976767285</v>
      </c>
      <c r="AF42" s="108">
        <f t="shared" si="180"/>
        <v>1.1559030021905932</v>
      </c>
      <c r="AG42" s="110">
        <f>AG40+AG41</f>
        <v>21879379832.470001</v>
      </c>
      <c r="AH42" s="110">
        <f>AH16+AH39</f>
        <v>6219384103.5300007</v>
      </c>
      <c r="AI42" s="110">
        <f>AI40</f>
        <v>1393622728.9400001</v>
      </c>
      <c r="AJ42" s="110">
        <f>AJ40+AJ41</f>
        <v>10166750143.369999</v>
      </c>
      <c r="AK42" s="110">
        <f>AK16+AK39</f>
        <v>2994897280.1800003</v>
      </c>
      <c r="AL42" s="110">
        <f>AL40</f>
        <v>677083022.56999993</v>
      </c>
      <c r="AM42" s="110">
        <f>AM40+AM41</f>
        <v>8649303637.2799988</v>
      </c>
      <c r="AN42" s="110">
        <f>AN16+AN39</f>
        <v>2560239742.4899998</v>
      </c>
      <c r="AO42" s="110">
        <f>AO40</f>
        <v>584959515.37</v>
      </c>
      <c r="AP42" s="108">
        <f>AJ42/AG42</f>
        <v>0.46467268365084446</v>
      </c>
      <c r="AQ42" s="108">
        <f>AK42/AH42</f>
        <v>0.48154242129540692</v>
      </c>
      <c r="AR42" s="108">
        <f>AL42/AI42</f>
        <v>0.48584384317913243</v>
      </c>
      <c r="AS42" s="108">
        <f>AJ42/AM42</f>
        <v>1.1754414655475318</v>
      </c>
      <c r="AT42" s="108">
        <f>AK42/AN42</f>
        <v>1.1697722015936163</v>
      </c>
      <c r="AU42" s="108">
        <f>IF(AO42=0," ",IF(AL42/AO42*100&gt;200,"СВ.200",AL42/AO42))</f>
        <v>1.1574869794907596</v>
      </c>
      <c r="AV42" s="110">
        <f>AV40+AV41</f>
        <v>4981111179.96</v>
      </c>
      <c r="AW42" s="110">
        <f>AW16+AW39</f>
        <v>311224762.79000002</v>
      </c>
      <c r="AX42" s="110">
        <f>AX40</f>
        <v>53505717.170000002</v>
      </c>
      <c r="AY42" s="110">
        <f>AY40+AY41</f>
        <v>2023778279.0700002</v>
      </c>
      <c r="AZ42" s="110">
        <f>AZ16+AZ39</f>
        <v>128493554.36</v>
      </c>
      <c r="BA42" s="110">
        <f>BA40</f>
        <v>22375370.430000003</v>
      </c>
      <c r="BB42" s="110">
        <f>BB40+BB41</f>
        <v>2562449534.6499996</v>
      </c>
      <c r="BC42" s="110">
        <f>BC16+BC39</f>
        <v>55428260.909999996</v>
      </c>
      <c r="BD42" s="110">
        <f>BD40</f>
        <v>102802571.24999999</v>
      </c>
      <c r="BE42" s="108">
        <f t="shared" si="153"/>
        <v>0.40629052553816952</v>
      </c>
      <c r="BF42" s="108">
        <f>BC42/AW42</f>
        <v>0.17809720670395501</v>
      </c>
      <c r="BG42" s="109"/>
      <c r="BH42" s="112">
        <f t="shared" si="108"/>
        <v>0.78978268711404087</v>
      </c>
      <c r="BI42" s="112">
        <f t="shared" si="108"/>
        <v>2.3181956686073484</v>
      </c>
      <c r="BJ42" s="112"/>
      <c r="BK42" s="110">
        <f>BK40+BK41</f>
        <v>8809345369.4300003</v>
      </c>
      <c r="BL42" s="110">
        <f>BL16+BL39</f>
        <v>589209369.42999995</v>
      </c>
      <c r="BM42" s="110">
        <f>BM40</f>
        <v>0</v>
      </c>
      <c r="BN42" s="110">
        <f>BN40+BN41</f>
        <v>5381367373.8600006</v>
      </c>
      <c r="BO42" s="110">
        <f>BO16+BO39</f>
        <v>376694173.83999997</v>
      </c>
      <c r="BP42" s="110">
        <f>BP40</f>
        <v>0</v>
      </c>
      <c r="BQ42" s="110">
        <f>BQ40+BQ41</f>
        <v>4616573107.0100002</v>
      </c>
      <c r="BR42" s="110">
        <f>BR16+BR39</f>
        <v>323160086.51999998</v>
      </c>
      <c r="BS42" s="110">
        <f>BS40</f>
        <v>0</v>
      </c>
      <c r="BT42" s="108">
        <f>BN42/BK42</f>
        <v>0.61087029151272754</v>
      </c>
      <c r="BU42" s="108">
        <f>BO42/BL42</f>
        <v>0.63932142525909463</v>
      </c>
      <c r="BV42" s="109"/>
      <c r="BW42" s="108">
        <f>BN42/BQ42</f>
        <v>1.1656627652421889</v>
      </c>
      <c r="BX42" s="108">
        <f>BO42/BR42</f>
        <v>1.1656581043051764</v>
      </c>
      <c r="BY42" s="109"/>
      <c r="BZ42" s="110">
        <f>BZ40+BZ41</f>
        <v>9359.7799999999988</v>
      </c>
      <c r="CA42" s="110">
        <f>CA16+CA39</f>
        <v>9359.7799999999988</v>
      </c>
      <c r="CB42" s="110">
        <f>CB40</f>
        <v>0</v>
      </c>
      <c r="CC42" s="110">
        <f>CC40+CC41</f>
        <v>105710.53</v>
      </c>
      <c r="CD42" s="110">
        <f>CD16+CD39</f>
        <v>105710.53</v>
      </c>
      <c r="CE42" s="110">
        <f>CE40</f>
        <v>0</v>
      </c>
      <c r="CF42" s="110">
        <f>CF40+CF41</f>
        <v>594170.94999999995</v>
      </c>
      <c r="CG42" s="110">
        <f>CG16+CG39</f>
        <v>594170.94999999995</v>
      </c>
      <c r="CH42" s="110">
        <f>CH40</f>
        <v>0</v>
      </c>
      <c r="CI42" s="108">
        <f t="shared" si="169"/>
        <v>8.8541605079456118E-2</v>
      </c>
      <c r="CJ42" s="108">
        <f t="shared" si="169"/>
        <v>8.8541605079456118E-2</v>
      </c>
      <c r="CK42" s="109"/>
      <c r="CL42" s="134">
        <f t="shared" si="163"/>
        <v>0.17791265291579805</v>
      </c>
      <c r="CM42" s="134">
        <f t="shared" si="156"/>
        <v>0.17791265291579805</v>
      </c>
      <c r="CN42" s="109"/>
      <c r="CO42" s="110">
        <f>CO40+CO41</f>
        <v>253419834.82999998</v>
      </c>
      <c r="CP42" s="110">
        <f>CP16+CP39</f>
        <v>253419834.82999998</v>
      </c>
      <c r="CQ42" s="110">
        <f>CQ40</f>
        <v>0</v>
      </c>
      <c r="CR42" s="110">
        <f>CR40+CR41</f>
        <v>186266165.81999999</v>
      </c>
      <c r="CS42" s="110">
        <f>CS16+CS39</f>
        <v>186266165.81999999</v>
      </c>
      <c r="CT42" s="110">
        <f>CT40</f>
        <v>0</v>
      </c>
      <c r="CU42" s="110">
        <f>CU40+CU41</f>
        <v>166349553.06999999</v>
      </c>
      <c r="CV42" s="110">
        <f>CV16+CV39</f>
        <v>166349553.06999999</v>
      </c>
      <c r="CW42" s="110">
        <f>CW40</f>
        <v>0</v>
      </c>
      <c r="CX42" s="108">
        <f t="shared" si="171"/>
        <v>0.73501020922435589</v>
      </c>
      <c r="CY42" s="108">
        <f t="shared" si="171"/>
        <v>0.73501020922435589</v>
      </c>
      <c r="CZ42" s="108" t="str">
        <f t="shared" si="171"/>
        <v xml:space="preserve"> </v>
      </c>
      <c r="DA42" s="108">
        <f t="shared" si="172"/>
        <v>1.1197274797703789</v>
      </c>
      <c r="DB42" s="108">
        <f t="shared" si="172"/>
        <v>1.1197274797703789</v>
      </c>
      <c r="DC42" s="108" t="str">
        <f t="shared" si="172"/>
        <v xml:space="preserve"> </v>
      </c>
      <c r="DD42" s="110">
        <f>DD40+DD41</f>
        <v>37594531.049999997</v>
      </c>
      <c r="DE42" s="110">
        <f>DE16+DE39</f>
        <v>30074009</v>
      </c>
      <c r="DF42" s="110">
        <f>DF40</f>
        <v>7520522.0499999989</v>
      </c>
      <c r="DG42" s="110">
        <f>DG40+DG41</f>
        <v>23653389.459999997</v>
      </c>
      <c r="DH42" s="110">
        <f>DH16+DH39</f>
        <v>16711317.039999997</v>
      </c>
      <c r="DI42" s="110">
        <f>DI40</f>
        <v>6942072.4200000009</v>
      </c>
      <c r="DJ42" s="110">
        <f>DJ40+DJ41</f>
        <v>24990019.209999997</v>
      </c>
      <c r="DK42" s="110">
        <f>DK16+DK39</f>
        <v>17690225.949999999</v>
      </c>
      <c r="DL42" s="110">
        <f>DL40</f>
        <v>7299793.2599999988</v>
      </c>
      <c r="DM42" s="108">
        <f t="shared" si="181"/>
        <v>0.6291710203418005</v>
      </c>
      <c r="DN42" s="108">
        <f t="shared" si="181"/>
        <v>0.55567307438127045</v>
      </c>
      <c r="DO42" s="108">
        <f t="shared" si="181"/>
        <v>0.92308384628697449</v>
      </c>
      <c r="DP42" s="108">
        <f>IF(DJ42&lt;=0," ",IF(DG42&lt;=0," ",IF(DG42/DJ42*100&gt;200,"СВ.200",DG42/DJ42)))</f>
        <v>0.94651345648165275</v>
      </c>
      <c r="DQ42" s="108">
        <f>IF(DK42&lt;=0," ",IF(DH42&lt;=0," ",IF(DH42/DK42*100&gt;200,"СВ.200",DH42/DK42)))</f>
        <v>0.94466385490118621</v>
      </c>
      <c r="DR42" s="108">
        <f>IF(DL42&lt;=0," ",IF(DI42&lt;=0," ",IF(DI42/DL42*100&gt;200,"СВ.200",DI42/DL42)))</f>
        <v>0.95099575737847708</v>
      </c>
      <c r="DS42" s="110">
        <f>DS40+DS41</f>
        <v>409635690.51999998</v>
      </c>
      <c r="DT42" s="110">
        <f>DT16+DT39</f>
        <v>343620100</v>
      </c>
      <c r="DU42" s="110">
        <f>DU40</f>
        <v>66015590.519999996</v>
      </c>
      <c r="DV42" s="110">
        <f>DV40+DV41</f>
        <v>31321894.43</v>
      </c>
      <c r="DW42" s="110">
        <f>DW16+DW39</f>
        <v>23451788.310000002</v>
      </c>
      <c r="DX42" s="110">
        <f>DX40</f>
        <v>7870106.1199999992</v>
      </c>
      <c r="DY42" s="110">
        <f>DY40+DY41</f>
        <v>28829996.949999996</v>
      </c>
      <c r="DZ42" s="110">
        <f>DZ16+DZ39</f>
        <v>20931999.749999996</v>
      </c>
      <c r="EA42" s="110">
        <f>EA40</f>
        <v>7897997.1999999993</v>
      </c>
      <c r="EB42" s="108">
        <f t="shared" si="182"/>
        <v>7.6462806232140912E-2</v>
      </c>
      <c r="EC42" s="108">
        <f t="shared" si="182"/>
        <v>6.8249174917299663E-2</v>
      </c>
      <c r="ED42" s="108">
        <f t="shared" si="182"/>
        <v>0.11921587094817673</v>
      </c>
      <c r="EE42" s="108">
        <f t="shared" si="183"/>
        <v>1.0864341915929341</v>
      </c>
      <c r="EF42" s="108">
        <f t="shared" si="183"/>
        <v>1.1203797339047841</v>
      </c>
      <c r="EG42" s="108">
        <f t="shared" si="183"/>
        <v>0.99646858826437668</v>
      </c>
      <c r="EH42" s="110">
        <f>EH40+EH41</f>
        <v>771580231.31999993</v>
      </c>
      <c r="EI42" s="110">
        <f>EI16+EI39</f>
        <v>571793468.31999993</v>
      </c>
      <c r="EJ42" s="110">
        <f>EJ40</f>
        <v>199786763</v>
      </c>
      <c r="EK42" s="110">
        <f>EK40+EK41</f>
        <v>319314328.00999999</v>
      </c>
      <c r="EL42" s="110">
        <f>EL16+EL39</f>
        <v>239200428.87</v>
      </c>
      <c r="EM42" s="110">
        <f>EM40</f>
        <v>80113899.140000001</v>
      </c>
      <c r="EN42" s="110">
        <f>EN40+EN41</f>
        <v>324849429.16999996</v>
      </c>
      <c r="EO42" s="110">
        <f>EO16+EO39</f>
        <v>260797665.63</v>
      </c>
      <c r="EP42" s="110">
        <f>EP40</f>
        <v>64051763.539999992</v>
      </c>
      <c r="EQ42" s="108">
        <f t="shared" si="173"/>
        <v>0.41384462049231757</v>
      </c>
      <c r="ER42" s="108">
        <f t="shared" si="173"/>
        <v>0.41833361540977465</v>
      </c>
      <c r="ES42" s="108">
        <f t="shared" si="173"/>
        <v>0.40099703272133197</v>
      </c>
      <c r="ET42" s="108">
        <f t="shared" si="174"/>
        <v>0.98296102543833208</v>
      </c>
      <c r="EU42" s="108">
        <f t="shared" si="174"/>
        <v>0.91718776811967129</v>
      </c>
      <c r="EV42" s="108">
        <f t="shared" si="174"/>
        <v>1.2507680462220105</v>
      </c>
      <c r="EW42" s="110">
        <f>EW40+EW41</f>
        <v>40157341</v>
      </c>
      <c r="EX42" s="110">
        <f>EX16+EX39</f>
        <v>40141341</v>
      </c>
      <c r="EY42" s="110">
        <f>EY40</f>
        <v>0</v>
      </c>
      <c r="EZ42" s="110">
        <f>EZ40+EZ41</f>
        <v>17465007.34</v>
      </c>
      <c r="FA42" s="110">
        <f>FA16+FA39</f>
        <v>17458338.34</v>
      </c>
      <c r="FB42" s="110">
        <f>FB40</f>
        <v>0</v>
      </c>
      <c r="FC42" s="110">
        <f>FC40+FC41</f>
        <v>19906742.27</v>
      </c>
      <c r="FD42" s="110">
        <f>FD16+FD39</f>
        <v>19899356.27</v>
      </c>
      <c r="FE42" s="110">
        <f>FE40</f>
        <v>0</v>
      </c>
      <c r="FF42" s="108">
        <f t="shared" si="177"/>
        <v>0.43491443669041735</v>
      </c>
      <c r="FG42" s="108">
        <f t="shared" si="177"/>
        <v>0.43492165196972365</v>
      </c>
      <c r="FH42" s="108" t="str">
        <f t="shared" si="136"/>
        <v xml:space="preserve"> </v>
      </c>
      <c r="FI42" s="108">
        <f t="shared" si="170"/>
        <v>0.87734130995005843</v>
      </c>
      <c r="FJ42" s="108">
        <f t="shared" si="170"/>
        <v>0.87733181431200136</v>
      </c>
      <c r="FK42" s="108" t="str">
        <f>IF(FE42=0," ",IF(FB42/FE42*100&gt;200,"СВ.200",FB42/FE42))</f>
        <v xml:space="preserve"> </v>
      </c>
      <c r="FL42" s="110">
        <f>FL40+FL41</f>
        <v>301144358.45999998</v>
      </c>
      <c r="FM42" s="110">
        <f>FM16+FM39</f>
        <v>192003990.45999998</v>
      </c>
      <c r="FN42" s="110">
        <f>FN40</f>
        <v>171368</v>
      </c>
      <c r="FO42" s="110">
        <f>FO40+FO41</f>
        <v>260543743.35000002</v>
      </c>
      <c r="FP42" s="110">
        <f>FP16+FP39</f>
        <v>200853491.96000004</v>
      </c>
      <c r="FQ42" s="110">
        <f>FQ40</f>
        <v>35930</v>
      </c>
      <c r="FR42" s="110">
        <f>FR40+FR41</f>
        <v>120352870.68000001</v>
      </c>
      <c r="FS42" s="110">
        <f>FS16+FS39</f>
        <v>69332922.210000008</v>
      </c>
      <c r="FT42" s="110">
        <f>FT40</f>
        <v>37860</v>
      </c>
      <c r="FU42" s="108">
        <f t="shared" si="140"/>
        <v>0.86517889520619129</v>
      </c>
      <c r="FV42" s="108">
        <f t="shared" si="140"/>
        <v>1.0460901957235293</v>
      </c>
      <c r="FW42" s="108">
        <f t="shared" si="140"/>
        <v>0.2096657485644928</v>
      </c>
      <c r="FX42" s="108" t="str">
        <f t="shared" si="141"/>
        <v>СВ.200</v>
      </c>
      <c r="FY42" s="108" t="str">
        <f t="shared" si="141"/>
        <v>СВ.200</v>
      </c>
      <c r="FZ42" s="108">
        <f t="shared" si="142"/>
        <v>1.0537155580295019</v>
      </c>
      <c r="GA42" s="110">
        <f>GA40+GA41</f>
        <v>11.6</v>
      </c>
      <c r="GB42" s="110">
        <f>GB16+GB39</f>
        <v>11.6</v>
      </c>
      <c r="GC42" s="110">
        <f>GC40</f>
        <v>0</v>
      </c>
      <c r="GD42" s="110">
        <f>GD40+GD41</f>
        <v>1266.71</v>
      </c>
      <c r="GE42" s="110">
        <f>GE16+GE39</f>
        <v>891.03</v>
      </c>
      <c r="GF42" s="110">
        <f>GF40</f>
        <v>0</v>
      </c>
      <c r="GG42" s="108">
        <f>IF(GD42&lt;=0," ",IF(GA42/GD42*100&gt;200,"СВ.200",GA42/GD42))</f>
        <v>9.1575814511608809E-3</v>
      </c>
      <c r="GH42" s="108">
        <f>IF(GB42&lt;0," ",IF(GE42&lt;0," ",IF(GE42=0," ",IF(GB42/GE42*100&gt;200,"СВ.200",GB42/GE42))))</f>
        <v>1.3018641347653839E-2</v>
      </c>
      <c r="GI42" s="108" t="str">
        <f>IF(GC42&lt;0," ",IF(GF42&lt;0," ",IF(GF42=0," ",IF(GC42/GF42*100&gt;200,"СВ.200",GC42/GF42))))</f>
        <v xml:space="preserve"> </v>
      </c>
      <c r="GJ42" s="108">
        <f t="shared" si="82"/>
        <v>0.91608277163772422</v>
      </c>
      <c r="GK42" s="108">
        <f t="shared" si="82"/>
        <v>0.85795670634044019</v>
      </c>
      <c r="GL42" s="108">
        <f t="shared" si="82"/>
        <v>0.9238419497429402</v>
      </c>
      <c r="GM42" s="108">
        <f t="shared" si="32"/>
        <v>0.86662759933354627</v>
      </c>
      <c r="GN42" s="108">
        <f t="shared" si="32"/>
        <v>0.8644329982670963</v>
      </c>
      <c r="GO42" s="108">
        <f t="shared" si="32"/>
        <v>0.92726548562470013</v>
      </c>
      <c r="GP42" s="108">
        <f t="shared" si="33"/>
        <v>0.33810516418030823</v>
      </c>
      <c r="GQ42" s="108">
        <f t="shared" si="33"/>
        <v>0.71638894893107707</v>
      </c>
      <c r="GR42" s="108">
        <f t="shared" si="33"/>
        <v>0.8506498485679661</v>
      </c>
      <c r="GS42" s="108">
        <f t="shared" si="34"/>
        <v>0.36792854240441791</v>
      </c>
      <c r="GT42" s="108">
        <f t="shared" si="34"/>
        <v>0.71577491713517982</v>
      </c>
      <c r="GU42" s="108">
        <f t="shared" si="34"/>
        <v>0.85181552600627042</v>
      </c>
      <c r="GV42" s="108">
        <f t="shared" si="146"/>
        <v>0.10016730328235392</v>
      </c>
      <c r="GW42" s="108">
        <f t="shared" si="146"/>
        <v>1.5509560653790022E-2</v>
      </c>
      <c r="GX42" s="108">
        <f t="shared" si="146"/>
        <v>0.14949580162123968</v>
      </c>
      <c r="GY42" s="135">
        <f t="shared" si="37"/>
        <v>7.3239312648351373E-2</v>
      </c>
      <c r="GZ42" s="135">
        <f t="shared" si="37"/>
        <v>3.0709722110704902E-2</v>
      </c>
      <c r="HA42" s="108">
        <f t="shared" si="37"/>
        <v>2.8149705866306999E-2</v>
      </c>
      <c r="HB42" s="108">
        <f>IF(BQ42&lt;=0," ",IF(X42&lt;=0," ",IF(BQ42/X42*100&gt;200,"СВ.200",BQ42/X42)))</f>
        <v>0.18046391637452952</v>
      </c>
      <c r="HC42" s="108">
        <f>IF(BR42&lt;=0," ",IF(Y42&lt;=0," ",IF(BR42/Y42*100&gt;200,"СВ.200",BR42/Y42)))</f>
        <v>9.0424467238908568E-2</v>
      </c>
      <c r="HD42" s="108" t="str">
        <f>IF(BS42&lt;=0," ",IF(Z42&lt;=0," ",IF(BS42/Z42*100&gt;200,"СВ.200",BS42/Z42)))</f>
        <v xml:space="preserve"> </v>
      </c>
      <c r="HE42" s="108">
        <f t="shared" si="87"/>
        <v>0.19474843249670915</v>
      </c>
      <c r="HF42" s="108">
        <f t="shared" si="87"/>
        <v>9.0029211636075121E-2</v>
      </c>
      <c r="HG42" s="108" t="str">
        <f>IF(BP42&lt;=0," ",IF(W42&lt;=0," ",IF(BP42/W42*100&gt;200,"СВ.200",BP42/W42)))</f>
        <v xml:space="preserve"> </v>
      </c>
      <c r="HH42" s="108">
        <f t="shared" si="88"/>
        <v>2.3226409318669214E-5</v>
      </c>
      <c r="HI42" s="108">
        <f t="shared" si="88"/>
        <v>1.6625689199789543E-4</v>
      </c>
      <c r="HJ42" s="108" t="str">
        <f t="shared" si="88"/>
        <v xml:space="preserve"> </v>
      </c>
      <c r="HK42" s="108">
        <f t="shared" si="148"/>
        <v>3.8256001840531336E-6</v>
      </c>
      <c r="HL42" s="108">
        <f>IF(CD42&lt;=0," ",IF(V42&lt;=0," ",IF(CD42/V42*100&gt;200,"СВ.200",CD42/V42)))</f>
        <v>2.5264621378439497E-5</v>
      </c>
      <c r="HM42" s="108" t="str">
        <f>IF(CE42&lt;=0," ",IF(W42&lt;=0," ",IF(CE42/W42*100&gt;200,"СВ.200",CE42/W42)))</f>
        <v xml:space="preserve"> </v>
      </c>
      <c r="HN42" s="108">
        <f t="shared" si="40"/>
        <v>1.2698510098547333E-2</v>
      </c>
      <c r="HO42" s="108">
        <f t="shared" si="40"/>
        <v>7.297463689187457E-2</v>
      </c>
      <c r="HP42" s="108">
        <f t="shared" si="40"/>
        <v>9.3144263020234458E-2</v>
      </c>
      <c r="HQ42" s="108">
        <f t="shared" si="41"/>
        <v>1.1555792521387024E-2</v>
      </c>
      <c r="HR42" s="108">
        <f t="shared" si="41"/>
        <v>5.7168460596696453E-2</v>
      </c>
      <c r="HS42" s="108">
        <f t="shared" si="41"/>
        <v>0.10078861950684519</v>
      </c>
      <c r="HT42" s="108">
        <f t="shared" si="168"/>
        <v>1.1269775303162919E-3</v>
      </c>
      <c r="HU42" s="108">
        <f t="shared" si="168"/>
        <v>5.8570504359658172E-3</v>
      </c>
      <c r="HV42" s="108">
        <f t="shared" si="168"/>
        <v>1.1485290769089655E-2</v>
      </c>
      <c r="HW42" s="108">
        <f t="shared" si="43"/>
        <v>1.1335204269272022E-3</v>
      </c>
      <c r="HX42" s="108">
        <f t="shared" si="43"/>
        <v>5.604934080828689E-3</v>
      </c>
      <c r="HY42" s="108">
        <f t="shared" si="43"/>
        <v>9.901117530442715E-3</v>
      </c>
      <c r="HZ42" s="108">
        <f t="shared" si="44"/>
        <v>4.7046477736593199E-3</v>
      </c>
      <c r="IA42" s="108">
        <f t="shared" si="44"/>
        <v>1.9400268827963498E-2</v>
      </c>
      <c r="IB42" s="115">
        <f t="shared" si="44"/>
        <v>5.5056123407809568E-5</v>
      </c>
      <c r="IC42" s="108">
        <f t="shared" si="45"/>
        <v>9.4289205863753826E-3</v>
      </c>
      <c r="ID42" s="108">
        <f t="shared" si="45"/>
        <v>4.8003613518036878E-2</v>
      </c>
      <c r="IE42" s="108">
        <f t="shared" si="45"/>
        <v>4.5202332401180737E-5</v>
      </c>
      <c r="IF42" s="116"/>
      <c r="IG42" s="116"/>
      <c r="IH42" s="116"/>
      <c r="II42" s="116"/>
      <c r="IJ42" s="116"/>
      <c r="IK42" s="116"/>
      <c r="IL42" s="116"/>
      <c r="IM42" s="116"/>
      <c r="IN42" s="116"/>
      <c r="IO42" s="116"/>
      <c r="IP42" s="116"/>
      <c r="IQ42" s="116"/>
      <c r="IR42" s="116"/>
      <c r="IS42" s="116"/>
      <c r="IT42" s="116"/>
      <c r="IU42" s="116"/>
      <c r="IV42" s="116"/>
    </row>
    <row r="43" spans="1:256" s="145" customFormat="1" ht="18" customHeight="1" outlineLevel="1" x14ac:dyDescent="0.2">
      <c r="A43" s="138"/>
      <c r="B43" s="301" t="s">
        <v>191</v>
      </c>
      <c r="C43" s="139"/>
      <c r="D43" s="140"/>
      <c r="E43" s="141"/>
      <c r="F43" s="142"/>
      <c r="G43" s="139"/>
      <c r="H43" s="139"/>
      <c r="I43" s="143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41"/>
      <c r="V43" s="139"/>
      <c r="W43" s="139"/>
      <c r="X43" s="144"/>
      <c r="Y43" s="141"/>
      <c r="Z43" s="141"/>
      <c r="AA43" s="141"/>
      <c r="AB43" s="141"/>
      <c r="AC43" s="141"/>
      <c r="AD43" s="141"/>
      <c r="AE43" s="141"/>
      <c r="AF43" s="141"/>
      <c r="AG43" s="141"/>
      <c r="AH43" s="139"/>
      <c r="AI43" s="139"/>
      <c r="AJ43" s="141"/>
      <c r="AK43" s="139"/>
      <c r="AL43" s="139"/>
      <c r="AM43" s="144"/>
      <c r="AN43" s="141"/>
      <c r="AO43" s="141"/>
      <c r="AP43" s="141"/>
      <c r="AQ43" s="141"/>
      <c r="AR43" s="141"/>
      <c r="AS43" s="141"/>
      <c r="AT43" s="141"/>
      <c r="AU43" s="141"/>
      <c r="AV43" s="141"/>
      <c r="AW43" s="139"/>
      <c r="AX43" s="139"/>
      <c r="AY43" s="141"/>
      <c r="AZ43" s="139"/>
      <c r="BA43" s="139"/>
      <c r="BB43" s="144"/>
      <c r="BC43" s="141"/>
      <c r="BD43" s="141"/>
      <c r="BE43" s="141"/>
      <c r="BF43" s="141"/>
      <c r="BG43" s="141"/>
      <c r="BH43" s="141"/>
      <c r="BI43" s="141"/>
      <c r="BJ43" s="141"/>
      <c r="BK43" s="141"/>
      <c r="BL43" s="139"/>
      <c r="BM43" s="139"/>
      <c r="BN43" s="141"/>
      <c r="BO43" s="139"/>
      <c r="BP43" s="139"/>
      <c r="BQ43" s="144"/>
      <c r="BR43" s="141"/>
      <c r="BS43" s="141"/>
      <c r="BT43" s="141"/>
      <c r="BU43" s="141"/>
      <c r="BV43" s="141"/>
      <c r="BW43" s="141"/>
      <c r="BX43" s="141"/>
      <c r="BY43" s="141"/>
      <c r="BZ43" s="141"/>
      <c r="CA43" s="139"/>
      <c r="CB43" s="139"/>
      <c r="CC43" s="141"/>
      <c r="CD43" s="139"/>
      <c r="CE43" s="139"/>
      <c r="CF43" s="144"/>
      <c r="CG43" s="141"/>
      <c r="CH43" s="141"/>
      <c r="CI43" s="141"/>
      <c r="CJ43" s="141"/>
      <c r="CK43" s="141"/>
      <c r="CL43" s="141"/>
      <c r="CM43" s="141"/>
      <c r="CN43" s="141"/>
      <c r="CO43" s="141"/>
      <c r="CP43" s="139"/>
      <c r="CQ43" s="139"/>
      <c r="CR43" s="141"/>
      <c r="CS43" s="139"/>
      <c r="CT43" s="139"/>
      <c r="CU43" s="144"/>
      <c r="CV43" s="141"/>
      <c r="CW43" s="141"/>
      <c r="CX43" s="141"/>
      <c r="CY43" s="141"/>
      <c r="CZ43" s="141"/>
      <c r="DA43" s="141"/>
      <c r="DB43" s="141"/>
      <c r="DC43" s="141"/>
      <c r="DD43" s="141"/>
      <c r="DE43" s="139"/>
      <c r="DF43" s="139"/>
      <c r="DG43" s="141"/>
      <c r="DH43" s="139"/>
      <c r="DI43" s="139"/>
      <c r="DJ43" s="144"/>
      <c r="DK43" s="141"/>
      <c r="DL43" s="141"/>
      <c r="DM43" s="141"/>
      <c r="DN43" s="141"/>
      <c r="DO43" s="141"/>
      <c r="DP43" s="141"/>
      <c r="DQ43" s="141"/>
      <c r="DR43" s="141"/>
      <c r="DS43" s="141"/>
      <c r="DT43" s="139"/>
      <c r="DU43" s="139"/>
      <c r="DV43" s="141"/>
      <c r="DW43" s="139"/>
      <c r="DX43" s="139"/>
      <c r="DY43" s="144"/>
      <c r="DZ43" s="141"/>
      <c r="EA43" s="141"/>
      <c r="EB43" s="141"/>
      <c r="EC43" s="141"/>
      <c r="ED43" s="141"/>
      <c r="EE43" s="141"/>
      <c r="EF43" s="141"/>
      <c r="EG43" s="141"/>
      <c r="EH43" s="141"/>
      <c r="EI43" s="139"/>
      <c r="EJ43" s="139"/>
      <c r="EK43" s="141"/>
      <c r="EL43" s="139"/>
      <c r="EM43" s="139"/>
      <c r="EN43" s="144"/>
      <c r="EO43" s="141"/>
      <c r="EP43" s="141"/>
      <c r="EQ43" s="141"/>
      <c r="ER43" s="141"/>
      <c r="ES43" s="141"/>
      <c r="ET43" s="141"/>
      <c r="EU43" s="141"/>
      <c r="EV43" s="141"/>
      <c r="EW43" s="141"/>
      <c r="EX43" s="139"/>
      <c r="EY43" s="141"/>
      <c r="EZ43" s="141"/>
      <c r="FA43" s="139"/>
      <c r="FB43" s="141"/>
      <c r="FC43" s="144"/>
      <c r="FD43" s="141"/>
      <c r="FE43" s="141"/>
      <c r="FF43" s="141"/>
      <c r="FG43" s="141"/>
      <c r="FH43" s="141"/>
      <c r="FI43" s="141"/>
      <c r="FJ43" s="141"/>
      <c r="FK43" s="141"/>
      <c r="FL43" s="141"/>
      <c r="FM43" s="139"/>
      <c r="FN43" s="141"/>
      <c r="FO43" s="141"/>
      <c r="FP43" s="139"/>
      <c r="FQ43" s="141"/>
      <c r="FR43" s="144"/>
      <c r="FS43" s="141"/>
      <c r="FT43" s="141"/>
      <c r="FU43" s="141"/>
      <c r="FV43" s="141"/>
      <c r="FW43" s="141"/>
      <c r="FX43" s="141"/>
      <c r="FY43" s="141"/>
      <c r="FZ43" s="141"/>
      <c r="GA43" s="141"/>
      <c r="GB43" s="139"/>
      <c r="GC43" s="141"/>
      <c r="GD43" s="144"/>
      <c r="GE43" s="141"/>
      <c r="GF43" s="141"/>
      <c r="GG43" s="141"/>
      <c r="GH43" s="141"/>
      <c r="GI43" s="141"/>
    </row>
    <row r="44" spans="1:256" s="154" customFormat="1" x14ac:dyDescent="0.2">
      <c r="A44" s="146"/>
      <c r="B44" s="147"/>
      <c r="C44" s="148"/>
      <c r="D44" s="148"/>
      <c r="E44" s="148"/>
      <c r="F44" s="148"/>
      <c r="G44" s="149"/>
      <c r="H44" s="150"/>
      <c r="I44" s="151"/>
      <c r="J44" s="150"/>
      <c r="K44" s="150"/>
      <c r="L44" s="150"/>
      <c r="M44" s="150"/>
      <c r="N44" s="150"/>
      <c r="O44" s="150"/>
      <c r="P44" s="150"/>
      <c r="Q44" s="150"/>
      <c r="R44" s="152"/>
      <c r="S44" s="150"/>
      <c r="T44" s="150"/>
      <c r="U44" s="149"/>
      <c r="V44" s="150"/>
      <c r="W44" s="150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50"/>
      <c r="AI44" s="150"/>
      <c r="AJ44" s="149"/>
      <c r="AK44" s="150"/>
      <c r="AL44" s="150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50"/>
      <c r="AX44" s="150"/>
      <c r="AY44" s="149"/>
      <c r="AZ44" s="150"/>
      <c r="BA44" s="150"/>
      <c r="BB44" s="149"/>
      <c r="BC44" s="149"/>
      <c r="BD44" s="149"/>
      <c r="BE44" s="149"/>
      <c r="BF44" s="149"/>
      <c r="BG44" s="149"/>
      <c r="BH44" s="149"/>
      <c r="BI44" s="149"/>
      <c r="BJ44" s="149"/>
      <c r="BK44" s="149"/>
      <c r="BL44" s="150"/>
      <c r="BM44" s="150"/>
      <c r="BN44" s="149"/>
      <c r="BO44" s="150"/>
      <c r="BP44" s="150"/>
      <c r="BQ44" s="149"/>
      <c r="BR44" s="149"/>
      <c r="BS44" s="149"/>
      <c r="BT44" s="149"/>
      <c r="BU44" s="149"/>
      <c r="BV44" s="149"/>
      <c r="BW44" s="149"/>
      <c r="BX44" s="149"/>
      <c r="BY44" s="149"/>
      <c r="BZ44" s="149"/>
      <c r="CA44" s="150"/>
      <c r="CB44" s="150"/>
      <c r="CC44" s="149"/>
      <c r="CD44" s="150"/>
      <c r="CE44" s="150"/>
      <c r="CF44" s="149"/>
      <c r="CG44" s="149"/>
      <c r="CH44" s="149"/>
      <c r="CI44" s="149"/>
      <c r="CJ44" s="149"/>
      <c r="CK44" s="149"/>
      <c r="CL44" s="149"/>
      <c r="CM44" s="149"/>
      <c r="CN44" s="149"/>
      <c r="CO44" s="149"/>
      <c r="CP44" s="150"/>
      <c r="CQ44" s="150"/>
      <c r="CR44" s="149"/>
      <c r="CS44" s="150"/>
      <c r="CT44" s="150"/>
      <c r="CU44" s="149"/>
      <c r="CV44" s="149"/>
      <c r="CW44" s="149"/>
      <c r="CX44" s="149"/>
      <c r="CY44" s="149"/>
      <c r="CZ44" s="149"/>
      <c r="DA44" s="149"/>
      <c r="DB44" s="149"/>
      <c r="DC44" s="149"/>
      <c r="DD44" s="149"/>
      <c r="DE44" s="150"/>
      <c r="DF44" s="150"/>
      <c r="DG44" s="149"/>
      <c r="DH44" s="150"/>
      <c r="DI44" s="150"/>
      <c r="DJ44" s="149"/>
      <c r="DK44" s="149"/>
      <c r="DL44" s="149"/>
      <c r="DM44" s="149"/>
      <c r="DN44" s="149"/>
      <c r="DO44" s="149"/>
      <c r="DP44" s="149"/>
      <c r="DQ44" s="149"/>
      <c r="DR44" s="149"/>
      <c r="DS44" s="149"/>
      <c r="DT44" s="150"/>
      <c r="DU44" s="150"/>
      <c r="DV44" s="149"/>
      <c r="DW44" s="150"/>
      <c r="DX44" s="150"/>
      <c r="DY44" s="149"/>
      <c r="DZ44" s="149"/>
      <c r="EA44" s="149"/>
      <c r="EB44" s="149"/>
      <c r="EC44" s="149"/>
      <c r="ED44" s="149"/>
      <c r="EE44" s="149"/>
      <c r="EF44" s="149"/>
      <c r="EG44" s="149"/>
      <c r="EH44" s="149"/>
      <c r="EI44" s="150"/>
      <c r="EJ44" s="150"/>
      <c r="EK44" s="149"/>
      <c r="EL44" s="150"/>
      <c r="EM44" s="150"/>
      <c r="EN44" s="149"/>
      <c r="EO44" s="149"/>
      <c r="EP44" s="149"/>
      <c r="EQ44" s="149"/>
      <c r="ER44" s="149"/>
      <c r="ES44" s="149"/>
      <c r="ET44" s="149"/>
      <c r="EU44" s="149"/>
      <c r="EV44" s="149"/>
      <c r="EW44" s="149"/>
      <c r="EX44" s="150"/>
      <c r="EY44" s="149"/>
      <c r="EZ44" s="149"/>
      <c r="FA44" s="150"/>
      <c r="FB44" s="149"/>
      <c r="FC44" s="149"/>
      <c r="FD44" s="149"/>
      <c r="FE44" s="149"/>
      <c r="FF44" s="149"/>
      <c r="FG44" s="149"/>
      <c r="FH44" s="149"/>
      <c r="FI44" s="149"/>
      <c r="FJ44" s="149"/>
      <c r="FK44" s="149"/>
      <c r="FL44" s="149"/>
      <c r="FM44" s="150"/>
      <c r="FN44" s="149"/>
      <c r="FO44" s="149"/>
      <c r="FP44" s="150"/>
      <c r="FQ44" s="149"/>
      <c r="FR44" s="149"/>
      <c r="FS44" s="149"/>
      <c r="FT44" s="149"/>
      <c r="FU44" s="149"/>
      <c r="FV44" s="149"/>
      <c r="FW44" s="149"/>
      <c r="FX44" s="149"/>
      <c r="FY44" s="149"/>
      <c r="FZ44" s="149"/>
      <c r="GA44" s="149"/>
      <c r="GB44" s="150"/>
      <c r="GC44" s="149"/>
      <c r="GD44" s="149"/>
      <c r="GE44" s="149"/>
      <c r="GF44" s="149"/>
      <c r="GG44" s="149"/>
      <c r="GH44" s="149"/>
      <c r="GI44" s="149"/>
      <c r="GJ44" s="153"/>
      <c r="GK44" s="153"/>
      <c r="GL44" s="153"/>
      <c r="GM44" s="153"/>
      <c r="GN44" s="153"/>
      <c r="GO44" s="153"/>
      <c r="GP44" s="153"/>
      <c r="GQ44" s="153"/>
      <c r="GR44" s="153"/>
      <c r="GS44" s="153"/>
      <c r="GT44" s="153"/>
      <c r="GU44" s="153"/>
      <c r="GV44" s="153"/>
      <c r="GW44" s="153"/>
      <c r="GX44" s="153"/>
      <c r="GY44" s="153"/>
      <c r="GZ44" s="153"/>
      <c r="HA44" s="153"/>
      <c r="HB44" s="153"/>
      <c r="HC44" s="153"/>
      <c r="HD44" s="153"/>
      <c r="HE44" s="153"/>
      <c r="HF44" s="153"/>
      <c r="HG44" s="153"/>
      <c r="HH44" s="153"/>
      <c r="HI44" s="153"/>
      <c r="HJ44" s="153"/>
      <c r="HK44" s="153"/>
      <c r="HL44" s="153"/>
      <c r="HM44" s="153"/>
      <c r="HN44" s="153"/>
      <c r="HO44" s="153"/>
      <c r="HP44" s="153"/>
      <c r="HQ44" s="153"/>
      <c r="HR44" s="153"/>
      <c r="HS44" s="153"/>
      <c r="HT44" s="153"/>
      <c r="HU44" s="153"/>
      <c r="HV44" s="153"/>
      <c r="HW44" s="153"/>
      <c r="HX44" s="153"/>
      <c r="HY44" s="153"/>
      <c r="HZ44" s="153"/>
      <c r="IA44" s="153"/>
      <c r="IB44" s="153"/>
      <c r="IC44" s="153"/>
      <c r="ID44" s="153"/>
      <c r="IE44" s="15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</row>
    <row r="45" spans="1:256" s="163" customFormat="1" ht="35.25" customHeight="1" x14ac:dyDescent="0.2">
      <c r="A45" s="155"/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6"/>
      <c r="M45" s="156"/>
      <c r="N45" s="156"/>
      <c r="O45" s="156"/>
      <c r="P45" s="156"/>
      <c r="Q45" s="156"/>
      <c r="R45" s="157"/>
      <c r="S45" s="156"/>
      <c r="T45" s="156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60"/>
      <c r="AW45" s="160"/>
      <c r="AX45" s="160"/>
      <c r="AY45" s="160"/>
      <c r="AZ45" s="160"/>
      <c r="BA45" s="160"/>
      <c r="BB45" s="160"/>
      <c r="BC45" s="160"/>
      <c r="BD45" s="160"/>
      <c r="BE45" s="158"/>
      <c r="BF45" s="158"/>
      <c r="BG45" s="158"/>
      <c r="BH45" s="158"/>
      <c r="BI45" s="158"/>
      <c r="BJ45" s="158"/>
      <c r="BK45" s="158"/>
      <c r="BL45" s="160"/>
      <c r="BM45" s="160"/>
      <c r="BN45" s="158"/>
      <c r="BO45" s="160"/>
      <c r="BP45" s="160"/>
      <c r="BQ45" s="158"/>
      <c r="BR45" s="158"/>
      <c r="BS45" s="158"/>
      <c r="BT45" s="158"/>
      <c r="BU45" s="158"/>
      <c r="BV45" s="158"/>
      <c r="BW45" s="158"/>
      <c r="BX45" s="158"/>
      <c r="BY45" s="158"/>
      <c r="BZ45" s="158"/>
      <c r="CA45" s="160"/>
      <c r="CB45" s="160"/>
      <c r="CC45" s="158"/>
      <c r="CD45" s="160"/>
      <c r="CE45" s="160"/>
      <c r="CF45" s="158"/>
      <c r="CG45" s="158"/>
      <c r="CH45" s="158"/>
      <c r="CI45" s="158"/>
      <c r="CJ45" s="158"/>
      <c r="CK45" s="158"/>
      <c r="CL45" s="158"/>
      <c r="CM45" s="158"/>
      <c r="CN45" s="158"/>
      <c r="CO45" s="158"/>
      <c r="CP45" s="160"/>
      <c r="CQ45" s="160"/>
      <c r="CR45" s="158"/>
      <c r="CS45" s="160"/>
      <c r="CT45" s="160"/>
      <c r="CU45" s="158"/>
      <c r="CV45" s="158"/>
      <c r="CW45" s="158"/>
      <c r="CX45" s="158"/>
      <c r="CY45" s="158"/>
      <c r="CZ45" s="158"/>
      <c r="DA45" s="158"/>
      <c r="DB45" s="158"/>
      <c r="DC45" s="158"/>
      <c r="DD45" s="158"/>
      <c r="DE45" s="160"/>
      <c r="DF45" s="160"/>
      <c r="DG45" s="158"/>
      <c r="DH45" s="160"/>
      <c r="DI45" s="160"/>
      <c r="DJ45" s="158"/>
      <c r="DK45" s="158"/>
      <c r="DL45" s="158"/>
      <c r="DM45" s="158"/>
      <c r="DN45" s="158"/>
      <c r="DO45" s="158"/>
      <c r="DP45" s="158"/>
      <c r="DQ45" s="158"/>
      <c r="DR45" s="158"/>
      <c r="DS45" s="158"/>
      <c r="DT45" s="160"/>
      <c r="DU45" s="160"/>
      <c r="DV45" s="158"/>
      <c r="DW45" s="160"/>
      <c r="DX45" s="160"/>
      <c r="DY45" s="158"/>
      <c r="DZ45" s="158"/>
      <c r="EA45" s="158"/>
      <c r="EB45" s="158"/>
      <c r="EC45" s="158"/>
      <c r="ED45" s="158"/>
      <c r="EE45" s="158"/>
      <c r="EF45" s="158"/>
      <c r="EG45" s="158"/>
      <c r="EH45" s="158"/>
      <c r="EI45" s="160"/>
      <c r="EJ45" s="160"/>
      <c r="EK45" s="158"/>
      <c r="EL45" s="160"/>
      <c r="EM45" s="160"/>
      <c r="EN45" s="158"/>
      <c r="EO45" s="158"/>
      <c r="EP45" s="158"/>
      <c r="EQ45" s="158"/>
      <c r="ER45" s="158"/>
      <c r="ES45" s="158"/>
      <c r="ET45" s="158"/>
      <c r="EU45" s="158"/>
      <c r="EV45" s="158"/>
      <c r="EW45" s="158"/>
      <c r="EX45" s="160"/>
      <c r="EY45" s="158"/>
      <c r="EZ45" s="158"/>
      <c r="FA45" s="160"/>
      <c r="FB45" s="158"/>
      <c r="FC45" s="158"/>
      <c r="FD45" s="158"/>
      <c r="FE45" s="158"/>
      <c r="FF45" s="158"/>
      <c r="FG45" s="158"/>
      <c r="FH45" s="158"/>
      <c r="FI45" s="158"/>
      <c r="FJ45" s="158"/>
      <c r="FK45" s="158"/>
      <c r="FL45" s="158"/>
      <c r="FM45" s="160"/>
      <c r="FN45" s="158"/>
      <c r="FO45" s="158"/>
      <c r="FP45" s="160"/>
      <c r="FQ45" s="158"/>
      <c r="FR45" s="158"/>
      <c r="FS45" s="158"/>
      <c r="FT45" s="158"/>
      <c r="FU45" s="158"/>
      <c r="FV45" s="158"/>
      <c r="FW45" s="158"/>
      <c r="FX45" s="158"/>
      <c r="FY45" s="158"/>
      <c r="FZ45" s="158"/>
      <c r="GA45" s="158"/>
      <c r="GB45" s="160"/>
      <c r="GC45" s="158"/>
      <c r="GD45" s="158"/>
      <c r="GE45" s="158"/>
      <c r="GF45" s="158"/>
      <c r="GG45" s="158"/>
      <c r="GH45" s="158"/>
      <c r="GI45" s="158"/>
      <c r="GJ45" s="161"/>
      <c r="GK45" s="161"/>
      <c r="GL45" s="161"/>
      <c r="GM45" s="161"/>
      <c r="GN45" s="161"/>
      <c r="GO45" s="161"/>
      <c r="GP45" s="161"/>
      <c r="GQ45" s="161"/>
      <c r="GR45" s="161"/>
      <c r="GS45" s="161"/>
      <c r="GT45" s="161"/>
      <c r="GU45" s="161"/>
      <c r="GV45" s="161"/>
      <c r="GW45" s="161"/>
      <c r="GX45" s="161"/>
      <c r="GY45" s="161"/>
      <c r="GZ45" s="161"/>
      <c r="HA45" s="161"/>
      <c r="HB45" s="161"/>
      <c r="HC45" s="161"/>
      <c r="HD45" s="161"/>
      <c r="HE45" s="161"/>
      <c r="HF45" s="161"/>
      <c r="HG45" s="161"/>
      <c r="HH45" s="161"/>
      <c r="HI45" s="161"/>
      <c r="HJ45" s="161"/>
      <c r="HK45" s="161"/>
      <c r="HL45" s="161"/>
      <c r="HM45" s="161"/>
      <c r="HN45" s="161"/>
      <c r="HO45" s="161"/>
      <c r="HP45" s="161"/>
      <c r="HQ45" s="161"/>
      <c r="HR45" s="161"/>
      <c r="HS45" s="161"/>
      <c r="HT45" s="161"/>
      <c r="HU45" s="161"/>
      <c r="HV45" s="161"/>
      <c r="HW45" s="161"/>
      <c r="HX45" s="161"/>
      <c r="HY45" s="161"/>
      <c r="HZ45" s="161"/>
      <c r="IA45" s="161"/>
      <c r="IB45" s="161"/>
      <c r="IC45" s="161"/>
      <c r="ID45" s="161"/>
      <c r="IE45" s="161"/>
      <c r="IF45" s="162"/>
      <c r="IG45" s="162"/>
      <c r="IH45" s="162"/>
      <c r="II45" s="162"/>
      <c r="IJ45" s="162"/>
      <c r="IK45" s="162"/>
      <c r="IL45" s="162"/>
      <c r="IM45" s="162"/>
      <c r="IN45" s="162"/>
      <c r="IO45" s="162"/>
      <c r="IP45" s="162"/>
      <c r="IQ45" s="162"/>
      <c r="IR45" s="162"/>
      <c r="IS45" s="162"/>
      <c r="IT45" s="162"/>
      <c r="IU45" s="162"/>
      <c r="IV45" s="162"/>
    </row>
    <row r="46" spans="1:256" s="154" customFormat="1" x14ac:dyDescent="0.2">
      <c r="A46" s="150"/>
      <c r="B46" s="147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49"/>
      <c r="V46" s="150"/>
      <c r="W46" s="150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50"/>
      <c r="AI46" s="150"/>
      <c r="AJ46" s="149"/>
      <c r="AK46" s="150"/>
      <c r="AL46" s="150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50"/>
      <c r="AX46" s="150"/>
      <c r="AY46" s="149"/>
      <c r="AZ46" s="150"/>
      <c r="BA46" s="150"/>
      <c r="BB46" s="149"/>
      <c r="BC46" s="149"/>
      <c r="BD46" s="149"/>
      <c r="BE46" s="149"/>
      <c r="BF46" s="149"/>
      <c r="BG46" s="149"/>
      <c r="BH46" s="149"/>
      <c r="BI46" s="149"/>
      <c r="BJ46" s="149"/>
      <c r="BK46" s="149"/>
      <c r="BL46" s="150"/>
      <c r="BM46" s="150"/>
      <c r="BN46" s="149"/>
      <c r="BO46" s="150"/>
      <c r="BP46" s="150"/>
      <c r="BQ46" s="149"/>
      <c r="BR46" s="149"/>
      <c r="BS46" s="149"/>
      <c r="BT46" s="149"/>
      <c r="BU46" s="149"/>
      <c r="BV46" s="149"/>
      <c r="BW46" s="149"/>
      <c r="BX46" s="149"/>
      <c r="BY46" s="149"/>
      <c r="BZ46" s="149"/>
      <c r="CA46" s="150"/>
      <c r="CB46" s="150"/>
      <c r="CC46" s="149"/>
      <c r="CD46" s="150"/>
      <c r="CE46" s="150"/>
      <c r="CF46" s="149"/>
      <c r="CG46" s="149"/>
      <c r="CH46" s="149"/>
      <c r="CI46" s="149"/>
      <c r="CJ46" s="149"/>
      <c r="CK46" s="149"/>
      <c r="CL46" s="149"/>
      <c r="CM46" s="149"/>
      <c r="CN46" s="149"/>
      <c r="CO46" s="149"/>
      <c r="CP46" s="150"/>
      <c r="CQ46" s="150"/>
      <c r="CR46" s="149"/>
      <c r="CS46" s="150"/>
      <c r="CT46" s="150"/>
      <c r="CU46" s="149"/>
      <c r="CV46" s="149"/>
      <c r="CW46" s="149"/>
      <c r="CX46" s="149"/>
      <c r="CY46" s="149"/>
      <c r="CZ46" s="149"/>
      <c r="DA46" s="149"/>
      <c r="DB46" s="149"/>
      <c r="DC46" s="149"/>
      <c r="DD46" s="149"/>
      <c r="DE46" s="150"/>
      <c r="DF46" s="150"/>
      <c r="DG46" s="149"/>
      <c r="DH46" s="150"/>
      <c r="DI46" s="150"/>
      <c r="DJ46" s="149"/>
      <c r="DK46" s="149"/>
      <c r="DL46" s="149"/>
      <c r="DM46" s="149"/>
      <c r="DN46" s="149"/>
      <c r="DO46" s="149"/>
      <c r="DP46" s="149"/>
      <c r="DQ46" s="149"/>
      <c r="DR46" s="149"/>
      <c r="DS46" s="149"/>
      <c r="DT46" s="150"/>
      <c r="DU46" s="150"/>
      <c r="DV46" s="149"/>
      <c r="DW46" s="150"/>
      <c r="DX46" s="150"/>
      <c r="DY46" s="149"/>
      <c r="DZ46" s="149"/>
      <c r="EA46" s="149"/>
      <c r="EB46" s="149"/>
      <c r="EC46" s="149"/>
      <c r="ED46" s="149"/>
      <c r="EE46" s="149"/>
      <c r="EF46" s="149"/>
      <c r="EG46" s="149"/>
      <c r="EH46" s="149"/>
      <c r="EI46" s="150"/>
      <c r="EJ46" s="150"/>
      <c r="EK46" s="149"/>
      <c r="EL46" s="150"/>
      <c r="EM46" s="150"/>
      <c r="EN46" s="149"/>
      <c r="EO46" s="149"/>
      <c r="EP46" s="149"/>
      <c r="EQ46" s="149"/>
      <c r="ER46" s="149"/>
      <c r="ES46" s="149"/>
      <c r="ET46" s="149"/>
      <c r="EU46" s="149"/>
      <c r="EV46" s="149"/>
      <c r="EW46" s="149"/>
      <c r="EX46" s="150"/>
      <c r="EY46" s="149"/>
      <c r="EZ46" s="149"/>
      <c r="FA46" s="150"/>
      <c r="FB46" s="149"/>
      <c r="FC46" s="149"/>
      <c r="FD46" s="149"/>
      <c r="FE46" s="149"/>
      <c r="FF46" s="149"/>
      <c r="FG46" s="149"/>
      <c r="FH46" s="149"/>
      <c r="FI46" s="149"/>
      <c r="FJ46" s="149"/>
      <c r="FK46" s="149"/>
      <c r="FL46" s="149"/>
      <c r="FM46" s="150"/>
      <c r="FN46" s="149"/>
      <c r="FO46" s="149"/>
      <c r="FP46" s="150"/>
      <c r="FQ46" s="149"/>
      <c r="FR46" s="149"/>
      <c r="FS46" s="149"/>
      <c r="FT46" s="149"/>
      <c r="FU46" s="149"/>
      <c r="FV46" s="149"/>
      <c r="FW46" s="149"/>
      <c r="FX46" s="149"/>
      <c r="FY46" s="149"/>
      <c r="FZ46" s="149"/>
      <c r="GA46" s="149"/>
      <c r="GB46" s="150"/>
      <c r="GC46" s="149"/>
      <c r="GD46" s="149"/>
      <c r="GE46" s="149"/>
      <c r="GF46" s="149"/>
      <c r="GG46" s="149"/>
      <c r="GH46" s="149"/>
      <c r="GI46" s="149"/>
      <c r="GJ46" s="153"/>
      <c r="GK46" s="153"/>
      <c r="GL46" s="153"/>
      <c r="GM46" s="153"/>
      <c r="GN46" s="153"/>
      <c r="GO46" s="153"/>
      <c r="GP46" s="153"/>
      <c r="GQ46" s="153"/>
      <c r="GR46" s="153"/>
      <c r="GS46" s="153"/>
      <c r="GT46" s="153"/>
      <c r="GU46" s="153"/>
      <c r="GV46" s="153"/>
      <c r="GW46" s="153"/>
      <c r="GX46" s="153"/>
      <c r="GY46" s="153"/>
      <c r="GZ46" s="153"/>
      <c r="HA46" s="153"/>
      <c r="HB46" s="153"/>
      <c r="HC46" s="153"/>
      <c r="HD46" s="153"/>
      <c r="HE46" s="153"/>
      <c r="HF46" s="153"/>
      <c r="HG46" s="153"/>
      <c r="HH46" s="153"/>
      <c r="HI46" s="153"/>
      <c r="HJ46" s="153"/>
      <c r="HK46" s="153"/>
      <c r="HL46" s="153"/>
      <c r="HM46" s="153"/>
      <c r="HN46" s="153"/>
      <c r="HO46" s="153"/>
      <c r="HP46" s="153"/>
      <c r="HQ46" s="153"/>
      <c r="HR46" s="153"/>
      <c r="HS46" s="153"/>
      <c r="HT46" s="153"/>
      <c r="HU46" s="153"/>
      <c r="HV46" s="153"/>
      <c r="HW46" s="153"/>
      <c r="HX46" s="153"/>
      <c r="HY46" s="153"/>
      <c r="HZ46" s="153"/>
      <c r="IA46" s="153"/>
      <c r="IB46" s="153"/>
      <c r="IC46" s="153"/>
      <c r="ID46" s="153"/>
      <c r="IE46" s="15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</row>
    <row r="47" spans="1:256" s="154" customFormat="1" x14ac:dyDescent="0.2">
      <c r="A47" s="150"/>
      <c r="B47" s="147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49"/>
      <c r="V47" s="150"/>
      <c r="W47" s="150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50"/>
      <c r="AI47" s="150"/>
      <c r="AJ47" s="149"/>
      <c r="AK47" s="150"/>
      <c r="AL47" s="150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50"/>
      <c r="AX47" s="150"/>
      <c r="AY47" s="149"/>
      <c r="AZ47" s="150"/>
      <c r="BA47" s="150"/>
      <c r="BB47" s="149"/>
      <c r="BC47" s="149"/>
      <c r="BD47" s="149"/>
      <c r="BE47" s="149"/>
      <c r="BF47" s="149"/>
      <c r="BG47" s="149"/>
      <c r="BH47" s="149"/>
      <c r="BI47" s="149"/>
      <c r="BJ47" s="149"/>
      <c r="BK47" s="149"/>
      <c r="BL47" s="150"/>
      <c r="BM47" s="150"/>
      <c r="BN47" s="149"/>
      <c r="BO47" s="150"/>
      <c r="BP47" s="150"/>
      <c r="BQ47" s="149"/>
      <c r="BR47" s="149"/>
      <c r="BS47" s="149"/>
      <c r="BT47" s="149"/>
      <c r="BU47" s="149"/>
      <c r="BV47" s="149"/>
      <c r="BW47" s="149"/>
      <c r="BX47" s="149"/>
      <c r="BY47" s="149"/>
      <c r="BZ47" s="149"/>
      <c r="CA47" s="150"/>
      <c r="CB47" s="150"/>
      <c r="CC47" s="149"/>
      <c r="CD47" s="150"/>
      <c r="CE47" s="150"/>
      <c r="CF47" s="149"/>
      <c r="CG47" s="149"/>
      <c r="CH47" s="149"/>
      <c r="CI47" s="149"/>
      <c r="CJ47" s="149"/>
      <c r="CK47" s="149"/>
      <c r="CL47" s="149"/>
      <c r="CM47" s="149"/>
      <c r="CN47" s="149"/>
      <c r="CO47" s="149"/>
      <c r="CP47" s="150"/>
      <c r="CQ47" s="150"/>
      <c r="CR47" s="149"/>
      <c r="CS47" s="150"/>
      <c r="CT47" s="150"/>
      <c r="CU47" s="149"/>
      <c r="CV47" s="149"/>
      <c r="CW47" s="149"/>
      <c r="CX47" s="149"/>
      <c r="CY47" s="149"/>
      <c r="CZ47" s="149"/>
      <c r="DA47" s="149"/>
      <c r="DB47" s="149"/>
      <c r="DC47" s="149"/>
      <c r="DD47" s="149"/>
      <c r="DE47" s="150"/>
      <c r="DF47" s="150"/>
      <c r="DG47" s="149"/>
      <c r="DH47" s="150"/>
      <c r="DI47" s="150"/>
      <c r="DJ47" s="149"/>
      <c r="DK47" s="149"/>
      <c r="DL47" s="149"/>
      <c r="DM47" s="149"/>
      <c r="DN47" s="149"/>
      <c r="DO47" s="149"/>
      <c r="DP47" s="149"/>
      <c r="DQ47" s="149"/>
      <c r="DR47" s="149"/>
      <c r="DS47" s="149"/>
      <c r="DT47" s="150"/>
      <c r="DU47" s="150"/>
      <c r="DV47" s="149"/>
      <c r="DW47" s="150"/>
      <c r="DX47" s="150"/>
      <c r="DY47" s="149"/>
      <c r="DZ47" s="149"/>
      <c r="EA47" s="149"/>
      <c r="EB47" s="149"/>
      <c r="EC47" s="149"/>
      <c r="ED47" s="149"/>
      <c r="EE47" s="149"/>
      <c r="EF47" s="149"/>
      <c r="EG47" s="149"/>
      <c r="EH47" s="149"/>
      <c r="EI47" s="150"/>
      <c r="EJ47" s="150"/>
      <c r="EK47" s="149"/>
      <c r="EL47" s="150"/>
      <c r="EM47" s="150"/>
      <c r="EN47" s="149"/>
      <c r="EO47" s="149"/>
      <c r="EP47" s="149"/>
      <c r="EQ47" s="149"/>
      <c r="ER47" s="149"/>
      <c r="ES47" s="149"/>
      <c r="ET47" s="149"/>
      <c r="EU47" s="149"/>
      <c r="EV47" s="149"/>
      <c r="EW47" s="149"/>
      <c r="EX47" s="150"/>
      <c r="EY47" s="149"/>
      <c r="EZ47" s="149"/>
      <c r="FA47" s="150"/>
      <c r="FB47" s="149"/>
      <c r="FC47" s="149"/>
      <c r="FD47" s="149"/>
      <c r="FE47" s="149"/>
      <c r="FF47" s="149"/>
      <c r="FG47" s="149"/>
      <c r="FH47" s="149"/>
      <c r="FI47" s="149"/>
      <c r="FJ47" s="149"/>
      <c r="FK47" s="149"/>
      <c r="FL47" s="149"/>
      <c r="FM47" s="150"/>
      <c r="FN47" s="149"/>
      <c r="FO47" s="149"/>
      <c r="FP47" s="150"/>
      <c r="FQ47" s="149"/>
      <c r="FR47" s="149"/>
      <c r="FS47" s="149"/>
      <c r="FT47" s="149"/>
      <c r="FU47" s="149"/>
      <c r="FV47" s="149"/>
      <c r="FW47" s="149"/>
      <c r="FX47" s="149"/>
      <c r="FY47" s="149"/>
      <c r="FZ47" s="149"/>
      <c r="GA47" s="149"/>
      <c r="GB47" s="150"/>
      <c r="GC47" s="149"/>
      <c r="GD47" s="149"/>
      <c r="GE47" s="149"/>
      <c r="GF47" s="149"/>
      <c r="GG47" s="149"/>
      <c r="GH47" s="149"/>
      <c r="GI47" s="149"/>
      <c r="GJ47" s="153"/>
      <c r="GK47" s="153"/>
      <c r="GL47" s="153"/>
      <c r="GM47" s="153"/>
      <c r="GN47" s="153"/>
      <c r="GO47" s="153"/>
      <c r="GP47" s="153"/>
      <c r="GQ47" s="153"/>
      <c r="GR47" s="153"/>
      <c r="GS47" s="153"/>
      <c r="GT47" s="153"/>
      <c r="GU47" s="153"/>
      <c r="GV47" s="153"/>
      <c r="GW47" s="153"/>
      <c r="GX47" s="153"/>
      <c r="GY47" s="153"/>
      <c r="GZ47" s="153"/>
      <c r="HA47" s="153"/>
      <c r="HB47" s="153"/>
      <c r="HC47" s="153"/>
      <c r="HD47" s="153"/>
      <c r="HE47" s="153"/>
      <c r="HF47" s="153"/>
      <c r="HG47" s="153"/>
      <c r="HH47" s="153"/>
      <c r="HI47" s="153"/>
      <c r="HJ47" s="153"/>
      <c r="HK47" s="153"/>
      <c r="HL47" s="153"/>
      <c r="HM47" s="153"/>
      <c r="HN47" s="153"/>
      <c r="HO47" s="153"/>
      <c r="HP47" s="153"/>
      <c r="HQ47" s="153"/>
      <c r="HR47" s="153"/>
      <c r="HS47" s="153"/>
      <c r="HT47" s="153"/>
      <c r="HU47" s="153"/>
      <c r="HV47" s="153"/>
      <c r="HW47" s="153"/>
      <c r="HX47" s="153"/>
      <c r="HY47" s="153"/>
      <c r="HZ47" s="153"/>
      <c r="IA47" s="153"/>
      <c r="IB47" s="153"/>
      <c r="IC47" s="153"/>
      <c r="ID47" s="153"/>
      <c r="IE47" s="15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</row>
    <row r="48" spans="1:256" s="154" customFormat="1" x14ac:dyDescent="0.2">
      <c r="A48" s="150"/>
      <c r="B48" s="147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49"/>
      <c r="V48" s="150"/>
      <c r="W48" s="150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50"/>
      <c r="AI48" s="150"/>
      <c r="AJ48" s="149"/>
      <c r="AK48" s="150"/>
      <c r="AL48" s="150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50"/>
      <c r="AX48" s="150"/>
      <c r="AY48" s="149"/>
      <c r="AZ48" s="150"/>
      <c r="BA48" s="150"/>
      <c r="BB48" s="149"/>
      <c r="BC48" s="149"/>
      <c r="BD48" s="149"/>
      <c r="BE48" s="149"/>
      <c r="BF48" s="149"/>
      <c r="BG48" s="149"/>
      <c r="BH48" s="149"/>
      <c r="BI48" s="149"/>
      <c r="BJ48" s="149"/>
      <c r="BK48" s="149"/>
      <c r="BL48" s="150"/>
      <c r="BM48" s="150"/>
      <c r="BN48" s="149"/>
      <c r="BO48" s="150"/>
      <c r="BP48" s="150"/>
      <c r="BQ48" s="149"/>
      <c r="BR48" s="149"/>
      <c r="BS48" s="149"/>
      <c r="BT48" s="149"/>
      <c r="BU48" s="149"/>
      <c r="BV48" s="149"/>
      <c r="BW48" s="149"/>
      <c r="BX48" s="149"/>
      <c r="BY48" s="149"/>
      <c r="BZ48" s="149"/>
      <c r="CA48" s="150"/>
      <c r="CB48" s="150"/>
      <c r="CC48" s="149"/>
      <c r="CD48" s="150"/>
      <c r="CE48" s="150"/>
      <c r="CF48" s="149"/>
      <c r="CG48" s="149"/>
      <c r="CH48" s="149"/>
      <c r="CI48" s="149"/>
      <c r="CJ48" s="149"/>
      <c r="CK48" s="149"/>
      <c r="CL48" s="149"/>
      <c r="CM48" s="149"/>
      <c r="CN48" s="149"/>
      <c r="CO48" s="149"/>
      <c r="CP48" s="150"/>
      <c r="CQ48" s="150"/>
      <c r="CR48" s="149"/>
      <c r="CS48" s="150"/>
      <c r="CT48" s="150"/>
      <c r="CU48" s="149"/>
      <c r="CV48" s="149"/>
      <c r="CW48" s="149"/>
      <c r="CX48" s="149"/>
      <c r="CY48" s="149"/>
      <c r="CZ48" s="149"/>
      <c r="DA48" s="149"/>
      <c r="DB48" s="149"/>
      <c r="DC48" s="149"/>
      <c r="DD48" s="149"/>
      <c r="DE48" s="150"/>
      <c r="DF48" s="150"/>
      <c r="DG48" s="149"/>
      <c r="DH48" s="150"/>
      <c r="DI48" s="150"/>
      <c r="DJ48" s="149"/>
      <c r="DK48" s="149"/>
      <c r="DL48" s="149"/>
      <c r="DM48" s="149"/>
      <c r="DN48" s="149"/>
      <c r="DO48" s="149"/>
      <c r="DP48" s="149"/>
      <c r="DQ48" s="149"/>
      <c r="DR48" s="149"/>
      <c r="DS48" s="149"/>
      <c r="DT48" s="150"/>
      <c r="DU48" s="150"/>
      <c r="DV48" s="149"/>
      <c r="DW48" s="150"/>
      <c r="DX48" s="150"/>
      <c r="DY48" s="149"/>
      <c r="DZ48" s="149"/>
      <c r="EA48" s="149"/>
      <c r="EB48" s="149"/>
      <c r="EC48" s="149"/>
      <c r="ED48" s="149"/>
      <c r="EE48" s="149"/>
      <c r="EF48" s="149"/>
      <c r="EG48" s="149"/>
      <c r="EH48" s="149"/>
      <c r="EI48" s="150"/>
      <c r="EJ48" s="150"/>
      <c r="EK48" s="149"/>
      <c r="EL48" s="150"/>
      <c r="EM48" s="150"/>
      <c r="EN48" s="149"/>
      <c r="EO48" s="149"/>
      <c r="EP48" s="149"/>
      <c r="EQ48" s="149"/>
      <c r="ER48" s="149"/>
      <c r="ES48" s="149"/>
      <c r="ET48" s="149"/>
      <c r="EU48" s="149"/>
      <c r="EV48" s="149"/>
      <c r="EW48" s="149"/>
      <c r="EX48" s="150"/>
      <c r="EY48" s="149"/>
      <c r="EZ48" s="149"/>
      <c r="FA48" s="150"/>
      <c r="FB48" s="149"/>
      <c r="FC48" s="149"/>
      <c r="FD48" s="149"/>
      <c r="FE48" s="149"/>
      <c r="FF48" s="149"/>
      <c r="FG48" s="149"/>
      <c r="FH48" s="149"/>
      <c r="FI48" s="149"/>
      <c r="FJ48" s="149"/>
      <c r="FK48" s="149"/>
      <c r="FL48" s="149"/>
      <c r="FM48" s="150"/>
      <c r="FN48" s="149"/>
      <c r="FO48" s="149"/>
      <c r="FP48" s="150"/>
      <c r="FQ48" s="149"/>
      <c r="FR48" s="149"/>
      <c r="FS48" s="149"/>
      <c r="FT48" s="149"/>
      <c r="FU48" s="149"/>
      <c r="FV48" s="149"/>
      <c r="FW48" s="149"/>
      <c r="FX48" s="149"/>
      <c r="FY48" s="149"/>
      <c r="FZ48" s="149"/>
      <c r="GA48" s="149"/>
      <c r="GB48" s="150"/>
      <c r="GC48" s="149"/>
      <c r="GD48" s="149"/>
      <c r="GE48" s="149"/>
      <c r="GF48" s="149"/>
      <c r="GG48" s="149"/>
      <c r="GH48" s="149"/>
      <c r="GI48" s="149"/>
      <c r="GJ48" s="153"/>
      <c r="GK48" s="153"/>
      <c r="GL48" s="153"/>
      <c r="GM48" s="153"/>
      <c r="GN48" s="153"/>
      <c r="GO48" s="153"/>
      <c r="GP48" s="153"/>
      <c r="GQ48" s="153"/>
      <c r="GR48" s="153"/>
      <c r="GS48" s="153"/>
      <c r="GT48" s="153"/>
      <c r="GU48" s="153"/>
      <c r="GV48" s="153"/>
      <c r="GW48" s="153"/>
      <c r="GX48" s="153"/>
      <c r="GY48" s="153"/>
      <c r="GZ48" s="153"/>
      <c r="HA48" s="153"/>
      <c r="HB48" s="153"/>
      <c r="HC48" s="153"/>
      <c r="HD48" s="153"/>
      <c r="HE48" s="153"/>
      <c r="HF48" s="153"/>
      <c r="HG48" s="153"/>
      <c r="HH48" s="153"/>
      <c r="HI48" s="153"/>
      <c r="HJ48" s="153"/>
      <c r="HK48" s="153"/>
      <c r="HL48" s="153"/>
      <c r="HM48" s="153"/>
      <c r="HN48" s="153"/>
      <c r="HO48" s="153"/>
      <c r="HP48" s="153"/>
      <c r="HQ48" s="153"/>
      <c r="HR48" s="153"/>
      <c r="HS48" s="153"/>
      <c r="HT48" s="153"/>
      <c r="HU48" s="153"/>
      <c r="HV48" s="153"/>
      <c r="HW48" s="153"/>
      <c r="HX48" s="153"/>
      <c r="HY48" s="153"/>
      <c r="HZ48" s="153"/>
      <c r="IA48" s="153"/>
      <c r="IB48" s="153"/>
      <c r="IC48" s="153"/>
      <c r="ID48" s="153"/>
      <c r="IE48" s="15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</row>
    <row r="49" spans="1:256" s="154" customFormat="1" x14ac:dyDescent="0.2">
      <c r="A49" s="150"/>
      <c r="B49" s="147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49"/>
      <c r="V49" s="150"/>
      <c r="W49" s="150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50"/>
      <c r="AI49" s="150"/>
      <c r="AJ49" s="149"/>
      <c r="AK49" s="150"/>
      <c r="AL49" s="150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50"/>
      <c r="AX49" s="150"/>
      <c r="AY49" s="149"/>
      <c r="AZ49" s="150"/>
      <c r="BA49" s="150"/>
      <c r="BB49" s="149"/>
      <c r="BC49" s="149"/>
      <c r="BD49" s="149"/>
      <c r="BE49" s="149"/>
      <c r="BF49" s="149"/>
      <c r="BG49" s="149"/>
      <c r="BH49" s="149"/>
      <c r="BI49" s="149"/>
      <c r="BJ49" s="149"/>
      <c r="BK49" s="149"/>
      <c r="BL49" s="150"/>
      <c r="BM49" s="150"/>
      <c r="BN49" s="149"/>
      <c r="BO49" s="150"/>
      <c r="BP49" s="150"/>
      <c r="BQ49" s="149"/>
      <c r="BR49" s="149"/>
      <c r="BS49" s="149"/>
      <c r="BT49" s="149"/>
      <c r="BU49" s="149"/>
      <c r="BV49" s="149"/>
      <c r="BW49" s="149"/>
      <c r="BX49" s="149"/>
      <c r="BY49" s="149"/>
      <c r="BZ49" s="149"/>
      <c r="CA49" s="150"/>
      <c r="CB49" s="150"/>
      <c r="CC49" s="149"/>
      <c r="CD49" s="150"/>
      <c r="CE49" s="150"/>
      <c r="CF49" s="149"/>
      <c r="CG49" s="149"/>
      <c r="CH49" s="149"/>
      <c r="CI49" s="149"/>
      <c r="CJ49" s="149"/>
      <c r="CK49" s="149"/>
      <c r="CL49" s="149"/>
      <c r="CM49" s="149"/>
      <c r="CN49" s="149"/>
      <c r="CO49" s="149"/>
      <c r="CP49" s="150"/>
      <c r="CQ49" s="150"/>
      <c r="CR49" s="149"/>
      <c r="CS49" s="150"/>
      <c r="CT49" s="150"/>
      <c r="CU49" s="149"/>
      <c r="CV49" s="149"/>
      <c r="CW49" s="149"/>
      <c r="CX49" s="149"/>
      <c r="CY49" s="149"/>
      <c r="CZ49" s="149"/>
      <c r="DA49" s="149"/>
      <c r="DB49" s="149"/>
      <c r="DC49" s="149"/>
      <c r="DD49" s="149"/>
      <c r="DE49" s="150"/>
      <c r="DF49" s="150"/>
      <c r="DG49" s="149"/>
      <c r="DH49" s="150"/>
      <c r="DI49" s="150"/>
      <c r="DJ49" s="149"/>
      <c r="DK49" s="149"/>
      <c r="DL49" s="149"/>
      <c r="DM49" s="149"/>
      <c r="DN49" s="149"/>
      <c r="DO49" s="149"/>
      <c r="DP49" s="149"/>
      <c r="DQ49" s="149"/>
      <c r="DR49" s="149"/>
      <c r="DS49" s="149"/>
      <c r="DT49" s="150"/>
      <c r="DU49" s="150"/>
      <c r="DV49" s="149"/>
      <c r="DW49" s="150"/>
      <c r="DX49" s="150"/>
      <c r="DY49" s="149"/>
      <c r="DZ49" s="149"/>
      <c r="EA49" s="149"/>
      <c r="EB49" s="149"/>
      <c r="EC49" s="149"/>
      <c r="ED49" s="149"/>
      <c r="EE49" s="149"/>
      <c r="EF49" s="149"/>
      <c r="EG49" s="149"/>
      <c r="EH49" s="149"/>
      <c r="EI49" s="150"/>
      <c r="EJ49" s="150"/>
      <c r="EK49" s="149"/>
      <c r="EL49" s="150"/>
      <c r="EM49" s="150"/>
      <c r="EN49" s="149"/>
      <c r="EO49" s="149"/>
      <c r="EP49" s="149"/>
      <c r="EQ49" s="149"/>
      <c r="ER49" s="149"/>
      <c r="ES49" s="149"/>
      <c r="ET49" s="149"/>
      <c r="EU49" s="149"/>
      <c r="EV49" s="149"/>
      <c r="EW49" s="149"/>
      <c r="EX49" s="150"/>
      <c r="EY49" s="149"/>
      <c r="EZ49" s="149"/>
      <c r="FA49" s="150"/>
      <c r="FB49" s="149"/>
      <c r="FC49" s="149"/>
      <c r="FD49" s="149"/>
      <c r="FE49" s="149"/>
      <c r="FF49" s="149"/>
      <c r="FG49" s="149"/>
      <c r="FH49" s="149"/>
      <c r="FI49" s="149"/>
      <c r="FJ49" s="149"/>
      <c r="FK49" s="149"/>
      <c r="FL49" s="149"/>
      <c r="FM49" s="150"/>
      <c r="FN49" s="149"/>
      <c r="FO49" s="149"/>
      <c r="FP49" s="150"/>
      <c r="FQ49" s="149"/>
      <c r="FR49" s="149"/>
      <c r="FS49" s="149"/>
      <c r="FT49" s="149"/>
      <c r="FU49" s="149"/>
      <c r="FV49" s="149"/>
      <c r="FW49" s="149"/>
      <c r="FX49" s="149"/>
      <c r="FY49" s="149"/>
      <c r="FZ49" s="149"/>
      <c r="GA49" s="149"/>
      <c r="GB49" s="150"/>
      <c r="GC49" s="149"/>
      <c r="GD49" s="149"/>
      <c r="GE49" s="149"/>
      <c r="GF49" s="149"/>
      <c r="GG49" s="149"/>
      <c r="GH49" s="149"/>
      <c r="GI49" s="149"/>
      <c r="GJ49" s="153"/>
      <c r="GK49" s="153"/>
      <c r="GL49" s="153"/>
      <c r="GM49" s="153"/>
      <c r="GN49" s="153"/>
      <c r="GO49" s="153"/>
      <c r="GP49" s="153"/>
      <c r="GQ49" s="153"/>
      <c r="GR49" s="153"/>
      <c r="GS49" s="153"/>
      <c r="GT49" s="153"/>
      <c r="GU49" s="153"/>
      <c r="GV49" s="153"/>
      <c r="GW49" s="153"/>
      <c r="GX49" s="153"/>
      <c r="GY49" s="153"/>
      <c r="GZ49" s="153"/>
      <c r="HA49" s="153"/>
      <c r="HB49" s="153"/>
      <c r="HC49" s="153"/>
      <c r="HD49" s="153"/>
      <c r="HE49" s="153"/>
      <c r="HF49" s="153"/>
      <c r="HG49" s="153"/>
      <c r="HH49" s="153"/>
      <c r="HI49" s="153"/>
      <c r="HJ49" s="153"/>
      <c r="HK49" s="153"/>
      <c r="HL49" s="153"/>
      <c r="HM49" s="153"/>
      <c r="HN49" s="153"/>
      <c r="HO49" s="153"/>
      <c r="HP49" s="153"/>
      <c r="HQ49" s="153"/>
      <c r="HR49" s="153"/>
      <c r="HS49" s="153"/>
      <c r="HT49" s="153"/>
      <c r="HU49" s="153"/>
      <c r="HV49" s="153"/>
      <c r="HW49" s="153"/>
      <c r="HX49" s="153"/>
      <c r="HY49" s="153"/>
      <c r="HZ49" s="153"/>
      <c r="IA49" s="153"/>
      <c r="IB49" s="153"/>
      <c r="IC49" s="153"/>
      <c r="ID49" s="153"/>
      <c r="IE49" s="15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</row>
    <row r="50" spans="1:256" s="154" customFormat="1" x14ac:dyDescent="0.2">
      <c r="A50" s="150"/>
      <c r="B50" s="147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  <c r="BI50" s="150"/>
      <c r="BJ50" s="150"/>
      <c r="BK50" s="150"/>
      <c r="BL50" s="150"/>
      <c r="BM50" s="150"/>
      <c r="BN50" s="150"/>
      <c r="BO50" s="150"/>
      <c r="BP50" s="150"/>
      <c r="BQ50" s="150"/>
      <c r="BR50" s="150"/>
      <c r="BS50" s="150"/>
      <c r="BT50" s="150"/>
      <c r="BU50" s="150"/>
      <c r="BV50" s="150"/>
      <c r="BW50" s="150"/>
      <c r="BX50" s="150"/>
      <c r="BY50" s="150"/>
      <c r="BZ50" s="150"/>
      <c r="CA50" s="150"/>
      <c r="CB50" s="150"/>
      <c r="CC50" s="150"/>
      <c r="CD50" s="150"/>
      <c r="CE50" s="150"/>
      <c r="CF50" s="150"/>
      <c r="CG50" s="150"/>
      <c r="CH50" s="150"/>
      <c r="CI50" s="150"/>
      <c r="CJ50" s="150"/>
      <c r="CK50" s="150"/>
      <c r="CL50" s="150"/>
      <c r="CM50" s="150"/>
      <c r="CN50" s="150"/>
      <c r="CO50" s="150"/>
      <c r="CP50" s="150"/>
      <c r="CQ50" s="150"/>
      <c r="CR50" s="150"/>
      <c r="CS50" s="150"/>
      <c r="CT50" s="150"/>
      <c r="CU50" s="150"/>
      <c r="CV50" s="150"/>
      <c r="CW50" s="150"/>
      <c r="CX50" s="150"/>
      <c r="CY50" s="150"/>
      <c r="CZ50" s="150"/>
      <c r="DA50" s="150"/>
      <c r="DB50" s="150"/>
      <c r="DC50" s="150"/>
      <c r="DD50" s="150"/>
      <c r="DE50" s="150"/>
      <c r="DF50" s="150"/>
      <c r="DG50" s="150"/>
      <c r="DH50" s="150"/>
      <c r="DI50" s="150"/>
      <c r="DJ50" s="150"/>
      <c r="DK50" s="150"/>
      <c r="DL50" s="150"/>
      <c r="DM50" s="150"/>
      <c r="DN50" s="150"/>
      <c r="DO50" s="150"/>
      <c r="DP50" s="150"/>
      <c r="DQ50" s="150"/>
      <c r="DR50" s="150"/>
      <c r="DS50" s="150"/>
      <c r="DT50" s="150"/>
      <c r="DU50" s="150"/>
      <c r="DV50" s="150"/>
      <c r="DW50" s="150"/>
      <c r="DX50" s="150"/>
      <c r="DY50" s="150"/>
      <c r="DZ50" s="150"/>
      <c r="EA50" s="150"/>
      <c r="EB50" s="150"/>
      <c r="EC50" s="150"/>
      <c r="ED50" s="150"/>
      <c r="EE50" s="150"/>
      <c r="EF50" s="150"/>
      <c r="EG50" s="150"/>
      <c r="EH50" s="150"/>
      <c r="EI50" s="150"/>
      <c r="EJ50" s="150"/>
      <c r="EK50" s="150"/>
      <c r="EL50" s="150"/>
      <c r="EM50" s="150"/>
      <c r="EN50" s="150"/>
      <c r="EO50" s="150"/>
      <c r="EP50" s="150"/>
      <c r="EQ50" s="150"/>
      <c r="ER50" s="150"/>
      <c r="ES50" s="150"/>
      <c r="ET50" s="150"/>
      <c r="EU50" s="150"/>
      <c r="EV50" s="150"/>
      <c r="EW50" s="150"/>
      <c r="EX50" s="150"/>
      <c r="EY50" s="150"/>
      <c r="EZ50" s="150"/>
      <c r="FA50" s="150"/>
      <c r="FB50" s="150"/>
      <c r="FC50" s="150"/>
      <c r="FD50" s="150"/>
      <c r="FE50" s="150"/>
      <c r="FF50" s="150"/>
      <c r="FG50" s="150"/>
      <c r="FH50" s="150"/>
      <c r="FI50" s="150"/>
      <c r="FJ50" s="150"/>
      <c r="FK50" s="150"/>
      <c r="FL50" s="150"/>
      <c r="FM50" s="150"/>
      <c r="FN50" s="150"/>
      <c r="FO50" s="150"/>
      <c r="FP50" s="150"/>
      <c r="FQ50" s="150"/>
      <c r="FR50" s="150"/>
      <c r="FS50" s="150"/>
      <c r="FT50" s="150"/>
      <c r="FU50" s="150"/>
      <c r="FV50" s="150"/>
      <c r="FW50" s="150"/>
      <c r="FX50" s="150"/>
      <c r="FY50" s="150"/>
      <c r="FZ50" s="150"/>
      <c r="GA50" s="150"/>
      <c r="GB50" s="150"/>
      <c r="GC50" s="150"/>
      <c r="GD50" s="150"/>
      <c r="GE50" s="150"/>
      <c r="GF50" s="150"/>
      <c r="GG50" s="150"/>
      <c r="GH50" s="150"/>
      <c r="GI50" s="150"/>
      <c r="GJ50" s="153"/>
      <c r="GK50" s="153"/>
      <c r="GL50" s="153"/>
      <c r="GM50" s="153"/>
      <c r="GN50" s="153"/>
      <c r="GO50" s="153"/>
      <c r="GP50" s="153"/>
      <c r="GQ50" s="153"/>
      <c r="GR50" s="153"/>
      <c r="GS50" s="153"/>
      <c r="GT50" s="153"/>
      <c r="GU50" s="153"/>
      <c r="GV50" s="153"/>
      <c r="GW50" s="153"/>
      <c r="GX50" s="153"/>
      <c r="GY50" s="153"/>
      <c r="GZ50" s="153"/>
      <c r="HA50" s="153"/>
      <c r="HB50" s="153"/>
      <c r="HC50" s="153"/>
      <c r="HD50" s="153"/>
      <c r="HE50" s="153"/>
      <c r="HF50" s="153"/>
      <c r="HG50" s="153"/>
      <c r="HH50" s="153"/>
      <c r="HI50" s="153"/>
      <c r="HJ50" s="153"/>
      <c r="HK50" s="153"/>
      <c r="HL50" s="153"/>
      <c r="HM50" s="153"/>
      <c r="HN50" s="153"/>
      <c r="HO50" s="153"/>
      <c r="HP50" s="153"/>
      <c r="HQ50" s="153"/>
      <c r="HR50" s="153"/>
      <c r="HS50" s="153"/>
      <c r="HT50" s="153"/>
      <c r="HU50" s="153"/>
      <c r="HV50" s="153"/>
      <c r="HW50" s="153"/>
      <c r="HX50" s="153"/>
      <c r="HY50" s="153"/>
      <c r="HZ50" s="153"/>
      <c r="IA50" s="153"/>
      <c r="IB50" s="153"/>
      <c r="IC50" s="153"/>
      <c r="ID50" s="153"/>
      <c r="IE50" s="15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</row>
    <row r="51" spans="1:256" s="154" customFormat="1" x14ac:dyDescent="0.2">
      <c r="A51" s="150"/>
      <c r="B51" s="147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  <c r="BI51" s="150"/>
      <c r="BJ51" s="150"/>
      <c r="BK51" s="150"/>
      <c r="BL51" s="150"/>
      <c r="BM51" s="150"/>
      <c r="BN51" s="150"/>
      <c r="BO51" s="150"/>
      <c r="BP51" s="150"/>
      <c r="BQ51" s="150"/>
      <c r="BR51" s="150"/>
      <c r="BS51" s="150"/>
      <c r="BT51" s="150"/>
      <c r="BU51" s="150"/>
      <c r="BV51" s="150"/>
      <c r="BW51" s="150"/>
      <c r="BX51" s="150"/>
      <c r="BY51" s="150"/>
      <c r="BZ51" s="150"/>
      <c r="CA51" s="150"/>
      <c r="CB51" s="150"/>
      <c r="CC51" s="150"/>
      <c r="CD51" s="150"/>
      <c r="CE51" s="150"/>
      <c r="CF51" s="150"/>
      <c r="CG51" s="150"/>
      <c r="CH51" s="150"/>
      <c r="CI51" s="150"/>
      <c r="CJ51" s="150"/>
      <c r="CK51" s="150"/>
      <c r="CL51" s="150"/>
      <c r="CM51" s="150"/>
      <c r="CN51" s="150"/>
      <c r="CO51" s="150"/>
      <c r="CP51" s="150"/>
      <c r="CQ51" s="150"/>
      <c r="CR51" s="150"/>
      <c r="CS51" s="150"/>
      <c r="CT51" s="150"/>
      <c r="CU51" s="150"/>
      <c r="CV51" s="150"/>
      <c r="CW51" s="150"/>
      <c r="CX51" s="150"/>
      <c r="CY51" s="150"/>
      <c r="CZ51" s="150"/>
      <c r="DA51" s="150"/>
      <c r="DB51" s="150"/>
      <c r="DC51" s="150"/>
      <c r="DD51" s="150"/>
      <c r="DE51" s="150"/>
      <c r="DF51" s="150"/>
      <c r="DG51" s="150"/>
      <c r="DH51" s="150"/>
      <c r="DI51" s="150"/>
      <c r="DJ51" s="150"/>
      <c r="DK51" s="150"/>
      <c r="DL51" s="150"/>
      <c r="DM51" s="150"/>
      <c r="DN51" s="150"/>
      <c r="DO51" s="150"/>
      <c r="DP51" s="150"/>
      <c r="DQ51" s="150"/>
      <c r="DR51" s="150"/>
      <c r="DS51" s="150"/>
      <c r="DT51" s="150"/>
      <c r="DU51" s="150"/>
      <c r="DV51" s="150"/>
      <c r="DW51" s="150"/>
      <c r="DX51" s="150"/>
      <c r="DY51" s="150"/>
      <c r="DZ51" s="150"/>
      <c r="EA51" s="150"/>
      <c r="EB51" s="150"/>
      <c r="EC51" s="150"/>
      <c r="ED51" s="150"/>
      <c r="EE51" s="150"/>
      <c r="EF51" s="150"/>
      <c r="EG51" s="150"/>
      <c r="EH51" s="150"/>
      <c r="EI51" s="150"/>
      <c r="EJ51" s="150"/>
      <c r="EK51" s="150"/>
      <c r="EL51" s="150"/>
      <c r="EM51" s="150"/>
      <c r="EN51" s="150"/>
      <c r="EO51" s="150"/>
      <c r="EP51" s="150"/>
      <c r="EQ51" s="150"/>
      <c r="ER51" s="150"/>
      <c r="ES51" s="150"/>
      <c r="ET51" s="150"/>
      <c r="EU51" s="150"/>
      <c r="EV51" s="150"/>
      <c r="EW51" s="150"/>
      <c r="EX51" s="150"/>
      <c r="EY51" s="150"/>
      <c r="EZ51" s="150"/>
      <c r="FA51" s="150"/>
      <c r="FB51" s="150"/>
      <c r="FC51" s="150"/>
      <c r="FD51" s="150"/>
      <c r="FE51" s="150"/>
      <c r="FF51" s="150"/>
      <c r="FG51" s="150"/>
      <c r="FH51" s="150"/>
      <c r="FI51" s="150"/>
      <c r="FJ51" s="150"/>
      <c r="FK51" s="150"/>
      <c r="FL51" s="150"/>
      <c r="FM51" s="150"/>
      <c r="FN51" s="150"/>
      <c r="FO51" s="150"/>
      <c r="FP51" s="150"/>
      <c r="FQ51" s="150"/>
      <c r="FR51" s="150"/>
      <c r="FS51" s="150"/>
      <c r="FT51" s="150"/>
      <c r="FU51" s="150"/>
      <c r="FV51" s="150"/>
      <c r="FW51" s="150"/>
      <c r="FX51" s="150"/>
      <c r="FY51" s="150"/>
      <c r="FZ51" s="150"/>
      <c r="GA51" s="150"/>
      <c r="GB51" s="150"/>
      <c r="GC51" s="150"/>
      <c r="GD51" s="150"/>
      <c r="GE51" s="150"/>
      <c r="GF51" s="150"/>
      <c r="GG51" s="150"/>
      <c r="GH51" s="150"/>
      <c r="GI51" s="150"/>
      <c r="GJ51" s="153"/>
      <c r="GK51" s="153"/>
      <c r="GL51" s="153"/>
      <c r="GM51" s="153"/>
      <c r="GN51" s="153"/>
      <c r="GO51" s="153"/>
      <c r="GP51" s="153"/>
      <c r="GQ51" s="153"/>
      <c r="GR51" s="153"/>
      <c r="GS51" s="153"/>
      <c r="GT51" s="153"/>
      <c r="GU51" s="153"/>
      <c r="GV51" s="153"/>
      <c r="GW51" s="153"/>
      <c r="GX51" s="153"/>
      <c r="GY51" s="153"/>
      <c r="GZ51" s="153"/>
      <c r="HA51" s="153"/>
      <c r="HB51" s="153"/>
      <c r="HC51" s="153"/>
      <c r="HD51" s="153"/>
      <c r="HE51" s="153"/>
      <c r="HF51" s="153"/>
      <c r="HG51" s="153"/>
      <c r="HH51" s="153"/>
      <c r="HI51" s="153"/>
      <c r="HJ51" s="153"/>
      <c r="HK51" s="153"/>
      <c r="HL51" s="153"/>
      <c r="HM51" s="153"/>
      <c r="HN51" s="153"/>
      <c r="HO51" s="153"/>
      <c r="HP51" s="153"/>
      <c r="HQ51" s="153"/>
      <c r="HR51" s="153"/>
      <c r="HS51" s="153"/>
      <c r="HT51" s="153"/>
      <c r="HU51" s="153"/>
      <c r="HV51" s="153"/>
      <c r="HW51" s="153"/>
      <c r="HX51" s="153"/>
      <c r="HY51" s="153"/>
      <c r="HZ51" s="153"/>
      <c r="IA51" s="153"/>
      <c r="IB51" s="153"/>
      <c r="IC51" s="153"/>
      <c r="ID51" s="153"/>
      <c r="IE51" s="15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</row>
    <row r="52" spans="1:256" s="154" customFormat="1" x14ac:dyDescent="0.2">
      <c r="A52" s="150"/>
      <c r="B52" s="147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  <c r="BI52" s="150"/>
      <c r="BJ52" s="150"/>
      <c r="BK52" s="150"/>
      <c r="BL52" s="150"/>
      <c r="BM52" s="150"/>
      <c r="BN52" s="150"/>
      <c r="BO52" s="150"/>
      <c r="BP52" s="150"/>
      <c r="BQ52" s="150"/>
      <c r="BR52" s="150"/>
      <c r="BS52" s="150"/>
      <c r="BT52" s="150"/>
      <c r="BU52" s="150"/>
      <c r="BV52" s="150"/>
      <c r="BW52" s="150"/>
      <c r="BX52" s="150"/>
      <c r="BY52" s="150"/>
      <c r="BZ52" s="150"/>
      <c r="CA52" s="150"/>
      <c r="CB52" s="150"/>
      <c r="CC52" s="150"/>
      <c r="CD52" s="150"/>
      <c r="CE52" s="150"/>
      <c r="CF52" s="150"/>
      <c r="CG52" s="150"/>
      <c r="CH52" s="150"/>
      <c r="CI52" s="150"/>
      <c r="CJ52" s="150"/>
      <c r="CK52" s="150"/>
      <c r="CL52" s="150"/>
      <c r="CM52" s="150"/>
      <c r="CN52" s="150"/>
      <c r="CO52" s="150"/>
      <c r="CP52" s="150"/>
      <c r="CQ52" s="150"/>
      <c r="CR52" s="150"/>
      <c r="CS52" s="150"/>
      <c r="CT52" s="150"/>
      <c r="CU52" s="150"/>
      <c r="CV52" s="150"/>
      <c r="CW52" s="150"/>
      <c r="CX52" s="150"/>
      <c r="CY52" s="150"/>
      <c r="CZ52" s="150"/>
      <c r="DA52" s="150"/>
      <c r="DB52" s="150"/>
      <c r="DC52" s="150"/>
      <c r="DD52" s="150"/>
      <c r="DE52" s="150"/>
      <c r="DF52" s="150"/>
      <c r="DG52" s="150"/>
      <c r="DH52" s="150"/>
      <c r="DI52" s="150"/>
      <c r="DJ52" s="150"/>
      <c r="DK52" s="150"/>
      <c r="DL52" s="150"/>
      <c r="DM52" s="150"/>
      <c r="DN52" s="150"/>
      <c r="DO52" s="150"/>
      <c r="DP52" s="150"/>
      <c r="DQ52" s="150"/>
      <c r="DR52" s="150"/>
      <c r="DS52" s="150"/>
      <c r="DT52" s="150"/>
      <c r="DU52" s="150"/>
      <c r="DV52" s="150"/>
      <c r="DW52" s="150"/>
      <c r="DX52" s="150"/>
      <c r="DY52" s="150"/>
      <c r="DZ52" s="150"/>
      <c r="EA52" s="150"/>
      <c r="EB52" s="150"/>
      <c r="EC52" s="150"/>
      <c r="ED52" s="150"/>
      <c r="EE52" s="150"/>
      <c r="EF52" s="150"/>
      <c r="EG52" s="150"/>
      <c r="EH52" s="150"/>
      <c r="EI52" s="150"/>
      <c r="EJ52" s="150"/>
      <c r="EK52" s="150"/>
      <c r="EL52" s="150"/>
      <c r="EM52" s="150"/>
      <c r="EN52" s="150"/>
      <c r="EO52" s="150"/>
      <c r="EP52" s="150"/>
      <c r="EQ52" s="150"/>
      <c r="ER52" s="150"/>
      <c r="ES52" s="150"/>
      <c r="ET52" s="150"/>
      <c r="EU52" s="150"/>
      <c r="EV52" s="150"/>
      <c r="EW52" s="150"/>
      <c r="EX52" s="150"/>
      <c r="EY52" s="150"/>
      <c r="EZ52" s="150"/>
      <c r="FA52" s="150"/>
      <c r="FB52" s="150"/>
      <c r="FC52" s="150"/>
      <c r="FD52" s="150"/>
      <c r="FE52" s="150"/>
      <c r="FF52" s="150"/>
      <c r="FG52" s="150"/>
      <c r="FH52" s="150"/>
      <c r="FI52" s="150"/>
      <c r="FJ52" s="150"/>
      <c r="FK52" s="150"/>
      <c r="FL52" s="150"/>
      <c r="FM52" s="150"/>
      <c r="FN52" s="150"/>
      <c r="FO52" s="150"/>
      <c r="FP52" s="150"/>
      <c r="FQ52" s="150"/>
      <c r="FR52" s="150"/>
      <c r="FS52" s="150"/>
      <c r="FT52" s="150"/>
      <c r="FU52" s="150"/>
      <c r="FV52" s="150"/>
      <c r="FW52" s="150"/>
      <c r="FX52" s="150"/>
      <c r="FY52" s="150"/>
      <c r="FZ52" s="150"/>
      <c r="GA52" s="150"/>
      <c r="GB52" s="150"/>
      <c r="GC52" s="150"/>
      <c r="GD52" s="150"/>
      <c r="GE52" s="150"/>
      <c r="GF52" s="150"/>
      <c r="GG52" s="150"/>
      <c r="GH52" s="150"/>
      <c r="GI52" s="150"/>
      <c r="GJ52" s="153"/>
      <c r="GK52" s="153"/>
      <c r="GL52" s="153"/>
      <c r="GM52" s="153"/>
      <c r="GN52" s="153"/>
      <c r="GO52" s="153"/>
      <c r="GP52" s="153"/>
      <c r="GQ52" s="153"/>
      <c r="GR52" s="153"/>
      <c r="GS52" s="153"/>
      <c r="GT52" s="153"/>
      <c r="GU52" s="153"/>
      <c r="GV52" s="153"/>
      <c r="GW52" s="153"/>
      <c r="GX52" s="153"/>
      <c r="GY52" s="153"/>
      <c r="GZ52" s="153"/>
      <c r="HA52" s="153"/>
      <c r="HB52" s="153"/>
      <c r="HC52" s="153"/>
      <c r="HD52" s="153"/>
      <c r="HE52" s="153"/>
      <c r="HF52" s="153"/>
      <c r="HG52" s="153"/>
      <c r="HH52" s="153"/>
      <c r="HI52" s="153"/>
      <c r="HJ52" s="153"/>
      <c r="HK52" s="153"/>
      <c r="HL52" s="153"/>
      <c r="HM52" s="153"/>
      <c r="HN52" s="153"/>
      <c r="HO52" s="153"/>
      <c r="HP52" s="153"/>
      <c r="HQ52" s="153"/>
      <c r="HR52" s="153"/>
      <c r="HS52" s="153"/>
      <c r="HT52" s="153"/>
      <c r="HU52" s="153"/>
      <c r="HV52" s="153"/>
      <c r="HW52" s="153"/>
      <c r="HX52" s="153"/>
      <c r="HY52" s="153"/>
      <c r="HZ52" s="153"/>
      <c r="IA52" s="153"/>
      <c r="IB52" s="153"/>
      <c r="IC52" s="153"/>
      <c r="ID52" s="153"/>
      <c r="IE52" s="15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</row>
    <row r="53" spans="1:256" s="154" customFormat="1" x14ac:dyDescent="0.2">
      <c r="A53" s="150"/>
      <c r="B53" s="147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150"/>
      <c r="BR53" s="150"/>
      <c r="BS53" s="150"/>
      <c r="BT53" s="150"/>
      <c r="BU53" s="150"/>
      <c r="BV53" s="150"/>
      <c r="BW53" s="150"/>
      <c r="BX53" s="150"/>
      <c r="BY53" s="150"/>
      <c r="BZ53" s="150"/>
      <c r="CA53" s="150"/>
      <c r="CB53" s="150"/>
      <c r="CC53" s="150"/>
      <c r="CD53" s="150"/>
      <c r="CE53" s="150"/>
      <c r="CF53" s="150"/>
      <c r="CG53" s="150"/>
      <c r="CH53" s="150"/>
      <c r="CI53" s="150"/>
      <c r="CJ53" s="150"/>
      <c r="CK53" s="150"/>
      <c r="CL53" s="150"/>
      <c r="CM53" s="150"/>
      <c r="CN53" s="150"/>
      <c r="CO53" s="150"/>
      <c r="CP53" s="150"/>
      <c r="CQ53" s="150"/>
      <c r="CR53" s="150"/>
      <c r="CS53" s="150"/>
      <c r="CT53" s="150"/>
      <c r="CU53" s="150"/>
      <c r="CV53" s="150"/>
      <c r="CW53" s="150"/>
      <c r="CX53" s="150"/>
      <c r="CY53" s="150"/>
      <c r="CZ53" s="150"/>
      <c r="DA53" s="150"/>
      <c r="DB53" s="150"/>
      <c r="DC53" s="150"/>
      <c r="DD53" s="150"/>
      <c r="DE53" s="150"/>
      <c r="DF53" s="150"/>
      <c r="DG53" s="150"/>
      <c r="DH53" s="150"/>
      <c r="DI53" s="150"/>
      <c r="DJ53" s="150"/>
      <c r="DK53" s="150"/>
      <c r="DL53" s="150"/>
      <c r="DM53" s="150"/>
      <c r="DN53" s="150"/>
      <c r="DO53" s="150"/>
      <c r="DP53" s="150"/>
      <c r="DQ53" s="150"/>
      <c r="DR53" s="150"/>
      <c r="DS53" s="150"/>
      <c r="DT53" s="150"/>
      <c r="DU53" s="150"/>
      <c r="DV53" s="150"/>
      <c r="DW53" s="150"/>
      <c r="DX53" s="150"/>
      <c r="DY53" s="150"/>
      <c r="DZ53" s="150"/>
      <c r="EA53" s="150"/>
      <c r="EB53" s="150"/>
      <c r="EC53" s="150"/>
      <c r="ED53" s="150"/>
      <c r="EE53" s="150"/>
      <c r="EF53" s="150"/>
      <c r="EG53" s="150"/>
      <c r="EH53" s="150"/>
      <c r="EI53" s="150"/>
      <c r="EJ53" s="150"/>
      <c r="EK53" s="150"/>
      <c r="EL53" s="150"/>
      <c r="EM53" s="150"/>
      <c r="EN53" s="150"/>
      <c r="EO53" s="150"/>
      <c r="EP53" s="150"/>
      <c r="EQ53" s="150"/>
      <c r="ER53" s="150"/>
      <c r="ES53" s="150"/>
      <c r="ET53" s="150"/>
      <c r="EU53" s="150"/>
      <c r="EV53" s="150"/>
      <c r="EW53" s="150"/>
      <c r="EX53" s="150"/>
      <c r="EY53" s="150"/>
      <c r="EZ53" s="150"/>
      <c r="FA53" s="150"/>
      <c r="FB53" s="150"/>
      <c r="FC53" s="150"/>
      <c r="FD53" s="150"/>
      <c r="FE53" s="150"/>
      <c r="FF53" s="150"/>
      <c r="FG53" s="150"/>
      <c r="FH53" s="150"/>
      <c r="FI53" s="150"/>
      <c r="FJ53" s="150"/>
      <c r="FK53" s="150"/>
      <c r="FL53" s="150"/>
      <c r="FM53" s="150"/>
      <c r="FN53" s="150"/>
      <c r="FO53" s="150"/>
      <c r="FP53" s="150"/>
      <c r="FQ53" s="150"/>
      <c r="FR53" s="150"/>
      <c r="FS53" s="150"/>
      <c r="FT53" s="150"/>
      <c r="FU53" s="150"/>
      <c r="FV53" s="150"/>
      <c r="FW53" s="150"/>
      <c r="FX53" s="150"/>
      <c r="FY53" s="150"/>
      <c r="FZ53" s="150"/>
      <c r="GA53" s="150"/>
      <c r="GB53" s="150"/>
      <c r="GC53" s="150"/>
      <c r="GD53" s="150"/>
      <c r="GE53" s="150"/>
      <c r="GF53" s="150"/>
      <c r="GG53" s="150"/>
      <c r="GH53" s="150"/>
      <c r="GI53" s="150"/>
      <c r="GJ53" s="153"/>
      <c r="GK53" s="153"/>
      <c r="GL53" s="153"/>
      <c r="GM53" s="153"/>
      <c r="GN53" s="153"/>
      <c r="GO53" s="153"/>
      <c r="GP53" s="153"/>
      <c r="GQ53" s="153"/>
      <c r="GR53" s="153"/>
      <c r="GS53" s="153"/>
      <c r="GT53" s="153"/>
      <c r="GU53" s="153"/>
      <c r="GV53" s="153"/>
      <c r="GW53" s="153"/>
      <c r="GX53" s="153"/>
      <c r="GY53" s="153"/>
      <c r="GZ53" s="153"/>
      <c r="HA53" s="153"/>
      <c r="HB53" s="153"/>
      <c r="HC53" s="153"/>
      <c r="HD53" s="153"/>
      <c r="HE53" s="153"/>
      <c r="HF53" s="153"/>
      <c r="HG53" s="153"/>
      <c r="HH53" s="153"/>
      <c r="HI53" s="153"/>
      <c r="HJ53" s="153"/>
      <c r="HK53" s="153"/>
      <c r="HL53" s="153"/>
      <c r="HM53" s="153"/>
      <c r="HN53" s="153"/>
      <c r="HO53" s="153"/>
      <c r="HP53" s="153"/>
      <c r="HQ53" s="153"/>
      <c r="HR53" s="153"/>
      <c r="HS53" s="153"/>
      <c r="HT53" s="153"/>
      <c r="HU53" s="153"/>
      <c r="HV53" s="153"/>
      <c r="HW53" s="153"/>
      <c r="HX53" s="153"/>
      <c r="HY53" s="153"/>
      <c r="HZ53" s="153"/>
      <c r="IA53" s="153"/>
      <c r="IB53" s="153"/>
      <c r="IC53" s="153"/>
      <c r="ID53" s="153"/>
      <c r="IE53" s="15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</row>
    <row r="54" spans="1:256" s="154" customFormat="1" x14ac:dyDescent="0.2">
      <c r="A54" s="150"/>
      <c r="B54" s="147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/>
      <c r="AZ54" s="150"/>
      <c r="BA54" s="150"/>
      <c r="BB54" s="150"/>
      <c r="BC54" s="150"/>
      <c r="BD54" s="150"/>
      <c r="BE54" s="150"/>
      <c r="BF54" s="150"/>
      <c r="BG54" s="150"/>
      <c r="BH54" s="150"/>
      <c r="BI54" s="150"/>
      <c r="BJ54" s="150"/>
      <c r="BK54" s="150"/>
      <c r="BL54" s="150"/>
      <c r="BM54" s="150"/>
      <c r="BN54" s="150"/>
      <c r="BO54" s="150"/>
      <c r="BP54" s="150"/>
      <c r="BQ54" s="150"/>
      <c r="BR54" s="150"/>
      <c r="BS54" s="150"/>
      <c r="BT54" s="150"/>
      <c r="BU54" s="150"/>
      <c r="BV54" s="150"/>
      <c r="BW54" s="150"/>
      <c r="BX54" s="150"/>
      <c r="BY54" s="150"/>
      <c r="BZ54" s="150"/>
      <c r="CA54" s="150"/>
      <c r="CB54" s="150"/>
      <c r="CC54" s="150"/>
      <c r="CD54" s="150"/>
      <c r="CE54" s="150"/>
      <c r="CF54" s="150"/>
      <c r="CG54" s="150"/>
      <c r="CH54" s="150"/>
      <c r="CI54" s="150"/>
      <c r="CJ54" s="150"/>
      <c r="CK54" s="150"/>
      <c r="CL54" s="150"/>
      <c r="CM54" s="150"/>
      <c r="CN54" s="150"/>
      <c r="CO54" s="150"/>
      <c r="CP54" s="150"/>
      <c r="CQ54" s="150"/>
      <c r="CR54" s="150"/>
      <c r="CS54" s="150"/>
      <c r="CT54" s="150"/>
      <c r="CU54" s="150"/>
      <c r="CV54" s="150"/>
      <c r="CW54" s="150"/>
      <c r="CX54" s="150"/>
      <c r="CY54" s="150"/>
      <c r="CZ54" s="150"/>
      <c r="DA54" s="150"/>
      <c r="DB54" s="150"/>
      <c r="DC54" s="150"/>
      <c r="DD54" s="150"/>
      <c r="DE54" s="150"/>
      <c r="DF54" s="150"/>
      <c r="DG54" s="150"/>
      <c r="DH54" s="150"/>
      <c r="DI54" s="150"/>
      <c r="DJ54" s="150"/>
      <c r="DK54" s="150"/>
      <c r="DL54" s="150"/>
      <c r="DM54" s="150"/>
      <c r="DN54" s="150"/>
      <c r="DO54" s="150"/>
      <c r="DP54" s="150"/>
      <c r="DQ54" s="150"/>
      <c r="DR54" s="150"/>
      <c r="DS54" s="150"/>
      <c r="DT54" s="150"/>
      <c r="DU54" s="150"/>
      <c r="DV54" s="150"/>
      <c r="DW54" s="150"/>
      <c r="DX54" s="150"/>
      <c r="DY54" s="150"/>
      <c r="DZ54" s="150"/>
      <c r="EA54" s="150"/>
      <c r="EB54" s="150"/>
      <c r="EC54" s="150"/>
      <c r="ED54" s="150"/>
      <c r="EE54" s="150"/>
      <c r="EF54" s="150"/>
      <c r="EG54" s="150"/>
      <c r="EH54" s="150"/>
      <c r="EI54" s="150"/>
      <c r="EJ54" s="150"/>
      <c r="EK54" s="150"/>
      <c r="EL54" s="150"/>
      <c r="EM54" s="150"/>
      <c r="EN54" s="150"/>
      <c r="EO54" s="150"/>
      <c r="EP54" s="150"/>
      <c r="EQ54" s="150"/>
      <c r="ER54" s="150"/>
      <c r="ES54" s="150"/>
      <c r="ET54" s="150"/>
      <c r="EU54" s="150"/>
      <c r="EV54" s="150"/>
      <c r="EW54" s="150"/>
      <c r="EX54" s="150"/>
      <c r="EY54" s="150"/>
      <c r="EZ54" s="150"/>
      <c r="FA54" s="150"/>
      <c r="FB54" s="150"/>
      <c r="FC54" s="150"/>
      <c r="FD54" s="150"/>
      <c r="FE54" s="150"/>
      <c r="FF54" s="150"/>
      <c r="FG54" s="150"/>
      <c r="FH54" s="150"/>
      <c r="FI54" s="150"/>
      <c r="FJ54" s="150"/>
      <c r="FK54" s="150"/>
      <c r="FL54" s="150"/>
      <c r="FM54" s="150"/>
      <c r="FN54" s="150"/>
      <c r="FO54" s="150"/>
      <c r="FP54" s="150"/>
      <c r="FQ54" s="150"/>
      <c r="FR54" s="150"/>
      <c r="FS54" s="150"/>
      <c r="FT54" s="150"/>
      <c r="FU54" s="150"/>
      <c r="FV54" s="150"/>
      <c r="FW54" s="150"/>
      <c r="FX54" s="150"/>
      <c r="FY54" s="150"/>
      <c r="FZ54" s="150"/>
      <c r="GA54" s="150"/>
      <c r="GB54" s="150"/>
      <c r="GC54" s="150"/>
      <c r="GD54" s="150"/>
      <c r="GE54" s="150"/>
      <c r="GF54" s="150"/>
      <c r="GG54" s="150"/>
      <c r="GH54" s="150"/>
      <c r="GI54" s="150"/>
      <c r="GJ54" s="153"/>
      <c r="GK54" s="153"/>
      <c r="GL54" s="153"/>
      <c r="GM54" s="153"/>
      <c r="GN54" s="153"/>
      <c r="GO54" s="153"/>
      <c r="GP54" s="153"/>
      <c r="GQ54" s="153"/>
      <c r="GR54" s="153"/>
      <c r="GS54" s="153"/>
      <c r="GT54" s="153"/>
      <c r="GU54" s="153"/>
      <c r="GV54" s="153"/>
      <c r="GW54" s="153"/>
      <c r="GX54" s="153"/>
      <c r="GY54" s="153"/>
      <c r="GZ54" s="153"/>
      <c r="HA54" s="153"/>
      <c r="HB54" s="153"/>
      <c r="HC54" s="153"/>
      <c r="HD54" s="153"/>
      <c r="HE54" s="153"/>
      <c r="HF54" s="153"/>
      <c r="HG54" s="153"/>
      <c r="HH54" s="153"/>
      <c r="HI54" s="153"/>
      <c r="HJ54" s="153"/>
      <c r="HK54" s="153"/>
      <c r="HL54" s="153"/>
      <c r="HM54" s="153"/>
      <c r="HN54" s="153"/>
      <c r="HO54" s="153"/>
      <c r="HP54" s="153"/>
      <c r="HQ54" s="153"/>
      <c r="HR54" s="153"/>
      <c r="HS54" s="153"/>
      <c r="HT54" s="153"/>
      <c r="HU54" s="153"/>
      <c r="HV54" s="153"/>
      <c r="HW54" s="153"/>
      <c r="HX54" s="153"/>
      <c r="HY54" s="153"/>
      <c r="HZ54" s="153"/>
      <c r="IA54" s="153"/>
      <c r="IB54" s="153"/>
      <c r="IC54" s="153"/>
      <c r="ID54" s="153"/>
      <c r="IE54" s="15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</row>
    <row r="55" spans="1:256" s="154" customFormat="1" x14ac:dyDescent="0.2">
      <c r="A55" s="150"/>
      <c r="B55" s="147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  <c r="BI55" s="150"/>
      <c r="BJ55" s="150"/>
      <c r="BK55" s="150"/>
      <c r="BL55" s="150"/>
      <c r="BM55" s="150"/>
      <c r="BN55" s="150"/>
      <c r="BO55" s="150"/>
      <c r="BP55" s="150"/>
      <c r="BQ55" s="150"/>
      <c r="BR55" s="150"/>
      <c r="BS55" s="150"/>
      <c r="BT55" s="150"/>
      <c r="BU55" s="150"/>
      <c r="BV55" s="150"/>
      <c r="BW55" s="150"/>
      <c r="BX55" s="150"/>
      <c r="BY55" s="150"/>
      <c r="BZ55" s="150"/>
      <c r="CA55" s="150"/>
      <c r="CB55" s="150"/>
      <c r="CC55" s="150"/>
      <c r="CD55" s="150"/>
      <c r="CE55" s="150"/>
      <c r="CF55" s="150"/>
      <c r="CG55" s="150"/>
      <c r="CH55" s="150"/>
      <c r="CI55" s="150"/>
      <c r="CJ55" s="150"/>
      <c r="CK55" s="150"/>
      <c r="CL55" s="150"/>
      <c r="CM55" s="150"/>
      <c r="CN55" s="150"/>
      <c r="CO55" s="150"/>
      <c r="CP55" s="150"/>
      <c r="CQ55" s="150"/>
      <c r="CR55" s="150"/>
      <c r="CS55" s="150"/>
      <c r="CT55" s="150"/>
      <c r="CU55" s="150"/>
      <c r="CV55" s="150"/>
      <c r="CW55" s="150"/>
      <c r="CX55" s="150"/>
      <c r="CY55" s="150"/>
      <c r="CZ55" s="150"/>
      <c r="DA55" s="150"/>
      <c r="DB55" s="150"/>
      <c r="DC55" s="150"/>
      <c r="DD55" s="150"/>
      <c r="DE55" s="150"/>
      <c r="DF55" s="150"/>
      <c r="DG55" s="150"/>
      <c r="DH55" s="150"/>
      <c r="DI55" s="150"/>
      <c r="DJ55" s="150"/>
      <c r="DK55" s="150"/>
      <c r="DL55" s="150"/>
      <c r="DM55" s="150"/>
      <c r="DN55" s="150"/>
      <c r="DO55" s="150"/>
      <c r="DP55" s="150"/>
      <c r="DQ55" s="150"/>
      <c r="DR55" s="150"/>
      <c r="DS55" s="150"/>
      <c r="DT55" s="150"/>
      <c r="DU55" s="150"/>
      <c r="DV55" s="150"/>
      <c r="DW55" s="150"/>
      <c r="DX55" s="150"/>
      <c r="DY55" s="150"/>
      <c r="DZ55" s="150"/>
      <c r="EA55" s="150"/>
      <c r="EB55" s="150"/>
      <c r="EC55" s="150"/>
      <c r="ED55" s="150"/>
      <c r="EE55" s="150"/>
      <c r="EF55" s="150"/>
      <c r="EG55" s="150"/>
      <c r="EH55" s="150"/>
      <c r="EI55" s="150"/>
      <c r="EJ55" s="150"/>
      <c r="EK55" s="150"/>
      <c r="EL55" s="150"/>
      <c r="EM55" s="150"/>
      <c r="EN55" s="150"/>
      <c r="EO55" s="150"/>
      <c r="EP55" s="150"/>
      <c r="EQ55" s="150"/>
      <c r="ER55" s="150"/>
      <c r="ES55" s="150"/>
      <c r="ET55" s="150"/>
      <c r="EU55" s="150"/>
      <c r="EV55" s="150"/>
      <c r="EW55" s="150"/>
      <c r="EX55" s="150"/>
      <c r="EY55" s="150"/>
      <c r="EZ55" s="150"/>
      <c r="FA55" s="150"/>
      <c r="FB55" s="150"/>
      <c r="FC55" s="150"/>
      <c r="FD55" s="150"/>
      <c r="FE55" s="150"/>
      <c r="FF55" s="150"/>
      <c r="FG55" s="150"/>
      <c r="FH55" s="150"/>
      <c r="FI55" s="150"/>
      <c r="FJ55" s="150"/>
      <c r="FK55" s="150"/>
      <c r="FL55" s="150"/>
      <c r="FM55" s="150"/>
      <c r="FN55" s="150"/>
      <c r="FO55" s="150"/>
      <c r="FP55" s="150"/>
      <c r="FQ55" s="150"/>
      <c r="FR55" s="150"/>
      <c r="FS55" s="150"/>
      <c r="FT55" s="150"/>
      <c r="FU55" s="150"/>
      <c r="FV55" s="150"/>
      <c r="FW55" s="150"/>
      <c r="FX55" s="150"/>
      <c r="FY55" s="150"/>
      <c r="FZ55" s="150"/>
      <c r="GA55" s="150"/>
      <c r="GB55" s="150"/>
      <c r="GC55" s="150"/>
      <c r="GD55" s="150"/>
      <c r="GE55" s="150"/>
      <c r="GF55" s="150"/>
      <c r="GG55" s="150"/>
      <c r="GH55" s="150"/>
      <c r="GI55" s="150"/>
      <c r="GJ55" s="153"/>
      <c r="GK55" s="153"/>
      <c r="GL55" s="153"/>
      <c r="GM55" s="153"/>
      <c r="GN55" s="153"/>
      <c r="GO55" s="153"/>
      <c r="GP55" s="153"/>
      <c r="GQ55" s="153"/>
      <c r="GR55" s="153"/>
      <c r="GS55" s="153"/>
      <c r="GT55" s="153"/>
      <c r="GU55" s="153"/>
      <c r="GV55" s="153"/>
      <c r="GW55" s="153"/>
      <c r="GX55" s="153"/>
      <c r="GY55" s="153"/>
      <c r="GZ55" s="153"/>
      <c r="HA55" s="153"/>
      <c r="HB55" s="153"/>
      <c r="HC55" s="153"/>
      <c r="HD55" s="153"/>
      <c r="HE55" s="153"/>
      <c r="HF55" s="153"/>
      <c r="HG55" s="153"/>
      <c r="HH55" s="153"/>
      <c r="HI55" s="153"/>
      <c r="HJ55" s="153"/>
      <c r="HK55" s="153"/>
      <c r="HL55" s="153"/>
      <c r="HM55" s="153"/>
      <c r="HN55" s="153"/>
      <c r="HO55" s="153"/>
      <c r="HP55" s="153"/>
      <c r="HQ55" s="153"/>
      <c r="HR55" s="153"/>
      <c r="HS55" s="153"/>
      <c r="HT55" s="153"/>
      <c r="HU55" s="153"/>
      <c r="HV55" s="153"/>
      <c r="HW55" s="153"/>
      <c r="HX55" s="153"/>
      <c r="HY55" s="153"/>
      <c r="HZ55" s="153"/>
      <c r="IA55" s="153"/>
      <c r="IB55" s="153"/>
      <c r="IC55" s="153"/>
      <c r="ID55" s="153"/>
      <c r="IE55" s="15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</row>
    <row r="56" spans="1:256" s="154" customFormat="1" x14ac:dyDescent="0.2">
      <c r="A56" s="150"/>
      <c r="B56" s="147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  <c r="AX56" s="150"/>
      <c r="AY56" s="150"/>
      <c r="AZ56" s="150"/>
      <c r="BA56" s="150"/>
      <c r="BB56" s="150"/>
      <c r="BC56" s="150"/>
      <c r="BD56" s="150"/>
      <c r="BE56" s="150"/>
      <c r="BF56" s="150"/>
      <c r="BG56" s="150"/>
      <c r="BH56" s="150"/>
      <c r="BI56" s="150"/>
      <c r="BJ56" s="150"/>
      <c r="BK56" s="150"/>
      <c r="BL56" s="150"/>
      <c r="BM56" s="150"/>
      <c r="BN56" s="150"/>
      <c r="BO56" s="150"/>
      <c r="BP56" s="150"/>
      <c r="BQ56" s="150"/>
      <c r="BR56" s="150"/>
      <c r="BS56" s="150"/>
      <c r="BT56" s="150"/>
      <c r="BU56" s="150"/>
      <c r="BV56" s="150"/>
      <c r="BW56" s="150"/>
      <c r="BX56" s="150"/>
      <c r="BY56" s="150"/>
      <c r="BZ56" s="150"/>
      <c r="CA56" s="150"/>
      <c r="CB56" s="150"/>
      <c r="CC56" s="150"/>
      <c r="CD56" s="150"/>
      <c r="CE56" s="150"/>
      <c r="CF56" s="150"/>
      <c r="CG56" s="150"/>
      <c r="CH56" s="150"/>
      <c r="CI56" s="150"/>
      <c r="CJ56" s="150"/>
      <c r="CK56" s="150"/>
      <c r="CL56" s="150"/>
      <c r="CM56" s="150"/>
      <c r="CN56" s="150"/>
      <c r="CO56" s="150"/>
      <c r="CP56" s="150"/>
      <c r="CQ56" s="150"/>
      <c r="CR56" s="150"/>
      <c r="CS56" s="150"/>
      <c r="CT56" s="150"/>
      <c r="CU56" s="150"/>
      <c r="CV56" s="150"/>
      <c r="CW56" s="150"/>
      <c r="CX56" s="150"/>
      <c r="CY56" s="150"/>
      <c r="CZ56" s="150"/>
      <c r="DA56" s="150"/>
      <c r="DB56" s="150"/>
      <c r="DC56" s="150"/>
      <c r="DD56" s="150"/>
      <c r="DE56" s="150"/>
      <c r="DF56" s="150"/>
      <c r="DG56" s="150"/>
      <c r="DH56" s="150"/>
      <c r="DI56" s="150"/>
      <c r="DJ56" s="150"/>
      <c r="DK56" s="150"/>
      <c r="DL56" s="150"/>
      <c r="DM56" s="150"/>
      <c r="DN56" s="150"/>
      <c r="DO56" s="150"/>
      <c r="DP56" s="150"/>
      <c r="DQ56" s="150"/>
      <c r="DR56" s="150"/>
      <c r="DS56" s="150"/>
      <c r="DT56" s="150"/>
      <c r="DU56" s="150"/>
      <c r="DV56" s="150"/>
      <c r="DW56" s="150"/>
      <c r="DX56" s="150"/>
      <c r="DY56" s="150"/>
      <c r="DZ56" s="150"/>
      <c r="EA56" s="150"/>
      <c r="EB56" s="150"/>
      <c r="EC56" s="150"/>
      <c r="ED56" s="150"/>
      <c r="EE56" s="150"/>
      <c r="EF56" s="150"/>
      <c r="EG56" s="150"/>
      <c r="EH56" s="150"/>
      <c r="EI56" s="150"/>
      <c r="EJ56" s="150"/>
      <c r="EK56" s="150"/>
      <c r="EL56" s="150"/>
      <c r="EM56" s="150"/>
      <c r="EN56" s="150"/>
      <c r="EO56" s="150"/>
      <c r="EP56" s="150"/>
      <c r="EQ56" s="150"/>
      <c r="ER56" s="150"/>
      <c r="ES56" s="150"/>
      <c r="ET56" s="150"/>
      <c r="EU56" s="150"/>
      <c r="EV56" s="150"/>
      <c r="EW56" s="150"/>
      <c r="EX56" s="150"/>
      <c r="EY56" s="150"/>
      <c r="EZ56" s="150"/>
      <c r="FA56" s="150"/>
      <c r="FB56" s="150"/>
      <c r="FC56" s="150"/>
      <c r="FD56" s="150"/>
      <c r="FE56" s="150"/>
      <c r="FF56" s="150"/>
      <c r="FG56" s="150"/>
      <c r="FH56" s="150"/>
      <c r="FI56" s="150"/>
      <c r="FJ56" s="150"/>
      <c r="FK56" s="150"/>
      <c r="FL56" s="150"/>
      <c r="FM56" s="150"/>
      <c r="FN56" s="150"/>
      <c r="FO56" s="150"/>
      <c r="FP56" s="150"/>
      <c r="FQ56" s="150"/>
      <c r="FR56" s="150"/>
      <c r="FS56" s="150"/>
      <c r="FT56" s="150"/>
      <c r="FU56" s="150"/>
      <c r="FV56" s="150"/>
      <c r="FW56" s="150"/>
      <c r="FX56" s="150"/>
      <c r="FY56" s="150"/>
      <c r="FZ56" s="150"/>
      <c r="GA56" s="150"/>
      <c r="GB56" s="150"/>
      <c r="GC56" s="150"/>
      <c r="GD56" s="150"/>
      <c r="GE56" s="150"/>
      <c r="GF56" s="150"/>
      <c r="GG56" s="150"/>
      <c r="GH56" s="150"/>
      <c r="GI56" s="150"/>
      <c r="GJ56" s="153"/>
      <c r="GK56" s="153"/>
      <c r="GL56" s="153"/>
      <c r="GM56" s="153"/>
      <c r="GN56" s="153"/>
      <c r="GO56" s="153"/>
      <c r="GP56" s="153"/>
      <c r="GQ56" s="153"/>
      <c r="GR56" s="153"/>
      <c r="GS56" s="153"/>
      <c r="GT56" s="153"/>
      <c r="GU56" s="153"/>
      <c r="GV56" s="153"/>
      <c r="GW56" s="153"/>
      <c r="GX56" s="153"/>
      <c r="GY56" s="153"/>
      <c r="GZ56" s="153"/>
      <c r="HA56" s="153"/>
      <c r="HB56" s="153"/>
      <c r="HC56" s="153"/>
      <c r="HD56" s="153"/>
      <c r="HE56" s="153"/>
      <c r="HF56" s="153"/>
      <c r="HG56" s="153"/>
      <c r="HH56" s="153"/>
      <c r="HI56" s="153"/>
      <c r="HJ56" s="153"/>
      <c r="HK56" s="153"/>
      <c r="HL56" s="153"/>
      <c r="HM56" s="153"/>
      <c r="HN56" s="153"/>
      <c r="HO56" s="153"/>
      <c r="HP56" s="153"/>
      <c r="HQ56" s="153"/>
      <c r="HR56" s="153"/>
      <c r="HS56" s="153"/>
      <c r="HT56" s="153"/>
      <c r="HU56" s="153"/>
      <c r="HV56" s="153"/>
      <c r="HW56" s="153"/>
      <c r="HX56" s="153"/>
      <c r="HY56" s="153"/>
      <c r="HZ56" s="153"/>
      <c r="IA56" s="153"/>
      <c r="IB56" s="153"/>
      <c r="IC56" s="153"/>
      <c r="ID56" s="153"/>
      <c r="IE56" s="15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</row>
    <row r="57" spans="1:256" s="154" customFormat="1" x14ac:dyDescent="0.2">
      <c r="A57" s="150"/>
      <c r="B57" s="147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50"/>
      <c r="BC57" s="150"/>
      <c r="BD57" s="150"/>
      <c r="BE57" s="150"/>
      <c r="BF57" s="150"/>
      <c r="BG57" s="150"/>
      <c r="BH57" s="150"/>
      <c r="BI57" s="150"/>
      <c r="BJ57" s="150"/>
      <c r="BK57" s="150"/>
      <c r="BL57" s="150"/>
      <c r="BM57" s="150"/>
      <c r="BN57" s="150"/>
      <c r="BO57" s="150"/>
      <c r="BP57" s="150"/>
      <c r="BQ57" s="150"/>
      <c r="BR57" s="150"/>
      <c r="BS57" s="150"/>
      <c r="BT57" s="150"/>
      <c r="BU57" s="150"/>
      <c r="BV57" s="150"/>
      <c r="BW57" s="150"/>
      <c r="BX57" s="150"/>
      <c r="BY57" s="150"/>
      <c r="BZ57" s="150"/>
      <c r="CA57" s="150"/>
      <c r="CB57" s="150"/>
      <c r="CC57" s="150"/>
      <c r="CD57" s="150"/>
      <c r="CE57" s="150"/>
      <c r="CF57" s="150"/>
      <c r="CG57" s="150"/>
      <c r="CH57" s="150"/>
      <c r="CI57" s="150"/>
      <c r="CJ57" s="150"/>
      <c r="CK57" s="150"/>
      <c r="CL57" s="150"/>
      <c r="CM57" s="150"/>
      <c r="CN57" s="150"/>
      <c r="CO57" s="150"/>
      <c r="CP57" s="150"/>
      <c r="CQ57" s="150"/>
      <c r="CR57" s="150"/>
      <c r="CS57" s="150"/>
      <c r="CT57" s="150"/>
      <c r="CU57" s="150"/>
      <c r="CV57" s="150"/>
      <c r="CW57" s="150"/>
      <c r="CX57" s="150"/>
      <c r="CY57" s="150"/>
      <c r="CZ57" s="150"/>
      <c r="DA57" s="150"/>
      <c r="DB57" s="150"/>
      <c r="DC57" s="150"/>
      <c r="DD57" s="150"/>
      <c r="DE57" s="150"/>
      <c r="DF57" s="150"/>
      <c r="DG57" s="150"/>
      <c r="DH57" s="150"/>
      <c r="DI57" s="150"/>
      <c r="DJ57" s="150"/>
      <c r="DK57" s="150"/>
      <c r="DL57" s="150"/>
      <c r="DM57" s="150"/>
      <c r="DN57" s="150"/>
      <c r="DO57" s="150"/>
      <c r="DP57" s="150"/>
      <c r="DQ57" s="150"/>
      <c r="DR57" s="150"/>
      <c r="DS57" s="150"/>
      <c r="DT57" s="150"/>
      <c r="DU57" s="150"/>
      <c r="DV57" s="150"/>
      <c r="DW57" s="150"/>
      <c r="DX57" s="150"/>
      <c r="DY57" s="150"/>
      <c r="DZ57" s="150"/>
      <c r="EA57" s="150"/>
      <c r="EB57" s="150"/>
      <c r="EC57" s="150"/>
      <c r="ED57" s="150"/>
      <c r="EE57" s="150"/>
      <c r="EF57" s="150"/>
      <c r="EG57" s="150"/>
      <c r="EH57" s="150"/>
      <c r="EI57" s="150"/>
      <c r="EJ57" s="150"/>
      <c r="EK57" s="150"/>
      <c r="EL57" s="150"/>
      <c r="EM57" s="150"/>
      <c r="EN57" s="150"/>
      <c r="EO57" s="150"/>
      <c r="EP57" s="150"/>
      <c r="EQ57" s="150"/>
      <c r="ER57" s="150"/>
      <c r="ES57" s="150"/>
      <c r="ET57" s="150"/>
      <c r="EU57" s="150"/>
      <c r="EV57" s="150"/>
      <c r="EW57" s="150"/>
      <c r="EX57" s="150"/>
      <c r="EY57" s="150"/>
      <c r="EZ57" s="150"/>
      <c r="FA57" s="150"/>
      <c r="FB57" s="150"/>
      <c r="FC57" s="150"/>
      <c r="FD57" s="150"/>
      <c r="FE57" s="150"/>
      <c r="FF57" s="150"/>
      <c r="FG57" s="150"/>
      <c r="FH57" s="150"/>
      <c r="FI57" s="150"/>
      <c r="FJ57" s="150"/>
      <c r="FK57" s="150"/>
      <c r="FL57" s="150"/>
      <c r="FM57" s="150"/>
      <c r="FN57" s="150"/>
      <c r="FO57" s="150"/>
      <c r="FP57" s="150"/>
      <c r="FQ57" s="150"/>
      <c r="FR57" s="150"/>
      <c r="FS57" s="150"/>
      <c r="FT57" s="150"/>
      <c r="FU57" s="150"/>
      <c r="FV57" s="150"/>
      <c r="FW57" s="150"/>
      <c r="FX57" s="150"/>
      <c r="FY57" s="150"/>
      <c r="FZ57" s="150"/>
      <c r="GA57" s="150"/>
      <c r="GB57" s="150"/>
      <c r="GC57" s="150"/>
      <c r="GD57" s="150"/>
      <c r="GE57" s="150"/>
      <c r="GF57" s="150"/>
      <c r="GG57" s="150"/>
      <c r="GH57" s="150"/>
      <c r="GI57" s="150"/>
      <c r="GJ57" s="153"/>
      <c r="GK57" s="153"/>
      <c r="GL57" s="153"/>
      <c r="GM57" s="153"/>
      <c r="GN57" s="153"/>
      <c r="GO57" s="153"/>
      <c r="GP57" s="153"/>
      <c r="GQ57" s="153"/>
      <c r="GR57" s="153"/>
      <c r="GS57" s="153"/>
      <c r="GT57" s="153"/>
      <c r="GU57" s="153"/>
      <c r="GV57" s="153"/>
      <c r="GW57" s="153"/>
      <c r="GX57" s="153"/>
      <c r="GY57" s="153"/>
      <c r="GZ57" s="153"/>
      <c r="HA57" s="153"/>
      <c r="HB57" s="153"/>
      <c r="HC57" s="153"/>
      <c r="HD57" s="153"/>
      <c r="HE57" s="153"/>
      <c r="HF57" s="153"/>
      <c r="HG57" s="153"/>
      <c r="HH57" s="153"/>
      <c r="HI57" s="153"/>
      <c r="HJ57" s="153"/>
      <c r="HK57" s="153"/>
      <c r="HL57" s="153"/>
      <c r="HM57" s="153"/>
      <c r="HN57" s="153"/>
      <c r="HO57" s="153"/>
      <c r="HP57" s="153"/>
      <c r="HQ57" s="153"/>
      <c r="HR57" s="153"/>
      <c r="HS57" s="153"/>
      <c r="HT57" s="153"/>
      <c r="HU57" s="153"/>
      <c r="HV57" s="153"/>
      <c r="HW57" s="153"/>
      <c r="HX57" s="153"/>
      <c r="HY57" s="153"/>
      <c r="HZ57" s="153"/>
      <c r="IA57" s="153"/>
      <c r="IB57" s="153"/>
      <c r="IC57" s="153"/>
      <c r="ID57" s="153"/>
      <c r="IE57" s="15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</row>
    <row r="58" spans="1:256" s="154" customFormat="1" x14ac:dyDescent="0.2">
      <c r="A58" s="150"/>
      <c r="B58" s="147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  <c r="BI58" s="150"/>
      <c r="BJ58" s="150"/>
      <c r="BK58" s="150"/>
      <c r="BL58" s="150"/>
      <c r="BM58" s="150"/>
      <c r="BN58" s="150"/>
      <c r="BO58" s="150"/>
      <c r="BP58" s="150"/>
      <c r="BQ58" s="150"/>
      <c r="BR58" s="150"/>
      <c r="BS58" s="150"/>
      <c r="BT58" s="150"/>
      <c r="BU58" s="150"/>
      <c r="BV58" s="150"/>
      <c r="BW58" s="150"/>
      <c r="BX58" s="150"/>
      <c r="BY58" s="150"/>
      <c r="BZ58" s="150"/>
      <c r="CA58" s="150"/>
      <c r="CB58" s="150"/>
      <c r="CC58" s="150"/>
      <c r="CD58" s="150"/>
      <c r="CE58" s="150"/>
      <c r="CF58" s="150"/>
      <c r="CG58" s="150"/>
      <c r="CH58" s="150"/>
      <c r="CI58" s="150"/>
      <c r="CJ58" s="150"/>
      <c r="CK58" s="150"/>
      <c r="CL58" s="150"/>
      <c r="CM58" s="150"/>
      <c r="CN58" s="150"/>
      <c r="CO58" s="150"/>
      <c r="CP58" s="150"/>
      <c r="CQ58" s="150"/>
      <c r="CR58" s="150"/>
      <c r="CS58" s="150"/>
      <c r="CT58" s="150"/>
      <c r="CU58" s="150"/>
      <c r="CV58" s="150"/>
      <c r="CW58" s="150"/>
      <c r="CX58" s="150"/>
      <c r="CY58" s="150"/>
      <c r="CZ58" s="150"/>
      <c r="DA58" s="150"/>
      <c r="DB58" s="150"/>
      <c r="DC58" s="150"/>
      <c r="DD58" s="150"/>
      <c r="DE58" s="150"/>
      <c r="DF58" s="150"/>
      <c r="DG58" s="150"/>
      <c r="DH58" s="150"/>
      <c r="DI58" s="150"/>
      <c r="DJ58" s="150"/>
      <c r="DK58" s="150"/>
      <c r="DL58" s="150"/>
      <c r="DM58" s="150"/>
      <c r="DN58" s="150"/>
      <c r="DO58" s="150"/>
      <c r="DP58" s="150"/>
      <c r="DQ58" s="150"/>
      <c r="DR58" s="150"/>
      <c r="DS58" s="150"/>
      <c r="DT58" s="150"/>
      <c r="DU58" s="150"/>
      <c r="DV58" s="150"/>
      <c r="DW58" s="150"/>
      <c r="DX58" s="150"/>
      <c r="DY58" s="150"/>
      <c r="DZ58" s="150"/>
      <c r="EA58" s="150"/>
      <c r="EB58" s="150"/>
      <c r="EC58" s="150"/>
      <c r="ED58" s="150"/>
      <c r="EE58" s="150"/>
      <c r="EF58" s="150"/>
      <c r="EG58" s="150"/>
      <c r="EH58" s="150"/>
      <c r="EI58" s="150"/>
      <c r="EJ58" s="150"/>
      <c r="EK58" s="150"/>
      <c r="EL58" s="150"/>
      <c r="EM58" s="150"/>
      <c r="EN58" s="150"/>
      <c r="EO58" s="150"/>
      <c r="EP58" s="150"/>
      <c r="EQ58" s="150"/>
      <c r="ER58" s="150"/>
      <c r="ES58" s="150"/>
      <c r="ET58" s="150"/>
      <c r="EU58" s="150"/>
      <c r="EV58" s="150"/>
      <c r="EW58" s="150"/>
      <c r="EX58" s="150"/>
      <c r="EY58" s="150"/>
      <c r="EZ58" s="150"/>
      <c r="FA58" s="150"/>
      <c r="FB58" s="150"/>
      <c r="FC58" s="150"/>
      <c r="FD58" s="150"/>
      <c r="FE58" s="150"/>
      <c r="FF58" s="150"/>
      <c r="FG58" s="150"/>
      <c r="FH58" s="150"/>
      <c r="FI58" s="150"/>
      <c r="FJ58" s="150"/>
      <c r="FK58" s="150"/>
      <c r="FL58" s="150"/>
      <c r="FM58" s="150"/>
      <c r="FN58" s="150"/>
      <c r="FO58" s="150"/>
      <c r="FP58" s="150"/>
      <c r="FQ58" s="150"/>
      <c r="FR58" s="150"/>
      <c r="FS58" s="150"/>
      <c r="FT58" s="150"/>
      <c r="FU58" s="150"/>
      <c r="FV58" s="150"/>
      <c r="FW58" s="150"/>
      <c r="FX58" s="150"/>
      <c r="FY58" s="150"/>
      <c r="FZ58" s="150"/>
      <c r="GA58" s="150"/>
      <c r="GB58" s="150"/>
      <c r="GC58" s="150"/>
      <c r="GD58" s="150"/>
      <c r="GE58" s="150"/>
      <c r="GF58" s="150"/>
      <c r="GG58" s="150"/>
      <c r="GH58" s="150"/>
      <c r="GI58" s="150"/>
      <c r="GJ58" s="153"/>
      <c r="GK58" s="153"/>
      <c r="GL58" s="153"/>
      <c r="GM58" s="153"/>
      <c r="GN58" s="153"/>
      <c r="GO58" s="153"/>
      <c r="GP58" s="153"/>
      <c r="GQ58" s="153"/>
      <c r="GR58" s="153"/>
      <c r="GS58" s="153"/>
      <c r="GT58" s="153"/>
      <c r="GU58" s="153"/>
      <c r="GV58" s="153"/>
      <c r="GW58" s="153"/>
      <c r="GX58" s="153"/>
      <c r="GY58" s="153"/>
      <c r="GZ58" s="153"/>
      <c r="HA58" s="153"/>
      <c r="HB58" s="153"/>
      <c r="HC58" s="153"/>
      <c r="HD58" s="153"/>
      <c r="HE58" s="153"/>
      <c r="HF58" s="153"/>
      <c r="HG58" s="153"/>
      <c r="HH58" s="153"/>
      <c r="HI58" s="153"/>
      <c r="HJ58" s="153"/>
      <c r="HK58" s="153"/>
      <c r="HL58" s="153"/>
      <c r="HM58" s="153"/>
      <c r="HN58" s="153"/>
      <c r="HO58" s="153"/>
      <c r="HP58" s="153"/>
      <c r="HQ58" s="153"/>
      <c r="HR58" s="153"/>
      <c r="HS58" s="153"/>
      <c r="HT58" s="153"/>
      <c r="HU58" s="153"/>
      <c r="HV58" s="153"/>
      <c r="HW58" s="153"/>
      <c r="HX58" s="153"/>
      <c r="HY58" s="153"/>
      <c r="HZ58" s="153"/>
      <c r="IA58" s="153"/>
      <c r="IB58" s="153"/>
      <c r="IC58" s="153"/>
      <c r="ID58" s="153"/>
      <c r="IE58" s="15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</row>
    <row r="59" spans="1:256" s="154" customFormat="1" x14ac:dyDescent="0.2">
      <c r="A59" s="150"/>
      <c r="B59" s="147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50"/>
      <c r="BB59" s="150"/>
      <c r="BC59" s="150"/>
      <c r="BD59" s="150"/>
      <c r="BE59" s="150"/>
      <c r="BF59" s="150"/>
      <c r="BG59" s="150"/>
      <c r="BH59" s="150"/>
      <c r="BI59" s="150"/>
      <c r="BJ59" s="150"/>
      <c r="BK59" s="150"/>
      <c r="BL59" s="150"/>
      <c r="BM59" s="150"/>
      <c r="BN59" s="150"/>
      <c r="BO59" s="150"/>
      <c r="BP59" s="150"/>
      <c r="BQ59" s="150"/>
      <c r="BR59" s="150"/>
      <c r="BS59" s="150"/>
      <c r="BT59" s="150"/>
      <c r="BU59" s="150"/>
      <c r="BV59" s="150"/>
      <c r="BW59" s="150"/>
      <c r="BX59" s="150"/>
      <c r="BY59" s="150"/>
      <c r="BZ59" s="150"/>
      <c r="CA59" s="150"/>
      <c r="CB59" s="150"/>
      <c r="CC59" s="150"/>
      <c r="CD59" s="150"/>
      <c r="CE59" s="150"/>
      <c r="CF59" s="150"/>
      <c r="CG59" s="150"/>
      <c r="CH59" s="150"/>
      <c r="CI59" s="150"/>
      <c r="CJ59" s="150"/>
      <c r="CK59" s="150"/>
      <c r="CL59" s="150"/>
      <c r="CM59" s="150"/>
      <c r="CN59" s="150"/>
      <c r="CO59" s="150"/>
      <c r="CP59" s="150"/>
      <c r="CQ59" s="150"/>
      <c r="CR59" s="150"/>
      <c r="CS59" s="150"/>
      <c r="CT59" s="150"/>
      <c r="CU59" s="150"/>
      <c r="CV59" s="150"/>
      <c r="CW59" s="150"/>
      <c r="CX59" s="150"/>
      <c r="CY59" s="150"/>
      <c r="CZ59" s="150"/>
      <c r="DA59" s="150"/>
      <c r="DB59" s="150"/>
      <c r="DC59" s="150"/>
      <c r="DD59" s="150"/>
      <c r="DE59" s="150"/>
      <c r="DF59" s="150"/>
      <c r="DG59" s="150"/>
      <c r="DH59" s="150"/>
      <c r="DI59" s="150"/>
      <c r="DJ59" s="150"/>
      <c r="DK59" s="150"/>
      <c r="DL59" s="150"/>
      <c r="DM59" s="150"/>
      <c r="DN59" s="150"/>
      <c r="DO59" s="150"/>
      <c r="DP59" s="150"/>
      <c r="DQ59" s="150"/>
      <c r="DR59" s="150"/>
      <c r="DS59" s="150"/>
      <c r="DT59" s="150"/>
      <c r="DU59" s="150"/>
      <c r="DV59" s="150"/>
      <c r="DW59" s="150"/>
      <c r="DX59" s="150"/>
      <c r="DY59" s="150"/>
      <c r="DZ59" s="150"/>
      <c r="EA59" s="150"/>
      <c r="EB59" s="150"/>
      <c r="EC59" s="150"/>
      <c r="ED59" s="150"/>
      <c r="EE59" s="150"/>
      <c r="EF59" s="150"/>
      <c r="EG59" s="150"/>
      <c r="EH59" s="150"/>
      <c r="EI59" s="150"/>
      <c r="EJ59" s="150"/>
      <c r="EK59" s="150"/>
      <c r="EL59" s="150"/>
      <c r="EM59" s="150"/>
      <c r="EN59" s="150"/>
      <c r="EO59" s="150"/>
      <c r="EP59" s="150"/>
      <c r="EQ59" s="150"/>
      <c r="ER59" s="150"/>
      <c r="ES59" s="150"/>
      <c r="ET59" s="150"/>
      <c r="EU59" s="150"/>
      <c r="EV59" s="150"/>
      <c r="EW59" s="150"/>
      <c r="EX59" s="150"/>
      <c r="EY59" s="150"/>
      <c r="EZ59" s="150"/>
      <c r="FA59" s="150"/>
      <c r="FB59" s="150"/>
      <c r="FC59" s="150"/>
      <c r="FD59" s="150"/>
      <c r="FE59" s="150"/>
      <c r="FF59" s="150"/>
      <c r="FG59" s="150"/>
      <c r="FH59" s="150"/>
      <c r="FI59" s="150"/>
      <c r="FJ59" s="150"/>
      <c r="FK59" s="150"/>
      <c r="FL59" s="150"/>
      <c r="FM59" s="150"/>
      <c r="FN59" s="150"/>
      <c r="FO59" s="150"/>
      <c r="FP59" s="150"/>
      <c r="FQ59" s="150"/>
      <c r="FR59" s="150"/>
      <c r="FS59" s="150"/>
      <c r="FT59" s="150"/>
      <c r="FU59" s="150"/>
      <c r="FV59" s="150"/>
      <c r="FW59" s="150"/>
      <c r="FX59" s="150"/>
      <c r="FY59" s="150"/>
      <c r="FZ59" s="150"/>
      <c r="GA59" s="150"/>
      <c r="GB59" s="150"/>
      <c r="GC59" s="150"/>
      <c r="GD59" s="150"/>
      <c r="GE59" s="150"/>
      <c r="GF59" s="150"/>
      <c r="GG59" s="150"/>
      <c r="GH59" s="150"/>
      <c r="GI59" s="150"/>
      <c r="GJ59" s="153"/>
      <c r="GK59" s="153"/>
      <c r="GL59" s="153"/>
      <c r="GM59" s="153"/>
      <c r="GN59" s="153"/>
      <c r="GO59" s="153"/>
      <c r="GP59" s="153"/>
      <c r="GQ59" s="153"/>
      <c r="GR59" s="153"/>
      <c r="GS59" s="153"/>
      <c r="GT59" s="153"/>
      <c r="GU59" s="153"/>
      <c r="GV59" s="153"/>
      <c r="GW59" s="153"/>
      <c r="GX59" s="153"/>
      <c r="GY59" s="153"/>
      <c r="GZ59" s="153"/>
      <c r="HA59" s="153"/>
      <c r="HB59" s="153"/>
      <c r="HC59" s="153"/>
      <c r="HD59" s="153"/>
      <c r="HE59" s="153"/>
      <c r="HF59" s="153"/>
      <c r="HG59" s="153"/>
      <c r="HH59" s="153"/>
      <c r="HI59" s="153"/>
      <c r="HJ59" s="153"/>
      <c r="HK59" s="153"/>
      <c r="HL59" s="153"/>
      <c r="HM59" s="153"/>
      <c r="HN59" s="153"/>
      <c r="HO59" s="153"/>
      <c r="HP59" s="153"/>
      <c r="HQ59" s="153"/>
      <c r="HR59" s="153"/>
      <c r="HS59" s="153"/>
      <c r="HT59" s="153"/>
      <c r="HU59" s="153"/>
      <c r="HV59" s="153"/>
      <c r="HW59" s="153"/>
      <c r="HX59" s="153"/>
      <c r="HY59" s="153"/>
      <c r="HZ59" s="153"/>
      <c r="IA59" s="153"/>
      <c r="IB59" s="153"/>
      <c r="IC59" s="153"/>
      <c r="ID59" s="153"/>
      <c r="IE59" s="15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</row>
    <row r="60" spans="1:256" s="154" customFormat="1" x14ac:dyDescent="0.2">
      <c r="A60" s="150"/>
      <c r="B60" s="147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50"/>
      <c r="BB60" s="150"/>
      <c r="BC60" s="150"/>
      <c r="BD60" s="150"/>
      <c r="BE60" s="150"/>
      <c r="BF60" s="150"/>
      <c r="BG60" s="150"/>
      <c r="BH60" s="150"/>
      <c r="BI60" s="150"/>
      <c r="BJ60" s="150"/>
      <c r="BK60" s="150"/>
      <c r="BL60" s="150"/>
      <c r="BM60" s="150"/>
      <c r="BN60" s="150"/>
      <c r="BO60" s="150"/>
      <c r="BP60" s="150"/>
      <c r="BQ60" s="150"/>
      <c r="BR60" s="150"/>
      <c r="BS60" s="150"/>
      <c r="BT60" s="150"/>
      <c r="BU60" s="150"/>
      <c r="BV60" s="150"/>
      <c r="BW60" s="150"/>
      <c r="BX60" s="150"/>
      <c r="BY60" s="150"/>
      <c r="BZ60" s="150"/>
      <c r="CA60" s="150"/>
      <c r="CB60" s="150"/>
      <c r="CC60" s="150"/>
      <c r="CD60" s="150"/>
      <c r="CE60" s="150"/>
      <c r="CF60" s="150"/>
      <c r="CG60" s="150"/>
      <c r="CH60" s="150"/>
      <c r="CI60" s="150"/>
      <c r="CJ60" s="150"/>
      <c r="CK60" s="150"/>
      <c r="CL60" s="150"/>
      <c r="CM60" s="150"/>
      <c r="CN60" s="150"/>
      <c r="CO60" s="150"/>
      <c r="CP60" s="150"/>
      <c r="CQ60" s="150"/>
      <c r="CR60" s="150"/>
      <c r="CS60" s="150"/>
      <c r="CT60" s="150"/>
      <c r="CU60" s="150"/>
      <c r="CV60" s="150"/>
      <c r="CW60" s="150"/>
      <c r="CX60" s="150"/>
      <c r="CY60" s="150"/>
      <c r="CZ60" s="150"/>
      <c r="DA60" s="150"/>
      <c r="DB60" s="150"/>
      <c r="DC60" s="150"/>
      <c r="DD60" s="150"/>
      <c r="DE60" s="150"/>
      <c r="DF60" s="150"/>
      <c r="DG60" s="150"/>
      <c r="DH60" s="150"/>
      <c r="DI60" s="150"/>
      <c r="DJ60" s="150"/>
      <c r="DK60" s="150"/>
      <c r="DL60" s="150"/>
      <c r="DM60" s="150"/>
      <c r="DN60" s="150"/>
      <c r="DO60" s="150"/>
      <c r="DP60" s="150"/>
      <c r="DQ60" s="150"/>
      <c r="DR60" s="150"/>
      <c r="DS60" s="150"/>
      <c r="DT60" s="150"/>
      <c r="DU60" s="150"/>
      <c r="DV60" s="150"/>
      <c r="DW60" s="150"/>
      <c r="DX60" s="150"/>
      <c r="DY60" s="150"/>
      <c r="DZ60" s="150"/>
      <c r="EA60" s="150"/>
      <c r="EB60" s="150"/>
      <c r="EC60" s="150"/>
      <c r="ED60" s="150"/>
      <c r="EE60" s="150"/>
      <c r="EF60" s="150"/>
      <c r="EG60" s="150"/>
      <c r="EH60" s="150"/>
      <c r="EI60" s="150"/>
      <c r="EJ60" s="150"/>
      <c r="EK60" s="150"/>
      <c r="EL60" s="150"/>
      <c r="EM60" s="150"/>
      <c r="EN60" s="150"/>
      <c r="EO60" s="150"/>
      <c r="EP60" s="150"/>
      <c r="EQ60" s="150"/>
      <c r="ER60" s="150"/>
      <c r="ES60" s="150"/>
      <c r="ET60" s="150"/>
      <c r="EU60" s="150"/>
      <c r="EV60" s="150"/>
      <c r="EW60" s="150"/>
      <c r="EX60" s="150"/>
      <c r="EY60" s="150"/>
      <c r="EZ60" s="150"/>
      <c r="FA60" s="150"/>
      <c r="FB60" s="150"/>
      <c r="FC60" s="150"/>
      <c r="FD60" s="150"/>
      <c r="FE60" s="150"/>
      <c r="FF60" s="150"/>
      <c r="FG60" s="150"/>
      <c r="FH60" s="150"/>
      <c r="FI60" s="150"/>
      <c r="FJ60" s="150"/>
      <c r="FK60" s="150"/>
      <c r="FL60" s="150"/>
      <c r="FM60" s="150"/>
      <c r="FN60" s="150"/>
      <c r="FO60" s="150"/>
      <c r="FP60" s="150"/>
      <c r="FQ60" s="150"/>
      <c r="FR60" s="150"/>
      <c r="FS60" s="150"/>
      <c r="FT60" s="150"/>
      <c r="FU60" s="150"/>
      <c r="FV60" s="150"/>
      <c r="FW60" s="150"/>
      <c r="FX60" s="150"/>
      <c r="FY60" s="150"/>
      <c r="FZ60" s="150"/>
      <c r="GA60" s="150"/>
      <c r="GB60" s="150"/>
      <c r="GC60" s="150"/>
      <c r="GD60" s="150"/>
      <c r="GE60" s="150"/>
      <c r="GF60" s="150"/>
      <c r="GG60" s="150"/>
      <c r="GH60" s="150"/>
      <c r="GI60" s="150"/>
      <c r="GJ60" s="153"/>
      <c r="GK60" s="153"/>
      <c r="GL60" s="153"/>
      <c r="GM60" s="153"/>
      <c r="GN60" s="153"/>
      <c r="GO60" s="153"/>
      <c r="GP60" s="153"/>
      <c r="GQ60" s="153"/>
      <c r="GR60" s="153"/>
      <c r="GS60" s="153"/>
      <c r="GT60" s="153"/>
      <c r="GU60" s="153"/>
      <c r="GV60" s="153"/>
      <c r="GW60" s="153"/>
      <c r="GX60" s="153"/>
      <c r="GY60" s="153"/>
      <c r="GZ60" s="153"/>
      <c r="HA60" s="153"/>
      <c r="HB60" s="153"/>
      <c r="HC60" s="153"/>
      <c r="HD60" s="153"/>
      <c r="HE60" s="153"/>
      <c r="HF60" s="153"/>
      <c r="HG60" s="153"/>
      <c r="HH60" s="153"/>
      <c r="HI60" s="153"/>
      <c r="HJ60" s="153"/>
      <c r="HK60" s="153"/>
      <c r="HL60" s="153"/>
      <c r="HM60" s="153"/>
      <c r="HN60" s="153"/>
      <c r="HO60" s="153"/>
      <c r="HP60" s="153"/>
      <c r="HQ60" s="153"/>
      <c r="HR60" s="153"/>
      <c r="HS60" s="153"/>
      <c r="HT60" s="153"/>
      <c r="HU60" s="153"/>
      <c r="HV60" s="153"/>
      <c r="HW60" s="153"/>
      <c r="HX60" s="153"/>
      <c r="HY60" s="153"/>
      <c r="HZ60" s="153"/>
      <c r="IA60" s="153"/>
      <c r="IB60" s="153"/>
      <c r="IC60" s="153"/>
      <c r="ID60" s="153"/>
      <c r="IE60" s="15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</row>
    <row r="61" spans="1:256" s="154" customFormat="1" x14ac:dyDescent="0.2">
      <c r="A61" s="150"/>
      <c r="B61" s="147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0"/>
      <c r="BQ61" s="150"/>
      <c r="BR61" s="150"/>
      <c r="BS61" s="150"/>
      <c r="BT61" s="150"/>
      <c r="BU61" s="150"/>
      <c r="BV61" s="150"/>
      <c r="BW61" s="150"/>
      <c r="BX61" s="150"/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  <c r="CQ61" s="150"/>
      <c r="CR61" s="150"/>
      <c r="CS61" s="150"/>
      <c r="CT61" s="150"/>
      <c r="CU61" s="150"/>
      <c r="CV61" s="150"/>
      <c r="CW61" s="150"/>
      <c r="CX61" s="150"/>
      <c r="CY61" s="150"/>
      <c r="CZ61" s="150"/>
      <c r="DA61" s="150"/>
      <c r="DB61" s="150"/>
      <c r="DC61" s="150"/>
      <c r="DD61" s="150"/>
      <c r="DE61" s="150"/>
      <c r="DF61" s="150"/>
      <c r="DG61" s="150"/>
      <c r="DH61" s="150"/>
      <c r="DI61" s="150"/>
      <c r="DJ61" s="150"/>
      <c r="DK61" s="150"/>
      <c r="DL61" s="150"/>
      <c r="DM61" s="150"/>
      <c r="DN61" s="150"/>
      <c r="DO61" s="150"/>
      <c r="DP61" s="150"/>
      <c r="DQ61" s="150"/>
      <c r="DR61" s="150"/>
      <c r="DS61" s="150"/>
      <c r="DT61" s="150"/>
      <c r="DU61" s="150"/>
      <c r="DV61" s="150"/>
      <c r="DW61" s="150"/>
      <c r="DX61" s="150"/>
      <c r="DY61" s="150"/>
      <c r="DZ61" s="150"/>
      <c r="EA61" s="150"/>
      <c r="EB61" s="150"/>
      <c r="EC61" s="150"/>
      <c r="ED61" s="150"/>
      <c r="EE61" s="150"/>
      <c r="EF61" s="150"/>
      <c r="EG61" s="150"/>
      <c r="EH61" s="150"/>
      <c r="EI61" s="150"/>
      <c r="EJ61" s="150"/>
      <c r="EK61" s="150"/>
      <c r="EL61" s="150"/>
      <c r="EM61" s="150"/>
      <c r="EN61" s="150"/>
      <c r="EO61" s="150"/>
      <c r="EP61" s="150"/>
      <c r="EQ61" s="150"/>
      <c r="ER61" s="150"/>
      <c r="ES61" s="150"/>
      <c r="ET61" s="150"/>
      <c r="EU61" s="150"/>
      <c r="EV61" s="150"/>
      <c r="EW61" s="150"/>
      <c r="EX61" s="150"/>
      <c r="EY61" s="150"/>
      <c r="EZ61" s="150"/>
      <c r="FA61" s="150"/>
      <c r="FB61" s="150"/>
      <c r="FC61" s="150"/>
      <c r="FD61" s="150"/>
      <c r="FE61" s="150"/>
      <c r="FF61" s="150"/>
      <c r="FG61" s="150"/>
      <c r="FH61" s="150"/>
      <c r="FI61" s="150"/>
      <c r="FJ61" s="150"/>
      <c r="FK61" s="150"/>
      <c r="FL61" s="150"/>
      <c r="FM61" s="150"/>
      <c r="FN61" s="150"/>
      <c r="FO61" s="150"/>
      <c r="FP61" s="150"/>
      <c r="FQ61" s="150"/>
      <c r="FR61" s="150"/>
      <c r="FS61" s="150"/>
      <c r="FT61" s="150"/>
      <c r="FU61" s="150"/>
      <c r="FV61" s="150"/>
      <c r="FW61" s="150"/>
      <c r="FX61" s="150"/>
      <c r="FY61" s="150"/>
      <c r="FZ61" s="150"/>
      <c r="GA61" s="150"/>
      <c r="GB61" s="150"/>
      <c r="GC61" s="150"/>
      <c r="GD61" s="150"/>
      <c r="GE61" s="150"/>
      <c r="GF61" s="150"/>
      <c r="GG61" s="150"/>
      <c r="GH61" s="150"/>
      <c r="GI61" s="150"/>
      <c r="GJ61" s="153"/>
      <c r="GK61" s="153"/>
      <c r="GL61" s="153"/>
      <c r="GM61" s="153"/>
      <c r="GN61" s="153"/>
      <c r="GO61" s="153"/>
      <c r="GP61" s="153"/>
      <c r="GQ61" s="153"/>
      <c r="GR61" s="153"/>
      <c r="GS61" s="153"/>
      <c r="GT61" s="153"/>
      <c r="GU61" s="153"/>
      <c r="GV61" s="153"/>
      <c r="GW61" s="153"/>
      <c r="GX61" s="153"/>
      <c r="GY61" s="153"/>
      <c r="GZ61" s="153"/>
      <c r="HA61" s="153"/>
      <c r="HB61" s="153"/>
      <c r="HC61" s="153"/>
      <c r="HD61" s="153"/>
      <c r="HE61" s="153"/>
      <c r="HF61" s="153"/>
      <c r="HG61" s="153"/>
      <c r="HH61" s="153"/>
      <c r="HI61" s="153"/>
      <c r="HJ61" s="153"/>
      <c r="HK61" s="153"/>
      <c r="HL61" s="153"/>
      <c r="HM61" s="153"/>
      <c r="HN61" s="153"/>
      <c r="HO61" s="153"/>
      <c r="HP61" s="153"/>
      <c r="HQ61" s="153"/>
      <c r="HR61" s="153"/>
      <c r="HS61" s="153"/>
      <c r="HT61" s="153"/>
      <c r="HU61" s="153"/>
      <c r="HV61" s="153"/>
      <c r="HW61" s="153"/>
      <c r="HX61" s="153"/>
      <c r="HY61" s="153"/>
      <c r="HZ61" s="153"/>
      <c r="IA61" s="153"/>
      <c r="IB61" s="153"/>
      <c r="IC61" s="153"/>
      <c r="ID61" s="153"/>
      <c r="IE61" s="15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</row>
    <row r="62" spans="1:256" s="154" customFormat="1" x14ac:dyDescent="0.2">
      <c r="A62" s="150"/>
      <c r="B62" s="147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0"/>
      <c r="BN62" s="150"/>
      <c r="BO62" s="150"/>
      <c r="BP62" s="150"/>
      <c r="BQ62" s="150"/>
      <c r="BR62" s="150"/>
      <c r="BS62" s="150"/>
      <c r="BT62" s="150"/>
      <c r="BU62" s="150"/>
      <c r="BV62" s="150"/>
      <c r="BW62" s="150"/>
      <c r="BX62" s="150"/>
      <c r="BY62" s="150"/>
      <c r="BZ62" s="150"/>
      <c r="CA62" s="150"/>
      <c r="CB62" s="150"/>
      <c r="CC62" s="150"/>
      <c r="CD62" s="150"/>
      <c r="CE62" s="150"/>
      <c r="CF62" s="150"/>
      <c r="CG62" s="150"/>
      <c r="CH62" s="150"/>
      <c r="CI62" s="150"/>
      <c r="CJ62" s="150"/>
      <c r="CK62" s="150"/>
      <c r="CL62" s="150"/>
      <c r="CM62" s="150"/>
      <c r="CN62" s="150"/>
      <c r="CO62" s="150"/>
      <c r="CP62" s="150"/>
      <c r="CQ62" s="150"/>
      <c r="CR62" s="150"/>
      <c r="CS62" s="150"/>
      <c r="CT62" s="150"/>
      <c r="CU62" s="150"/>
      <c r="CV62" s="150"/>
      <c r="CW62" s="150"/>
      <c r="CX62" s="150"/>
      <c r="CY62" s="150"/>
      <c r="CZ62" s="150"/>
      <c r="DA62" s="150"/>
      <c r="DB62" s="150"/>
      <c r="DC62" s="150"/>
      <c r="DD62" s="150"/>
      <c r="DE62" s="150"/>
      <c r="DF62" s="150"/>
      <c r="DG62" s="150"/>
      <c r="DH62" s="150"/>
      <c r="DI62" s="150"/>
      <c r="DJ62" s="150"/>
      <c r="DK62" s="150"/>
      <c r="DL62" s="150"/>
      <c r="DM62" s="150"/>
      <c r="DN62" s="150"/>
      <c r="DO62" s="150"/>
      <c r="DP62" s="150"/>
      <c r="DQ62" s="150"/>
      <c r="DR62" s="150"/>
      <c r="DS62" s="150"/>
      <c r="DT62" s="150"/>
      <c r="DU62" s="150"/>
      <c r="DV62" s="150"/>
      <c r="DW62" s="150"/>
      <c r="DX62" s="150"/>
      <c r="DY62" s="150"/>
      <c r="DZ62" s="150"/>
      <c r="EA62" s="150"/>
      <c r="EB62" s="150"/>
      <c r="EC62" s="150"/>
      <c r="ED62" s="150"/>
      <c r="EE62" s="150"/>
      <c r="EF62" s="150"/>
      <c r="EG62" s="150"/>
      <c r="EH62" s="150"/>
      <c r="EI62" s="150"/>
      <c r="EJ62" s="150"/>
      <c r="EK62" s="150"/>
      <c r="EL62" s="150"/>
      <c r="EM62" s="150"/>
      <c r="EN62" s="150"/>
      <c r="EO62" s="150"/>
      <c r="EP62" s="150"/>
      <c r="EQ62" s="150"/>
      <c r="ER62" s="150"/>
      <c r="ES62" s="150"/>
      <c r="ET62" s="150"/>
      <c r="EU62" s="150"/>
      <c r="EV62" s="150"/>
      <c r="EW62" s="150"/>
      <c r="EX62" s="150"/>
      <c r="EY62" s="150"/>
      <c r="EZ62" s="150"/>
      <c r="FA62" s="150"/>
      <c r="FB62" s="150"/>
      <c r="FC62" s="150"/>
      <c r="FD62" s="150"/>
      <c r="FE62" s="150"/>
      <c r="FF62" s="150"/>
      <c r="FG62" s="150"/>
      <c r="FH62" s="150"/>
      <c r="FI62" s="150"/>
      <c r="FJ62" s="150"/>
      <c r="FK62" s="150"/>
      <c r="FL62" s="150"/>
      <c r="FM62" s="150"/>
      <c r="FN62" s="150"/>
      <c r="FO62" s="150"/>
      <c r="FP62" s="150"/>
      <c r="FQ62" s="150"/>
      <c r="FR62" s="150"/>
      <c r="FS62" s="150"/>
      <c r="FT62" s="150"/>
      <c r="FU62" s="150"/>
      <c r="FV62" s="150"/>
      <c r="FW62" s="150"/>
      <c r="FX62" s="150"/>
      <c r="FY62" s="150"/>
      <c r="FZ62" s="150"/>
      <c r="GA62" s="150"/>
      <c r="GB62" s="150"/>
      <c r="GC62" s="150"/>
      <c r="GD62" s="150"/>
      <c r="GE62" s="150"/>
      <c r="GF62" s="150"/>
      <c r="GG62" s="150"/>
      <c r="GH62" s="150"/>
      <c r="GI62" s="150"/>
      <c r="GJ62" s="153"/>
      <c r="GK62" s="153"/>
      <c r="GL62" s="153"/>
      <c r="GM62" s="153"/>
      <c r="GN62" s="153"/>
      <c r="GO62" s="153"/>
      <c r="GP62" s="153"/>
      <c r="GQ62" s="153"/>
      <c r="GR62" s="153"/>
      <c r="GS62" s="153"/>
      <c r="GT62" s="153"/>
      <c r="GU62" s="153"/>
      <c r="GV62" s="153"/>
      <c r="GW62" s="153"/>
      <c r="GX62" s="153"/>
      <c r="GY62" s="153"/>
      <c r="GZ62" s="153"/>
      <c r="HA62" s="153"/>
      <c r="HB62" s="153"/>
      <c r="HC62" s="153"/>
      <c r="HD62" s="153"/>
      <c r="HE62" s="153"/>
      <c r="HF62" s="153"/>
      <c r="HG62" s="153"/>
      <c r="HH62" s="153"/>
      <c r="HI62" s="153"/>
      <c r="HJ62" s="153"/>
      <c r="HK62" s="153"/>
      <c r="HL62" s="153"/>
      <c r="HM62" s="153"/>
      <c r="HN62" s="153"/>
      <c r="HO62" s="153"/>
      <c r="HP62" s="153"/>
      <c r="HQ62" s="153"/>
      <c r="HR62" s="153"/>
      <c r="HS62" s="153"/>
      <c r="HT62" s="153"/>
      <c r="HU62" s="153"/>
      <c r="HV62" s="153"/>
      <c r="HW62" s="153"/>
      <c r="HX62" s="153"/>
      <c r="HY62" s="153"/>
      <c r="HZ62" s="153"/>
      <c r="IA62" s="153"/>
      <c r="IB62" s="153"/>
      <c r="IC62" s="153"/>
      <c r="ID62" s="153"/>
      <c r="IE62" s="15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</row>
    <row r="63" spans="1:256" s="154" customFormat="1" x14ac:dyDescent="0.2">
      <c r="A63" s="150"/>
      <c r="B63" s="147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0"/>
      <c r="AW63" s="150"/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50"/>
      <c r="BI63" s="150"/>
      <c r="BJ63" s="150"/>
      <c r="BK63" s="150"/>
      <c r="BL63" s="150"/>
      <c r="BM63" s="150"/>
      <c r="BN63" s="150"/>
      <c r="BO63" s="150"/>
      <c r="BP63" s="150"/>
      <c r="BQ63" s="150"/>
      <c r="BR63" s="150"/>
      <c r="BS63" s="150"/>
      <c r="BT63" s="150"/>
      <c r="BU63" s="150"/>
      <c r="BV63" s="150"/>
      <c r="BW63" s="150"/>
      <c r="BX63" s="150"/>
      <c r="BY63" s="150"/>
      <c r="BZ63" s="150"/>
      <c r="CA63" s="150"/>
      <c r="CB63" s="150"/>
      <c r="CC63" s="150"/>
      <c r="CD63" s="150"/>
      <c r="CE63" s="150"/>
      <c r="CF63" s="150"/>
      <c r="CG63" s="150"/>
      <c r="CH63" s="150"/>
      <c r="CI63" s="150"/>
      <c r="CJ63" s="150"/>
      <c r="CK63" s="150"/>
      <c r="CL63" s="150"/>
      <c r="CM63" s="150"/>
      <c r="CN63" s="150"/>
      <c r="CO63" s="150"/>
      <c r="CP63" s="150"/>
      <c r="CQ63" s="150"/>
      <c r="CR63" s="150"/>
      <c r="CS63" s="150"/>
      <c r="CT63" s="150"/>
      <c r="CU63" s="150"/>
      <c r="CV63" s="150"/>
      <c r="CW63" s="150"/>
      <c r="CX63" s="150"/>
      <c r="CY63" s="150"/>
      <c r="CZ63" s="150"/>
      <c r="DA63" s="150"/>
      <c r="DB63" s="150"/>
      <c r="DC63" s="150"/>
      <c r="DD63" s="150"/>
      <c r="DE63" s="150"/>
      <c r="DF63" s="150"/>
      <c r="DG63" s="150"/>
      <c r="DH63" s="150"/>
      <c r="DI63" s="150"/>
      <c r="DJ63" s="150"/>
      <c r="DK63" s="150"/>
      <c r="DL63" s="150"/>
      <c r="DM63" s="150"/>
      <c r="DN63" s="150"/>
      <c r="DO63" s="150"/>
      <c r="DP63" s="150"/>
      <c r="DQ63" s="150"/>
      <c r="DR63" s="150"/>
      <c r="DS63" s="150"/>
      <c r="DT63" s="150"/>
      <c r="DU63" s="150"/>
      <c r="DV63" s="150"/>
      <c r="DW63" s="150"/>
      <c r="DX63" s="150"/>
      <c r="DY63" s="150"/>
      <c r="DZ63" s="150"/>
      <c r="EA63" s="150"/>
      <c r="EB63" s="150"/>
      <c r="EC63" s="150"/>
      <c r="ED63" s="150"/>
      <c r="EE63" s="150"/>
      <c r="EF63" s="150"/>
      <c r="EG63" s="150"/>
      <c r="EH63" s="150"/>
      <c r="EI63" s="150"/>
      <c r="EJ63" s="150"/>
      <c r="EK63" s="150"/>
      <c r="EL63" s="150"/>
      <c r="EM63" s="150"/>
      <c r="EN63" s="150"/>
      <c r="EO63" s="150"/>
      <c r="EP63" s="150"/>
      <c r="EQ63" s="150"/>
      <c r="ER63" s="150"/>
      <c r="ES63" s="150"/>
      <c r="ET63" s="150"/>
      <c r="EU63" s="150"/>
      <c r="EV63" s="150"/>
      <c r="EW63" s="150"/>
      <c r="EX63" s="150"/>
      <c r="EY63" s="150"/>
      <c r="EZ63" s="150"/>
      <c r="FA63" s="150"/>
      <c r="FB63" s="150"/>
      <c r="FC63" s="150"/>
      <c r="FD63" s="150"/>
      <c r="FE63" s="150"/>
      <c r="FF63" s="150"/>
      <c r="FG63" s="150"/>
      <c r="FH63" s="150"/>
      <c r="FI63" s="150"/>
      <c r="FJ63" s="150"/>
      <c r="FK63" s="150"/>
      <c r="FL63" s="150"/>
      <c r="FM63" s="150"/>
      <c r="FN63" s="150"/>
      <c r="FO63" s="150"/>
      <c r="FP63" s="150"/>
      <c r="FQ63" s="150"/>
      <c r="FR63" s="150"/>
      <c r="FS63" s="150"/>
      <c r="FT63" s="150"/>
      <c r="FU63" s="150"/>
      <c r="FV63" s="150"/>
      <c r="FW63" s="150"/>
      <c r="FX63" s="150"/>
      <c r="FY63" s="150"/>
      <c r="FZ63" s="150"/>
      <c r="GA63" s="150"/>
      <c r="GB63" s="150"/>
      <c r="GC63" s="150"/>
      <c r="GD63" s="150"/>
      <c r="GE63" s="150"/>
      <c r="GF63" s="150"/>
      <c r="GG63" s="150"/>
      <c r="GH63" s="150"/>
      <c r="GI63" s="150"/>
      <c r="GJ63" s="153"/>
      <c r="GK63" s="153"/>
      <c r="GL63" s="153"/>
      <c r="GM63" s="153"/>
      <c r="GN63" s="153"/>
      <c r="GO63" s="153"/>
      <c r="GP63" s="153"/>
      <c r="GQ63" s="153"/>
      <c r="GR63" s="153"/>
      <c r="GS63" s="153"/>
      <c r="GT63" s="153"/>
      <c r="GU63" s="153"/>
      <c r="GV63" s="153"/>
      <c r="GW63" s="153"/>
      <c r="GX63" s="153"/>
      <c r="GY63" s="153"/>
      <c r="GZ63" s="153"/>
      <c r="HA63" s="153"/>
      <c r="HB63" s="153"/>
      <c r="HC63" s="153"/>
      <c r="HD63" s="153"/>
      <c r="HE63" s="153"/>
      <c r="HF63" s="153"/>
      <c r="HG63" s="153"/>
      <c r="HH63" s="153"/>
      <c r="HI63" s="153"/>
      <c r="HJ63" s="153"/>
      <c r="HK63" s="153"/>
      <c r="HL63" s="153"/>
      <c r="HM63" s="153"/>
      <c r="HN63" s="153"/>
      <c r="HO63" s="153"/>
      <c r="HP63" s="153"/>
      <c r="HQ63" s="153"/>
      <c r="HR63" s="153"/>
      <c r="HS63" s="153"/>
      <c r="HT63" s="153"/>
      <c r="HU63" s="153"/>
      <c r="HV63" s="153"/>
      <c r="HW63" s="153"/>
      <c r="HX63" s="153"/>
      <c r="HY63" s="153"/>
      <c r="HZ63" s="153"/>
      <c r="IA63" s="153"/>
      <c r="IB63" s="153"/>
      <c r="IC63" s="153"/>
      <c r="ID63" s="153"/>
      <c r="IE63" s="15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</row>
    <row r="64" spans="1:256" s="154" customFormat="1" x14ac:dyDescent="0.2">
      <c r="A64" s="150"/>
      <c r="B64" s="147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150"/>
      <c r="BD64" s="150"/>
      <c r="BE64" s="150"/>
      <c r="BF64" s="150"/>
      <c r="BG64" s="150"/>
      <c r="BH64" s="150"/>
      <c r="BI64" s="150"/>
      <c r="BJ64" s="150"/>
      <c r="BK64" s="150"/>
      <c r="BL64" s="150"/>
      <c r="BM64" s="150"/>
      <c r="BN64" s="150"/>
      <c r="BO64" s="150"/>
      <c r="BP64" s="150"/>
      <c r="BQ64" s="150"/>
      <c r="BR64" s="150"/>
      <c r="BS64" s="150"/>
      <c r="BT64" s="150"/>
      <c r="BU64" s="150"/>
      <c r="BV64" s="150"/>
      <c r="BW64" s="150"/>
      <c r="BX64" s="150"/>
      <c r="BY64" s="150"/>
      <c r="BZ64" s="150"/>
      <c r="CA64" s="150"/>
      <c r="CB64" s="150"/>
      <c r="CC64" s="150"/>
      <c r="CD64" s="150"/>
      <c r="CE64" s="150"/>
      <c r="CF64" s="150"/>
      <c r="CG64" s="150"/>
      <c r="CH64" s="150"/>
      <c r="CI64" s="150"/>
      <c r="CJ64" s="150"/>
      <c r="CK64" s="150"/>
      <c r="CL64" s="150"/>
      <c r="CM64" s="150"/>
      <c r="CN64" s="150"/>
      <c r="CO64" s="150"/>
      <c r="CP64" s="150"/>
      <c r="CQ64" s="150"/>
      <c r="CR64" s="150"/>
      <c r="CS64" s="150"/>
      <c r="CT64" s="150"/>
      <c r="CU64" s="150"/>
      <c r="CV64" s="150"/>
      <c r="CW64" s="150"/>
      <c r="CX64" s="150"/>
      <c r="CY64" s="150"/>
      <c r="CZ64" s="150"/>
      <c r="DA64" s="150"/>
      <c r="DB64" s="150"/>
      <c r="DC64" s="150"/>
      <c r="DD64" s="150"/>
      <c r="DE64" s="150"/>
      <c r="DF64" s="150"/>
      <c r="DG64" s="150"/>
      <c r="DH64" s="150"/>
      <c r="DI64" s="150"/>
      <c r="DJ64" s="150"/>
      <c r="DK64" s="150"/>
      <c r="DL64" s="150"/>
      <c r="DM64" s="150"/>
      <c r="DN64" s="150"/>
      <c r="DO64" s="150"/>
      <c r="DP64" s="150"/>
      <c r="DQ64" s="150"/>
      <c r="DR64" s="150"/>
      <c r="DS64" s="150"/>
      <c r="DT64" s="150"/>
      <c r="DU64" s="150"/>
      <c r="DV64" s="150"/>
      <c r="DW64" s="150"/>
      <c r="DX64" s="150"/>
      <c r="DY64" s="150"/>
      <c r="DZ64" s="150"/>
      <c r="EA64" s="150"/>
      <c r="EB64" s="150"/>
      <c r="EC64" s="150"/>
      <c r="ED64" s="150"/>
      <c r="EE64" s="150"/>
      <c r="EF64" s="150"/>
      <c r="EG64" s="150"/>
      <c r="EH64" s="150"/>
      <c r="EI64" s="150"/>
      <c r="EJ64" s="150"/>
      <c r="EK64" s="150"/>
      <c r="EL64" s="150"/>
      <c r="EM64" s="150"/>
      <c r="EN64" s="150"/>
      <c r="EO64" s="150"/>
      <c r="EP64" s="150"/>
      <c r="EQ64" s="150"/>
      <c r="ER64" s="150"/>
      <c r="ES64" s="150"/>
      <c r="ET64" s="150"/>
      <c r="EU64" s="150"/>
      <c r="EV64" s="150"/>
      <c r="EW64" s="150"/>
      <c r="EX64" s="150"/>
      <c r="EY64" s="150"/>
      <c r="EZ64" s="150"/>
      <c r="FA64" s="150"/>
      <c r="FB64" s="150"/>
      <c r="FC64" s="150"/>
      <c r="FD64" s="150"/>
      <c r="FE64" s="150"/>
      <c r="FF64" s="150"/>
      <c r="FG64" s="150"/>
      <c r="FH64" s="150"/>
      <c r="FI64" s="150"/>
      <c r="FJ64" s="150"/>
      <c r="FK64" s="150"/>
      <c r="FL64" s="150"/>
      <c r="FM64" s="150"/>
      <c r="FN64" s="150"/>
      <c r="FO64" s="150"/>
      <c r="FP64" s="150"/>
      <c r="FQ64" s="150"/>
      <c r="FR64" s="150"/>
      <c r="FS64" s="150"/>
      <c r="FT64" s="150"/>
      <c r="FU64" s="150"/>
      <c r="FV64" s="150"/>
      <c r="FW64" s="150"/>
      <c r="FX64" s="150"/>
      <c r="FY64" s="150"/>
      <c r="FZ64" s="150"/>
      <c r="GA64" s="150"/>
      <c r="GB64" s="150"/>
      <c r="GC64" s="150"/>
      <c r="GD64" s="150"/>
      <c r="GE64" s="150"/>
      <c r="GF64" s="150"/>
      <c r="GG64" s="150"/>
      <c r="GH64" s="150"/>
      <c r="GI64" s="150"/>
      <c r="GJ64" s="153"/>
      <c r="GK64" s="153"/>
      <c r="GL64" s="153"/>
      <c r="GM64" s="153"/>
      <c r="GN64" s="153"/>
      <c r="GO64" s="153"/>
      <c r="GP64" s="153"/>
      <c r="GQ64" s="153"/>
      <c r="GR64" s="153"/>
      <c r="GS64" s="153"/>
      <c r="GT64" s="153"/>
      <c r="GU64" s="153"/>
      <c r="GV64" s="153"/>
      <c r="GW64" s="153"/>
      <c r="GX64" s="153"/>
      <c r="GY64" s="153"/>
      <c r="GZ64" s="153"/>
      <c r="HA64" s="153"/>
      <c r="HB64" s="153"/>
      <c r="HC64" s="153"/>
      <c r="HD64" s="153"/>
      <c r="HE64" s="153"/>
      <c r="HF64" s="153"/>
      <c r="HG64" s="153"/>
      <c r="HH64" s="153"/>
      <c r="HI64" s="153"/>
      <c r="HJ64" s="153"/>
      <c r="HK64" s="153"/>
      <c r="HL64" s="153"/>
      <c r="HM64" s="153"/>
      <c r="HN64" s="153"/>
      <c r="HO64" s="153"/>
      <c r="HP64" s="153"/>
      <c r="HQ64" s="153"/>
      <c r="HR64" s="153"/>
      <c r="HS64" s="153"/>
      <c r="HT64" s="153"/>
      <c r="HU64" s="153"/>
      <c r="HV64" s="153"/>
      <c r="HW64" s="153"/>
      <c r="HX64" s="153"/>
      <c r="HY64" s="153"/>
      <c r="HZ64" s="153"/>
      <c r="IA64" s="153"/>
      <c r="IB64" s="153"/>
      <c r="IC64" s="153"/>
      <c r="ID64" s="153"/>
      <c r="IE64" s="15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</row>
    <row r="65" spans="1:256" s="154" customFormat="1" x14ac:dyDescent="0.2">
      <c r="A65" s="150"/>
      <c r="B65" s="147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50"/>
      <c r="AV65" s="150"/>
      <c r="AW65" s="150"/>
      <c r="AX65" s="150"/>
      <c r="AY65" s="150"/>
      <c r="AZ65" s="150"/>
      <c r="BA65" s="150"/>
      <c r="BB65" s="150"/>
      <c r="BC65" s="150"/>
      <c r="BD65" s="150"/>
      <c r="BE65" s="150"/>
      <c r="BF65" s="150"/>
      <c r="BG65" s="150"/>
      <c r="BH65" s="150"/>
      <c r="BI65" s="150"/>
      <c r="BJ65" s="150"/>
      <c r="BK65" s="150"/>
      <c r="BL65" s="150"/>
      <c r="BM65" s="150"/>
      <c r="BN65" s="150"/>
      <c r="BO65" s="150"/>
      <c r="BP65" s="150"/>
      <c r="BQ65" s="150"/>
      <c r="BR65" s="150"/>
      <c r="BS65" s="150"/>
      <c r="BT65" s="150"/>
      <c r="BU65" s="150"/>
      <c r="BV65" s="150"/>
      <c r="BW65" s="150"/>
      <c r="BX65" s="150"/>
      <c r="BY65" s="150"/>
      <c r="BZ65" s="150"/>
      <c r="CA65" s="150"/>
      <c r="CB65" s="150"/>
      <c r="CC65" s="150"/>
      <c r="CD65" s="150"/>
      <c r="CE65" s="150"/>
      <c r="CF65" s="150"/>
      <c r="CG65" s="150"/>
      <c r="CH65" s="150"/>
      <c r="CI65" s="150"/>
      <c r="CJ65" s="150"/>
      <c r="CK65" s="150"/>
      <c r="CL65" s="150"/>
      <c r="CM65" s="150"/>
      <c r="CN65" s="150"/>
      <c r="CO65" s="150"/>
      <c r="CP65" s="150"/>
      <c r="CQ65" s="150"/>
      <c r="CR65" s="150"/>
      <c r="CS65" s="150"/>
      <c r="CT65" s="150"/>
      <c r="CU65" s="150"/>
      <c r="CV65" s="150"/>
      <c r="CW65" s="150"/>
      <c r="CX65" s="150"/>
      <c r="CY65" s="150"/>
      <c r="CZ65" s="150"/>
      <c r="DA65" s="150"/>
      <c r="DB65" s="150"/>
      <c r="DC65" s="150"/>
      <c r="DD65" s="150"/>
      <c r="DE65" s="150"/>
      <c r="DF65" s="150"/>
      <c r="DG65" s="150"/>
      <c r="DH65" s="150"/>
      <c r="DI65" s="150"/>
      <c r="DJ65" s="150"/>
      <c r="DK65" s="150"/>
      <c r="DL65" s="150"/>
      <c r="DM65" s="150"/>
      <c r="DN65" s="150"/>
      <c r="DO65" s="150"/>
      <c r="DP65" s="150"/>
      <c r="DQ65" s="150"/>
      <c r="DR65" s="150"/>
      <c r="DS65" s="150"/>
      <c r="DT65" s="150"/>
      <c r="DU65" s="150"/>
      <c r="DV65" s="150"/>
      <c r="DW65" s="150"/>
      <c r="DX65" s="150"/>
      <c r="DY65" s="150"/>
      <c r="DZ65" s="150"/>
      <c r="EA65" s="150"/>
      <c r="EB65" s="150"/>
      <c r="EC65" s="150"/>
      <c r="ED65" s="150"/>
      <c r="EE65" s="150"/>
      <c r="EF65" s="150"/>
      <c r="EG65" s="150"/>
      <c r="EH65" s="150"/>
      <c r="EI65" s="150"/>
      <c r="EJ65" s="150"/>
      <c r="EK65" s="150"/>
      <c r="EL65" s="150"/>
      <c r="EM65" s="150"/>
      <c r="EN65" s="150"/>
      <c r="EO65" s="150"/>
      <c r="EP65" s="150"/>
      <c r="EQ65" s="150"/>
      <c r="ER65" s="150"/>
      <c r="ES65" s="150"/>
      <c r="ET65" s="150"/>
      <c r="EU65" s="150"/>
      <c r="EV65" s="150"/>
      <c r="EW65" s="150"/>
      <c r="EX65" s="150"/>
      <c r="EY65" s="150"/>
      <c r="EZ65" s="150"/>
      <c r="FA65" s="150"/>
      <c r="FB65" s="150"/>
      <c r="FC65" s="150"/>
      <c r="FD65" s="150"/>
      <c r="FE65" s="150"/>
      <c r="FF65" s="150"/>
      <c r="FG65" s="150"/>
      <c r="FH65" s="150"/>
      <c r="FI65" s="150"/>
      <c r="FJ65" s="150"/>
      <c r="FK65" s="150"/>
      <c r="FL65" s="150"/>
      <c r="FM65" s="150"/>
      <c r="FN65" s="150"/>
      <c r="FO65" s="150"/>
      <c r="FP65" s="150"/>
      <c r="FQ65" s="150"/>
      <c r="FR65" s="150"/>
      <c r="FS65" s="150"/>
      <c r="FT65" s="150"/>
      <c r="FU65" s="150"/>
      <c r="FV65" s="150"/>
      <c r="FW65" s="150"/>
      <c r="FX65" s="150"/>
      <c r="FY65" s="150"/>
      <c r="FZ65" s="150"/>
      <c r="GA65" s="150"/>
      <c r="GB65" s="150"/>
      <c r="GC65" s="150"/>
      <c r="GD65" s="150"/>
      <c r="GE65" s="150"/>
      <c r="GF65" s="150"/>
      <c r="GG65" s="150"/>
      <c r="GH65" s="150"/>
      <c r="GI65" s="150"/>
      <c r="GJ65" s="153"/>
      <c r="GK65" s="153"/>
      <c r="GL65" s="153"/>
      <c r="GM65" s="153"/>
      <c r="GN65" s="153"/>
      <c r="GO65" s="153"/>
      <c r="GP65" s="153"/>
      <c r="GQ65" s="153"/>
      <c r="GR65" s="153"/>
      <c r="GS65" s="153"/>
      <c r="GT65" s="153"/>
      <c r="GU65" s="153"/>
      <c r="GV65" s="153"/>
      <c r="GW65" s="153"/>
      <c r="GX65" s="153"/>
      <c r="GY65" s="153"/>
      <c r="GZ65" s="153"/>
      <c r="HA65" s="153"/>
      <c r="HB65" s="153"/>
      <c r="HC65" s="153"/>
      <c r="HD65" s="153"/>
      <c r="HE65" s="153"/>
      <c r="HF65" s="153"/>
      <c r="HG65" s="153"/>
      <c r="HH65" s="153"/>
      <c r="HI65" s="153"/>
      <c r="HJ65" s="153"/>
      <c r="HK65" s="153"/>
      <c r="HL65" s="153"/>
      <c r="HM65" s="153"/>
      <c r="HN65" s="153"/>
      <c r="HO65" s="153"/>
      <c r="HP65" s="153"/>
      <c r="HQ65" s="153"/>
      <c r="HR65" s="153"/>
      <c r="HS65" s="153"/>
      <c r="HT65" s="153"/>
      <c r="HU65" s="153"/>
      <c r="HV65" s="153"/>
      <c r="HW65" s="153"/>
      <c r="HX65" s="153"/>
      <c r="HY65" s="153"/>
      <c r="HZ65" s="153"/>
      <c r="IA65" s="153"/>
      <c r="IB65" s="153"/>
      <c r="IC65" s="153"/>
      <c r="ID65" s="153"/>
      <c r="IE65" s="15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</row>
    <row r="66" spans="1:256" s="154" customFormat="1" x14ac:dyDescent="0.2">
      <c r="A66" s="150"/>
      <c r="B66" s="147"/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0"/>
      <c r="AU66" s="150"/>
      <c r="AV66" s="150"/>
      <c r="AW66" s="150"/>
      <c r="AX66" s="150"/>
      <c r="AY66" s="150"/>
      <c r="AZ66" s="150"/>
      <c r="BA66" s="150"/>
      <c r="BB66" s="150"/>
      <c r="BC66" s="150"/>
      <c r="BD66" s="150"/>
      <c r="BE66" s="150"/>
      <c r="BF66" s="150"/>
      <c r="BG66" s="150"/>
      <c r="BH66" s="150"/>
      <c r="BI66" s="150"/>
      <c r="BJ66" s="150"/>
      <c r="BK66" s="150"/>
      <c r="BL66" s="150"/>
      <c r="BM66" s="150"/>
      <c r="BN66" s="150"/>
      <c r="BO66" s="150"/>
      <c r="BP66" s="150"/>
      <c r="BQ66" s="150"/>
      <c r="BR66" s="150"/>
      <c r="BS66" s="150"/>
      <c r="BT66" s="150"/>
      <c r="BU66" s="150"/>
      <c r="BV66" s="150"/>
      <c r="BW66" s="150"/>
      <c r="BX66" s="150"/>
      <c r="BY66" s="150"/>
      <c r="BZ66" s="150"/>
      <c r="CA66" s="150"/>
      <c r="CB66" s="150"/>
      <c r="CC66" s="150"/>
      <c r="CD66" s="150"/>
      <c r="CE66" s="150"/>
      <c r="CF66" s="150"/>
      <c r="CG66" s="150"/>
      <c r="CH66" s="150"/>
      <c r="CI66" s="150"/>
      <c r="CJ66" s="150"/>
      <c r="CK66" s="150"/>
      <c r="CL66" s="150"/>
      <c r="CM66" s="150"/>
      <c r="CN66" s="150"/>
      <c r="CO66" s="150"/>
      <c r="CP66" s="150"/>
      <c r="CQ66" s="150"/>
      <c r="CR66" s="150"/>
      <c r="CS66" s="150"/>
      <c r="CT66" s="150"/>
      <c r="CU66" s="150"/>
      <c r="CV66" s="150"/>
      <c r="CW66" s="150"/>
      <c r="CX66" s="150"/>
      <c r="CY66" s="150"/>
      <c r="CZ66" s="150"/>
      <c r="DA66" s="150"/>
      <c r="DB66" s="150"/>
      <c r="DC66" s="150"/>
      <c r="DD66" s="150"/>
      <c r="DE66" s="150"/>
      <c r="DF66" s="150"/>
      <c r="DG66" s="150"/>
      <c r="DH66" s="150"/>
      <c r="DI66" s="150"/>
      <c r="DJ66" s="150"/>
      <c r="DK66" s="150"/>
      <c r="DL66" s="150"/>
      <c r="DM66" s="150"/>
      <c r="DN66" s="150"/>
      <c r="DO66" s="150"/>
      <c r="DP66" s="150"/>
      <c r="DQ66" s="150"/>
      <c r="DR66" s="150"/>
      <c r="DS66" s="150"/>
      <c r="DT66" s="150"/>
      <c r="DU66" s="150"/>
      <c r="DV66" s="150"/>
      <c r="DW66" s="150"/>
      <c r="DX66" s="150"/>
      <c r="DY66" s="150"/>
      <c r="DZ66" s="150"/>
      <c r="EA66" s="150"/>
      <c r="EB66" s="150"/>
      <c r="EC66" s="150"/>
      <c r="ED66" s="150"/>
      <c r="EE66" s="150"/>
      <c r="EF66" s="150"/>
      <c r="EG66" s="150"/>
      <c r="EH66" s="150"/>
      <c r="EI66" s="150"/>
      <c r="EJ66" s="150"/>
      <c r="EK66" s="150"/>
      <c r="EL66" s="150"/>
      <c r="EM66" s="150"/>
      <c r="EN66" s="150"/>
      <c r="EO66" s="150"/>
      <c r="EP66" s="150"/>
      <c r="EQ66" s="150"/>
      <c r="ER66" s="150"/>
      <c r="ES66" s="150"/>
      <c r="ET66" s="150"/>
      <c r="EU66" s="150"/>
      <c r="EV66" s="150"/>
      <c r="EW66" s="150"/>
      <c r="EX66" s="150"/>
      <c r="EY66" s="150"/>
      <c r="EZ66" s="150"/>
      <c r="FA66" s="150"/>
      <c r="FB66" s="150"/>
      <c r="FC66" s="150"/>
      <c r="FD66" s="150"/>
      <c r="FE66" s="150"/>
      <c r="FF66" s="150"/>
      <c r="FG66" s="150"/>
      <c r="FH66" s="150"/>
      <c r="FI66" s="150"/>
      <c r="FJ66" s="150"/>
      <c r="FK66" s="150"/>
      <c r="FL66" s="150"/>
      <c r="FM66" s="150"/>
      <c r="FN66" s="150"/>
      <c r="FO66" s="150"/>
      <c r="FP66" s="150"/>
      <c r="FQ66" s="150"/>
      <c r="FR66" s="150"/>
      <c r="FS66" s="150"/>
      <c r="FT66" s="150"/>
      <c r="FU66" s="150"/>
      <c r="FV66" s="150"/>
      <c r="FW66" s="150"/>
      <c r="FX66" s="150"/>
      <c r="FY66" s="150"/>
      <c r="FZ66" s="150"/>
      <c r="GA66" s="150"/>
      <c r="GB66" s="150"/>
      <c r="GC66" s="150"/>
      <c r="GD66" s="150"/>
      <c r="GE66" s="150"/>
      <c r="GF66" s="150"/>
      <c r="GG66" s="150"/>
      <c r="GH66" s="150"/>
      <c r="GI66" s="150"/>
      <c r="GJ66" s="153"/>
      <c r="GK66" s="153"/>
      <c r="GL66" s="153"/>
      <c r="GM66" s="153"/>
      <c r="GN66" s="153"/>
      <c r="GO66" s="153"/>
      <c r="GP66" s="153"/>
      <c r="GQ66" s="153"/>
      <c r="GR66" s="153"/>
      <c r="GS66" s="153"/>
      <c r="GT66" s="153"/>
      <c r="GU66" s="153"/>
      <c r="GV66" s="153"/>
      <c r="GW66" s="153"/>
      <c r="GX66" s="153"/>
      <c r="GY66" s="153"/>
      <c r="GZ66" s="153"/>
      <c r="HA66" s="153"/>
      <c r="HB66" s="153"/>
      <c r="HC66" s="153"/>
      <c r="HD66" s="153"/>
      <c r="HE66" s="153"/>
      <c r="HF66" s="153"/>
      <c r="HG66" s="153"/>
      <c r="HH66" s="153"/>
      <c r="HI66" s="153"/>
      <c r="HJ66" s="153"/>
      <c r="HK66" s="153"/>
      <c r="HL66" s="153"/>
      <c r="HM66" s="153"/>
      <c r="HN66" s="153"/>
      <c r="HO66" s="153"/>
      <c r="HP66" s="153"/>
      <c r="HQ66" s="153"/>
      <c r="HR66" s="153"/>
      <c r="HS66" s="153"/>
      <c r="HT66" s="153"/>
      <c r="HU66" s="153"/>
      <c r="HV66" s="153"/>
      <c r="HW66" s="153"/>
      <c r="HX66" s="153"/>
      <c r="HY66" s="153"/>
      <c r="HZ66" s="153"/>
      <c r="IA66" s="153"/>
      <c r="IB66" s="153"/>
      <c r="IC66" s="153"/>
      <c r="ID66" s="153"/>
      <c r="IE66" s="15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</row>
    <row r="67" spans="1:256" s="154" customFormat="1" x14ac:dyDescent="0.2">
      <c r="A67" s="150"/>
      <c r="B67" s="147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50"/>
      <c r="AY67" s="150"/>
      <c r="AZ67" s="150"/>
      <c r="BA67" s="150"/>
      <c r="BB67" s="150"/>
      <c r="BC67" s="150"/>
      <c r="BD67" s="150"/>
      <c r="BE67" s="150"/>
      <c r="BF67" s="150"/>
      <c r="BG67" s="150"/>
      <c r="BH67" s="150"/>
      <c r="BI67" s="150"/>
      <c r="BJ67" s="150"/>
      <c r="BK67" s="150"/>
      <c r="BL67" s="150"/>
      <c r="BM67" s="150"/>
      <c r="BN67" s="150"/>
      <c r="BO67" s="150"/>
      <c r="BP67" s="150"/>
      <c r="BQ67" s="150"/>
      <c r="BR67" s="150"/>
      <c r="BS67" s="150"/>
      <c r="BT67" s="150"/>
      <c r="BU67" s="150"/>
      <c r="BV67" s="150"/>
      <c r="BW67" s="150"/>
      <c r="BX67" s="150"/>
      <c r="BY67" s="150"/>
      <c r="BZ67" s="150"/>
      <c r="CA67" s="150"/>
      <c r="CB67" s="150"/>
      <c r="CC67" s="150"/>
      <c r="CD67" s="150"/>
      <c r="CE67" s="150"/>
      <c r="CF67" s="150"/>
      <c r="CG67" s="150"/>
      <c r="CH67" s="150"/>
      <c r="CI67" s="150"/>
      <c r="CJ67" s="150"/>
      <c r="CK67" s="150"/>
      <c r="CL67" s="150"/>
      <c r="CM67" s="150"/>
      <c r="CN67" s="150"/>
      <c r="CO67" s="150"/>
      <c r="CP67" s="150"/>
      <c r="CQ67" s="150"/>
      <c r="CR67" s="150"/>
      <c r="CS67" s="150"/>
      <c r="CT67" s="150"/>
      <c r="CU67" s="150"/>
      <c r="CV67" s="150"/>
      <c r="CW67" s="150"/>
      <c r="CX67" s="150"/>
      <c r="CY67" s="150"/>
      <c r="CZ67" s="150"/>
      <c r="DA67" s="150"/>
      <c r="DB67" s="150"/>
      <c r="DC67" s="150"/>
      <c r="DD67" s="150"/>
      <c r="DE67" s="150"/>
      <c r="DF67" s="150"/>
      <c r="DG67" s="150"/>
      <c r="DH67" s="150"/>
      <c r="DI67" s="150"/>
      <c r="DJ67" s="150"/>
      <c r="DK67" s="150"/>
      <c r="DL67" s="150"/>
      <c r="DM67" s="150"/>
      <c r="DN67" s="150"/>
      <c r="DO67" s="150"/>
      <c r="DP67" s="150"/>
      <c r="DQ67" s="150"/>
      <c r="DR67" s="150"/>
      <c r="DS67" s="150"/>
      <c r="DT67" s="150"/>
      <c r="DU67" s="150"/>
      <c r="DV67" s="150"/>
      <c r="DW67" s="150"/>
      <c r="DX67" s="150"/>
      <c r="DY67" s="150"/>
      <c r="DZ67" s="150"/>
      <c r="EA67" s="150"/>
      <c r="EB67" s="150"/>
      <c r="EC67" s="150"/>
      <c r="ED67" s="150"/>
      <c r="EE67" s="150"/>
      <c r="EF67" s="150"/>
      <c r="EG67" s="150"/>
      <c r="EH67" s="150"/>
      <c r="EI67" s="150"/>
      <c r="EJ67" s="150"/>
      <c r="EK67" s="150"/>
      <c r="EL67" s="150"/>
      <c r="EM67" s="150"/>
      <c r="EN67" s="150"/>
      <c r="EO67" s="150"/>
      <c r="EP67" s="150"/>
      <c r="EQ67" s="150"/>
      <c r="ER67" s="150"/>
      <c r="ES67" s="150"/>
      <c r="ET67" s="150"/>
      <c r="EU67" s="150"/>
      <c r="EV67" s="150"/>
      <c r="EW67" s="150"/>
      <c r="EX67" s="150"/>
      <c r="EY67" s="150"/>
      <c r="EZ67" s="150"/>
      <c r="FA67" s="150"/>
      <c r="FB67" s="150"/>
      <c r="FC67" s="150"/>
      <c r="FD67" s="150"/>
      <c r="FE67" s="150"/>
      <c r="FF67" s="150"/>
      <c r="FG67" s="150"/>
      <c r="FH67" s="150"/>
      <c r="FI67" s="150"/>
      <c r="FJ67" s="150"/>
      <c r="FK67" s="150"/>
      <c r="FL67" s="150"/>
      <c r="FM67" s="150"/>
      <c r="FN67" s="150"/>
      <c r="FO67" s="150"/>
      <c r="FP67" s="150"/>
      <c r="FQ67" s="150"/>
      <c r="FR67" s="150"/>
      <c r="FS67" s="150"/>
      <c r="FT67" s="150"/>
      <c r="FU67" s="150"/>
      <c r="FV67" s="150"/>
      <c r="FW67" s="150"/>
      <c r="FX67" s="150"/>
      <c r="FY67" s="150"/>
      <c r="FZ67" s="150"/>
      <c r="GA67" s="150"/>
      <c r="GB67" s="150"/>
      <c r="GC67" s="150"/>
      <c r="GD67" s="150"/>
      <c r="GE67" s="150"/>
      <c r="GF67" s="150"/>
      <c r="GG67" s="150"/>
      <c r="GH67" s="150"/>
      <c r="GI67" s="150"/>
      <c r="GJ67" s="153"/>
      <c r="GK67" s="153"/>
      <c r="GL67" s="153"/>
      <c r="GM67" s="153"/>
      <c r="GN67" s="153"/>
      <c r="GO67" s="153"/>
      <c r="GP67" s="153"/>
      <c r="GQ67" s="153"/>
      <c r="GR67" s="153"/>
      <c r="GS67" s="153"/>
      <c r="GT67" s="153"/>
      <c r="GU67" s="153"/>
      <c r="GV67" s="153"/>
      <c r="GW67" s="153"/>
      <c r="GX67" s="153"/>
      <c r="GY67" s="153"/>
      <c r="GZ67" s="153"/>
      <c r="HA67" s="153"/>
      <c r="HB67" s="153"/>
      <c r="HC67" s="153"/>
      <c r="HD67" s="153"/>
      <c r="HE67" s="153"/>
      <c r="HF67" s="153"/>
      <c r="HG67" s="153"/>
      <c r="HH67" s="153"/>
      <c r="HI67" s="153"/>
      <c r="HJ67" s="153"/>
      <c r="HK67" s="153"/>
      <c r="HL67" s="153"/>
      <c r="HM67" s="153"/>
      <c r="HN67" s="153"/>
      <c r="HO67" s="153"/>
      <c r="HP67" s="153"/>
      <c r="HQ67" s="153"/>
      <c r="HR67" s="153"/>
      <c r="HS67" s="153"/>
      <c r="HT67" s="153"/>
      <c r="HU67" s="153"/>
      <c r="HV67" s="153"/>
      <c r="HW67" s="153"/>
      <c r="HX67" s="153"/>
      <c r="HY67" s="153"/>
      <c r="HZ67" s="153"/>
      <c r="IA67" s="153"/>
      <c r="IB67" s="153"/>
      <c r="IC67" s="153"/>
      <c r="ID67" s="153"/>
      <c r="IE67" s="15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</row>
    <row r="68" spans="1:256" s="154" customFormat="1" x14ac:dyDescent="0.2">
      <c r="A68" s="150"/>
      <c r="B68" s="147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0"/>
      <c r="AA68" s="150"/>
      <c r="AB68" s="150"/>
      <c r="AC68" s="150"/>
      <c r="AD68" s="150"/>
      <c r="AE68" s="150"/>
      <c r="AF68" s="150"/>
      <c r="AG68" s="150"/>
      <c r="AH68" s="150"/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50"/>
      <c r="AT68" s="150"/>
      <c r="AU68" s="150"/>
      <c r="AV68" s="150"/>
      <c r="AW68" s="150"/>
      <c r="AX68" s="150"/>
      <c r="AY68" s="150"/>
      <c r="AZ68" s="150"/>
      <c r="BA68" s="150"/>
      <c r="BB68" s="150"/>
      <c r="BC68" s="150"/>
      <c r="BD68" s="150"/>
      <c r="BE68" s="150"/>
      <c r="BF68" s="150"/>
      <c r="BG68" s="150"/>
      <c r="BH68" s="150"/>
      <c r="BI68" s="150"/>
      <c r="BJ68" s="150"/>
      <c r="BK68" s="150"/>
      <c r="BL68" s="150"/>
      <c r="BM68" s="150"/>
      <c r="BN68" s="150"/>
      <c r="BO68" s="150"/>
      <c r="BP68" s="150"/>
      <c r="BQ68" s="150"/>
      <c r="BR68" s="150"/>
      <c r="BS68" s="150"/>
      <c r="BT68" s="150"/>
      <c r="BU68" s="150"/>
      <c r="BV68" s="150"/>
      <c r="BW68" s="150"/>
      <c r="BX68" s="150"/>
      <c r="BY68" s="150"/>
      <c r="BZ68" s="150"/>
      <c r="CA68" s="150"/>
      <c r="CB68" s="150"/>
      <c r="CC68" s="150"/>
      <c r="CD68" s="150"/>
      <c r="CE68" s="150"/>
      <c r="CF68" s="150"/>
      <c r="CG68" s="150"/>
      <c r="CH68" s="150"/>
      <c r="CI68" s="150"/>
      <c r="CJ68" s="150"/>
      <c r="CK68" s="150"/>
      <c r="CL68" s="150"/>
      <c r="CM68" s="150"/>
      <c r="CN68" s="150"/>
      <c r="CO68" s="150"/>
      <c r="CP68" s="150"/>
      <c r="CQ68" s="150"/>
      <c r="CR68" s="150"/>
      <c r="CS68" s="150"/>
      <c r="CT68" s="150"/>
      <c r="CU68" s="150"/>
      <c r="CV68" s="150"/>
      <c r="CW68" s="150"/>
      <c r="CX68" s="150"/>
      <c r="CY68" s="150"/>
      <c r="CZ68" s="150"/>
      <c r="DA68" s="150"/>
      <c r="DB68" s="150"/>
      <c r="DC68" s="150"/>
      <c r="DD68" s="150"/>
      <c r="DE68" s="150"/>
      <c r="DF68" s="150"/>
      <c r="DG68" s="150"/>
      <c r="DH68" s="150"/>
      <c r="DI68" s="150"/>
      <c r="DJ68" s="150"/>
      <c r="DK68" s="150"/>
      <c r="DL68" s="150"/>
      <c r="DM68" s="150"/>
      <c r="DN68" s="150"/>
      <c r="DO68" s="150"/>
      <c r="DP68" s="150"/>
      <c r="DQ68" s="150"/>
      <c r="DR68" s="150"/>
      <c r="DS68" s="150"/>
      <c r="DT68" s="150"/>
      <c r="DU68" s="150"/>
      <c r="DV68" s="150"/>
      <c r="DW68" s="150"/>
      <c r="DX68" s="150"/>
      <c r="DY68" s="150"/>
      <c r="DZ68" s="150"/>
      <c r="EA68" s="150"/>
      <c r="EB68" s="150"/>
      <c r="EC68" s="150"/>
      <c r="ED68" s="150"/>
      <c r="EE68" s="150"/>
      <c r="EF68" s="150"/>
      <c r="EG68" s="150"/>
      <c r="EH68" s="150"/>
      <c r="EI68" s="150"/>
      <c r="EJ68" s="150"/>
      <c r="EK68" s="150"/>
      <c r="EL68" s="150"/>
      <c r="EM68" s="150"/>
      <c r="EN68" s="150"/>
      <c r="EO68" s="150"/>
      <c r="EP68" s="150"/>
      <c r="EQ68" s="150"/>
      <c r="ER68" s="150"/>
      <c r="ES68" s="150"/>
      <c r="ET68" s="150"/>
      <c r="EU68" s="150"/>
      <c r="EV68" s="150"/>
      <c r="EW68" s="150"/>
      <c r="EX68" s="150"/>
      <c r="EY68" s="150"/>
      <c r="EZ68" s="150"/>
      <c r="FA68" s="150"/>
      <c r="FB68" s="150"/>
      <c r="FC68" s="150"/>
      <c r="FD68" s="150"/>
      <c r="FE68" s="150"/>
      <c r="FF68" s="150"/>
      <c r="FG68" s="150"/>
      <c r="FH68" s="150"/>
      <c r="FI68" s="150"/>
      <c r="FJ68" s="150"/>
      <c r="FK68" s="150"/>
      <c r="FL68" s="150"/>
      <c r="FM68" s="150"/>
      <c r="FN68" s="150"/>
      <c r="FO68" s="150"/>
      <c r="FP68" s="150"/>
      <c r="FQ68" s="150"/>
      <c r="FR68" s="150"/>
      <c r="FS68" s="150"/>
      <c r="FT68" s="150"/>
      <c r="FU68" s="150"/>
      <c r="FV68" s="150"/>
      <c r="FW68" s="150"/>
      <c r="FX68" s="150"/>
      <c r="FY68" s="150"/>
      <c r="FZ68" s="150"/>
      <c r="GA68" s="150"/>
      <c r="GB68" s="150"/>
      <c r="GC68" s="150"/>
      <c r="GD68" s="150"/>
      <c r="GE68" s="150"/>
      <c r="GF68" s="150"/>
      <c r="GG68" s="150"/>
      <c r="GH68" s="150"/>
      <c r="GI68" s="150"/>
      <c r="GJ68" s="153"/>
      <c r="GK68" s="153"/>
      <c r="GL68" s="153"/>
      <c r="GM68" s="153"/>
      <c r="GN68" s="153"/>
      <c r="GO68" s="153"/>
      <c r="GP68" s="153"/>
      <c r="GQ68" s="153"/>
      <c r="GR68" s="153"/>
      <c r="GS68" s="153"/>
      <c r="GT68" s="153"/>
      <c r="GU68" s="153"/>
      <c r="GV68" s="153"/>
      <c r="GW68" s="153"/>
      <c r="GX68" s="153"/>
      <c r="GY68" s="153"/>
      <c r="GZ68" s="153"/>
      <c r="HA68" s="153"/>
      <c r="HB68" s="153"/>
      <c r="HC68" s="153"/>
      <c r="HD68" s="153"/>
      <c r="HE68" s="153"/>
      <c r="HF68" s="153"/>
      <c r="HG68" s="153"/>
      <c r="HH68" s="153"/>
      <c r="HI68" s="153"/>
      <c r="HJ68" s="153"/>
      <c r="HK68" s="153"/>
      <c r="HL68" s="153"/>
      <c r="HM68" s="153"/>
      <c r="HN68" s="153"/>
      <c r="HO68" s="153"/>
      <c r="HP68" s="153"/>
      <c r="HQ68" s="153"/>
      <c r="HR68" s="153"/>
      <c r="HS68" s="153"/>
      <c r="HT68" s="153"/>
      <c r="HU68" s="153"/>
      <c r="HV68" s="153"/>
      <c r="HW68" s="153"/>
      <c r="HX68" s="153"/>
      <c r="HY68" s="153"/>
      <c r="HZ68" s="153"/>
      <c r="IA68" s="153"/>
      <c r="IB68" s="153"/>
      <c r="IC68" s="153"/>
      <c r="ID68" s="153"/>
      <c r="IE68" s="15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</row>
    <row r="69" spans="1:256" s="154" customFormat="1" x14ac:dyDescent="0.2">
      <c r="A69" s="150"/>
      <c r="B69" s="147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50"/>
      <c r="X69" s="150"/>
      <c r="Y69" s="150"/>
      <c r="Z69" s="150"/>
      <c r="AA69" s="150"/>
      <c r="AB69" s="150"/>
      <c r="AC69" s="150"/>
      <c r="AD69" s="150"/>
      <c r="AE69" s="150"/>
      <c r="AF69" s="150"/>
      <c r="AG69" s="150"/>
      <c r="AH69" s="150"/>
      <c r="AI69" s="150"/>
      <c r="AJ69" s="150"/>
      <c r="AK69" s="150"/>
      <c r="AL69" s="150"/>
      <c r="AM69" s="150"/>
      <c r="AN69" s="150"/>
      <c r="AO69" s="150"/>
      <c r="AP69" s="150"/>
      <c r="AQ69" s="150"/>
      <c r="AR69" s="150"/>
      <c r="AS69" s="150"/>
      <c r="AT69" s="150"/>
      <c r="AU69" s="150"/>
      <c r="AV69" s="150"/>
      <c r="AW69" s="150"/>
      <c r="AX69" s="150"/>
      <c r="AY69" s="150"/>
      <c r="AZ69" s="150"/>
      <c r="BA69" s="150"/>
      <c r="BB69" s="150"/>
      <c r="BC69" s="150"/>
      <c r="BD69" s="150"/>
      <c r="BE69" s="150"/>
      <c r="BF69" s="150"/>
      <c r="BG69" s="150"/>
      <c r="BH69" s="150"/>
      <c r="BI69" s="150"/>
      <c r="BJ69" s="150"/>
      <c r="BK69" s="150"/>
      <c r="BL69" s="150"/>
      <c r="BM69" s="150"/>
      <c r="BN69" s="150"/>
      <c r="BO69" s="150"/>
      <c r="BP69" s="150"/>
      <c r="BQ69" s="150"/>
      <c r="BR69" s="150"/>
      <c r="BS69" s="150"/>
      <c r="BT69" s="150"/>
      <c r="BU69" s="150"/>
      <c r="BV69" s="150"/>
      <c r="BW69" s="150"/>
      <c r="BX69" s="150"/>
      <c r="BY69" s="150"/>
      <c r="BZ69" s="150"/>
      <c r="CA69" s="150"/>
      <c r="CB69" s="150"/>
      <c r="CC69" s="150"/>
      <c r="CD69" s="150"/>
      <c r="CE69" s="150"/>
      <c r="CF69" s="150"/>
      <c r="CG69" s="150"/>
      <c r="CH69" s="150"/>
      <c r="CI69" s="150"/>
      <c r="CJ69" s="150"/>
      <c r="CK69" s="150"/>
      <c r="CL69" s="150"/>
      <c r="CM69" s="150"/>
      <c r="CN69" s="150"/>
      <c r="CO69" s="150"/>
      <c r="CP69" s="150"/>
      <c r="CQ69" s="150"/>
      <c r="CR69" s="150"/>
      <c r="CS69" s="150"/>
      <c r="CT69" s="150"/>
      <c r="CU69" s="150"/>
      <c r="CV69" s="150"/>
      <c r="CW69" s="150"/>
      <c r="CX69" s="150"/>
      <c r="CY69" s="150"/>
      <c r="CZ69" s="150"/>
      <c r="DA69" s="150"/>
      <c r="DB69" s="150"/>
      <c r="DC69" s="150"/>
      <c r="DD69" s="150"/>
      <c r="DE69" s="150"/>
      <c r="DF69" s="150"/>
      <c r="DG69" s="150"/>
      <c r="DH69" s="150"/>
      <c r="DI69" s="150"/>
      <c r="DJ69" s="150"/>
      <c r="DK69" s="150"/>
      <c r="DL69" s="150"/>
      <c r="DM69" s="150"/>
      <c r="DN69" s="150"/>
      <c r="DO69" s="150"/>
      <c r="DP69" s="150"/>
      <c r="DQ69" s="150"/>
      <c r="DR69" s="150"/>
      <c r="DS69" s="150"/>
      <c r="DT69" s="150"/>
      <c r="DU69" s="150"/>
      <c r="DV69" s="150"/>
      <c r="DW69" s="150"/>
      <c r="DX69" s="150"/>
      <c r="DY69" s="150"/>
      <c r="DZ69" s="150"/>
      <c r="EA69" s="150"/>
      <c r="EB69" s="150"/>
      <c r="EC69" s="150"/>
      <c r="ED69" s="150"/>
      <c r="EE69" s="150"/>
      <c r="EF69" s="150"/>
      <c r="EG69" s="150"/>
      <c r="EH69" s="150"/>
      <c r="EI69" s="150"/>
      <c r="EJ69" s="150"/>
      <c r="EK69" s="150"/>
      <c r="EL69" s="150"/>
      <c r="EM69" s="150"/>
      <c r="EN69" s="150"/>
      <c r="EO69" s="150"/>
      <c r="EP69" s="150"/>
      <c r="EQ69" s="150"/>
      <c r="ER69" s="150"/>
      <c r="ES69" s="150"/>
      <c r="ET69" s="150"/>
      <c r="EU69" s="150"/>
      <c r="EV69" s="150"/>
      <c r="EW69" s="150"/>
      <c r="EX69" s="150"/>
      <c r="EY69" s="150"/>
      <c r="EZ69" s="150"/>
      <c r="FA69" s="150"/>
      <c r="FB69" s="150"/>
      <c r="FC69" s="150"/>
      <c r="FD69" s="150"/>
      <c r="FE69" s="150"/>
      <c r="FF69" s="150"/>
      <c r="FG69" s="150"/>
      <c r="FH69" s="150"/>
      <c r="FI69" s="150"/>
      <c r="FJ69" s="150"/>
      <c r="FK69" s="150"/>
      <c r="FL69" s="150"/>
      <c r="FM69" s="150"/>
      <c r="FN69" s="150"/>
      <c r="FO69" s="150"/>
      <c r="FP69" s="150"/>
      <c r="FQ69" s="150"/>
      <c r="FR69" s="150"/>
      <c r="FS69" s="150"/>
      <c r="FT69" s="150"/>
      <c r="FU69" s="150"/>
      <c r="FV69" s="150"/>
      <c r="FW69" s="150"/>
      <c r="FX69" s="150"/>
      <c r="FY69" s="150"/>
      <c r="FZ69" s="150"/>
      <c r="GA69" s="150"/>
      <c r="GB69" s="150"/>
      <c r="GC69" s="150"/>
      <c r="GD69" s="150"/>
      <c r="GE69" s="150"/>
      <c r="GF69" s="150"/>
      <c r="GG69" s="150"/>
      <c r="GH69" s="150"/>
      <c r="GI69" s="150"/>
      <c r="GJ69" s="153"/>
      <c r="GK69" s="153"/>
      <c r="GL69" s="153"/>
      <c r="GM69" s="153"/>
      <c r="GN69" s="153"/>
      <c r="GO69" s="153"/>
      <c r="GP69" s="153"/>
      <c r="GQ69" s="153"/>
      <c r="GR69" s="153"/>
      <c r="GS69" s="153"/>
      <c r="GT69" s="153"/>
      <c r="GU69" s="153"/>
      <c r="GV69" s="153"/>
      <c r="GW69" s="153"/>
      <c r="GX69" s="153"/>
      <c r="GY69" s="153"/>
      <c r="GZ69" s="153"/>
      <c r="HA69" s="153"/>
      <c r="HB69" s="153"/>
      <c r="HC69" s="153"/>
      <c r="HD69" s="153"/>
      <c r="HE69" s="153"/>
      <c r="HF69" s="153"/>
      <c r="HG69" s="153"/>
      <c r="HH69" s="153"/>
      <c r="HI69" s="153"/>
      <c r="HJ69" s="153"/>
      <c r="HK69" s="153"/>
      <c r="HL69" s="153"/>
      <c r="HM69" s="153"/>
      <c r="HN69" s="153"/>
      <c r="HO69" s="153"/>
      <c r="HP69" s="153"/>
      <c r="HQ69" s="153"/>
      <c r="HR69" s="153"/>
      <c r="HS69" s="153"/>
      <c r="HT69" s="153"/>
      <c r="HU69" s="153"/>
      <c r="HV69" s="153"/>
      <c r="HW69" s="153"/>
      <c r="HX69" s="153"/>
      <c r="HY69" s="153"/>
      <c r="HZ69" s="153"/>
      <c r="IA69" s="153"/>
      <c r="IB69" s="153"/>
      <c r="IC69" s="153"/>
      <c r="ID69" s="153"/>
      <c r="IE69" s="15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</row>
    <row r="70" spans="1:256" s="154" customFormat="1" x14ac:dyDescent="0.2">
      <c r="A70" s="150"/>
      <c r="B70" s="147"/>
      <c r="C70" s="150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0"/>
      <c r="AG70" s="150"/>
      <c r="AH70" s="150"/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0"/>
      <c r="AY70" s="150"/>
      <c r="AZ70" s="150"/>
      <c r="BA70" s="150"/>
      <c r="BB70" s="150"/>
      <c r="BC70" s="150"/>
      <c r="BD70" s="150"/>
      <c r="BE70" s="150"/>
      <c r="BF70" s="150"/>
      <c r="BG70" s="150"/>
      <c r="BH70" s="150"/>
      <c r="BI70" s="150"/>
      <c r="BJ70" s="150"/>
      <c r="BK70" s="150"/>
      <c r="BL70" s="150"/>
      <c r="BM70" s="150"/>
      <c r="BN70" s="150"/>
      <c r="BO70" s="150"/>
      <c r="BP70" s="150"/>
      <c r="BQ70" s="150"/>
      <c r="BR70" s="150"/>
      <c r="BS70" s="150"/>
      <c r="BT70" s="150"/>
      <c r="BU70" s="150"/>
      <c r="BV70" s="150"/>
      <c r="BW70" s="150"/>
      <c r="BX70" s="150"/>
      <c r="BY70" s="150"/>
      <c r="BZ70" s="150"/>
      <c r="CA70" s="150"/>
      <c r="CB70" s="150"/>
      <c r="CC70" s="150"/>
      <c r="CD70" s="150"/>
      <c r="CE70" s="150"/>
      <c r="CF70" s="150"/>
      <c r="CG70" s="150"/>
      <c r="CH70" s="150"/>
      <c r="CI70" s="150"/>
      <c r="CJ70" s="150"/>
      <c r="CK70" s="150"/>
      <c r="CL70" s="150"/>
      <c r="CM70" s="150"/>
      <c r="CN70" s="150"/>
      <c r="CO70" s="150"/>
      <c r="CP70" s="150"/>
      <c r="CQ70" s="150"/>
      <c r="CR70" s="150"/>
      <c r="CS70" s="150"/>
      <c r="CT70" s="150"/>
      <c r="CU70" s="150"/>
      <c r="CV70" s="150"/>
      <c r="CW70" s="150"/>
      <c r="CX70" s="150"/>
      <c r="CY70" s="150"/>
      <c r="CZ70" s="150"/>
      <c r="DA70" s="150"/>
      <c r="DB70" s="150"/>
      <c r="DC70" s="150"/>
      <c r="DD70" s="150"/>
      <c r="DE70" s="150"/>
      <c r="DF70" s="150"/>
      <c r="DG70" s="150"/>
      <c r="DH70" s="150"/>
      <c r="DI70" s="150"/>
      <c r="DJ70" s="150"/>
      <c r="DK70" s="150"/>
      <c r="DL70" s="150"/>
      <c r="DM70" s="150"/>
      <c r="DN70" s="150"/>
      <c r="DO70" s="150"/>
      <c r="DP70" s="150"/>
      <c r="DQ70" s="150"/>
      <c r="DR70" s="150"/>
      <c r="DS70" s="150"/>
      <c r="DT70" s="150"/>
      <c r="DU70" s="150"/>
      <c r="DV70" s="150"/>
      <c r="DW70" s="150"/>
      <c r="DX70" s="150"/>
      <c r="DY70" s="150"/>
      <c r="DZ70" s="150"/>
      <c r="EA70" s="150"/>
      <c r="EB70" s="150"/>
      <c r="EC70" s="150"/>
      <c r="ED70" s="150"/>
      <c r="EE70" s="150"/>
      <c r="EF70" s="150"/>
      <c r="EG70" s="150"/>
      <c r="EH70" s="150"/>
      <c r="EI70" s="150"/>
      <c r="EJ70" s="150"/>
      <c r="EK70" s="150"/>
      <c r="EL70" s="150"/>
      <c r="EM70" s="150"/>
      <c r="EN70" s="150"/>
      <c r="EO70" s="150"/>
      <c r="EP70" s="150"/>
      <c r="EQ70" s="150"/>
      <c r="ER70" s="150"/>
      <c r="ES70" s="150"/>
      <c r="ET70" s="150"/>
      <c r="EU70" s="150"/>
      <c r="EV70" s="150"/>
      <c r="EW70" s="150"/>
      <c r="EX70" s="150"/>
      <c r="EY70" s="150"/>
      <c r="EZ70" s="150"/>
      <c r="FA70" s="150"/>
      <c r="FB70" s="150"/>
      <c r="FC70" s="150"/>
      <c r="FD70" s="150"/>
      <c r="FE70" s="150"/>
      <c r="FF70" s="150"/>
      <c r="FG70" s="150"/>
      <c r="FH70" s="150"/>
      <c r="FI70" s="150"/>
      <c r="FJ70" s="150"/>
      <c r="FK70" s="150"/>
      <c r="FL70" s="150"/>
      <c r="FM70" s="150"/>
      <c r="FN70" s="150"/>
      <c r="FO70" s="150"/>
      <c r="FP70" s="150"/>
      <c r="FQ70" s="150"/>
      <c r="FR70" s="150"/>
      <c r="FS70" s="150"/>
      <c r="FT70" s="150"/>
      <c r="FU70" s="150"/>
      <c r="FV70" s="150"/>
      <c r="FW70" s="150"/>
      <c r="FX70" s="150"/>
      <c r="FY70" s="150"/>
      <c r="FZ70" s="150"/>
      <c r="GA70" s="150"/>
      <c r="GB70" s="150"/>
      <c r="GC70" s="150"/>
      <c r="GD70" s="150"/>
      <c r="GE70" s="150"/>
      <c r="GF70" s="150"/>
      <c r="GG70" s="150"/>
      <c r="GH70" s="150"/>
      <c r="GI70" s="150"/>
      <c r="GJ70" s="153"/>
      <c r="GK70" s="153"/>
      <c r="GL70" s="153"/>
      <c r="GM70" s="153"/>
      <c r="GN70" s="153"/>
      <c r="GO70" s="153"/>
      <c r="GP70" s="153"/>
      <c r="GQ70" s="153"/>
      <c r="GR70" s="153"/>
      <c r="GS70" s="153"/>
      <c r="GT70" s="153"/>
      <c r="GU70" s="153"/>
      <c r="GV70" s="153"/>
      <c r="GW70" s="153"/>
      <c r="GX70" s="153"/>
      <c r="GY70" s="153"/>
      <c r="GZ70" s="153"/>
      <c r="HA70" s="153"/>
      <c r="HB70" s="153"/>
      <c r="HC70" s="153"/>
      <c r="HD70" s="153"/>
      <c r="HE70" s="153"/>
      <c r="HF70" s="153"/>
      <c r="HG70" s="153"/>
      <c r="HH70" s="153"/>
      <c r="HI70" s="153"/>
      <c r="HJ70" s="153"/>
      <c r="HK70" s="153"/>
      <c r="HL70" s="153"/>
      <c r="HM70" s="153"/>
      <c r="HN70" s="153"/>
      <c r="HO70" s="153"/>
      <c r="HP70" s="153"/>
      <c r="HQ70" s="153"/>
      <c r="HR70" s="153"/>
      <c r="HS70" s="153"/>
      <c r="HT70" s="153"/>
      <c r="HU70" s="153"/>
      <c r="HV70" s="153"/>
      <c r="HW70" s="153"/>
      <c r="HX70" s="153"/>
      <c r="HY70" s="153"/>
      <c r="HZ70" s="153"/>
      <c r="IA70" s="153"/>
      <c r="IB70" s="153"/>
      <c r="IC70" s="153"/>
      <c r="ID70" s="153"/>
      <c r="IE70" s="15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</row>
    <row r="71" spans="1:256" s="154" customFormat="1" x14ac:dyDescent="0.2">
      <c r="A71" s="150"/>
      <c r="B71" s="147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150"/>
      <c r="AA71" s="150"/>
      <c r="AB71" s="150"/>
      <c r="AC71" s="150"/>
      <c r="AD71" s="150"/>
      <c r="AE71" s="150"/>
      <c r="AF71" s="150"/>
      <c r="AG71" s="150"/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0"/>
      <c r="AY71" s="150"/>
      <c r="AZ71" s="150"/>
      <c r="BA71" s="150"/>
      <c r="BB71" s="150"/>
      <c r="BC71" s="150"/>
      <c r="BD71" s="150"/>
      <c r="BE71" s="150"/>
      <c r="BF71" s="150"/>
      <c r="BG71" s="150"/>
      <c r="BH71" s="150"/>
      <c r="BI71" s="150"/>
      <c r="BJ71" s="150"/>
      <c r="BK71" s="150"/>
      <c r="BL71" s="150"/>
      <c r="BM71" s="150"/>
      <c r="BN71" s="150"/>
      <c r="BO71" s="150"/>
      <c r="BP71" s="150"/>
      <c r="BQ71" s="150"/>
      <c r="BR71" s="150"/>
      <c r="BS71" s="150"/>
      <c r="BT71" s="150"/>
      <c r="BU71" s="150"/>
      <c r="BV71" s="150"/>
      <c r="BW71" s="150"/>
      <c r="BX71" s="150"/>
      <c r="BY71" s="150"/>
      <c r="BZ71" s="150"/>
      <c r="CA71" s="150"/>
      <c r="CB71" s="150"/>
      <c r="CC71" s="150"/>
      <c r="CD71" s="150"/>
      <c r="CE71" s="150"/>
      <c r="CF71" s="150"/>
      <c r="CG71" s="150"/>
      <c r="CH71" s="150"/>
      <c r="CI71" s="150"/>
      <c r="CJ71" s="150"/>
      <c r="CK71" s="150"/>
      <c r="CL71" s="150"/>
      <c r="CM71" s="150"/>
      <c r="CN71" s="150"/>
      <c r="CO71" s="150"/>
      <c r="CP71" s="150"/>
      <c r="CQ71" s="150"/>
      <c r="CR71" s="150"/>
      <c r="CS71" s="150"/>
      <c r="CT71" s="150"/>
      <c r="CU71" s="150"/>
      <c r="CV71" s="150"/>
      <c r="CW71" s="150"/>
      <c r="CX71" s="150"/>
      <c r="CY71" s="150"/>
      <c r="CZ71" s="150"/>
      <c r="DA71" s="150"/>
      <c r="DB71" s="150"/>
      <c r="DC71" s="150"/>
      <c r="DD71" s="150"/>
      <c r="DE71" s="150"/>
      <c r="DF71" s="150"/>
      <c r="DG71" s="150"/>
      <c r="DH71" s="150"/>
      <c r="DI71" s="150"/>
      <c r="DJ71" s="150"/>
      <c r="DK71" s="150"/>
      <c r="DL71" s="150"/>
      <c r="DM71" s="150"/>
      <c r="DN71" s="150"/>
      <c r="DO71" s="150"/>
      <c r="DP71" s="150"/>
      <c r="DQ71" s="150"/>
      <c r="DR71" s="150"/>
      <c r="DS71" s="150"/>
      <c r="DT71" s="150"/>
      <c r="DU71" s="150"/>
      <c r="DV71" s="150"/>
      <c r="DW71" s="150"/>
      <c r="DX71" s="150"/>
      <c r="DY71" s="150"/>
      <c r="DZ71" s="150"/>
      <c r="EA71" s="150"/>
      <c r="EB71" s="150"/>
      <c r="EC71" s="150"/>
      <c r="ED71" s="150"/>
      <c r="EE71" s="150"/>
      <c r="EF71" s="150"/>
      <c r="EG71" s="150"/>
      <c r="EH71" s="150"/>
      <c r="EI71" s="150"/>
      <c r="EJ71" s="150"/>
      <c r="EK71" s="150"/>
      <c r="EL71" s="150"/>
      <c r="EM71" s="150"/>
      <c r="EN71" s="150"/>
      <c r="EO71" s="150"/>
      <c r="EP71" s="150"/>
      <c r="EQ71" s="150"/>
      <c r="ER71" s="150"/>
      <c r="ES71" s="150"/>
      <c r="ET71" s="150"/>
      <c r="EU71" s="150"/>
      <c r="EV71" s="150"/>
      <c r="EW71" s="150"/>
      <c r="EX71" s="150"/>
      <c r="EY71" s="150"/>
      <c r="EZ71" s="150"/>
      <c r="FA71" s="150"/>
      <c r="FB71" s="150"/>
      <c r="FC71" s="150"/>
      <c r="FD71" s="150"/>
      <c r="FE71" s="150"/>
      <c r="FF71" s="150"/>
      <c r="FG71" s="150"/>
      <c r="FH71" s="150"/>
      <c r="FI71" s="150"/>
      <c r="FJ71" s="150"/>
      <c r="FK71" s="150"/>
      <c r="FL71" s="150"/>
      <c r="FM71" s="150"/>
      <c r="FN71" s="150"/>
      <c r="FO71" s="150"/>
      <c r="FP71" s="150"/>
      <c r="FQ71" s="150"/>
      <c r="FR71" s="150"/>
      <c r="FS71" s="150"/>
      <c r="FT71" s="150"/>
      <c r="FU71" s="150"/>
      <c r="FV71" s="150"/>
      <c r="FW71" s="150"/>
      <c r="FX71" s="150"/>
      <c r="FY71" s="150"/>
      <c r="FZ71" s="150"/>
      <c r="GA71" s="150"/>
      <c r="GB71" s="150"/>
      <c r="GC71" s="150"/>
      <c r="GD71" s="150"/>
      <c r="GE71" s="150"/>
      <c r="GF71" s="150"/>
      <c r="GG71" s="150"/>
      <c r="GH71" s="150"/>
      <c r="GI71" s="150"/>
      <c r="GJ71" s="153"/>
      <c r="GK71" s="153"/>
      <c r="GL71" s="153"/>
      <c r="GM71" s="153"/>
      <c r="GN71" s="153"/>
      <c r="GO71" s="153"/>
      <c r="GP71" s="153"/>
      <c r="GQ71" s="153"/>
      <c r="GR71" s="153"/>
      <c r="GS71" s="153"/>
      <c r="GT71" s="153"/>
      <c r="GU71" s="153"/>
      <c r="GV71" s="153"/>
      <c r="GW71" s="153"/>
      <c r="GX71" s="153"/>
      <c r="GY71" s="153"/>
      <c r="GZ71" s="153"/>
      <c r="HA71" s="153"/>
      <c r="HB71" s="153"/>
      <c r="HC71" s="153"/>
      <c r="HD71" s="153"/>
      <c r="HE71" s="153"/>
      <c r="HF71" s="153"/>
      <c r="HG71" s="153"/>
      <c r="HH71" s="153"/>
      <c r="HI71" s="153"/>
      <c r="HJ71" s="153"/>
      <c r="HK71" s="153"/>
      <c r="HL71" s="153"/>
      <c r="HM71" s="153"/>
      <c r="HN71" s="153"/>
      <c r="HO71" s="153"/>
      <c r="HP71" s="153"/>
      <c r="HQ71" s="153"/>
      <c r="HR71" s="153"/>
      <c r="HS71" s="153"/>
      <c r="HT71" s="153"/>
      <c r="HU71" s="153"/>
      <c r="HV71" s="153"/>
      <c r="HW71" s="153"/>
      <c r="HX71" s="153"/>
      <c r="HY71" s="153"/>
      <c r="HZ71" s="153"/>
      <c r="IA71" s="153"/>
      <c r="IB71" s="153"/>
      <c r="IC71" s="153"/>
      <c r="ID71" s="153"/>
      <c r="IE71" s="15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</row>
    <row r="72" spans="1:256" s="154" customFormat="1" x14ac:dyDescent="0.2">
      <c r="A72" s="150"/>
      <c r="B72" s="147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  <c r="Z72" s="150"/>
      <c r="AA72" s="150"/>
      <c r="AB72" s="150"/>
      <c r="AC72" s="150"/>
      <c r="AD72" s="150"/>
      <c r="AE72" s="150"/>
      <c r="AF72" s="150"/>
      <c r="AG72" s="150"/>
      <c r="AH72" s="150"/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150"/>
      <c r="AT72" s="150"/>
      <c r="AU72" s="150"/>
      <c r="AV72" s="150"/>
      <c r="AW72" s="150"/>
      <c r="AX72" s="150"/>
      <c r="AY72" s="150"/>
      <c r="AZ72" s="150"/>
      <c r="BA72" s="150"/>
      <c r="BB72" s="150"/>
      <c r="BC72" s="150"/>
      <c r="BD72" s="150"/>
      <c r="BE72" s="150"/>
      <c r="BF72" s="150"/>
      <c r="BG72" s="150"/>
      <c r="BH72" s="150"/>
      <c r="BI72" s="150"/>
      <c r="BJ72" s="150"/>
      <c r="BK72" s="150"/>
      <c r="BL72" s="150"/>
      <c r="BM72" s="150"/>
      <c r="BN72" s="150"/>
      <c r="BO72" s="150"/>
      <c r="BP72" s="150"/>
      <c r="BQ72" s="150"/>
      <c r="BR72" s="150"/>
      <c r="BS72" s="150"/>
      <c r="BT72" s="150"/>
      <c r="BU72" s="150"/>
      <c r="BV72" s="150"/>
      <c r="BW72" s="150"/>
      <c r="BX72" s="150"/>
      <c r="BY72" s="150"/>
      <c r="BZ72" s="150"/>
      <c r="CA72" s="150"/>
      <c r="CB72" s="150"/>
      <c r="CC72" s="150"/>
      <c r="CD72" s="150"/>
      <c r="CE72" s="150"/>
      <c r="CF72" s="150"/>
      <c r="CG72" s="150"/>
      <c r="CH72" s="150"/>
      <c r="CI72" s="150"/>
      <c r="CJ72" s="150"/>
      <c r="CK72" s="150"/>
      <c r="CL72" s="150"/>
      <c r="CM72" s="150"/>
      <c r="CN72" s="150"/>
      <c r="CO72" s="150"/>
      <c r="CP72" s="150"/>
      <c r="CQ72" s="150"/>
      <c r="CR72" s="150"/>
      <c r="CS72" s="150"/>
      <c r="CT72" s="150"/>
      <c r="CU72" s="150"/>
      <c r="CV72" s="150"/>
      <c r="CW72" s="150"/>
      <c r="CX72" s="150"/>
      <c r="CY72" s="150"/>
      <c r="CZ72" s="150"/>
      <c r="DA72" s="150"/>
      <c r="DB72" s="150"/>
      <c r="DC72" s="150"/>
      <c r="DD72" s="150"/>
      <c r="DE72" s="150"/>
      <c r="DF72" s="150"/>
      <c r="DG72" s="150"/>
      <c r="DH72" s="150"/>
      <c r="DI72" s="150"/>
      <c r="DJ72" s="150"/>
      <c r="DK72" s="150"/>
      <c r="DL72" s="150"/>
      <c r="DM72" s="150"/>
      <c r="DN72" s="150"/>
      <c r="DO72" s="150"/>
      <c r="DP72" s="150"/>
      <c r="DQ72" s="150"/>
      <c r="DR72" s="150"/>
      <c r="DS72" s="150"/>
      <c r="DT72" s="150"/>
      <c r="DU72" s="150"/>
      <c r="DV72" s="150"/>
      <c r="DW72" s="150"/>
      <c r="DX72" s="150"/>
      <c r="DY72" s="150"/>
      <c r="DZ72" s="150"/>
      <c r="EA72" s="150"/>
      <c r="EB72" s="150"/>
      <c r="EC72" s="150"/>
      <c r="ED72" s="150"/>
      <c r="EE72" s="150"/>
      <c r="EF72" s="150"/>
      <c r="EG72" s="150"/>
      <c r="EH72" s="150"/>
      <c r="EI72" s="150"/>
      <c r="EJ72" s="150"/>
      <c r="EK72" s="150"/>
      <c r="EL72" s="150"/>
      <c r="EM72" s="150"/>
      <c r="EN72" s="150"/>
      <c r="EO72" s="150"/>
      <c r="EP72" s="150"/>
      <c r="EQ72" s="150"/>
      <c r="ER72" s="150"/>
      <c r="ES72" s="150"/>
      <c r="ET72" s="150"/>
      <c r="EU72" s="150"/>
      <c r="EV72" s="150"/>
      <c r="EW72" s="150"/>
      <c r="EX72" s="150"/>
      <c r="EY72" s="150"/>
      <c r="EZ72" s="150"/>
      <c r="FA72" s="150"/>
      <c r="FB72" s="150"/>
      <c r="FC72" s="150"/>
      <c r="FD72" s="150"/>
      <c r="FE72" s="150"/>
      <c r="FF72" s="150"/>
      <c r="FG72" s="150"/>
      <c r="FH72" s="150"/>
      <c r="FI72" s="150"/>
      <c r="FJ72" s="150"/>
      <c r="FK72" s="150"/>
      <c r="FL72" s="150"/>
      <c r="FM72" s="150"/>
      <c r="FN72" s="150"/>
      <c r="FO72" s="150"/>
      <c r="FP72" s="150"/>
      <c r="FQ72" s="150"/>
      <c r="FR72" s="150"/>
      <c r="FS72" s="150"/>
      <c r="FT72" s="150"/>
      <c r="FU72" s="150"/>
      <c r="FV72" s="150"/>
      <c r="FW72" s="150"/>
      <c r="FX72" s="150"/>
      <c r="FY72" s="150"/>
      <c r="FZ72" s="150"/>
      <c r="GA72" s="150"/>
      <c r="GB72" s="150"/>
      <c r="GC72" s="150"/>
      <c r="GD72" s="150"/>
      <c r="GE72" s="150"/>
      <c r="GF72" s="150"/>
      <c r="GG72" s="150"/>
      <c r="GH72" s="150"/>
      <c r="GI72" s="150"/>
      <c r="GJ72" s="153"/>
      <c r="GK72" s="153"/>
      <c r="GL72" s="153"/>
      <c r="GM72" s="153"/>
      <c r="GN72" s="153"/>
      <c r="GO72" s="153"/>
      <c r="GP72" s="153"/>
      <c r="GQ72" s="153"/>
      <c r="GR72" s="153"/>
      <c r="GS72" s="153"/>
      <c r="GT72" s="153"/>
      <c r="GU72" s="153"/>
      <c r="GV72" s="153"/>
      <c r="GW72" s="153"/>
      <c r="GX72" s="153"/>
      <c r="GY72" s="153"/>
      <c r="GZ72" s="153"/>
      <c r="HA72" s="153"/>
      <c r="HB72" s="153"/>
      <c r="HC72" s="153"/>
      <c r="HD72" s="153"/>
      <c r="HE72" s="153"/>
      <c r="HF72" s="153"/>
      <c r="HG72" s="153"/>
      <c r="HH72" s="153"/>
      <c r="HI72" s="153"/>
      <c r="HJ72" s="153"/>
      <c r="HK72" s="153"/>
      <c r="HL72" s="153"/>
      <c r="HM72" s="153"/>
      <c r="HN72" s="153"/>
      <c r="HO72" s="153"/>
      <c r="HP72" s="153"/>
      <c r="HQ72" s="153"/>
      <c r="HR72" s="153"/>
      <c r="HS72" s="153"/>
      <c r="HT72" s="153"/>
      <c r="HU72" s="153"/>
      <c r="HV72" s="153"/>
      <c r="HW72" s="153"/>
      <c r="HX72" s="153"/>
      <c r="HY72" s="153"/>
      <c r="HZ72" s="153"/>
      <c r="IA72" s="153"/>
      <c r="IB72" s="153"/>
      <c r="IC72" s="153"/>
      <c r="ID72" s="153"/>
      <c r="IE72" s="15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</row>
    <row r="73" spans="1:256" s="154" customFormat="1" x14ac:dyDescent="0.2">
      <c r="A73" s="150"/>
      <c r="B73" s="147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  <c r="AY73" s="150"/>
      <c r="AZ73" s="150"/>
      <c r="BA73" s="150"/>
      <c r="BB73" s="150"/>
      <c r="BC73" s="150"/>
      <c r="BD73" s="150"/>
      <c r="BE73" s="150"/>
      <c r="BF73" s="150"/>
      <c r="BG73" s="150"/>
      <c r="BH73" s="150"/>
      <c r="BI73" s="150"/>
      <c r="BJ73" s="150"/>
      <c r="BK73" s="150"/>
      <c r="BL73" s="150"/>
      <c r="BM73" s="150"/>
      <c r="BN73" s="150"/>
      <c r="BO73" s="150"/>
      <c r="BP73" s="150"/>
      <c r="BQ73" s="150"/>
      <c r="BR73" s="150"/>
      <c r="BS73" s="150"/>
      <c r="BT73" s="150"/>
      <c r="BU73" s="150"/>
      <c r="BV73" s="150"/>
      <c r="BW73" s="150"/>
      <c r="BX73" s="150"/>
      <c r="BY73" s="150"/>
      <c r="BZ73" s="150"/>
      <c r="CA73" s="150"/>
      <c r="CB73" s="150"/>
      <c r="CC73" s="150"/>
      <c r="CD73" s="150"/>
      <c r="CE73" s="150"/>
      <c r="CF73" s="150"/>
      <c r="CG73" s="150"/>
      <c r="CH73" s="150"/>
      <c r="CI73" s="150"/>
      <c r="CJ73" s="150"/>
      <c r="CK73" s="150"/>
      <c r="CL73" s="150"/>
      <c r="CM73" s="150"/>
      <c r="CN73" s="150"/>
      <c r="CO73" s="150"/>
      <c r="CP73" s="150"/>
      <c r="CQ73" s="150"/>
      <c r="CR73" s="150"/>
      <c r="CS73" s="150"/>
      <c r="CT73" s="150"/>
      <c r="CU73" s="150"/>
      <c r="CV73" s="150"/>
      <c r="CW73" s="150"/>
      <c r="CX73" s="150"/>
      <c r="CY73" s="150"/>
      <c r="CZ73" s="150"/>
      <c r="DA73" s="150"/>
      <c r="DB73" s="150"/>
      <c r="DC73" s="150"/>
      <c r="DD73" s="150"/>
      <c r="DE73" s="150"/>
      <c r="DF73" s="150"/>
      <c r="DG73" s="150"/>
      <c r="DH73" s="150"/>
      <c r="DI73" s="150"/>
      <c r="DJ73" s="150"/>
      <c r="DK73" s="150"/>
      <c r="DL73" s="150"/>
      <c r="DM73" s="150"/>
      <c r="DN73" s="150"/>
      <c r="DO73" s="150"/>
      <c r="DP73" s="150"/>
      <c r="DQ73" s="150"/>
      <c r="DR73" s="150"/>
      <c r="DS73" s="150"/>
      <c r="DT73" s="150"/>
      <c r="DU73" s="150"/>
      <c r="DV73" s="150"/>
      <c r="DW73" s="150"/>
      <c r="DX73" s="150"/>
      <c r="DY73" s="150"/>
      <c r="DZ73" s="150"/>
      <c r="EA73" s="150"/>
      <c r="EB73" s="150"/>
      <c r="EC73" s="150"/>
      <c r="ED73" s="150"/>
      <c r="EE73" s="150"/>
      <c r="EF73" s="150"/>
      <c r="EG73" s="150"/>
      <c r="EH73" s="150"/>
      <c r="EI73" s="150"/>
      <c r="EJ73" s="150"/>
      <c r="EK73" s="150"/>
      <c r="EL73" s="150"/>
      <c r="EM73" s="150"/>
      <c r="EN73" s="150"/>
      <c r="EO73" s="150"/>
      <c r="EP73" s="150"/>
      <c r="EQ73" s="150"/>
      <c r="ER73" s="150"/>
      <c r="ES73" s="150"/>
      <c r="ET73" s="150"/>
      <c r="EU73" s="150"/>
      <c r="EV73" s="150"/>
      <c r="EW73" s="150"/>
      <c r="EX73" s="150"/>
      <c r="EY73" s="150"/>
      <c r="EZ73" s="150"/>
      <c r="FA73" s="150"/>
      <c r="FB73" s="150"/>
      <c r="FC73" s="150"/>
      <c r="FD73" s="150"/>
      <c r="FE73" s="150"/>
      <c r="FF73" s="150"/>
      <c r="FG73" s="150"/>
      <c r="FH73" s="150"/>
      <c r="FI73" s="150"/>
      <c r="FJ73" s="150"/>
      <c r="FK73" s="150"/>
      <c r="FL73" s="150"/>
      <c r="FM73" s="150"/>
      <c r="FN73" s="150"/>
      <c r="FO73" s="150"/>
      <c r="FP73" s="150"/>
      <c r="FQ73" s="150"/>
      <c r="FR73" s="150"/>
      <c r="FS73" s="150"/>
      <c r="FT73" s="150"/>
      <c r="FU73" s="150"/>
      <c r="FV73" s="150"/>
      <c r="FW73" s="150"/>
      <c r="FX73" s="150"/>
      <c r="FY73" s="150"/>
      <c r="FZ73" s="150"/>
      <c r="GA73" s="150"/>
      <c r="GB73" s="150"/>
      <c r="GC73" s="150"/>
      <c r="GD73" s="150"/>
      <c r="GE73" s="150"/>
      <c r="GF73" s="150"/>
      <c r="GG73" s="150"/>
      <c r="GH73" s="150"/>
      <c r="GI73" s="150"/>
      <c r="GJ73" s="153"/>
      <c r="GK73" s="153"/>
      <c r="GL73" s="153"/>
      <c r="GM73" s="153"/>
      <c r="GN73" s="153"/>
      <c r="GO73" s="153"/>
      <c r="GP73" s="153"/>
      <c r="GQ73" s="153"/>
      <c r="GR73" s="153"/>
      <c r="GS73" s="153"/>
      <c r="GT73" s="153"/>
      <c r="GU73" s="153"/>
      <c r="GV73" s="153"/>
      <c r="GW73" s="153"/>
      <c r="GX73" s="153"/>
      <c r="GY73" s="153"/>
      <c r="GZ73" s="153"/>
      <c r="HA73" s="153"/>
      <c r="HB73" s="153"/>
      <c r="HC73" s="153"/>
      <c r="HD73" s="153"/>
      <c r="HE73" s="153"/>
      <c r="HF73" s="153"/>
      <c r="HG73" s="153"/>
      <c r="HH73" s="153"/>
      <c r="HI73" s="153"/>
      <c r="HJ73" s="153"/>
      <c r="HK73" s="153"/>
      <c r="HL73" s="153"/>
      <c r="HM73" s="153"/>
      <c r="HN73" s="153"/>
      <c r="HO73" s="153"/>
      <c r="HP73" s="153"/>
      <c r="HQ73" s="153"/>
      <c r="HR73" s="153"/>
      <c r="HS73" s="153"/>
      <c r="HT73" s="153"/>
      <c r="HU73" s="153"/>
      <c r="HV73" s="153"/>
      <c r="HW73" s="153"/>
      <c r="HX73" s="153"/>
      <c r="HY73" s="153"/>
      <c r="HZ73" s="153"/>
      <c r="IA73" s="153"/>
      <c r="IB73" s="153"/>
      <c r="IC73" s="153"/>
      <c r="ID73" s="153"/>
      <c r="IE73" s="15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</row>
    <row r="74" spans="1:256" s="154" customFormat="1" x14ac:dyDescent="0.2">
      <c r="A74" s="150"/>
      <c r="B74" s="147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  <c r="AA74" s="150"/>
      <c r="AB74" s="150"/>
      <c r="AC74" s="150"/>
      <c r="AD74" s="150"/>
      <c r="AE74" s="150"/>
      <c r="AF74" s="150"/>
      <c r="AG74" s="150"/>
      <c r="AH74" s="150"/>
      <c r="AI74" s="150"/>
      <c r="AJ74" s="150"/>
      <c r="AK74" s="150"/>
      <c r="AL74" s="150"/>
      <c r="AM74" s="150"/>
      <c r="AN74" s="150"/>
      <c r="AO74" s="150"/>
      <c r="AP74" s="150"/>
      <c r="AQ74" s="150"/>
      <c r="AR74" s="150"/>
      <c r="AS74" s="150"/>
      <c r="AT74" s="150"/>
      <c r="AU74" s="150"/>
      <c r="AV74" s="150"/>
      <c r="AW74" s="150"/>
      <c r="AX74" s="150"/>
      <c r="AY74" s="150"/>
      <c r="AZ74" s="150"/>
      <c r="BA74" s="150"/>
      <c r="BB74" s="150"/>
      <c r="BC74" s="150"/>
      <c r="BD74" s="150"/>
      <c r="BE74" s="150"/>
      <c r="BF74" s="150"/>
      <c r="BG74" s="150"/>
      <c r="BH74" s="150"/>
      <c r="BI74" s="150"/>
      <c r="BJ74" s="150"/>
      <c r="BK74" s="150"/>
      <c r="BL74" s="150"/>
      <c r="BM74" s="150"/>
      <c r="BN74" s="150"/>
      <c r="BO74" s="150"/>
      <c r="BP74" s="150"/>
      <c r="BQ74" s="150"/>
      <c r="BR74" s="150"/>
      <c r="BS74" s="150"/>
      <c r="BT74" s="150"/>
      <c r="BU74" s="150"/>
      <c r="BV74" s="150"/>
      <c r="BW74" s="150"/>
      <c r="BX74" s="150"/>
      <c r="BY74" s="150"/>
      <c r="BZ74" s="150"/>
      <c r="CA74" s="150"/>
      <c r="CB74" s="150"/>
      <c r="CC74" s="150"/>
      <c r="CD74" s="150"/>
      <c r="CE74" s="150"/>
      <c r="CF74" s="150"/>
      <c r="CG74" s="150"/>
      <c r="CH74" s="150"/>
      <c r="CI74" s="150"/>
      <c r="CJ74" s="150"/>
      <c r="CK74" s="150"/>
      <c r="CL74" s="150"/>
      <c r="CM74" s="150"/>
      <c r="CN74" s="150"/>
      <c r="CO74" s="150"/>
      <c r="CP74" s="150"/>
      <c r="CQ74" s="150"/>
      <c r="CR74" s="150"/>
      <c r="CS74" s="150"/>
      <c r="CT74" s="150"/>
      <c r="CU74" s="150"/>
      <c r="CV74" s="150"/>
      <c r="CW74" s="150"/>
      <c r="CX74" s="150"/>
      <c r="CY74" s="150"/>
      <c r="CZ74" s="150"/>
      <c r="DA74" s="150"/>
      <c r="DB74" s="150"/>
      <c r="DC74" s="150"/>
      <c r="DD74" s="150"/>
      <c r="DE74" s="150"/>
      <c r="DF74" s="150"/>
      <c r="DG74" s="150"/>
      <c r="DH74" s="150"/>
      <c r="DI74" s="150"/>
      <c r="DJ74" s="150"/>
      <c r="DK74" s="150"/>
      <c r="DL74" s="150"/>
      <c r="DM74" s="150"/>
      <c r="DN74" s="150"/>
      <c r="DO74" s="150"/>
      <c r="DP74" s="150"/>
      <c r="DQ74" s="150"/>
      <c r="DR74" s="150"/>
      <c r="DS74" s="150"/>
      <c r="DT74" s="150"/>
      <c r="DU74" s="150"/>
      <c r="DV74" s="150"/>
      <c r="DW74" s="150"/>
      <c r="DX74" s="150"/>
      <c r="DY74" s="150"/>
      <c r="DZ74" s="150"/>
      <c r="EA74" s="150"/>
      <c r="EB74" s="150"/>
      <c r="EC74" s="150"/>
      <c r="ED74" s="150"/>
      <c r="EE74" s="150"/>
      <c r="EF74" s="150"/>
      <c r="EG74" s="150"/>
      <c r="EH74" s="150"/>
      <c r="EI74" s="150"/>
      <c r="EJ74" s="150"/>
      <c r="EK74" s="150"/>
      <c r="EL74" s="150"/>
      <c r="EM74" s="150"/>
      <c r="EN74" s="150"/>
      <c r="EO74" s="150"/>
      <c r="EP74" s="150"/>
      <c r="EQ74" s="150"/>
      <c r="ER74" s="150"/>
      <c r="ES74" s="150"/>
      <c r="ET74" s="150"/>
      <c r="EU74" s="150"/>
      <c r="EV74" s="150"/>
      <c r="EW74" s="150"/>
      <c r="EX74" s="150"/>
      <c r="EY74" s="150"/>
      <c r="EZ74" s="150"/>
      <c r="FA74" s="150"/>
      <c r="FB74" s="150"/>
      <c r="FC74" s="150"/>
      <c r="FD74" s="150"/>
      <c r="FE74" s="150"/>
      <c r="FF74" s="150"/>
      <c r="FG74" s="150"/>
      <c r="FH74" s="150"/>
      <c r="FI74" s="150"/>
      <c r="FJ74" s="150"/>
      <c r="FK74" s="150"/>
      <c r="FL74" s="150"/>
      <c r="FM74" s="150"/>
      <c r="FN74" s="150"/>
      <c r="FO74" s="150"/>
      <c r="FP74" s="150"/>
      <c r="FQ74" s="150"/>
      <c r="FR74" s="150"/>
      <c r="FS74" s="150"/>
      <c r="FT74" s="150"/>
      <c r="FU74" s="150"/>
      <c r="FV74" s="150"/>
      <c r="FW74" s="150"/>
      <c r="FX74" s="150"/>
      <c r="FY74" s="150"/>
      <c r="FZ74" s="150"/>
      <c r="GA74" s="150"/>
      <c r="GB74" s="150"/>
      <c r="GC74" s="150"/>
      <c r="GD74" s="150"/>
      <c r="GE74" s="150"/>
      <c r="GF74" s="150"/>
      <c r="GG74" s="150"/>
      <c r="GH74" s="150"/>
      <c r="GI74" s="150"/>
      <c r="GJ74" s="153"/>
      <c r="GK74" s="153"/>
      <c r="GL74" s="153"/>
      <c r="GM74" s="153"/>
      <c r="GN74" s="153"/>
      <c r="GO74" s="153"/>
      <c r="GP74" s="153"/>
      <c r="GQ74" s="153"/>
      <c r="GR74" s="153"/>
      <c r="GS74" s="153"/>
      <c r="GT74" s="153"/>
      <c r="GU74" s="153"/>
      <c r="GV74" s="153"/>
      <c r="GW74" s="153"/>
      <c r="GX74" s="153"/>
      <c r="GY74" s="153"/>
      <c r="GZ74" s="153"/>
      <c r="HA74" s="153"/>
      <c r="HB74" s="153"/>
      <c r="HC74" s="153"/>
      <c r="HD74" s="153"/>
      <c r="HE74" s="153"/>
      <c r="HF74" s="153"/>
      <c r="HG74" s="153"/>
      <c r="HH74" s="153"/>
      <c r="HI74" s="153"/>
      <c r="HJ74" s="153"/>
      <c r="HK74" s="153"/>
      <c r="HL74" s="153"/>
      <c r="HM74" s="153"/>
      <c r="HN74" s="153"/>
      <c r="HO74" s="153"/>
      <c r="HP74" s="153"/>
      <c r="HQ74" s="153"/>
      <c r="HR74" s="153"/>
      <c r="HS74" s="153"/>
      <c r="HT74" s="153"/>
      <c r="HU74" s="153"/>
      <c r="HV74" s="153"/>
      <c r="HW74" s="153"/>
      <c r="HX74" s="153"/>
      <c r="HY74" s="153"/>
      <c r="HZ74" s="153"/>
      <c r="IA74" s="153"/>
      <c r="IB74" s="153"/>
      <c r="IC74" s="153"/>
      <c r="ID74" s="153"/>
      <c r="IE74" s="15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</row>
    <row r="75" spans="1:256" s="154" customFormat="1" x14ac:dyDescent="0.2">
      <c r="A75" s="150"/>
      <c r="B75" s="147"/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0"/>
      <c r="AA75" s="150"/>
      <c r="AB75" s="150"/>
      <c r="AC75" s="150"/>
      <c r="AD75" s="150"/>
      <c r="AE75" s="150"/>
      <c r="AF75" s="150"/>
      <c r="AG75" s="150"/>
      <c r="AH75" s="150"/>
      <c r="AI75" s="150"/>
      <c r="AJ75" s="150"/>
      <c r="AK75" s="150"/>
      <c r="AL75" s="150"/>
      <c r="AM75" s="150"/>
      <c r="AN75" s="150"/>
      <c r="AO75" s="150"/>
      <c r="AP75" s="150"/>
      <c r="AQ75" s="150"/>
      <c r="AR75" s="150"/>
      <c r="AS75" s="150"/>
      <c r="AT75" s="150"/>
      <c r="AU75" s="150"/>
      <c r="AV75" s="150"/>
      <c r="AW75" s="150"/>
      <c r="AX75" s="150"/>
      <c r="AY75" s="150"/>
      <c r="AZ75" s="150"/>
      <c r="BA75" s="150"/>
      <c r="BB75" s="150"/>
      <c r="BC75" s="150"/>
      <c r="BD75" s="150"/>
      <c r="BE75" s="150"/>
      <c r="BF75" s="150"/>
      <c r="BG75" s="150"/>
      <c r="BH75" s="150"/>
      <c r="BI75" s="150"/>
      <c r="BJ75" s="150"/>
      <c r="BK75" s="150"/>
      <c r="BL75" s="150"/>
      <c r="BM75" s="150"/>
      <c r="BN75" s="150"/>
      <c r="BO75" s="150"/>
      <c r="BP75" s="150"/>
      <c r="BQ75" s="150"/>
      <c r="BR75" s="150"/>
      <c r="BS75" s="150"/>
      <c r="BT75" s="150"/>
      <c r="BU75" s="150"/>
      <c r="BV75" s="150"/>
      <c r="BW75" s="150"/>
      <c r="BX75" s="150"/>
      <c r="BY75" s="150"/>
      <c r="BZ75" s="150"/>
      <c r="CA75" s="150"/>
      <c r="CB75" s="150"/>
      <c r="CC75" s="150"/>
      <c r="CD75" s="150"/>
      <c r="CE75" s="150"/>
      <c r="CF75" s="150"/>
      <c r="CG75" s="150"/>
      <c r="CH75" s="150"/>
      <c r="CI75" s="150"/>
      <c r="CJ75" s="150"/>
      <c r="CK75" s="150"/>
      <c r="CL75" s="150"/>
      <c r="CM75" s="150"/>
      <c r="CN75" s="150"/>
      <c r="CO75" s="150"/>
      <c r="CP75" s="150"/>
      <c r="CQ75" s="150"/>
      <c r="CR75" s="150"/>
      <c r="CS75" s="150"/>
      <c r="CT75" s="150"/>
      <c r="CU75" s="150"/>
      <c r="CV75" s="150"/>
      <c r="CW75" s="150"/>
      <c r="CX75" s="150"/>
      <c r="CY75" s="150"/>
      <c r="CZ75" s="150"/>
      <c r="DA75" s="150"/>
      <c r="DB75" s="150"/>
      <c r="DC75" s="150"/>
      <c r="DD75" s="150"/>
      <c r="DE75" s="150"/>
      <c r="DF75" s="150"/>
      <c r="DG75" s="150"/>
      <c r="DH75" s="150"/>
      <c r="DI75" s="150"/>
      <c r="DJ75" s="150"/>
      <c r="DK75" s="150"/>
      <c r="DL75" s="150"/>
      <c r="DM75" s="150"/>
      <c r="DN75" s="150"/>
      <c r="DO75" s="150"/>
      <c r="DP75" s="150"/>
      <c r="DQ75" s="150"/>
      <c r="DR75" s="150"/>
      <c r="DS75" s="150"/>
      <c r="DT75" s="150"/>
      <c r="DU75" s="150"/>
      <c r="DV75" s="150"/>
      <c r="DW75" s="150"/>
      <c r="DX75" s="150"/>
      <c r="DY75" s="150"/>
      <c r="DZ75" s="150"/>
      <c r="EA75" s="150"/>
      <c r="EB75" s="150"/>
      <c r="EC75" s="150"/>
      <c r="ED75" s="150"/>
      <c r="EE75" s="150"/>
      <c r="EF75" s="150"/>
      <c r="EG75" s="150"/>
      <c r="EH75" s="150"/>
      <c r="EI75" s="150"/>
      <c r="EJ75" s="150"/>
      <c r="EK75" s="150"/>
      <c r="EL75" s="150"/>
      <c r="EM75" s="150"/>
      <c r="EN75" s="150"/>
      <c r="EO75" s="150"/>
      <c r="EP75" s="150"/>
      <c r="EQ75" s="150"/>
      <c r="ER75" s="150"/>
      <c r="ES75" s="150"/>
      <c r="ET75" s="150"/>
      <c r="EU75" s="150"/>
      <c r="EV75" s="150"/>
      <c r="EW75" s="150"/>
      <c r="EX75" s="150"/>
      <c r="EY75" s="150"/>
      <c r="EZ75" s="150"/>
      <c r="FA75" s="150"/>
      <c r="FB75" s="150"/>
      <c r="FC75" s="150"/>
      <c r="FD75" s="150"/>
      <c r="FE75" s="150"/>
      <c r="FF75" s="150"/>
      <c r="FG75" s="150"/>
      <c r="FH75" s="150"/>
      <c r="FI75" s="150"/>
      <c r="FJ75" s="150"/>
      <c r="FK75" s="150"/>
      <c r="FL75" s="150"/>
      <c r="FM75" s="150"/>
      <c r="FN75" s="150"/>
      <c r="FO75" s="150"/>
      <c r="FP75" s="150"/>
      <c r="FQ75" s="150"/>
      <c r="FR75" s="150"/>
      <c r="FS75" s="150"/>
      <c r="FT75" s="150"/>
      <c r="FU75" s="150"/>
      <c r="FV75" s="150"/>
      <c r="FW75" s="150"/>
      <c r="FX75" s="150"/>
      <c r="FY75" s="150"/>
      <c r="FZ75" s="150"/>
      <c r="GA75" s="150"/>
      <c r="GB75" s="150"/>
      <c r="GC75" s="150"/>
      <c r="GD75" s="150"/>
      <c r="GE75" s="150"/>
      <c r="GF75" s="150"/>
      <c r="GG75" s="150"/>
      <c r="GH75" s="150"/>
      <c r="GI75" s="150"/>
      <c r="GJ75" s="153"/>
      <c r="GK75" s="153"/>
      <c r="GL75" s="153"/>
      <c r="GM75" s="153"/>
      <c r="GN75" s="153"/>
      <c r="GO75" s="153"/>
      <c r="GP75" s="153"/>
      <c r="GQ75" s="153"/>
      <c r="GR75" s="153"/>
      <c r="GS75" s="153"/>
      <c r="GT75" s="153"/>
      <c r="GU75" s="153"/>
      <c r="GV75" s="153"/>
      <c r="GW75" s="153"/>
      <c r="GX75" s="153"/>
      <c r="GY75" s="153"/>
      <c r="GZ75" s="153"/>
      <c r="HA75" s="153"/>
      <c r="HB75" s="153"/>
      <c r="HC75" s="153"/>
      <c r="HD75" s="153"/>
      <c r="HE75" s="153"/>
      <c r="HF75" s="153"/>
      <c r="HG75" s="153"/>
      <c r="HH75" s="153"/>
      <c r="HI75" s="153"/>
      <c r="HJ75" s="153"/>
      <c r="HK75" s="153"/>
      <c r="HL75" s="153"/>
      <c r="HM75" s="153"/>
      <c r="HN75" s="153"/>
      <c r="HO75" s="153"/>
      <c r="HP75" s="153"/>
      <c r="HQ75" s="153"/>
      <c r="HR75" s="153"/>
      <c r="HS75" s="153"/>
      <c r="HT75" s="153"/>
      <c r="HU75" s="153"/>
      <c r="HV75" s="153"/>
      <c r="HW75" s="153"/>
      <c r="HX75" s="153"/>
      <c r="HY75" s="153"/>
      <c r="HZ75" s="153"/>
      <c r="IA75" s="153"/>
      <c r="IB75" s="153"/>
      <c r="IC75" s="153"/>
      <c r="ID75" s="153"/>
      <c r="IE75" s="15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</row>
    <row r="76" spans="1:256" s="154" customFormat="1" x14ac:dyDescent="0.2">
      <c r="A76" s="150"/>
      <c r="B76" s="147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0"/>
      <c r="AA76" s="150"/>
      <c r="AB76" s="150"/>
      <c r="AC76" s="150"/>
      <c r="AD76" s="150"/>
      <c r="AE76" s="150"/>
      <c r="AF76" s="150"/>
      <c r="AG76" s="150"/>
      <c r="AH76" s="150"/>
      <c r="AI76" s="150"/>
      <c r="AJ76" s="150"/>
      <c r="AK76" s="150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50"/>
      <c r="AW76" s="150"/>
      <c r="AX76" s="150"/>
      <c r="AY76" s="150"/>
      <c r="AZ76" s="150"/>
      <c r="BA76" s="150"/>
      <c r="BB76" s="150"/>
      <c r="BC76" s="150"/>
      <c r="BD76" s="150"/>
      <c r="BE76" s="150"/>
      <c r="BF76" s="150"/>
      <c r="BG76" s="150"/>
      <c r="BH76" s="150"/>
      <c r="BI76" s="150"/>
      <c r="BJ76" s="150"/>
      <c r="BK76" s="150"/>
      <c r="BL76" s="150"/>
      <c r="BM76" s="150"/>
      <c r="BN76" s="150"/>
      <c r="BO76" s="150"/>
      <c r="BP76" s="150"/>
      <c r="BQ76" s="150"/>
      <c r="BR76" s="150"/>
      <c r="BS76" s="150"/>
      <c r="BT76" s="150"/>
      <c r="BU76" s="150"/>
      <c r="BV76" s="150"/>
      <c r="BW76" s="150"/>
      <c r="BX76" s="150"/>
      <c r="BY76" s="150"/>
      <c r="BZ76" s="150"/>
      <c r="CA76" s="150"/>
      <c r="CB76" s="150"/>
      <c r="CC76" s="150"/>
      <c r="CD76" s="150"/>
      <c r="CE76" s="150"/>
      <c r="CF76" s="150"/>
      <c r="CG76" s="150"/>
      <c r="CH76" s="150"/>
      <c r="CI76" s="150"/>
      <c r="CJ76" s="150"/>
      <c r="CK76" s="150"/>
      <c r="CL76" s="150"/>
      <c r="CM76" s="150"/>
      <c r="CN76" s="150"/>
      <c r="CO76" s="150"/>
      <c r="CP76" s="150"/>
      <c r="CQ76" s="150"/>
      <c r="CR76" s="150"/>
      <c r="CS76" s="150"/>
      <c r="CT76" s="150"/>
      <c r="CU76" s="150"/>
      <c r="CV76" s="150"/>
      <c r="CW76" s="150"/>
      <c r="CX76" s="150"/>
      <c r="CY76" s="150"/>
      <c r="CZ76" s="150"/>
      <c r="DA76" s="150"/>
      <c r="DB76" s="150"/>
      <c r="DC76" s="150"/>
      <c r="DD76" s="150"/>
      <c r="DE76" s="150"/>
      <c r="DF76" s="150"/>
      <c r="DG76" s="150"/>
      <c r="DH76" s="150"/>
      <c r="DI76" s="150"/>
      <c r="DJ76" s="150"/>
      <c r="DK76" s="150"/>
      <c r="DL76" s="150"/>
      <c r="DM76" s="150"/>
      <c r="DN76" s="150"/>
      <c r="DO76" s="150"/>
      <c r="DP76" s="150"/>
      <c r="DQ76" s="150"/>
      <c r="DR76" s="150"/>
      <c r="DS76" s="150"/>
      <c r="DT76" s="150"/>
      <c r="DU76" s="150"/>
      <c r="DV76" s="150"/>
      <c r="DW76" s="150"/>
      <c r="DX76" s="150"/>
      <c r="DY76" s="150"/>
      <c r="DZ76" s="150"/>
      <c r="EA76" s="150"/>
      <c r="EB76" s="150"/>
      <c r="EC76" s="150"/>
      <c r="ED76" s="150"/>
      <c r="EE76" s="150"/>
      <c r="EF76" s="150"/>
      <c r="EG76" s="150"/>
      <c r="EH76" s="150"/>
      <c r="EI76" s="150"/>
      <c r="EJ76" s="150"/>
      <c r="EK76" s="150"/>
      <c r="EL76" s="150"/>
      <c r="EM76" s="150"/>
      <c r="EN76" s="150"/>
      <c r="EO76" s="150"/>
      <c r="EP76" s="150"/>
      <c r="EQ76" s="150"/>
      <c r="ER76" s="150"/>
      <c r="ES76" s="150"/>
      <c r="ET76" s="150"/>
      <c r="EU76" s="150"/>
      <c r="EV76" s="150"/>
      <c r="EW76" s="150"/>
      <c r="EX76" s="150"/>
      <c r="EY76" s="150"/>
      <c r="EZ76" s="150"/>
      <c r="FA76" s="150"/>
      <c r="FB76" s="150"/>
      <c r="FC76" s="150"/>
      <c r="FD76" s="150"/>
      <c r="FE76" s="150"/>
      <c r="FF76" s="150"/>
      <c r="FG76" s="150"/>
      <c r="FH76" s="150"/>
      <c r="FI76" s="150"/>
      <c r="FJ76" s="150"/>
      <c r="FK76" s="150"/>
      <c r="FL76" s="150"/>
      <c r="FM76" s="150"/>
      <c r="FN76" s="150"/>
      <c r="FO76" s="150"/>
      <c r="FP76" s="150"/>
      <c r="FQ76" s="150"/>
      <c r="FR76" s="150"/>
      <c r="FS76" s="150"/>
      <c r="FT76" s="150"/>
      <c r="FU76" s="150"/>
      <c r="FV76" s="150"/>
      <c r="FW76" s="150"/>
      <c r="FX76" s="150"/>
      <c r="FY76" s="150"/>
      <c r="FZ76" s="150"/>
      <c r="GA76" s="150"/>
      <c r="GB76" s="150"/>
      <c r="GC76" s="150"/>
      <c r="GD76" s="150"/>
      <c r="GE76" s="150"/>
      <c r="GF76" s="150"/>
      <c r="GG76" s="150"/>
      <c r="GH76" s="150"/>
      <c r="GI76" s="150"/>
      <c r="GJ76" s="153"/>
      <c r="GK76" s="153"/>
      <c r="GL76" s="153"/>
      <c r="GM76" s="153"/>
      <c r="GN76" s="153"/>
      <c r="GO76" s="153"/>
      <c r="GP76" s="153"/>
      <c r="GQ76" s="153"/>
      <c r="GR76" s="153"/>
      <c r="GS76" s="153"/>
      <c r="GT76" s="153"/>
      <c r="GU76" s="153"/>
      <c r="GV76" s="153"/>
      <c r="GW76" s="153"/>
      <c r="GX76" s="153"/>
      <c r="GY76" s="153"/>
      <c r="GZ76" s="153"/>
      <c r="HA76" s="153"/>
      <c r="HB76" s="153"/>
      <c r="HC76" s="153"/>
      <c r="HD76" s="153"/>
      <c r="HE76" s="153"/>
      <c r="HF76" s="153"/>
      <c r="HG76" s="153"/>
      <c r="HH76" s="153"/>
      <c r="HI76" s="153"/>
      <c r="HJ76" s="153"/>
      <c r="HK76" s="153"/>
      <c r="HL76" s="153"/>
      <c r="HM76" s="153"/>
      <c r="HN76" s="153"/>
      <c r="HO76" s="153"/>
      <c r="HP76" s="153"/>
      <c r="HQ76" s="153"/>
      <c r="HR76" s="153"/>
      <c r="HS76" s="153"/>
      <c r="HT76" s="153"/>
      <c r="HU76" s="153"/>
      <c r="HV76" s="153"/>
      <c r="HW76" s="153"/>
      <c r="HX76" s="153"/>
      <c r="HY76" s="153"/>
      <c r="HZ76" s="153"/>
      <c r="IA76" s="153"/>
      <c r="IB76" s="153"/>
      <c r="IC76" s="153"/>
      <c r="ID76" s="153"/>
      <c r="IE76" s="15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</row>
    <row r="77" spans="1:256" s="154" customFormat="1" x14ac:dyDescent="0.2">
      <c r="A77" s="150"/>
      <c r="B77" s="147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50"/>
      <c r="AA77" s="150"/>
      <c r="AB77" s="150"/>
      <c r="AC77" s="150"/>
      <c r="AD77" s="150"/>
      <c r="AE77" s="150"/>
      <c r="AF77" s="150"/>
      <c r="AG77" s="150"/>
      <c r="AH77" s="150"/>
      <c r="AI77" s="150"/>
      <c r="AJ77" s="150"/>
      <c r="AK77" s="150"/>
      <c r="AL77" s="150"/>
      <c r="AM77" s="150"/>
      <c r="AN77" s="150"/>
      <c r="AO77" s="150"/>
      <c r="AP77" s="150"/>
      <c r="AQ77" s="150"/>
      <c r="AR77" s="150"/>
      <c r="AS77" s="150"/>
      <c r="AT77" s="150"/>
      <c r="AU77" s="150"/>
      <c r="AV77" s="150"/>
      <c r="AW77" s="150"/>
      <c r="AX77" s="150"/>
      <c r="AY77" s="150"/>
      <c r="AZ77" s="150"/>
      <c r="BA77" s="150"/>
      <c r="BB77" s="150"/>
      <c r="BC77" s="150"/>
      <c r="BD77" s="150"/>
      <c r="BE77" s="150"/>
      <c r="BF77" s="150"/>
      <c r="BG77" s="150"/>
      <c r="BH77" s="150"/>
      <c r="BI77" s="150"/>
      <c r="BJ77" s="150"/>
      <c r="BK77" s="150"/>
      <c r="BL77" s="150"/>
      <c r="BM77" s="150"/>
      <c r="BN77" s="150"/>
      <c r="BO77" s="150"/>
      <c r="BP77" s="150"/>
      <c r="BQ77" s="150"/>
      <c r="BR77" s="150"/>
      <c r="BS77" s="150"/>
      <c r="BT77" s="150"/>
      <c r="BU77" s="150"/>
      <c r="BV77" s="150"/>
      <c r="BW77" s="150"/>
      <c r="BX77" s="150"/>
      <c r="BY77" s="150"/>
      <c r="BZ77" s="150"/>
      <c r="CA77" s="150"/>
      <c r="CB77" s="150"/>
      <c r="CC77" s="150"/>
      <c r="CD77" s="150"/>
      <c r="CE77" s="150"/>
      <c r="CF77" s="150"/>
      <c r="CG77" s="150"/>
      <c r="CH77" s="150"/>
      <c r="CI77" s="150"/>
      <c r="CJ77" s="150"/>
      <c r="CK77" s="150"/>
      <c r="CL77" s="150"/>
      <c r="CM77" s="150"/>
      <c r="CN77" s="150"/>
      <c r="CO77" s="150"/>
      <c r="CP77" s="150"/>
      <c r="CQ77" s="150"/>
      <c r="CR77" s="150"/>
      <c r="CS77" s="150"/>
      <c r="CT77" s="150"/>
      <c r="CU77" s="150"/>
      <c r="CV77" s="150"/>
      <c r="CW77" s="150"/>
      <c r="CX77" s="150"/>
      <c r="CY77" s="150"/>
      <c r="CZ77" s="150"/>
      <c r="DA77" s="150"/>
      <c r="DB77" s="150"/>
      <c r="DC77" s="150"/>
      <c r="DD77" s="150"/>
      <c r="DE77" s="150"/>
      <c r="DF77" s="150"/>
      <c r="DG77" s="150"/>
      <c r="DH77" s="150"/>
      <c r="DI77" s="150"/>
      <c r="DJ77" s="150"/>
      <c r="DK77" s="150"/>
      <c r="DL77" s="150"/>
      <c r="DM77" s="150"/>
      <c r="DN77" s="150"/>
      <c r="DO77" s="150"/>
      <c r="DP77" s="150"/>
      <c r="DQ77" s="150"/>
      <c r="DR77" s="150"/>
      <c r="DS77" s="150"/>
      <c r="DT77" s="150"/>
      <c r="DU77" s="150"/>
      <c r="DV77" s="150"/>
      <c r="DW77" s="150"/>
      <c r="DX77" s="150"/>
      <c r="DY77" s="150"/>
      <c r="DZ77" s="150"/>
      <c r="EA77" s="150"/>
      <c r="EB77" s="150"/>
      <c r="EC77" s="150"/>
      <c r="ED77" s="150"/>
      <c r="EE77" s="150"/>
      <c r="EF77" s="150"/>
      <c r="EG77" s="150"/>
      <c r="EH77" s="150"/>
      <c r="EI77" s="150"/>
      <c r="EJ77" s="150"/>
      <c r="EK77" s="150"/>
      <c r="EL77" s="150"/>
      <c r="EM77" s="150"/>
      <c r="EN77" s="150"/>
      <c r="EO77" s="150"/>
      <c r="EP77" s="150"/>
      <c r="EQ77" s="150"/>
      <c r="ER77" s="150"/>
      <c r="ES77" s="150"/>
      <c r="ET77" s="150"/>
      <c r="EU77" s="150"/>
      <c r="EV77" s="150"/>
      <c r="EW77" s="150"/>
      <c r="EX77" s="150"/>
      <c r="EY77" s="150"/>
      <c r="EZ77" s="150"/>
      <c r="FA77" s="150"/>
      <c r="FB77" s="150"/>
      <c r="FC77" s="150"/>
      <c r="FD77" s="150"/>
      <c r="FE77" s="150"/>
      <c r="FF77" s="150"/>
      <c r="FG77" s="150"/>
      <c r="FH77" s="150"/>
      <c r="FI77" s="150"/>
      <c r="FJ77" s="150"/>
      <c r="FK77" s="150"/>
      <c r="FL77" s="150"/>
      <c r="FM77" s="150"/>
      <c r="FN77" s="150"/>
      <c r="FO77" s="150"/>
      <c r="FP77" s="150"/>
      <c r="FQ77" s="150"/>
      <c r="FR77" s="150"/>
      <c r="FS77" s="150"/>
      <c r="FT77" s="150"/>
      <c r="FU77" s="150"/>
      <c r="FV77" s="150"/>
      <c r="FW77" s="150"/>
      <c r="FX77" s="150"/>
      <c r="FY77" s="150"/>
      <c r="FZ77" s="150"/>
      <c r="GA77" s="150"/>
      <c r="GB77" s="150"/>
      <c r="GC77" s="150"/>
      <c r="GD77" s="150"/>
      <c r="GE77" s="150"/>
      <c r="GF77" s="150"/>
      <c r="GG77" s="150"/>
      <c r="GH77" s="150"/>
      <c r="GI77" s="150"/>
      <c r="GJ77" s="153"/>
      <c r="GK77" s="153"/>
      <c r="GL77" s="153"/>
      <c r="GM77" s="153"/>
      <c r="GN77" s="153"/>
      <c r="GO77" s="153"/>
      <c r="GP77" s="153"/>
      <c r="GQ77" s="153"/>
      <c r="GR77" s="153"/>
      <c r="GS77" s="153"/>
      <c r="GT77" s="153"/>
      <c r="GU77" s="153"/>
      <c r="GV77" s="153"/>
      <c r="GW77" s="153"/>
      <c r="GX77" s="153"/>
      <c r="GY77" s="153"/>
      <c r="GZ77" s="153"/>
      <c r="HA77" s="153"/>
      <c r="HB77" s="153"/>
      <c r="HC77" s="153"/>
      <c r="HD77" s="153"/>
      <c r="HE77" s="153"/>
      <c r="HF77" s="153"/>
      <c r="HG77" s="153"/>
      <c r="HH77" s="153"/>
      <c r="HI77" s="153"/>
      <c r="HJ77" s="153"/>
      <c r="HK77" s="153"/>
      <c r="HL77" s="153"/>
      <c r="HM77" s="153"/>
      <c r="HN77" s="153"/>
      <c r="HO77" s="153"/>
      <c r="HP77" s="153"/>
      <c r="HQ77" s="153"/>
      <c r="HR77" s="153"/>
      <c r="HS77" s="153"/>
      <c r="HT77" s="153"/>
      <c r="HU77" s="153"/>
      <c r="HV77" s="153"/>
      <c r="HW77" s="153"/>
      <c r="HX77" s="153"/>
      <c r="HY77" s="153"/>
      <c r="HZ77" s="153"/>
      <c r="IA77" s="153"/>
      <c r="IB77" s="153"/>
      <c r="IC77" s="153"/>
      <c r="ID77" s="153"/>
      <c r="IE77" s="15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</row>
    <row r="78" spans="1:256" s="154" customFormat="1" x14ac:dyDescent="0.2">
      <c r="A78" s="150"/>
      <c r="B78" s="147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  <c r="AA78" s="150"/>
      <c r="AB78" s="150"/>
      <c r="AC78" s="150"/>
      <c r="AD78" s="150"/>
      <c r="AE78" s="150"/>
      <c r="AF78" s="150"/>
      <c r="AG78" s="150"/>
      <c r="AH78" s="150"/>
      <c r="AI78" s="150"/>
      <c r="AJ78" s="150"/>
      <c r="AK78" s="150"/>
      <c r="AL78" s="150"/>
      <c r="AM78" s="150"/>
      <c r="AN78" s="150"/>
      <c r="AO78" s="150"/>
      <c r="AP78" s="150"/>
      <c r="AQ78" s="150"/>
      <c r="AR78" s="150"/>
      <c r="AS78" s="150"/>
      <c r="AT78" s="150"/>
      <c r="AU78" s="150"/>
      <c r="AV78" s="150"/>
      <c r="AW78" s="150"/>
      <c r="AX78" s="150"/>
      <c r="AY78" s="150"/>
      <c r="AZ78" s="150"/>
      <c r="BA78" s="150"/>
      <c r="BB78" s="150"/>
      <c r="BC78" s="150"/>
      <c r="BD78" s="150"/>
      <c r="BE78" s="150"/>
      <c r="BF78" s="150"/>
      <c r="BG78" s="150"/>
      <c r="BH78" s="150"/>
      <c r="BI78" s="150"/>
      <c r="BJ78" s="150"/>
      <c r="BK78" s="150"/>
      <c r="BL78" s="150"/>
      <c r="BM78" s="150"/>
      <c r="BN78" s="150"/>
      <c r="BO78" s="150"/>
      <c r="BP78" s="150"/>
      <c r="BQ78" s="150"/>
      <c r="BR78" s="150"/>
      <c r="BS78" s="150"/>
      <c r="BT78" s="150"/>
      <c r="BU78" s="150"/>
      <c r="BV78" s="150"/>
      <c r="BW78" s="150"/>
      <c r="BX78" s="150"/>
      <c r="BY78" s="150"/>
      <c r="BZ78" s="150"/>
      <c r="CA78" s="150"/>
      <c r="CB78" s="150"/>
      <c r="CC78" s="150"/>
      <c r="CD78" s="150"/>
      <c r="CE78" s="150"/>
      <c r="CF78" s="150"/>
      <c r="CG78" s="150"/>
      <c r="CH78" s="150"/>
      <c r="CI78" s="150"/>
      <c r="CJ78" s="150"/>
      <c r="CK78" s="150"/>
      <c r="CL78" s="150"/>
      <c r="CM78" s="150"/>
      <c r="CN78" s="150"/>
      <c r="CO78" s="150"/>
      <c r="CP78" s="150"/>
      <c r="CQ78" s="150"/>
      <c r="CR78" s="150"/>
      <c r="CS78" s="150"/>
      <c r="CT78" s="150"/>
      <c r="CU78" s="150"/>
      <c r="CV78" s="150"/>
      <c r="CW78" s="150"/>
      <c r="CX78" s="150"/>
      <c r="CY78" s="150"/>
      <c r="CZ78" s="150"/>
      <c r="DA78" s="150"/>
      <c r="DB78" s="150"/>
      <c r="DC78" s="150"/>
      <c r="DD78" s="150"/>
      <c r="DE78" s="150"/>
      <c r="DF78" s="150"/>
      <c r="DG78" s="150"/>
      <c r="DH78" s="150"/>
      <c r="DI78" s="150"/>
      <c r="DJ78" s="150"/>
      <c r="DK78" s="150"/>
      <c r="DL78" s="150"/>
      <c r="DM78" s="150"/>
      <c r="DN78" s="150"/>
      <c r="DO78" s="150"/>
      <c r="DP78" s="150"/>
      <c r="DQ78" s="150"/>
      <c r="DR78" s="150"/>
      <c r="DS78" s="150"/>
      <c r="DT78" s="150"/>
      <c r="DU78" s="150"/>
      <c r="DV78" s="150"/>
      <c r="DW78" s="150"/>
      <c r="DX78" s="150"/>
      <c r="DY78" s="150"/>
      <c r="DZ78" s="150"/>
      <c r="EA78" s="150"/>
      <c r="EB78" s="150"/>
      <c r="EC78" s="150"/>
      <c r="ED78" s="150"/>
      <c r="EE78" s="150"/>
      <c r="EF78" s="150"/>
      <c r="EG78" s="150"/>
      <c r="EH78" s="150"/>
      <c r="EI78" s="150"/>
      <c r="EJ78" s="150"/>
      <c r="EK78" s="150"/>
      <c r="EL78" s="150"/>
      <c r="EM78" s="150"/>
      <c r="EN78" s="150"/>
      <c r="EO78" s="150"/>
      <c r="EP78" s="150"/>
      <c r="EQ78" s="150"/>
      <c r="ER78" s="150"/>
      <c r="ES78" s="150"/>
      <c r="ET78" s="150"/>
      <c r="EU78" s="150"/>
      <c r="EV78" s="150"/>
      <c r="EW78" s="150"/>
      <c r="EX78" s="150"/>
      <c r="EY78" s="150"/>
      <c r="EZ78" s="150"/>
      <c r="FA78" s="150"/>
      <c r="FB78" s="150"/>
      <c r="FC78" s="150"/>
      <c r="FD78" s="150"/>
      <c r="FE78" s="150"/>
      <c r="FF78" s="150"/>
      <c r="FG78" s="150"/>
      <c r="FH78" s="150"/>
      <c r="FI78" s="150"/>
      <c r="FJ78" s="150"/>
      <c r="FK78" s="150"/>
      <c r="FL78" s="150"/>
      <c r="FM78" s="150"/>
      <c r="FN78" s="150"/>
      <c r="FO78" s="150"/>
      <c r="FP78" s="150"/>
      <c r="FQ78" s="150"/>
      <c r="FR78" s="150"/>
      <c r="FS78" s="150"/>
      <c r="FT78" s="150"/>
      <c r="FU78" s="150"/>
      <c r="FV78" s="150"/>
      <c r="FW78" s="150"/>
      <c r="FX78" s="150"/>
      <c r="FY78" s="150"/>
      <c r="FZ78" s="150"/>
      <c r="GA78" s="150"/>
      <c r="GB78" s="150"/>
      <c r="GC78" s="150"/>
      <c r="GD78" s="150"/>
      <c r="GE78" s="150"/>
      <c r="GF78" s="150"/>
      <c r="GG78" s="150"/>
      <c r="GH78" s="150"/>
      <c r="GI78" s="150"/>
      <c r="GJ78" s="153"/>
      <c r="GK78" s="153"/>
      <c r="GL78" s="153"/>
      <c r="GM78" s="153"/>
      <c r="GN78" s="153"/>
      <c r="GO78" s="153"/>
      <c r="GP78" s="153"/>
      <c r="GQ78" s="153"/>
      <c r="GR78" s="153"/>
      <c r="GS78" s="153"/>
      <c r="GT78" s="153"/>
      <c r="GU78" s="153"/>
      <c r="GV78" s="153"/>
      <c r="GW78" s="153"/>
      <c r="GX78" s="153"/>
      <c r="GY78" s="153"/>
      <c r="GZ78" s="153"/>
      <c r="HA78" s="153"/>
      <c r="HB78" s="153"/>
      <c r="HC78" s="153"/>
      <c r="HD78" s="153"/>
      <c r="HE78" s="153"/>
      <c r="HF78" s="153"/>
      <c r="HG78" s="153"/>
      <c r="HH78" s="153"/>
      <c r="HI78" s="153"/>
      <c r="HJ78" s="153"/>
      <c r="HK78" s="153"/>
      <c r="HL78" s="153"/>
      <c r="HM78" s="153"/>
      <c r="HN78" s="153"/>
      <c r="HO78" s="153"/>
      <c r="HP78" s="153"/>
      <c r="HQ78" s="153"/>
      <c r="HR78" s="153"/>
      <c r="HS78" s="153"/>
      <c r="HT78" s="153"/>
      <c r="HU78" s="153"/>
      <c r="HV78" s="153"/>
      <c r="HW78" s="153"/>
      <c r="HX78" s="153"/>
      <c r="HY78" s="153"/>
      <c r="HZ78" s="153"/>
      <c r="IA78" s="153"/>
      <c r="IB78" s="153"/>
      <c r="IC78" s="153"/>
      <c r="ID78" s="153"/>
      <c r="IE78" s="15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</row>
    <row r="79" spans="1:256" s="154" customFormat="1" x14ac:dyDescent="0.2">
      <c r="A79" s="150"/>
      <c r="B79" s="147"/>
      <c r="C79" s="150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0"/>
      <c r="W79" s="150"/>
      <c r="X79" s="150"/>
      <c r="Y79" s="150"/>
      <c r="Z79" s="150"/>
      <c r="AA79" s="150"/>
      <c r="AB79" s="150"/>
      <c r="AC79" s="150"/>
      <c r="AD79" s="150"/>
      <c r="AE79" s="150"/>
      <c r="AF79" s="150"/>
      <c r="AG79" s="150"/>
      <c r="AH79" s="150"/>
      <c r="AI79" s="150"/>
      <c r="AJ79" s="150"/>
      <c r="AK79" s="150"/>
      <c r="AL79" s="150"/>
      <c r="AM79" s="150"/>
      <c r="AN79" s="150"/>
      <c r="AO79" s="150"/>
      <c r="AP79" s="150"/>
      <c r="AQ79" s="150"/>
      <c r="AR79" s="150"/>
      <c r="AS79" s="150"/>
      <c r="AT79" s="150"/>
      <c r="AU79" s="150"/>
      <c r="AV79" s="150"/>
      <c r="AW79" s="150"/>
      <c r="AX79" s="150"/>
      <c r="AY79" s="150"/>
      <c r="AZ79" s="150"/>
      <c r="BA79" s="150"/>
      <c r="BB79" s="150"/>
      <c r="BC79" s="150"/>
      <c r="BD79" s="150"/>
      <c r="BE79" s="150"/>
      <c r="BF79" s="150"/>
      <c r="BG79" s="150"/>
      <c r="BH79" s="150"/>
      <c r="BI79" s="150"/>
      <c r="BJ79" s="150"/>
      <c r="BK79" s="150"/>
      <c r="BL79" s="150"/>
      <c r="BM79" s="150"/>
      <c r="BN79" s="150"/>
      <c r="BO79" s="150"/>
      <c r="BP79" s="150"/>
      <c r="BQ79" s="150"/>
      <c r="BR79" s="150"/>
      <c r="BS79" s="150"/>
      <c r="BT79" s="150"/>
      <c r="BU79" s="150"/>
      <c r="BV79" s="150"/>
      <c r="BW79" s="150"/>
      <c r="BX79" s="150"/>
      <c r="BY79" s="150"/>
      <c r="BZ79" s="150"/>
      <c r="CA79" s="150"/>
      <c r="CB79" s="150"/>
      <c r="CC79" s="150"/>
      <c r="CD79" s="150"/>
      <c r="CE79" s="150"/>
      <c r="CF79" s="150"/>
      <c r="CG79" s="150"/>
      <c r="CH79" s="150"/>
      <c r="CI79" s="150"/>
      <c r="CJ79" s="150"/>
      <c r="CK79" s="150"/>
      <c r="CL79" s="150"/>
      <c r="CM79" s="150"/>
      <c r="CN79" s="150"/>
      <c r="CO79" s="150"/>
      <c r="CP79" s="150"/>
      <c r="CQ79" s="150"/>
      <c r="CR79" s="150"/>
      <c r="CS79" s="150"/>
      <c r="CT79" s="150"/>
      <c r="CU79" s="150"/>
      <c r="CV79" s="150"/>
      <c r="CW79" s="150"/>
      <c r="CX79" s="150"/>
      <c r="CY79" s="150"/>
      <c r="CZ79" s="150"/>
      <c r="DA79" s="150"/>
      <c r="DB79" s="150"/>
      <c r="DC79" s="150"/>
      <c r="DD79" s="150"/>
      <c r="DE79" s="150"/>
      <c r="DF79" s="150"/>
      <c r="DG79" s="150"/>
      <c r="DH79" s="150"/>
      <c r="DI79" s="150"/>
      <c r="DJ79" s="150"/>
      <c r="DK79" s="150"/>
      <c r="DL79" s="150"/>
      <c r="DM79" s="150"/>
      <c r="DN79" s="150"/>
      <c r="DO79" s="150"/>
      <c r="DP79" s="150"/>
      <c r="DQ79" s="150"/>
      <c r="DR79" s="150"/>
      <c r="DS79" s="150"/>
      <c r="DT79" s="150"/>
      <c r="DU79" s="150"/>
      <c r="DV79" s="150"/>
      <c r="DW79" s="150"/>
      <c r="DX79" s="150"/>
      <c r="DY79" s="150"/>
      <c r="DZ79" s="150"/>
      <c r="EA79" s="150"/>
      <c r="EB79" s="150"/>
      <c r="EC79" s="150"/>
      <c r="ED79" s="150"/>
      <c r="EE79" s="150"/>
      <c r="EF79" s="150"/>
      <c r="EG79" s="150"/>
      <c r="EH79" s="150"/>
      <c r="EI79" s="150"/>
      <c r="EJ79" s="150"/>
      <c r="EK79" s="150"/>
      <c r="EL79" s="150"/>
      <c r="EM79" s="150"/>
      <c r="EN79" s="150"/>
      <c r="EO79" s="150"/>
      <c r="EP79" s="150"/>
      <c r="EQ79" s="150"/>
      <c r="ER79" s="150"/>
      <c r="ES79" s="150"/>
      <c r="ET79" s="150"/>
      <c r="EU79" s="150"/>
      <c r="EV79" s="150"/>
      <c r="EW79" s="150"/>
      <c r="EX79" s="150"/>
      <c r="EY79" s="150"/>
      <c r="EZ79" s="150"/>
      <c r="FA79" s="150"/>
      <c r="FB79" s="150"/>
      <c r="FC79" s="150"/>
      <c r="FD79" s="150"/>
      <c r="FE79" s="150"/>
      <c r="FF79" s="150"/>
      <c r="FG79" s="150"/>
      <c r="FH79" s="150"/>
      <c r="FI79" s="150"/>
      <c r="FJ79" s="150"/>
      <c r="FK79" s="150"/>
      <c r="FL79" s="150"/>
      <c r="FM79" s="150"/>
      <c r="FN79" s="150"/>
      <c r="FO79" s="150"/>
      <c r="FP79" s="150"/>
      <c r="FQ79" s="150"/>
      <c r="FR79" s="150"/>
      <c r="FS79" s="150"/>
      <c r="FT79" s="150"/>
      <c r="FU79" s="150"/>
      <c r="FV79" s="150"/>
      <c r="FW79" s="150"/>
      <c r="FX79" s="150"/>
      <c r="FY79" s="150"/>
      <c r="FZ79" s="150"/>
      <c r="GA79" s="150"/>
      <c r="GB79" s="150"/>
      <c r="GC79" s="150"/>
      <c r="GD79" s="150"/>
      <c r="GE79" s="150"/>
      <c r="GF79" s="150"/>
      <c r="GG79" s="150"/>
      <c r="GH79" s="150"/>
      <c r="GI79" s="150"/>
      <c r="GJ79" s="153"/>
      <c r="GK79" s="153"/>
      <c r="GL79" s="153"/>
      <c r="GM79" s="153"/>
      <c r="GN79" s="153"/>
      <c r="GO79" s="153"/>
      <c r="GP79" s="153"/>
      <c r="GQ79" s="153"/>
      <c r="GR79" s="153"/>
      <c r="GS79" s="153"/>
      <c r="GT79" s="153"/>
      <c r="GU79" s="153"/>
      <c r="GV79" s="153"/>
      <c r="GW79" s="153"/>
      <c r="GX79" s="153"/>
      <c r="GY79" s="153"/>
      <c r="GZ79" s="153"/>
      <c r="HA79" s="153"/>
      <c r="HB79" s="153"/>
      <c r="HC79" s="153"/>
      <c r="HD79" s="153"/>
      <c r="HE79" s="153"/>
      <c r="HF79" s="153"/>
      <c r="HG79" s="153"/>
      <c r="HH79" s="153"/>
      <c r="HI79" s="153"/>
      <c r="HJ79" s="153"/>
      <c r="HK79" s="153"/>
      <c r="HL79" s="153"/>
      <c r="HM79" s="153"/>
      <c r="HN79" s="153"/>
      <c r="HO79" s="153"/>
      <c r="HP79" s="153"/>
      <c r="HQ79" s="153"/>
      <c r="HR79" s="153"/>
      <c r="HS79" s="153"/>
      <c r="HT79" s="153"/>
      <c r="HU79" s="153"/>
      <c r="HV79" s="153"/>
      <c r="HW79" s="153"/>
      <c r="HX79" s="153"/>
      <c r="HY79" s="153"/>
      <c r="HZ79" s="153"/>
      <c r="IA79" s="153"/>
      <c r="IB79" s="153"/>
      <c r="IC79" s="153"/>
      <c r="ID79" s="153"/>
      <c r="IE79" s="15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</row>
    <row r="80" spans="1:256" s="154" customFormat="1" x14ac:dyDescent="0.2">
      <c r="A80" s="150"/>
      <c r="B80" s="147"/>
      <c r="C80" s="15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0"/>
      <c r="W80" s="150"/>
      <c r="X80" s="150"/>
      <c r="Y80" s="150"/>
      <c r="Z80" s="150"/>
      <c r="AA80" s="150"/>
      <c r="AB80" s="150"/>
      <c r="AC80" s="150"/>
      <c r="AD80" s="150"/>
      <c r="AE80" s="150"/>
      <c r="AF80" s="150"/>
      <c r="AG80" s="150"/>
      <c r="AH80" s="150"/>
      <c r="AI80" s="150"/>
      <c r="AJ80" s="150"/>
      <c r="AK80" s="150"/>
      <c r="AL80" s="150"/>
      <c r="AM80" s="150"/>
      <c r="AN80" s="150"/>
      <c r="AO80" s="150"/>
      <c r="AP80" s="150"/>
      <c r="AQ80" s="150"/>
      <c r="AR80" s="150"/>
      <c r="AS80" s="150"/>
      <c r="AT80" s="150"/>
      <c r="AU80" s="150"/>
      <c r="AV80" s="150"/>
      <c r="AW80" s="150"/>
      <c r="AX80" s="150"/>
      <c r="AY80" s="150"/>
      <c r="AZ80" s="150"/>
      <c r="BA80" s="150"/>
      <c r="BB80" s="150"/>
      <c r="BC80" s="150"/>
      <c r="BD80" s="150"/>
      <c r="BE80" s="150"/>
      <c r="BF80" s="150"/>
      <c r="BG80" s="150"/>
      <c r="BH80" s="150"/>
      <c r="BI80" s="150"/>
      <c r="BJ80" s="150"/>
      <c r="BK80" s="150"/>
      <c r="BL80" s="150"/>
      <c r="BM80" s="150"/>
      <c r="BN80" s="150"/>
      <c r="BO80" s="150"/>
      <c r="BP80" s="150"/>
      <c r="BQ80" s="150"/>
      <c r="BR80" s="150"/>
      <c r="BS80" s="150"/>
      <c r="BT80" s="150"/>
      <c r="BU80" s="150"/>
      <c r="BV80" s="150"/>
      <c r="BW80" s="150"/>
      <c r="BX80" s="150"/>
      <c r="BY80" s="150"/>
      <c r="BZ80" s="150"/>
      <c r="CA80" s="150"/>
      <c r="CB80" s="150"/>
      <c r="CC80" s="150"/>
      <c r="CD80" s="150"/>
      <c r="CE80" s="150"/>
      <c r="CF80" s="150"/>
      <c r="CG80" s="150"/>
      <c r="CH80" s="150"/>
      <c r="CI80" s="150"/>
      <c r="CJ80" s="150"/>
      <c r="CK80" s="150"/>
      <c r="CL80" s="150"/>
      <c r="CM80" s="150"/>
      <c r="CN80" s="150"/>
      <c r="CO80" s="150"/>
      <c r="CP80" s="150"/>
      <c r="CQ80" s="150"/>
      <c r="CR80" s="150"/>
      <c r="CS80" s="150"/>
      <c r="CT80" s="150"/>
      <c r="CU80" s="150"/>
      <c r="CV80" s="150"/>
      <c r="CW80" s="150"/>
      <c r="CX80" s="150"/>
      <c r="CY80" s="150"/>
      <c r="CZ80" s="150"/>
      <c r="DA80" s="150"/>
      <c r="DB80" s="150"/>
      <c r="DC80" s="150"/>
      <c r="DD80" s="150"/>
      <c r="DE80" s="150"/>
      <c r="DF80" s="150"/>
      <c r="DG80" s="150"/>
      <c r="DH80" s="150"/>
      <c r="DI80" s="150"/>
      <c r="DJ80" s="150"/>
      <c r="DK80" s="150"/>
      <c r="DL80" s="150"/>
      <c r="DM80" s="150"/>
      <c r="DN80" s="150"/>
      <c r="DO80" s="150"/>
      <c r="DP80" s="150"/>
      <c r="DQ80" s="150"/>
      <c r="DR80" s="150"/>
      <c r="DS80" s="150"/>
      <c r="DT80" s="150"/>
      <c r="DU80" s="150"/>
      <c r="DV80" s="150"/>
      <c r="DW80" s="150"/>
      <c r="DX80" s="150"/>
      <c r="DY80" s="150"/>
      <c r="DZ80" s="150"/>
      <c r="EA80" s="150"/>
      <c r="EB80" s="150"/>
      <c r="EC80" s="150"/>
      <c r="ED80" s="150"/>
      <c r="EE80" s="150"/>
      <c r="EF80" s="150"/>
      <c r="EG80" s="150"/>
      <c r="EH80" s="150"/>
      <c r="EI80" s="150"/>
      <c r="EJ80" s="150"/>
      <c r="EK80" s="150"/>
      <c r="EL80" s="150"/>
      <c r="EM80" s="150"/>
      <c r="EN80" s="150"/>
      <c r="EO80" s="150"/>
      <c r="EP80" s="150"/>
      <c r="EQ80" s="150"/>
      <c r="ER80" s="150"/>
      <c r="ES80" s="150"/>
      <c r="ET80" s="150"/>
      <c r="EU80" s="150"/>
      <c r="EV80" s="150"/>
      <c r="EW80" s="150"/>
      <c r="EX80" s="150"/>
      <c r="EY80" s="150"/>
      <c r="EZ80" s="150"/>
      <c r="FA80" s="150"/>
      <c r="FB80" s="150"/>
      <c r="FC80" s="150"/>
      <c r="FD80" s="150"/>
      <c r="FE80" s="150"/>
      <c r="FF80" s="150"/>
      <c r="FG80" s="150"/>
      <c r="FH80" s="150"/>
      <c r="FI80" s="150"/>
      <c r="FJ80" s="150"/>
      <c r="FK80" s="150"/>
      <c r="FL80" s="150"/>
      <c r="FM80" s="150"/>
      <c r="FN80" s="150"/>
      <c r="FO80" s="150"/>
      <c r="FP80" s="150"/>
      <c r="FQ80" s="150"/>
      <c r="FR80" s="150"/>
      <c r="FS80" s="150"/>
      <c r="FT80" s="150"/>
      <c r="FU80" s="150"/>
      <c r="FV80" s="150"/>
      <c r="FW80" s="150"/>
      <c r="FX80" s="150"/>
      <c r="FY80" s="150"/>
      <c r="FZ80" s="150"/>
      <c r="GA80" s="150"/>
      <c r="GB80" s="150"/>
      <c r="GC80" s="150"/>
      <c r="GD80" s="150"/>
      <c r="GE80" s="150"/>
      <c r="GF80" s="150"/>
      <c r="GG80" s="150"/>
      <c r="GH80" s="150"/>
      <c r="GI80" s="150"/>
      <c r="GJ80" s="153"/>
      <c r="GK80" s="153"/>
      <c r="GL80" s="153"/>
      <c r="GM80" s="153"/>
      <c r="GN80" s="153"/>
      <c r="GO80" s="153"/>
      <c r="GP80" s="153"/>
      <c r="GQ80" s="153"/>
      <c r="GR80" s="153"/>
      <c r="GS80" s="153"/>
      <c r="GT80" s="153"/>
      <c r="GU80" s="153"/>
      <c r="GV80" s="153"/>
      <c r="GW80" s="153"/>
      <c r="GX80" s="153"/>
      <c r="GY80" s="153"/>
      <c r="GZ80" s="153"/>
      <c r="HA80" s="153"/>
      <c r="HB80" s="153"/>
      <c r="HC80" s="153"/>
      <c r="HD80" s="153"/>
      <c r="HE80" s="153"/>
      <c r="HF80" s="153"/>
      <c r="HG80" s="153"/>
      <c r="HH80" s="153"/>
      <c r="HI80" s="153"/>
      <c r="HJ80" s="153"/>
      <c r="HK80" s="153"/>
      <c r="HL80" s="153"/>
      <c r="HM80" s="153"/>
      <c r="HN80" s="153"/>
      <c r="HO80" s="153"/>
      <c r="HP80" s="153"/>
      <c r="HQ80" s="153"/>
      <c r="HR80" s="153"/>
      <c r="HS80" s="153"/>
      <c r="HT80" s="153"/>
      <c r="HU80" s="153"/>
      <c r="HV80" s="153"/>
      <c r="HW80" s="153"/>
      <c r="HX80" s="153"/>
      <c r="HY80" s="153"/>
      <c r="HZ80" s="153"/>
      <c r="IA80" s="153"/>
      <c r="IB80" s="153"/>
      <c r="IC80" s="153"/>
      <c r="ID80" s="153"/>
      <c r="IE80" s="15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</row>
    <row r="81" spans="1:256" s="154" customFormat="1" x14ac:dyDescent="0.2">
      <c r="A81" s="150"/>
      <c r="B81" s="147"/>
      <c r="C81" s="15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0"/>
      <c r="W81" s="150"/>
      <c r="X81" s="150"/>
      <c r="Y81" s="150"/>
      <c r="Z81" s="150"/>
      <c r="AA81" s="150"/>
      <c r="AB81" s="150"/>
      <c r="AC81" s="150"/>
      <c r="AD81" s="150"/>
      <c r="AE81" s="150"/>
      <c r="AF81" s="150"/>
      <c r="AG81" s="150"/>
      <c r="AH81" s="15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AU81" s="150"/>
      <c r="AV81" s="150"/>
      <c r="AW81" s="150"/>
      <c r="AX81" s="150"/>
      <c r="AY81" s="150"/>
      <c r="AZ81" s="150"/>
      <c r="BA81" s="150"/>
      <c r="BB81" s="150"/>
      <c r="BC81" s="150"/>
      <c r="BD81" s="150"/>
      <c r="BE81" s="150"/>
      <c r="BF81" s="150"/>
      <c r="BG81" s="150"/>
      <c r="BH81" s="150"/>
      <c r="BI81" s="150"/>
      <c r="BJ81" s="150"/>
      <c r="BK81" s="150"/>
      <c r="BL81" s="150"/>
      <c r="BM81" s="150"/>
      <c r="BN81" s="150"/>
      <c r="BO81" s="150"/>
      <c r="BP81" s="150"/>
      <c r="BQ81" s="150"/>
      <c r="BR81" s="150"/>
      <c r="BS81" s="150"/>
      <c r="BT81" s="150"/>
      <c r="BU81" s="150"/>
      <c r="BV81" s="150"/>
      <c r="BW81" s="150"/>
      <c r="BX81" s="150"/>
      <c r="BY81" s="150"/>
      <c r="BZ81" s="150"/>
      <c r="CA81" s="150"/>
      <c r="CB81" s="150"/>
      <c r="CC81" s="150"/>
      <c r="CD81" s="150"/>
      <c r="CE81" s="150"/>
      <c r="CF81" s="150"/>
      <c r="CG81" s="150"/>
      <c r="CH81" s="150"/>
      <c r="CI81" s="150"/>
      <c r="CJ81" s="150"/>
      <c r="CK81" s="150"/>
      <c r="CL81" s="150"/>
      <c r="CM81" s="150"/>
      <c r="CN81" s="150"/>
      <c r="CO81" s="150"/>
      <c r="CP81" s="150"/>
      <c r="CQ81" s="150"/>
      <c r="CR81" s="150"/>
      <c r="CS81" s="150"/>
      <c r="CT81" s="150"/>
      <c r="CU81" s="150"/>
      <c r="CV81" s="150"/>
      <c r="CW81" s="150"/>
      <c r="CX81" s="150"/>
      <c r="CY81" s="150"/>
      <c r="CZ81" s="150"/>
      <c r="DA81" s="150"/>
      <c r="DB81" s="150"/>
      <c r="DC81" s="150"/>
      <c r="DD81" s="150"/>
      <c r="DE81" s="150"/>
      <c r="DF81" s="150"/>
      <c r="DG81" s="150"/>
      <c r="DH81" s="150"/>
      <c r="DI81" s="150"/>
      <c r="DJ81" s="150"/>
      <c r="DK81" s="150"/>
      <c r="DL81" s="150"/>
      <c r="DM81" s="150"/>
      <c r="DN81" s="150"/>
      <c r="DO81" s="150"/>
      <c r="DP81" s="150"/>
      <c r="DQ81" s="150"/>
      <c r="DR81" s="150"/>
      <c r="DS81" s="150"/>
      <c r="DT81" s="150"/>
      <c r="DU81" s="150"/>
      <c r="DV81" s="150"/>
      <c r="DW81" s="150"/>
      <c r="DX81" s="150"/>
      <c r="DY81" s="150"/>
      <c r="DZ81" s="150"/>
      <c r="EA81" s="150"/>
      <c r="EB81" s="150"/>
      <c r="EC81" s="150"/>
      <c r="ED81" s="150"/>
      <c r="EE81" s="150"/>
      <c r="EF81" s="150"/>
      <c r="EG81" s="150"/>
      <c r="EH81" s="150"/>
      <c r="EI81" s="150"/>
      <c r="EJ81" s="150"/>
      <c r="EK81" s="150"/>
      <c r="EL81" s="150"/>
      <c r="EM81" s="150"/>
      <c r="EN81" s="150"/>
      <c r="EO81" s="150"/>
      <c r="EP81" s="150"/>
      <c r="EQ81" s="150"/>
      <c r="ER81" s="150"/>
      <c r="ES81" s="150"/>
      <c r="ET81" s="150"/>
      <c r="EU81" s="150"/>
      <c r="EV81" s="150"/>
      <c r="EW81" s="150"/>
      <c r="EX81" s="150"/>
      <c r="EY81" s="150"/>
      <c r="EZ81" s="150"/>
      <c r="FA81" s="150"/>
      <c r="FB81" s="150"/>
      <c r="FC81" s="150"/>
      <c r="FD81" s="150"/>
      <c r="FE81" s="150"/>
      <c r="FF81" s="150"/>
      <c r="FG81" s="150"/>
      <c r="FH81" s="150"/>
      <c r="FI81" s="150"/>
      <c r="FJ81" s="150"/>
      <c r="FK81" s="150"/>
      <c r="FL81" s="150"/>
      <c r="FM81" s="150"/>
      <c r="FN81" s="150"/>
      <c r="FO81" s="150"/>
      <c r="FP81" s="150"/>
      <c r="FQ81" s="150"/>
      <c r="FR81" s="150"/>
      <c r="FS81" s="150"/>
      <c r="FT81" s="150"/>
      <c r="FU81" s="150"/>
      <c r="FV81" s="150"/>
      <c r="FW81" s="150"/>
      <c r="FX81" s="150"/>
      <c r="FY81" s="150"/>
      <c r="FZ81" s="150"/>
      <c r="GA81" s="150"/>
      <c r="GB81" s="150"/>
      <c r="GC81" s="150"/>
      <c r="GD81" s="150"/>
      <c r="GE81" s="150"/>
      <c r="GF81" s="150"/>
      <c r="GG81" s="150"/>
      <c r="GH81" s="150"/>
      <c r="GI81" s="150"/>
      <c r="GJ81" s="153"/>
      <c r="GK81" s="153"/>
      <c r="GL81" s="153"/>
      <c r="GM81" s="153"/>
      <c r="GN81" s="153"/>
      <c r="GO81" s="153"/>
      <c r="GP81" s="153"/>
      <c r="GQ81" s="153"/>
      <c r="GR81" s="153"/>
      <c r="GS81" s="153"/>
      <c r="GT81" s="153"/>
      <c r="GU81" s="153"/>
      <c r="GV81" s="153"/>
      <c r="GW81" s="153"/>
      <c r="GX81" s="153"/>
      <c r="GY81" s="153"/>
      <c r="GZ81" s="153"/>
      <c r="HA81" s="153"/>
      <c r="HB81" s="153"/>
      <c r="HC81" s="153"/>
      <c r="HD81" s="153"/>
      <c r="HE81" s="153"/>
      <c r="HF81" s="153"/>
      <c r="HG81" s="153"/>
      <c r="HH81" s="153"/>
      <c r="HI81" s="153"/>
      <c r="HJ81" s="153"/>
      <c r="HK81" s="153"/>
      <c r="HL81" s="153"/>
      <c r="HM81" s="153"/>
      <c r="HN81" s="153"/>
      <c r="HO81" s="153"/>
      <c r="HP81" s="153"/>
      <c r="HQ81" s="153"/>
      <c r="HR81" s="153"/>
      <c r="HS81" s="153"/>
      <c r="HT81" s="153"/>
      <c r="HU81" s="153"/>
      <c r="HV81" s="153"/>
      <c r="HW81" s="153"/>
      <c r="HX81" s="153"/>
      <c r="HY81" s="153"/>
      <c r="HZ81" s="153"/>
      <c r="IA81" s="153"/>
      <c r="IB81" s="153"/>
      <c r="IC81" s="153"/>
      <c r="ID81" s="153"/>
      <c r="IE81" s="15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</row>
    <row r="82" spans="1:256" s="154" customFormat="1" x14ac:dyDescent="0.2">
      <c r="A82" s="150"/>
      <c r="B82" s="147"/>
      <c r="C82" s="15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  <c r="AA82" s="150"/>
      <c r="AB82" s="150"/>
      <c r="AC82" s="150"/>
      <c r="AD82" s="150"/>
      <c r="AE82" s="150"/>
      <c r="AF82" s="150"/>
      <c r="AG82" s="150"/>
      <c r="AH82" s="150"/>
      <c r="AI82" s="150"/>
      <c r="AJ82" s="150"/>
      <c r="AK82" s="150"/>
      <c r="AL82" s="150"/>
      <c r="AM82" s="150"/>
      <c r="AN82" s="150"/>
      <c r="AO82" s="150"/>
      <c r="AP82" s="150"/>
      <c r="AQ82" s="150"/>
      <c r="AR82" s="150"/>
      <c r="AS82" s="150"/>
      <c r="AT82" s="150"/>
      <c r="AU82" s="150"/>
      <c r="AV82" s="150"/>
      <c r="AW82" s="150"/>
      <c r="AX82" s="150"/>
      <c r="AY82" s="150"/>
      <c r="AZ82" s="150"/>
      <c r="BA82" s="150"/>
      <c r="BB82" s="150"/>
      <c r="BC82" s="150"/>
      <c r="BD82" s="150"/>
      <c r="BE82" s="150"/>
      <c r="BF82" s="150"/>
      <c r="BG82" s="150"/>
      <c r="BH82" s="150"/>
      <c r="BI82" s="150"/>
      <c r="BJ82" s="150"/>
      <c r="BK82" s="150"/>
      <c r="BL82" s="150"/>
      <c r="BM82" s="150"/>
      <c r="BN82" s="150"/>
      <c r="BO82" s="150"/>
      <c r="BP82" s="150"/>
      <c r="BQ82" s="150"/>
      <c r="BR82" s="150"/>
      <c r="BS82" s="150"/>
      <c r="BT82" s="150"/>
      <c r="BU82" s="150"/>
      <c r="BV82" s="150"/>
      <c r="BW82" s="150"/>
      <c r="BX82" s="150"/>
      <c r="BY82" s="150"/>
      <c r="BZ82" s="150"/>
      <c r="CA82" s="150"/>
      <c r="CB82" s="150"/>
      <c r="CC82" s="150"/>
      <c r="CD82" s="150"/>
      <c r="CE82" s="150"/>
      <c r="CF82" s="150"/>
      <c r="CG82" s="150"/>
      <c r="CH82" s="150"/>
      <c r="CI82" s="150"/>
      <c r="CJ82" s="150"/>
      <c r="CK82" s="150"/>
      <c r="CL82" s="150"/>
      <c r="CM82" s="150"/>
      <c r="CN82" s="150"/>
      <c r="CO82" s="150"/>
      <c r="CP82" s="150"/>
      <c r="CQ82" s="150"/>
      <c r="CR82" s="150"/>
      <c r="CS82" s="150"/>
      <c r="CT82" s="150"/>
      <c r="CU82" s="150"/>
      <c r="CV82" s="150"/>
      <c r="CW82" s="150"/>
      <c r="CX82" s="150"/>
      <c r="CY82" s="150"/>
      <c r="CZ82" s="150"/>
      <c r="DA82" s="150"/>
      <c r="DB82" s="150"/>
      <c r="DC82" s="150"/>
      <c r="DD82" s="150"/>
      <c r="DE82" s="150"/>
      <c r="DF82" s="150"/>
      <c r="DG82" s="150"/>
      <c r="DH82" s="150"/>
      <c r="DI82" s="150"/>
      <c r="DJ82" s="150"/>
      <c r="DK82" s="150"/>
      <c r="DL82" s="150"/>
      <c r="DM82" s="150"/>
      <c r="DN82" s="150"/>
      <c r="DO82" s="150"/>
      <c r="DP82" s="150"/>
      <c r="DQ82" s="150"/>
      <c r="DR82" s="150"/>
      <c r="DS82" s="150"/>
      <c r="DT82" s="150"/>
      <c r="DU82" s="150"/>
      <c r="DV82" s="150"/>
      <c r="DW82" s="150"/>
      <c r="DX82" s="150"/>
      <c r="DY82" s="150"/>
      <c r="DZ82" s="150"/>
      <c r="EA82" s="150"/>
      <c r="EB82" s="150"/>
      <c r="EC82" s="150"/>
      <c r="ED82" s="150"/>
      <c r="EE82" s="150"/>
      <c r="EF82" s="150"/>
      <c r="EG82" s="150"/>
      <c r="EH82" s="150"/>
      <c r="EI82" s="150"/>
      <c r="EJ82" s="150"/>
      <c r="EK82" s="150"/>
      <c r="EL82" s="150"/>
      <c r="EM82" s="150"/>
      <c r="EN82" s="150"/>
      <c r="EO82" s="150"/>
      <c r="EP82" s="150"/>
      <c r="EQ82" s="150"/>
      <c r="ER82" s="150"/>
      <c r="ES82" s="150"/>
      <c r="ET82" s="150"/>
      <c r="EU82" s="150"/>
      <c r="EV82" s="150"/>
      <c r="EW82" s="150"/>
      <c r="EX82" s="150"/>
      <c r="EY82" s="150"/>
      <c r="EZ82" s="150"/>
      <c r="FA82" s="150"/>
      <c r="FB82" s="150"/>
      <c r="FC82" s="150"/>
      <c r="FD82" s="150"/>
      <c r="FE82" s="150"/>
      <c r="FF82" s="150"/>
      <c r="FG82" s="150"/>
      <c r="FH82" s="150"/>
      <c r="FI82" s="150"/>
      <c r="FJ82" s="150"/>
      <c r="FK82" s="150"/>
      <c r="FL82" s="150"/>
      <c r="FM82" s="150"/>
      <c r="FN82" s="150"/>
      <c r="FO82" s="150"/>
      <c r="FP82" s="150"/>
      <c r="FQ82" s="150"/>
      <c r="FR82" s="150"/>
      <c r="FS82" s="150"/>
      <c r="FT82" s="150"/>
      <c r="FU82" s="150"/>
      <c r="FV82" s="150"/>
      <c r="FW82" s="150"/>
      <c r="FX82" s="150"/>
      <c r="FY82" s="150"/>
      <c r="FZ82" s="150"/>
      <c r="GA82" s="150"/>
      <c r="GB82" s="150"/>
      <c r="GC82" s="150"/>
      <c r="GD82" s="150"/>
      <c r="GE82" s="150"/>
      <c r="GF82" s="150"/>
      <c r="GG82" s="150"/>
      <c r="GH82" s="150"/>
      <c r="GI82" s="150"/>
      <c r="GJ82" s="153"/>
      <c r="GK82" s="153"/>
      <c r="GL82" s="153"/>
      <c r="GM82" s="153"/>
      <c r="GN82" s="153"/>
      <c r="GO82" s="153"/>
      <c r="GP82" s="153"/>
      <c r="GQ82" s="153"/>
      <c r="GR82" s="153"/>
      <c r="GS82" s="153"/>
      <c r="GT82" s="153"/>
      <c r="GU82" s="153"/>
      <c r="GV82" s="153"/>
      <c r="GW82" s="153"/>
      <c r="GX82" s="153"/>
      <c r="GY82" s="153"/>
      <c r="GZ82" s="153"/>
      <c r="HA82" s="153"/>
      <c r="HB82" s="153"/>
      <c r="HC82" s="153"/>
      <c r="HD82" s="153"/>
      <c r="HE82" s="153"/>
      <c r="HF82" s="153"/>
      <c r="HG82" s="153"/>
      <c r="HH82" s="153"/>
      <c r="HI82" s="153"/>
      <c r="HJ82" s="153"/>
      <c r="HK82" s="153"/>
      <c r="HL82" s="153"/>
      <c r="HM82" s="153"/>
      <c r="HN82" s="153"/>
      <c r="HO82" s="153"/>
      <c r="HP82" s="153"/>
      <c r="HQ82" s="153"/>
      <c r="HR82" s="153"/>
      <c r="HS82" s="153"/>
      <c r="HT82" s="153"/>
      <c r="HU82" s="153"/>
      <c r="HV82" s="153"/>
      <c r="HW82" s="153"/>
      <c r="HX82" s="153"/>
      <c r="HY82" s="153"/>
      <c r="HZ82" s="153"/>
      <c r="IA82" s="153"/>
      <c r="IB82" s="153"/>
      <c r="IC82" s="153"/>
      <c r="ID82" s="153"/>
      <c r="IE82" s="15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</row>
    <row r="83" spans="1:256" s="154" customFormat="1" x14ac:dyDescent="0.2">
      <c r="A83" s="150"/>
      <c r="B83" s="147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150"/>
      <c r="Q83" s="150"/>
      <c r="R83" s="150"/>
      <c r="S83" s="150"/>
      <c r="T83" s="150"/>
      <c r="U83" s="150"/>
      <c r="V83" s="150"/>
      <c r="W83" s="150"/>
      <c r="X83" s="150"/>
      <c r="Y83" s="150"/>
      <c r="Z83" s="150"/>
      <c r="AA83" s="150"/>
      <c r="AB83" s="150"/>
      <c r="AC83" s="150"/>
      <c r="AD83" s="150"/>
      <c r="AE83" s="150"/>
      <c r="AF83" s="150"/>
      <c r="AG83" s="150"/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AU83" s="150"/>
      <c r="AV83" s="150"/>
      <c r="AW83" s="150"/>
      <c r="AX83" s="150"/>
      <c r="AY83" s="150"/>
      <c r="AZ83" s="150"/>
      <c r="BA83" s="150"/>
      <c r="BB83" s="150"/>
      <c r="BC83" s="150"/>
      <c r="BD83" s="150"/>
      <c r="BE83" s="150"/>
      <c r="BF83" s="150"/>
      <c r="BG83" s="150"/>
      <c r="BH83" s="150"/>
      <c r="BI83" s="150"/>
      <c r="BJ83" s="150"/>
      <c r="BK83" s="150"/>
      <c r="BL83" s="150"/>
      <c r="BM83" s="150"/>
      <c r="BN83" s="150"/>
      <c r="BO83" s="150"/>
      <c r="BP83" s="150"/>
      <c r="BQ83" s="150"/>
      <c r="BR83" s="150"/>
      <c r="BS83" s="150"/>
      <c r="BT83" s="150"/>
      <c r="BU83" s="150"/>
      <c r="BV83" s="150"/>
      <c r="BW83" s="150"/>
      <c r="BX83" s="150"/>
      <c r="BY83" s="150"/>
      <c r="BZ83" s="150"/>
      <c r="CA83" s="150"/>
      <c r="CB83" s="150"/>
      <c r="CC83" s="150"/>
      <c r="CD83" s="150"/>
      <c r="CE83" s="150"/>
      <c r="CF83" s="150"/>
      <c r="CG83" s="150"/>
      <c r="CH83" s="150"/>
      <c r="CI83" s="150"/>
      <c r="CJ83" s="150"/>
      <c r="CK83" s="150"/>
      <c r="CL83" s="150"/>
      <c r="CM83" s="150"/>
      <c r="CN83" s="150"/>
      <c r="CO83" s="150"/>
      <c r="CP83" s="150"/>
      <c r="CQ83" s="150"/>
      <c r="CR83" s="150"/>
      <c r="CS83" s="150"/>
      <c r="CT83" s="150"/>
      <c r="CU83" s="150"/>
      <c r="CV83" s="150"/>
      <c r="CW83" s="150"/>
      <c r="CX83" s="150"/>
      <c r="CY83" s="150"/>
      <c r="CZ83" s="150"/>
      <c r="DA83" s="150"/>
      <c r="DB83" s="150"/>
      <c r="DC83" s="150"/>
      <c r="DD83" s="150"/>
      <c r="DE83" s="150"/>
      <c r="DF83" s="150"/>
      <c r="DG83" s="150"/>
      <c r="DH83" s="150"/>
      <c r="DI83" s="150"/>
      <c r="DJ83" s="150"/>
      <c r="DK83" s="150"/>
      <c r="DL83" s="150"/>
      <c r="DM83" s="150"/>
      <c r="DN83" s="150"/>
      <c r="DO83" s="150"/>
      <c r="DP83" s="150"/>
      <c r="DQ83" s="150"/>
      <c r="DR83" s="150"/>
      <c r="DS83" s="150"/>
      <c r="DT83" s="150"/>
      <c r="DU83" s="150"/>
      <c r="DV83" s="150"/>
      <c r="DW83" s="150"/>
      <c r="DX83" s="150"/>
      <c r="DY83" s="150"/>
      <c r="DZ83" s="150"/>
      <c r="EA83" s="150"/>
      <c r="EB83" s="150"/>
      <c r="EC83" s="150"/>
      <c r="ED83" s="150"/>
      <c r="EE83" s="150"/>
      <c r="EF83" s="150"/>
      <c r="EG83" s="150"/>
      <c r="EH83" s="150"/>
      <c r="EI83" s="150"/>
      <c r="EJ83" s="150"/>
      <c r="EK83" s="150"/>
      <c r="EL83" s="150"/>
      <c r="EM83" s="150"/>
      <c r="EN83" s="150"/>
      <c r="EO83" s="150"/>
      <c r="EP83" s="150"/>
      <c r="EQ83" s="150"/>
      <c r="ER83" s="150"/>
      <c r="ES83" s="150"/>
      <c r="ET83" s="150"/>
      <c r="EU83" s="150"/>
      <c r="EV83" s="150"/>
      <c r="EW83" s="150"/>
      <c r="EX83" s="150"/>
      <c r="EY83" s="150"/>
      <c r="EZ83" s="150"/>
      <c r="FA83" s="150"/>
      <c r="FB83" s="150"/>
      <c r="FC83" s="150"/>
      <c r="FD83" s="150"/>
      <c r="FE83" s="150"/>
      <c r="FF83" s="150"/>
      <c r="FG83" s="150"/>
      <c r="FH83" s="150"/>
      <c r="FI83" s="150"/>
      <c r="FJ83" s="150"/>
      <c r="FK83" s="150"/>
      <c r="FL83" s="150"/>
      <c r="FM83" s="150"/>
      <c r="FN83" s="150"/>
      <c r="FO83" s="150"/>
      <c r="FP83" s="150"/>
      <c r="FQ83" s="150"/>
      <c r="FR83" s="150"/>
      <c r="FS83" s="150"/>
      <c r="FT83" s="150"/>
      <c r="FU83" s="150"/>
      <c r="FV83" s="150"/>
      <c r="FW83" s="150"/>
      <c r="FX83" s="150"/>
      <c r="FY83" s="150"/>
      <c r="FZ83" s="150"/>
      <c r="GA83" s="150"/>
      <c r="GB83" s="150"/>
      <c r="GC83" s="150"/>
      <c r="GD83" s="150"/>
      <c r="GE83" s="150"/>
      <c r="GF83" s="150"/>
      <c r="GG83" s="150"/>
      <c r="GH83" s="150"/>
      <c r="GI83" s="150"/>
      <c r="GJ83" s="153"/>
      <c r="GK83" s="153"/>
      <c r="GL83" s="153"/>
      <c r="GM83" s="153"/>
      <c r="GN83" s="153"/>
      <c r="GO83" s="153"/>
      <c r="GP83" s="153"/>
      <c r="GQ83" s="153"/>
      <c r="GR83" s="153"/>
      <c r="GS83" s="153"/>
      <c r="GT83" s="153"/>
      <c r="GU83" s="153"/>
      <c r="GV83" s="153"/>
      <c r="GW83" s="153"/>
      <c r="GX83" s="153"/>
      <c r="GY83" s="153"/>
      <c r="GZ83" s="153"/>
      <c r="HA83" s="153"/>
      <c r="HB83" s="153"/>
      <c r="HC83" s="153"/>
      <c r="HD83" s="153"/>
      <c r="HE83" s="153"/>
      <c r="HF83" s="153"/>
      <c r="HG83" s="153"/>
      <c r="HH83" s="153"/>
      <c r="HI83" s="153"/>
      <c r="HJ83" s="153"/>
      <c r="HK83" s="153"/>
      <c r="HL83" s="153"/>
      <c r="HM83" s="153"/>
      <c r="HN83" s="153"/>
      <c r="HO83" s="153"/>
      <c r="HP83" s="153"/>
      <c r="HQ83" s="153"/>
      <c r="HR83" s="153"/>
      <c r="HS83" s="153"/>
      <c r="HT83" s="153"/>
      <c r="HU83" s="153"/>
      <c r="HV83" s="153"/>
      <c r="HW83" s="153"/>
      <c r="HX83" s="153"/>
      <c r="HY83" s="153"/>
      <c r="HZ83" s="153"/>
      <c r="IA83" s="153"/>
      <c r="IB83" s="153"/>
      <c r="IC83" s="153"/>
      <c r="ID83" s="153"/>
      <c r="IE83" s="15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</row>
    <row r="84" spans="1:256" s="154" customFormat="1" x14ac:dyDescent="0.2">
      <c r="A84" s="150"/>
      <c r="B84" s="147"/>
      <c r="C84" s="150"/>
      <c r="D84" s="150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150"/>
      <c r="X84" s="150"/>
      <c r="Y84" s="150"/>
      <c r="Z84" s="150"/>
      <c r="AA84" s="150"/>
      <c r="AB84" s="150"/>
      <c r="AC84" s="150"/>
      <c r="AD84" s="150"/>
      <c r="AE84" s="150"/>
      <c r="AF84" s="150"/>
      <c r="AG84" s="150"/>
      <c r="AH84" s="150"/>
      <c r="AI84" s="150"/>
      <c r="AJ84" s="150"/>
      <c r="AK84" s="150"/>
      <c r="AL84" s="150"/>
      <c r="AM84" s="150"/>
      <c r="AN84" s="150"/>
      <c r="AO84" s="150"/>
      <c r="AP84" s="150"/>
      <c r="AQ84" s="150"/>
      <c r="AR84" s="150"/>
      <c r="AS84" s="150"/>
      <c r="AT84" s="150"/>
      <c r="AU84" s="150"/>
      <c r="AV84" s="150"/>
      <c r="AW84" s="150"/>
      <c r="AX84" s="150"/>
      <c r="AY84" s="150"/>
      <c r="AZ84" s="150"/>
      <c r="BA84" s="150"/>
      <c r="BB84" s="150"/>
      <c r="BC84" s="150"/>
      <c r="BD84" s="150"/>
      <c r="BE84" s="150"/>
      <c r="BF84" s="150"/>
      <c r="BG84" s="150"/>
      <c r="BH84" s="150"/>
      <c r="BI84" s="150"/>
      <c r="BJ84" s="150"/>
      <c r="BK84" s="150"/>
      <c r="BL84" s="150"/>
      <c r="BM84" s="150"/>
      <c r="BN84" s="150"/>
      <c r="BO84" s="150"/>
      <c r="BP84" s="150"/>
      <c r="BQ84" s="150"/>
      <c r="BR84" s="150"/>
      <c r="BS84" s="150"/>
      <c r="BT84" s="150"/>
      <c r="BU84" s="150"/>
      <c r="BV84" s="150"/>
      <c r="BW84" s="150"/>
      <c r="BX84" s="150"/>
      <c r="BY84" s="150"/>
      <c r="BZ84" s="150"/>
      <c r="CA84" s="150"/>
      <c r="CB84" s="150"/>
      <c r="CC84" s="150"/>
      <c r="CD84" s="150"/>
      <c r="CE84" s="150"/>
      <c r="CF84" s="150"/>
      <c r="CG84" s="150"/>
      <c r="CH84" s="150"/>
      <c r="CI84" s="150"/>
      <c r="CJ84" s="150"/>
      <c r="CK84" s="150"/>
      <c r="CL84" s="150"/>
      <c r="CM84" s="150"/>
      <c r="CN84" s="150"/>
      <c r="CO84" s="150"/>
      <c r="CP84" s="150"/>
      <c r="CQ84" s="150"/>
      <c r="CR84" s="150"/>
      <c r="CS84" s="150"/>
      <c r="CT84" s="150"/>
      <c r="CU84" s="150"/>
      <c r="CV84" s="150"/>
      <c r="CW84" s="150"/>
      <c r="CX84" s="150"/>
      <c r="CY84" s="150"/>
      <c r="CZ84" s="150"/>
      <c r="DA84" s="150"/>
      <c r="DB84" s="150"/>
      <c r="DC84" s="150"/>
      <c r="DD84" s="150"/>
      <c r="DE84" s="150"/>
      <c r="DF84" s="150"/>
      <c r="DG84" s="150"/>
      <c r="DH84" s="150"/>
      <c r="DI84" s="150"/>
      <c r="DJ84" s="150"/>
      <c r="DK84" s="150"/>
      <c r="DL84" s="150"/>
      <c r="DM84" s="150"/>
      <c r="DN84" s="150"/>
      <c r="DO84" s="150"/>
      <c r="DP84" s="150"/>
      <c r="DQ84" s="150"/>
      <c r="DR84" s="150"/>
      <c r="DS84" s="150"/>
      <c r="DT84" s="150"/>
      <c r="DU84" s="150"/>
      <c r="DV84" s="150"/>
      <c r="DW84" s="150"/>
      <c r="DX84" s="150"/>
      <c r="DY84" s="150"/>
      <c r="DZ84" s="150"/>
      <c r="EA84" s="150"/>
      <c r="EB84" s="150"/>
      <c r="EC84" s="150"/>
      <c r="ED84" s="150"/>
      <c r="EE84" s="150"/>
      <c r="EF84" s="150"/>
      <c r="EG84" s="150"/>
      <c r="EH84" s="150"/>
      <c r="EI84" s="150"/>
      <c r="EJ84" s="150"/>
      <c r="EK84" s="150"/>
      <c r="EL84" s="150"/>
      <c r="EM84" s="150"/>
      <c r="EN84" s="150"/>
      <c r="EO84" s="150"/>
      <c r="EP84" s="150"/>
      <c r="EQ84" s="150"/>
      <c r="ER84" s="150"/>
      <c r="ES84" s="150"/>
      <c r="ET84" s="150"/>
      <c r="EU84" s="150"/>
      <c r="EV84" s="150"/>
      <c r="EW84" s="150"/>
      <c r="EX84" s="150"/>
      <c r="EY84" s="150"/>
      <c r="EZ84" s="150"/>
      <c r="FA84" s="150"/>
      <c r="FB84" s="150"/>
      <c r="FC84" s="150"/>
      <c r="FD84" s="150"/>
      <c r="FE84" s="150"/>
      <c r="FF84" s="150"/>
      <c r="FG84" s="150"/>
      <c r="FH84" s="150"/>
      <c r="FI84" s="150"/>
      <c r="FJ84" s="150"/>
      <c r="FK84" s="150"/>
      <c r="FL84" s="150"/>
      <c r="FM84" s="150"/>
      <c r="FN84" s="150"/>
      <c r="FO84" s="150"/>
      <c r="FP84" s="150"/>
      <c r="FQ84" s="150"/>
      <c r="FR84" s="150"/>
      <c r="FS84" s="150"/>
      <c r="FT84" s="150"/>
      <c r="FU84" s="150"/>
      <c r="FV84" s="150"/>
      <c r="FW84" s="150"/>
      <c r="FX84" s="150"/>
      <c r="FY84" s="150"/>
      <c r="FZ84" s="150"/>
      <c r="GA84" s="150"/>
      <c r="GB84" s="150"/>
      <c r="GC84" s="150"/>
      <c r="GD84" s="150"/>
      <c r="GE84" s="150"/>
      <c r="GF84" s="150"/>
      <c r="GG84" s="150"/>
      <c r="GH84" s="150"/>
      <c r="GI84" s="150"/>
      <c r="GJ84" s="153"/>
      <c r="GK84" s="153"/>
      <c r="GL84" s="153"/>
      <c r="GM84" s="153"/>
      <c r="GN84" s="153"/>
      <c r="GO84" s="153"/>
      <c r="GP84" s="153"/>
      <c r="GQ84" s="153"/>
      <c r="GR84" s="153"/>
      <c r="GS84" s="153"/>
      <c r="GT84" s="153"/>
      <c r="GU84" s="153"/>
      <c r="GV84" s="153"/>
      <c r="GW84" s="153"/>
      <c r="GX84" s="153"/>
      <c r="GY84" s="153"/>
      <c r="GZ84" s="153"/>
      <c r="HA84" s="153"/>
      <c r="HB84" s="153"/>
      <c r="HC84" s="153"/>
      <c r="HD84" s="153"/>
      <c r="HE84" s="153"/>
      <c r="HF84" s="153"/>
      <c r="HG84" s="153"/>
      <c r="HH84" s="153"/>
      <c r="HI84" s="153"/>
      <c r="HJ84" s="153"/>
      <c r="HK84" s="153"/>
      <c r="HL84" s="153"/>
      <c r="HM84" s="153"/>
      <c r="HN84" s="153"/>
      <c r="HO84" s="153"/>
      <c r="HP84" s="153"/>
      <c r="HQ84" s="153"/>
      <c r="HR84" s="153"/>
      <c r="HS84" s="153"/>
      <c r="HT84" s="153"/>
      <c r="HU84" s="153"/>
      <c r="HV84" s="153"/>
      <c r="HW84" s="153"/>
      <c r="HX84" s="153"/>
      <c r="HY84" s="153"/>
      <c r="HZ84" s="153"/>
      <c r="IA84" s="153"/>
      <c r="IB84" s="153"/>
      <c r="IC84" s="153"/>
      <c r="ID84" s="153"/>
      <c r="IE84" s="15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  <c r="IV84" s="3"/>
    </row>
    <row r="85" spans="1:256" s="154" customFormat="1" x14ac:dyDescent="0.2">
      <c r="A85" s="150"/>
      <c r="B85" s="147"/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0"/>
      <c r="AA85" s="150"/>
      <c r="AB85" s="150"/>
      <c r="AC85" s="150"/>
      <c r="AD85" s="150"/>
      <c r="AE85" s="150"/>
      <c r="AF85" s="150"/>
      <c r="AG85" s="150"/>
      <c r="AH85" s="150"/>
      <c r="AI85" s="150"/>
      <c r="AJ85" s="150"/>
      <c r="AK85" s="150"/>
      <c r="AL85" s="150"/>
      <c r="AM85" s="150"/>
      <c r="AN85" s="150"/>
      <c r="AO85" s="150"/>
      <c r="AP85" s="150"/>
      <c r="AQ85" s="150"/>
      <c r="AR85" s="150"/>
      <c r="AS85" s="150"/>
      <c r="AT85" s="150"/>
      <c r="AU85" s="150"/>
      <c r="AV85" s="150"/>
      <c r="AW85" s="150"/>
      <c r="AX85" s="150"/>
      <c r="AY85" s="150"/>
      <c r="AZ85" s="150"/>
      <c r="BA85" s="150"/>
      <c r="BB85" s="150"/>
      <c r="BC85" s="150"/>
      <c r="BD85" s="150"/>
      <c r="BE85" s="150"/>
      <c r="BF85" s="150"/>
      <c r="BG85" s="150"/>
      <c r="BH85" s="150"/>
      <c r="BI85" s="150"/>
      <c r="BJ85" s="150"/>
      <c r="BK85" s="150"/>
      <c r="BL85" s="150"/>
      <c r="BM85" s="150"/>
      <c r="BN85" s="150"/>
      <c r="BO85" s="150"/>
      <c r="BP85" s="150"/>
      <c r="BQ85" s="150"/>
      <c r="BR85" s="150"/>
      <c r="BS85" s="150"/>
      <c r="BT85" s="150"/>
      <c r="BU85" s="150"/>
      <c r="BV85" s="150"/>
      <c r="BW85" s="150"/>
      <c r="BX85" s="150"/>
      <c r="BY85" s="150"/>
      <c r="BZ85" s="150"/>
      <c r="CA85" s="150"/>
      <c r="CB85" s="150"/>
      <c r="CC85" s="150"/>
      <c r="CD85" s="150"/>
      <c r="CE85" s="150"/>
      <c r="CF85" s="150"/>
      <c r="CG85" s="150"/>
      <c r="CH85" s="150"/>
      <c r="CI85" s="150"/>
      <c r="CJ85" s="150"/>
      <c r="CK85" s="150"/>
      <c r="CL85" s="150"/>
      <c r="CM85" s="150"/>
      <c r="CN85" s="150"/>
      <c r="CO85" s="150"/>
      <c r="CP85" s="150"/>
      <c r="CQ85" s="150"/>
      <c r="CR85" s="150"/>
      <c r="CS85" s="150"/>
      <c r="CT85" s="150"/>
      <c r="CU85" s="150"/>
      <c r="CV85" s="150"/>
      <c r="CW85" s="150"/>
      <c r="CX85" s="150"/>
      <c r="CY85" s="150"/>
      <c r="CZ85" s="150"/>
      <c r="DA85" s="150"/>
      <c r="DB85" s="150"/>
      <c r="DC85" s="150"/>
      <c r="DD85" s="150"/>
      <c r="DE85" s="150"/>
      <c r="DF85" s="150"/>
      <c r="DG85" s="150"/>
      <c r="DH85" s="150"/>
      <c r="DI85" s="150"/>
      <c r="DJ85" s="150"/>
      <c r="DK85" s="150"/>
      <c r="DL85" s="150"/>
      <c r="DM85" s="150"/>
      <c r="DN85" s="150"/>
      <c r="DO85" s="150"/>
      <c r="DP85" s="150"/>
      <c r="DQ85" s="150"/>
      <c r="DR85" s="150"/>
      <c r="DS85" s="150"/>
      <c r="DT85" s="150"/>
      <c r="DU85" s="150"/>
      <c r="DV85" s="150"/>
      <c r="DW85" s="150"/>
      <c r="DX85" s="150"/>
      <c r="DY85" s="150"/>
      <c r="DZ85" s="150"/>
      <c r="EA85" s="150"/>
      <c r="EB85" s="150"/>
      <c r="EC85" s="150"/>
      <c r="ED85" s="150"/>
      <c r="EE85" s="150"/>
      <c r="EF85" s="150"/>
      <c r="EG85" s="150"/>
      <c r="EH85" s="150"/>
      <c r="EI85" s="150"/>
      <c r="EJ85" s="150"/>
      <c r="EK85" s="150"/>
      <c r="EL85" s="150"/>
      <c r="EM85" s="150"/>
      <c r="EN85" s="150"/>
      <c r="EO85" s="150"/>
      <c r="EP85" s="150"/>
      <c r="EQ85" s="150"/>
      <c r="ER85" s="150"/>
      <c r="ES85" s="150"/>
      <c r="ET85" s="150"/>
      <c r="EU85" s="150"/>
      <c r="EV85" s="150"/>
      <c r="EW85" s="150"/>
      <c r="EX85" s="150"/>
      <c r="EY85" s="150"/>
      <c r="EZ85" s="150"/>
      <c r="FA85" s="150"/>
      <c r="FB85" s="150"/>
      <c r="FC85" s="150"/>
      <c r="FD85" s="150"/>
      <c r="FE85" s="150"/>
      <c r="FF85" s="150"/>
      <c r="FG85" s="150"/>
      <c r="FH85" s="150"/>
      <c r="FI85" s="150"/>
      <c r="FJ85" s="150"/>
      <c r="FK85" s="150"/>
      <c r="FL85" s="150"/>
      <c r="FM85" s="150"/>
      <c r="FN85" s="150"/>
      <c r="FO85" s="150"/>
      <c r="FP85" s="150"/>
      <c r="FQ85" s="150"/>
      <c r="FR85" s="150"/>
      <c r="FS85" s="150"/>
      <c r="FT85" s="150"/>
      <c r="FU85" s="150"/>
      <c r="FV85" s="150"/>
      <c r="FW85" s="150"/>
      <c r="FX85" s="150"/>
      <c r="FY85" s="150"/>
      <c r="FZ85" s="150"/>
      <c r="GA85" s="150"/>
      <c r="GB85" s="150"/>
      <c r="GC85" s="150"/>
      <c r="GD85" s="150"/>
      <c r="GE85" s="150"/>
      <c r="GF85" s="150"/>
      <c r="GG85" s="150"/>
      <c r="GH85" s="150"/>
      <c r="GI85" s="150"/>
      <c r="GJ85" s="153"/>
      <c r="GK85" s="153"/>
      <c r="GL85" s="153"/>
      <c r="GM85" s="153"/>
      <c r="GN85" s="153"/>
      <c r="GO85" s="153"/>
      <c r="GP85" s="153"/>
      <c r="GQ85" s="153"/>
      <c r="GR85" s="153"/>
      <c r="GS85" s="153"/>
      <c r="GT85" s="153"/>
      <c r="GU85" s="153"/>
      <c r="GV85" s="153"/>
      <c r="GW85" s="153"/>
      <c r="GX85" s="153"/>
      <c r="GY85" s="153"/>
      <c r="GZ85" s="153"/>
      <c r="HA85" s="153"/>
      <c r="HB85" s="153"/>
      <c r="HC85" s="153"/>
      <c r="HD85" s="153"/>
      <c r="HE85" s="153"/>
      <c r="HF85" s="153"/>
      <c r="HG85" s="153"/>
      <c r="HH85" s="153"/>
      <c r="HI85" s="153"/>
      <c r="HJ85" s="153"/>
      <c r="HK85" s="153"/>
      <c r="HL85" s="153"/>
      <c r="HM85" s="153"/>
      <c r="HN85" s="153"/>
      <c r="HO85" s="153"/>
      <c r="HP85" s="153"/>
      <c r="HQ85" s="153"/>
      <c r="HR85" s="153"/>
      <c r="HS85" s="153"/>
      <c r="HT85" s="153"/>
      <c r="HU85" s="153"/>
      <c r="HV85" s="153"/>
      <c r="HW85" s="153"/>
      <c r="HX85" s="153"/>
      <c r="HY85" s="153"/>
      <c r="HZ85" s="153"/>
      <c r="IA85" s="153"/>
      <c r="IB85" s="153"/>
      <c r="IC85" s="153"/>
      <c r="ID85" s="153"/>
      <c r="IE85" s="15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  <c r="IV85" s="3"/>
    </row>
    <row r="86" spans="1:256" s="154" customFormat="1" x14ac:dyDescent="0.2">
      <c r="A86" s="150"/>
      <c r="B86" s="147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150"/>
      <c r="X86" s="150"/>
      <c r="Y86" s="150"/>
      <c r="Z86" s="150"/>
      <c r="AA86" s="150"/>
      <c r="AB86" s="150"/>
      <c r="AC86" s="150"/>
      <c r="AD86" s="150"/>
      <c r="AE86" s="150"/>
      <c r="AF86" s="150"/>
      <c r="AG86" s="150"/>
      <c r="AH86" s="150"/>
      <c r="AI86" s="150"/>
      <c r="AJ86" s="150"/>
      <c r="AK86" s="150"/>
      <c r="AL86" s="150"/>
      <c r="AM86" s="150"/>
      <c r="AN86" s="150"/>
      <c r="AO86" s="150"/>
      <c r="AP86" s="150"/>
      <c r="AQ86" s="150"/>
      <c r="AR86" s="150"/>
      <c r="AS86" s="150"/>
      <c r="AT86" s="150"/>
      <c r="AU86" s="150"/>
      <c r="AV86" s="150"/>
      <c r="AW86" s="150"/>
      <c r="AX86" s="150"/>
      <c r="AY86" s="150"/>
      <c r="AZ86" s="150"/>
      <c r="BA86" s="150"/>
      <c r="BB86" s="150"/>
      <c r="BC86" s="150"/>
      <c r="BD86" s="150"/>
      <c r="BE86" s="150"/>
      <c r="BF86" s="150"/>
      <c r="BG86" s="150"/>
      <c r="BH86" s="150"/>
      <c r="BI86" s="150"/>
      <c r="BJ86" s="150"/>
      <c r="BK86" s="150"/>
      <c r="BL86" s="150"/>
      <c r="BM86" s="150"/>
      <c r="BN86" s="150"/>
      <c r="BO86" s="150"/>
      <c r="BP86" s="150"/>
      <c r="BQ86" s="150"/>
      <c r="BR86" s="150"/>
      <c r="BS86" s="150"/>
      <c r="BT86" s="150"/>
      <c r="BU86" s="150"/>
      <c r="BV86" s="150"/>
      <c r="BW86" s="150"/>
      <c r="BX86" s="150"/>
      <c r="BY86" s="150"/>
      <c r="BZ86" s="150"/>
      <c r="CA86" s="150"/>
      <c r="CB86" s="150"/>
      <c r="CC86" s="150"/>
      <c r="CD86" s="150"/>
      <c r="CE86" s="150"/>
      <c r="CF86" s="150"/>
      <c r="CG86" s="150"/>
      <c r="CH86" s="150"/>
      <c r="CI86" s="150"/>
      <c r="CJ86" s="150"/>
      <c r="CK86" s="150"/>
      <c r="CL86" s="150"/>
      <c r="CM86" s="150"/>
      <c r="CN86" s="150"/>
      <c r="CO86" s="150"/>
      <c r="CP86" s="150"/>
      <c r="CQ86" s="150"/>
      <c r="CR86" s="150"/>
      <c r="CS86" s="150"/>
      <c r="CT86" s="150"/>
      <c r="CU86" s="150"/>
      <c r="CV86" s="150"/>
      <c r="CW86" s="150"/>
      <c r="CX86" s="150"/>
      <c r="CY86" s="150"/>
      <c r="CZ86" s="150"/>
      <c r="DA86" s="150"/>
      <c r="DB86" s="150"/>
      <c r="DC86" s="150"/>
      <c r="DD86" s="150"/>
      <c r="DE86" s="150"/>
      <c r="DF86" s="150"/>
      <c r="DG86" s="150"/>
      <c r="DH86" s="150"/>
      <c r="DI86" s="150"/>
      <c r="DJ86" s="150"/>
      <c r="DK86" s="150"/>
      <c r="DL86" s="150"/>
      <c r="DM86" s="150"/>
      <c r="DN86" s="150"/>
      <c r="DO86" s="150"/>
      <c r="DP86" s="150"/>
      <c r="DQ86" s="150"/>
      <c r="DR86" s="150"/>
      <c r="DS86" s="150"/>
      <c r="DT86" s="150"/>
      <c r="DU86" s="150"/>
      <c r="DV86" s="150"/>
      <c r="DW86" s="150"/>
      <c r="DX86" s="150"/>
      <c r="DY86" s="150"/>
      <c r="DZ86" s="150"/>
      <c r="EA86" s="150"/>
      <c r="EB86" s="150"/>
      <c r="EC86" s="150"/>
      <c r="ED86" s="150"/>
      <c r="EE86" s="150"/>
      <c r="EF86" s="150"/>
      <c r="EG86" s="150"/>
      <c r="EH86" s="150"/>
      <c r="EI86" s="150"/>
      <c r="EJ86" s="150"/>
      <c r="EK86" s="150"/>
      <c r="EL86" s="150"/>
      <c r="EM86" s="150"/>
      <c r="EN86" s="150"/>
      <c r="EO86" s="150"/>
      <c r="EP86" s="150"/>
      <c r="EQ86" s="150"/>
      <c r="ER86" s="150"/>
      <c r="ES86" s="150"/>
      <c r="ET86" s="150"/>
      <c r="EU86" s="150"/>
      <c r="EV86" s="150"/>
      <c r="EW86" s="150"/>
      <c r="EX86" s="150"/>
      <c r="EY86" s="150"/>
      <c r="EZ86" s="150"/>
      <c r="FA86" s="150"/>
      <c r="FB86" s="150"/>
      <c r="FC86" s="150"/>
      <c r="FD86" s="150"/>
      <c r="FE86" s="150"/>
      <c r="FF86" s="150"/>
      <c r="FG86" s="150"/>
      <c r="FH86" s="150"/>
      <c r="FI86" s="150"/>
      <c r="FJ86" s="150"/>
      <c r="FK86" s="150"/>
      <c r="FL86" s="150"/>
      <c r="FM86" s="150"/>
      <c r="FN86" s="150"/>
      <c r="FO86" s="150"/>
      <c r="FP86" s="150"/>
      <c r="FQ86" s="150"/>
      <c r="FR86" s="150"/>
      <c r="FS86" s="150"/>
      <c r="FT86" s="150"/>
      <c r="FU86" s="150"/>
      <c r="FV86" s="150"/>
      <c r="FW86" s="150"/>
      <c r="FX86" s="150"/>
      <c r="FY86" s="150"/>
      <c r="FZ86" s="150"/>
      <c r="GA86" s="150"/>
      <c r="GB86" s="150"/>
      <c r="GC86" s="150"/>
      <c r="GD86" s="150"/>
      <c r="GE86" s="150"/>
      <c r="GF86" s="150"/>
      <c r="GG86" s="150"/>
      <c r="GH86" s="150"/>
      <c r="GI86" s="150"/>
      <c r="GJ86" s="153"/>
      <c r="GK86" s="153"/>
      <c r="GL86" s="153"/>
      <c r="GM86" s="153"/>
      <c r="GN86" s="153"/>
      <c r="GO86" s="153"/>
      <c r="GP86" s="153"/>
      <c r="GQ86" s="153"/>
      <c r="GR86" s="153"/>
      <c r="GS86" s="153"/>
      <c r="GT86" s="153"/>
      <c r="GU86" s="153"/>
      <c r="GV86" s="153"/>
      <c r="GW86" s="153"/>
      <c r="GX86" s="153"/>
      <c r="GY86" s="153"/>
      <c r="GZ86" s="153"/>
      <c r="HA86" s="153"/>
      <c r="HB86" s="153"/>
      <c r="HC86" s="153"/>
      <c r="HD86" s="153"/>
      <c r="HE86" s="153"/>
      <c r="HF86" s="153"/>
      <c r="HG86" s="153"/>
      <c r="HH86" s="153"/>
      <c r="HI86" s="153"/>
      <c r="HJ86" s="153"/>
      <c r="HK86" s="153"/>
      <c r="HL86" s="153"/>
      <c r="HM86" s="153"/>
      <c r="HN86" s="153"/>
      <c r="HO86" s="153"/>
      <c r="HP86" s="153"/>
      <c r="HQ86" s="153"/>
      <c r="HR86" s="153"/>
      <c r="HS86" s="153"/>
      <c r="HT86" s="153"/>
      <c r="HU86" s="153"/>
      <c r="HV86" s="153"/>
      <c r="HW86" s="153"/>
      <c r="HX86" s="153"/>
      <c r="HY86" s="153"/>
      <c r="HZ86" s="153"/>
      <c r="IA86" s="153"/>
      <c r="IB86" s="153"/>
      <c r="IC86" s="153"/>
      <c r="ID86" s="153"/>
      <c r="IE86" s="15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  <c r="IV86" s="3"/>
    </row>
    <row r="87" spans="1:256" s="154" customFormat="1" x14ac:dyDescent="0.2">
      <c r="A87" s="150"/>
      <c r="B87" s="147"/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0"/>
      <c r="W87" s="150"/>
      <c r="X87" s="150"/>
      <c r="Y87" s="150"/>
      <c r="Z87" s="150"/>
      <c r="AA87" s="150"/>
      <c r="AB87" s="150"/>
      <c r="AC87" s="150"/>
      <c r="AD87" s="150"/>
      <c r="AE87" s="150"/>
      <c r="AF87" s="150"/>
      <c r="AG87" s="150"/>
      <c r="AH87" s="150"/>
      <c r="AI87" s="150"/>
      <c r="AJ87" s="150"/>
      <c r="AK87" s="150"/>
      <c r="AL87" s="150"/>
      <c r="AM87" s="150"/>
      <c r="AN87" s="150"/>
      <c r="AO87" s="150"/>
      <c r="AP87" s="150"/>
      <c r="AQ87" s="150"/>
      <c r="AR87" s="150"/>
      <c r="AS87" s="150"/>
      <c r="AT87" s="150"/>
      <c r="AU87" s="150"/>
      <c r="AV87" s="150"/>
      <c r="AW87" s="150"/>
      <c r="AX87" s="150"/>
      <c r="AY87" s="150"/>
      <c r="AZ87" s="150"/>
      <c r="BA87" s="150"/>
      <c r="BB87" s="150"/>
      <c r="BC87" s="150"/>
      <c r="BD87" s="150"/>
      <c r="BE87" s="150"/>
      <c r="BF87" s="150"/>
      <c r="BG87" s="150"/>
      <c r="BH87" s="150"/>
      <c r="BI87" s="150"/>
      <c r="BJ87" s="150"/>
      <c r="BK87" s="150"/>
      <c r="BL87" s="150"/>
      <c r="BM87" s="150"/>
      <c r="BN87" s="150"/>
      <c r="BO87" s="150"/>
      <c r="BP87" s="150"/>
      <c r="BQ87" s="150"/>
      <c r="BR87" s="150"/>
      <c r="BS87" s="150"/>
      <c r="BT87" s="150"/>
      <c r="BU87" s="150"/>
      <c r="BV87" s="150"/>
      <c r="BW87" s="150"/>
      <c r="BX87" s="150"/>
      <c r="BY87" s="150"/>
      <c r="BZ87" s="150"/>
      <c r="CA87" s="150"/>
      <c r="CB87" s="150"/>
      <c r="CC87" s="150"/>
      <c r="CD87" s="150"/>
      <c r="CE87" s="150"/>
      <c r="CF87" s="150"/>
      <c r="CG87" s="150"/>
      <c r="CH87" s="150"/>
      <c r="CI87" s="150"/>
      <c r="CJ87" s="150"/>
      <c r="CK87" s="150"/>
      <c r="CL87" s="150"/>
      <c r="CM87" s="150"/>
      <c r="CN87" s="150"/>
      <c r="CO87" s="150"/>
      <c r="CP87" s="150"/>
      <c r="CQ87" s="150"/>
      <c r="CR87" s="150"/>
      <c r="CS87" s="150"/>
      <c r="CT87" s="150"/>
      <c r="CU87" s="150"/>
      <c r="CV87" s="150"/>
      <c r="CW87" s="150"/>
      <c r="CX87" s="150"/>
      <c r="CY87" s="150"/>
      <c r="CZ87" s="150"/>
      <c r="DA87" s="150"/>
      <c r="DB87" s="150"/>
      <c r="DC87" s="150"/>
      <c r="DD87" s="150"/>
      <c r="DE87" s="150"/>
      <c r="DF87" s="150"/>
      <c r="DG87" s="150"/>
      <c r="DH87" s="150"/>
      <c r="DI87" s="150"/>
      <c r="DJ87" s="150"/>
      <c r="DK87" s="150"/>
      <c r="DL87" s="150"/>
      <c r="DM87" s="150"/>
      <c r="DN87" s="150"/>
      <c r="DO87" s="150"/>
      <c r="DP87" s="150"/>
      <c r="DQ87" s="150"/>
      <c r="DR87" s="150"/>
      <c r="DS87" s="150"/>
      <c r="DT87" s="150"/>
      <c r="DU87" s="150"/>
      <c r="DV87" s="150"/>
      <c r="DW87" s="150"/>
      <c r="DX87" s="150"/>
      <c r="DY87" s="150"/>
      <c r="DZ87" s="150"/>
      <c r="EA87" s="150"/>
      <c r="EB87" s="150"/>
      <c r="EC87" s="150"/>
      <c r="ED87" s="150"/>
      <c r="EE87" s="150"/>
      <c r="EF87" s="150"/>
      <c r="EG87" s="150"/>
      <c r="EH87" s="150"/>
      <c r="EI87" s="150"/>
      <c r="EJ87" s="150"/>
      <c r="EK87" s="150"/>
      <c r="EL87" s="150"/>
      <c r="EM87" s="150"/>
      <c r="EN87" s="150"/>
      <c r="EO87" s="150"/>
      <c r="EP87" s="150"/>
      <c r="EQ87" s="150"/>
      <c r="ER87" s="150"/>
      <c r="ES87" s="150"/>
      <c r="ET87" s="150"/>
      <c r="EU87" s="150"/>
      <c r="EV87" s="150"/>
      <c r="EW87" s="150"/>
      <c r="EX87" s="150"/>
      <c r="EY87" s="150"/>
      <c r="EZ87" s="150"/>
      <c r="FA87" s="150"/>
      <c r="FB87" s="150"/>
      <c r="FC87" s="150"/>
      <c r="FD87" s="150"/>
      <c r="FE87" s="150"/>
      <c r="FF87" s="150"/>
      <c r="FG87" s="150"/>
      <c r="FH87" s="150"/>
      <c r="FI87" s="150"/>
      <c r="FJ87" s="150"/>
      <c r="FK87" s="150"/>
      <c r="FL87" s="150"/>
      <c r="FM87" s="150"/>
      <c r="FN87" s="150"/>
      <c r="FO87" s="150"/>
      <c r="FP87" s="150"/>
      <c r="FQ87" s="150"/>
      <c r="FR87" s="150"/>
      <c r="FS87" s="150"/>
      <c r="FT87" s="150"/>
      <c r="FU87" s="150"/>
      <c r="FV87" s="150"/>
      <c r="FW87" s="150"/>
      <c r="FX87" s="150"/>
      <c r="FY87" s="150"/>
      <c r="FZ87" s="150"/>
      <c r="GA87" s="150"/>
      <c r="GB87" s="150"/>
      <c r="GC87" s="150"/>
      <c r="GD87" s="150"/>
      <c r="GE87" s="150"/>
      <c r="GF87" s="150"/>
      <c r="GG87" s="150"/>
      <c r="GH87" s="150"/>
      <c r="GI87" s="150"/>
      <c r="GJ87" s="153"/>
      <c r="GK87" s="153"/>
      <c r="GL87" s="153"/>
      <c r="GM87" s="153"/>
      <c r="GN87" s="153"/>
      <c r="GO87" s="153"/>
      <c r="GP87" s="153"/>
      <c r="GQ87" s="153"/>
      <c r="GR87" s="153"/>
      <c r="GS87" s="153"/>
      <c r="GT87" s="153"/>
      <c r="GU87" s="153"/>
      <c r="GV87" s="153"/>
      <c r="GW87" s="153"/>
      <c r="GX87" s="153"/>
      <c r="GY87" s="153"/>
      <c r="GZ87" s="153"/>
      <c r="HA87" s="153"/>
      <c r="HB87" s="153"/>
      <c r="HC87" s="153"/>
      <c r="HD87" s="153"/>
      <c r="HE87" s="153"/>
      <c r="HF87" s="153"/>
      <c r="HG87" s="153"/>
      <c r="HH87" s="153"/>
      <c r="HI87" s="153"/>
      <c r="HJ87" s="153"/>
      <c r="HK87" s="153"/>
      <c r="HL87" s="153"/>
      <c r="HM87" s="153"/>
      <c r="HN87" s="153"/>
      <c r="HO87" s="153"/>
      <c r="HP87" s="153"/>
      <c r="HQ87" s="153"/>
      <c r="HR87" s="153"/>
      <c r="HS87" s="153"/>
      <c r="HT87" s="153"/>
      <c r="HU87" s="153"/>
      <c r="HV87" s="153"/>
      <c r="HW87" s="153"/>
      <c r="HX87" s="153"/>
      <c r="HY87" s="153"/>
      <c r="HZ87" s="153"/>
      <c r="IA87" s="153"/>
      <c r="IB87" s="153"/>
      <c r="IC87" s="153"/>
      <c r="ID87" s="153"/>
      <c r="IE87" s="15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  <c r="IV87" s="3"/>
    </row>
    <row r="88" spans="1:256" s="154" customFormat="1" x14ac:dyDescent="0.2">
      <c r="A88" s="150"/>
      <c r="B88" s="147"/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Z88" s="150"/>
      <c r="AA88" s="150"/>
      <c r="AB88" s="150"/>
      <c r="AC88" s="150"/>
      <c r="AD88" s="150"/>
      <c r="AE88" s="150"/>
      <c r="AF88" s="150"/>
      <c r="AG88" s="150"/>
      <c r="AH88" s="150"/>
      <c r="AI88" s="150"/>
      <c r="AJ88" s="150"/>
      <c r="AK88" s="150"/>
      <c r="AL88" s="150"/>
      <c r="AM88" s="150"/>
      <c r="AN88" s="150"/>
      <c r="AO88" s="150"/>
      <c r="AP88" s="150"/>
      <c r="AQ88" s="150"/>
      <c r="AR88" s="150"/>
      <c r="AS88" s="150"/>
      <c r="AT88" s="150"/>
      <c r="AU88" s="150"/>
      <c r="AV88" s="150"/>
      <c r="AW88" s="150"/>
      <c r="AX88" s="150"/>
      <c r="AY88" s="150"/>
      <c r="AZ88" s="150"/>
      <c r="BA88" s="150"/>
      <c r="BB88" s="150"/>
      <c r="BC88" s="150"/>
      <c r="BD88" s="150"/>
      <c r="BE88" s="150"/>
      <c r="BF88" s="150"/>
      <c r="BG88" s="150"/>
      <c r="BH88" s="150"/>
      <c r="BI88" s="150"/>
      <c r="BJ88" s="150"/>
      <c r="BK88" s="150"/>
      <c r="BL88" s="150"/>
      <c r="BM88" s="150"/>
      <c r="BN88" s="150"/>
      <c r="BO88" s="150"/>
      <c r="BP88" s="150"/>
      <c r="BQ88" s="150"/>
      <c r="BR88" s="150"/>
      <c r="BS88" s="150"/>
      <c r="BT88" s="150"/>
      <c r="BU88" s="150"/>
      <c r="BV88" s="150"/>
      <c r="BW88" s="150"/>
      <c r="BX88" s="150"/>
      <c r="BY88" s="150"/>
      <c r="BZ88" s="150"/>
      <c r="CA88" s="150"/>
      <c r="CB88" s="150"/>
      <c r="CC88" s="150"/>
      <c r="CD88" s="150"/>
      <c r="CE88" s="150"/>
      <c r="CF88" s="150"/>
      <c r="CG88" s="150"/>
      <c r="CH88" s="150"/>
      <c r="CI88" s="150"/>
      <c r="CJ88" s="150"/>
      <c r="CK88" s="150"/>
      <c r="CL88" s="150"/>
      <c r="CM88" s="150"/>
      <c r="CN88" s="150"/>
      <c r="CO88" s="150"/>
      <c r="CP88" s="150"/>
      <c r="CQ88" s="150"/>
      <c r="CR88" s="150"/>
      <c r="CS88" s="150"/>
      <c r="CT88" s="150"/>
      <c r="CU88" s="150"/>
      <c r="CV88" s="150"/>
      <c r="CW88" s="150"/>
      <c r="CX88" s="150"/>
      <c r="CY88" s="150"/>
      <c r="CZ88" s="150"/>
      <c r="DA88" s="150"/>
      <c r="DB88" s="150"/>
      <c r="DC88" s="150"/>
      <c r="DD88" s="150"/>
      <c r="DE88" s="150"/>
      <c r="DF88" s="150"/>
      <c r="DG88" s="150"/>
      <c r="DH88" s="150"/>
      <c r="DI88" s="150"/>
      <c r="DJ88" s="150"/>
      <c r="DK88" s="150"/>
      <c r="DL88" s="150"/>
      <c r="DM88" s="150"/>
      <c r="DN88" s="150"/>
      <c r="DO88" s="150"/>
      <c r="DP88" s="150"/>
      <c r="DQ88" s="150"/>
      <c r="DR88" s="150"/>
      <c r="DS88" s="150"/>
      <c r="DT88" s="150"/>
      <c r="DU88" s="150"/>
      <c r="DV88" s="150"/>
      <c r="DW88" s="150"/>
      <c r="DX88" s="150"/>
      <c r="DY88" s="150"/>
      <c r="DZ88" s="150"/>
      <c r="EA88" s="150"/>
      <c r="EB88" s="150"/>
      <c r="EC88" s="150"/>
      <c r="ED88" s="150"/>
      <c r="EE88" s="150"/>
      <c r="EF88" s="150"/>
      <c r="EG88" s="150"/>
      <c r="EH88" s="150"/>
      <c r="EI88" s="150"/>
      <c r="EJ88" s="150"/>
      <c r="EK88" s="150"/>
      <c r="EL88" s="150"/>
      <c r="EM88" s="150"/>
      <c r="EN88" s="150"/>
      <c r="EO88" s="150"/>
      <c r="EP88" s="150"/>
      <c r="EQ88" s="150"/>
      <c r="ER88" s="150"/>
      <c r="ES88" s="150"/>
      <c r="ET88" s="150"/>
      <c r="EU88" s="150"/>
      <c r="EV88" s="150"/>
      <c r="EW88" s="150"/>
      <c r="EX88" s="150"/>
      <c r="EY88" s="150"/>
      <c r="EZ88" s="150"/>
      <c r="FA88" s="150"/>
      <c r="FB88" s="150"/>
      <c r="FC88" s="150"/>
      <c r="FD88" s="150"/>
      <c r="FE88" s="150"/>
      <c r="FF88" s="150"/>
      <c r="FG88" s="150"/>
      <c r="FH88" s="150"/>
      <c r="FI88" s="150"/>
      <c r="FJ88" s="150"/>
      <c r="FK88" s="150"/>
      <c r="FL88" s="150"/>
      <c r="FM88" s="150"/>
      <c r="FN88" s="150"/>
      <c r="FO88" s="150"/>
      <c r="FP88" s="150"/>
      <c r="FQ88" s="150"/>
      <c r="FR88" s="150"/>
      <c r="FS88" s="150"/>
      <c r="FT88" s="150"/>
      <c r="FU88" s="150"/>
      <c r="FV88" s="150"/>
      <c r="FW88" s="150"/>
      <c r="FX88" s="150"/>
      <c r="FY88" s="150"/>
      <c r="FZ88" s="150"/>
      <c r="GA88" s="150"/>
      <c r="GB88" s="150"/>
      <c r="GC88" s="150"/>
      <c r="GD88" s="150"/>
      <c r="GE88" s="150"/>
      <c r="GF88" s="150"/>
      <c r="GG88" s="150"/>
      <c r="GH88" s="150"/>
      <c r="GI88" s="150"/>
      <c r="GJ88" s="153"/>
      <c r="GK88" s="153"/>
      <c r="GL88" s="153"/>
      <c r="GM88" s="153"/>
      <c r="GN88" s="153"/>
      <c r="GO88" s="153"/>
      <c r="GP88" s="153"/>
      <c r="GQ88" s="153"/>
      <c r="GR88" s="153"/>
      <c r="GS88" s="153"/>
      <c r="GT88" s="153"/>
      <c r="GU88" s="153"/>
      <c r="GV88" s="153"/>
      <c r="GW88" s="153"/>
      <c r="GX88" s="153"/>
      <c r="GY88" s="153"/>
      <c r="GZ88" s="153"/>
      <c r="HA88" s="153"/>
      <c r="HB88" s="153"/>
      <c r="HC88" s="153"/>
      <c r="HD88" s="153"/>
      <c r="HE88" s="153"/>
      <c r="HF88" s="153"/>
      <c r="HG88" s="153"/>
      <c r="HH88" s="153"/>
      <c r="HI88" s="153"/>
      <c r="HJ88" s="153"/>
      <c r="HK88" s="153"/>
      <c r="HL88" s="153"/>
      <c r="HM88" s="153"/>
      <c r="HN88" s="153"/>
      <c r="HO88" s="153"/>
      <c r="HP88" s="153"/>
      <c r="HQ88" s="153"/>
      <c r="HR88" s="153"/>
      <c r="HS88" s="153"/>
      <c r="HT88" s="153"/>
      <c r="HU88" s="153"/>
      <c r="HV88" s="153"/>
      <c r="HW88" s="153"/>
      <c r="HX88" s="153"/>
      <c r="HY88" s="153"/>
      <c r="HZ88" s="153"/>
      <c r="IA88" s="153"/>
      <c r="IB88" s="153"/>
      <c r="IC88" s="153"/>
      <c r="ID88" s="153"/>
      <c r="IE88" s="15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  <c r="IV88" s="3"/>
    </row>
    <row r="89" spans="1:256" s="154" customFormat="1" x14ac:dyDescent="0.2">
      <c r="A89" s="150"/>
      <c r="B89" s="147"/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  <c r="Z89" s="150"/>
      <c r="AA89" s="150"/>
      <c r="AB89" s="150"/>
      <c r="AC89" s="150"/>
      <c r="AD89" s="150"/>
      <c r="AE89" s="150"/>
      <c r="AF89" s="150"/>
      <c r="AG89" s="150"/>
      <c r="AH89" s="150"/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AU89" s="150"/>
      <c r="AV89" s="150"/>
      <c r="AW89" s="150"/>
      <c r="AX89" s="150"/>
      <c r="AY89" s="150"/>
      <c r="AZ89" s="150"/>
      <c r="BA89" s="150"/>
      <c r="BB89" s="150"/>
      <c r="BC89" s="150"/>
      <c r="BD89" s="150"/>
      <c r="BE89" s="150"/>
      <c r="BF89" s="150"/>
      <c r="BG89" s="150"/>
      <c r="BH89" s="150"/>
      <c r="BI89" s="150"/>
      <c r="BJ89" s="150"/>
      <c r="BK89" s="150"/>
      <c r="BL89" s="150"/>
      <c r="BM89" s="150"/>
      <c r="BN89" s="150"/>
      <c r="BO89" s="150"/>
      <c r="BP89" s="150"/>
      <c r="BQ89" s="150"/>
      <c r="BR89" s="150"/>
      <c r="BS89" s="150"/>
      <c r="BT89" s="150"/>
      <c r="BU89" s="150"/>
      <c r="BV89" s="150"/>
      <c r="BW89" s="150"/>
      <c r="BX89" s="150"/>
      <c r="BY89" s="150"/>
      <c r="BZ89" s="150"/>
      <c r="CA89" s="150"/>
      <c r="CB89" s="150"/>
      <c r="CC89" s="150"/>
      <c r="CD89" s="150"/>
      <c r="CE89" s="150"/>
      <c r="CF89" s="150"/>
      <c r="CG89" s="150"/>
      <c r="CH89" s="150"/>
      <c r="CI89" s="150"/>
      <c r="CJ89" s="150"/>
      <c r="CK89" s="150"/>
      <c r="CL89" s="150"/>
      <c r="CM89" s="150"/>
      <c r="CN89" s="150"/>
      <c r="CO89" s="150"/>
      <c r="CP89" s="150"/>
      <c r="CQ89" s="150"/>
      <c r="CR89" s="150"/>
      <c r="CS89" s="150"/>
      <c r="CT89" s="150"/>
      <c r="CU89" s="150"/>
      <c r="CV89" s="150"/>
      <c r="CW89" s="150"/>
      <c r="CX89" s="150"/>
      <c r="CY89" s="150"/>
      <c r="CZ89" s="150"/>
      <c r="DA89" s="150"/>
      <c r="DB89" s="150"/>
      <c r="DC89" s="150"/>
      <c r="DD89" s="150"/>
      <c r="DE89" s="150"/>
      <c r="DF89" s="150"/>
      <c r="DG89" s="150"/>
      <c r="DH89" s="150"/>
      <c r="DI89" s="150"/>
      <c r="DJ89" s="150"/>
      <c r="DK89" s="150"/>
      <c r="DL89" s="150"/>
      <c r="DM89" s="150"/>
      <c r="DN89" s="150"/>
      <c r="DO89" s="150"/>
      <c r="DP89" s="150"/>
      <c r="DQ89" s="150"/>
      <c r="DR89" s="150"/>
      <c r="DS89" s="150"/>
      <c r="DT89" s="150"/>
      <c r="DU89" s="150"/>
      <c r="DV89" s="150"/>
      <c r="DW89" s="150"/>
      <c r="DX89" s="150"/>
      <c r="DY89" s="150"/>
      <c r="DZ89" s="150"/>
      <c r="EA89" s="150"/>
      <c r="EB89" s="150"/>
      <c r="EC89" s="150"/>
      <c r="ED89" s="150"/>
      <c r="EE89" s="150"/>
      <c r="EF89" s="150"/>
      <c r="EG89" s="150"/>
      <c r="EH89" s="150"/>
      <c r="EI89" s="150"/>
      <c r="EJ89" s="150"/>
      <c r="EK89" s="150"/>
      <c r="EL89" s="150"/>
      <c r="EM89" s="150"/>
      <c r="EN89" s="150"/>
      <c r="EO89" s="150"/>
      <c r="EP89" s="150"/>
      <c r="EQ89" s="150"/>
      <c r="ER89" s="150"/>
      <c r="ES89" s="150"/>
      <c r="ET89" s="150"/>
      <c r="EU89" s="150"/>
      <c r="EV89" s="150"/>
      <c r="EW89" s="150"/>
      <c r="EX89" s="150"/>
      <c r="EY89" s="150"/>
      <c r="EZ89" s="150"/>
      <c r="FA89" s="150"/>
      <c r="FB89" s="150"/>
      <c r="FC89" s="150"/>
      <c r="FD89" s="150"/>
      <c r="FE89" s="150"/>
      <c r="FF89" s="150"/>
      <c r="FG89" s="150"/>
      <c r="FH89" s="150"/>
      <c r="FI89" s="150"/>
      <c r="FJ89" s="150"/>
      <c r="FK89" s="150"/>
      <c r="FL89" s="150"/>
      <c r="FM89" s="150"/>
      <c r="FN89" s="150"/>
      <c r="FO89" s="150"/>
      <c r="FP89" s="150"/>
      <c r="FQ89" s="150"/>
      <c r="FR89" s="150"/>
      <c r="FS89" s="150"/>
      <c r="FT89" s="150"/>
      <c r="FU89" s="150"/>
      <c r="FV89" s="150"/>
      <c r="FW89" s="150"/>
      <c r="FX89" s="150"/>
      <c r="FY89" s="150"/>
      <c r="FZ89" s="150"/>
      <c r="GA89" s="150"/>
      <c r="GB89" s="150"/>
      <c r="GC89" s="150"/>
      <c r="GD89" s="150"/>
      <c r="GE89" s="150"/>
      <c r="GF89" s="150"/>
      <c r="GG89" s="150"/>
      <c r="GH89" s="150"/>
      <c r="GI89" s="150"/>
      <c r="GJ89" s="153"/>
      <c r="GK89" s="153"/>
      <c r="GL89" s="153"/>
      <c r="GM89" s="153"/>
      <c r="GN89" s="153"/>
      <c r="GO89" s="153"/>
      <c r="GP89" s="153"/>
      <c r="GQ89" s="153"/>
      <c r="GR89" s="153"/>
      <c r="GS89" s="153"/>
      <c r="GT89" s="153"/>
      <c r="GU89" s="153"/>
      <c r="GV89" s="153"/>
      <c r="GW89" s="153"/>
      <c r="GX89" s="153"/>
      <c r="GY89" s="153"/>
      <c r="GZ89" s="153"/>
      <c r="HA89" s="153"/>
      <c r="HB89" s="153"/>
      <c r="HC89" s="153"/>
      <c r="HD89" s="153"/>
      <c r="HE89" s="153"/>
      <c r="HF89" s="153"/>
      <c r="HG89" s="153"/>
      <c r="HH89" s="153"/>
      <c r="HI89" s="153"/>
      <c r="HJ89" s="153"/>
      <c r="HK89" s="153"/>
      <c r="HL89" s="153"/>
      <c r="HM89" s="153"/>
      <c r="HN89" s="153"/>
      <c r="HO89" s="153"/>
      <c r="HP89" s="153"/>
      <c r="HQ89" s="153"/>
      <c r="HR89" s="153"/>
      <c r="HS89" s="153"/>
      <c r="HT89" s="153"/>
      <c r="HU89" s="153"/>
      <c r="HV89" s="153"/>
      <c r="HW89" s="153"/>
      <c r="HX89" s="153"/>
      <c r="HY89" s="153"/>
      <c r="HZ89" s="153"/>
      <c r="IA89" s="153"/>
      <c r="IB89" s="153"/>
      <c r="IC89" s="153"/>
      <c r="ID89" s="153"/>
      <c r="IE89" s="15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  <c r="IV89" s="3"/>
    </row>
    <row r="90" spans="1:256" s="154" customFormat="1" x14ac:dyDescent="0.2">
      <c r="A90" s="150"/>
      <c r="B90" s="147"/>
      <c r="C90" s="150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150"/>
      <c r="AE90" s="150"/>
      <c r="AF90" s="150"/>
      <c r="AG90" s="150"/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AU90" s="150"/>
      <c r="AV90" s="150"/>
      <c r="AW90" s="150"/>
      <c r="AX90" s="150"/>
      <c r="AY90" s="150"/>
      <c r="AZ90" s="150"/>
      <c r="BA90" s="150"/>
      <c r="BB90" s="150"/>
      <c r="BC90" s="150"/>
      <c r="BD90" s="150"/>
      <c r="BE90" s="150"/>
      <c r="BF90" s="150"/>
      <c r="BG90" s="150"/>
      <c r="BH90" s="150"/>
      <c r="BI90" s="150"/>
      <c r="BJ90" s="150"/>
      <c r="BK90" s="150"/>
      <c r="BL90" s="150"/>
      <c r="BM90" s="150"/>
      <c r="BN90" s="150"/>
      <c r="BO90" s="150"/>
      <c r="BP90" s="150"/>
      <c r="BQ90" s="150"/>
      <c r="BR90" s="150"/>
      <c r="BS90" s="150"/>
      <c r="BT90" s="150"/>
      <c r="BU90" s="150"/>
      <c r="BV90" s="150"/>
      <c r="BW90" s="150"/>
      <c r="BX90" s="150"/>
      <c r="BY90" s="150"/>
      <c r="BZ90" s="150"/>
      <c r="CA90" s="150"/>
      <c r="CB90" s="150"/>
      <c r="CC90" s="150"/>
      <c r="CD90" s="150"/>
      <c r="CE90" s="150"/>
      <c r="CF90" s="150"/>
      <c r="CG90" s="150"/>
      <c r="CH90" s="150"/>
      <c r="CI90" s="150"/>
      <c r="CJ90" s="150"/>
      <c r="CK90" s="150"/>
      <c r="CL90" s="150"/>
      <c r="CM90" s="150"/>
      <c r="CN90" s="150"/>
      <c r="CO90" s="150"/>
      <c r="CP90" s="150"/>
      <c r="CQ90" s="150"/>
      <c r="CR90" s="150"/>
      <c r="CS90" s="150"/>
      <c r="CT90" s="150"/>
      <c r="CU90" s="150"/>
      <c r="CV90" s="150"/>
      <c r="CW90" s="150"/>
      <c r="CX90" s="150"/>
      <c r="CY90" s="150"/>
      <c r="CZ90" s="150"/>
      <c r="DA90" s="150"/>
      <c r="DB90" s="150"/>
      <c r="DC90" s="150"/>
      <c r="DD90" s="150"/>
      <c r="DE90" s="150"/>
      <c r="DF90" s="150"/>
      <c r="DG90" s="150"/>
      <c r="DH90" s="150"/>
      <c r="DI90" s="150"/>
      <c r="DJ90" s="150"/>
      <c r="DK90" s="150"/>
      <c r="DL90" s="150"/>
      <c r="DM90" s="150"/>
      <c r="DN90" s="150"/>
      <c r="DO90" s="150"/>
      <c r="DP90" s="150"/>
      <c r="DQ90" s="150"/>
      <c r="DR90" s="150"/>
      <c r="DS90" s="150"/>
      <c r="DT90" s="150"/>
      <c r="DU90" s="150"/>
      <c r="DV90" s="150"/>
      <c r="DW90" s="150"/>
      <c r="DX90" s="150"/>
      <c r="DY90" s="150"/>
      <c r="DZ90" s="150"/>
      <c r="EA90" s="150"/>
      <c r="EB90" s="150"/>
      <c r="EC90" s="150"/>
      <c r="ED90" s="150"/>
      <c r="EE90" s="150"/>
      <c r="EF90" s="150"/>
      <c r="EG90" s="150"/>
      <c r="EH90" s="150"/>
      <c r="EI90" s="150"/>
      <c r="EJ90" s="150"/>
      <c r="EK90" s="150"/>
      <c r="EL90" s="150"/>
      <c r="EM90" s="150"/>
      <c r="EN90" s="150"/>
      <c r="EO90" s="150"/>
      <c r="EP90" s="150"/>
      <c r="EQ90" s="150"/>
      <c r="ER90" s="150"/>
      <c r="ES90" s="150"/>
      <c r="ET90" s="150"/>
      <c r="EU90" s="150"/>
      <c r="EV90" s="150"/>
      <c r="EW90" s="150"/>
      <c r="EX90" s="150"/>
      <c r="EY90" s="150"/>
      <c r="EZ90" s="150"/>
      <c r="FA90" s="150"/>
      <c r="FB90" s="150"/>
      <c r="FC90" s="150"/>
      <c r="FD90" s="150"/>
      <c r="FE90" s="150"/>
      <c r="FF90" s="150"/>
      <c r="FG90" s="150"/>
      <c r="FH90" s="150"/>
      <c r="FI90" s="150"/>
      <c r="FJ90" s="150"/>
      <c r="FK90" s="150"/>
      <c r="FL90" s="150"/>
      <c r="FM90" s="150"/>
      <c r="FN90" s="150"/>
      <c r="FO90" s="150"/>
      <c r="FP90" s="150"/>
      <c r="FQ90" s="150"/>
      <c r="FR90" s="150"/>
      <c r="FS90" s="150"/>
      <c r="FT90" s="150"/>
      <c r="FU90" s="150"/>
      <c r="FV90" s="150"/>
      <c r="FW90" s="150"/>
      <c r="FX90" s="150"/>
      <c r="FY90" s="150"/>
      <c r="FZ90" s="150"/>
      <c r="GA90" s="150"/>
      <c r="GB90" s="150"/>
      <c r="GC90" s="150"/>
      <c r="GD90" s="150"/>
      <c r="GE90" s="150"/>
      <c r="GF90" s="150"/>
      <c r="GG90" s="150"/>
      <c r="GH90" s="150"/>
      <c r="GI90" s="150"/>
      <c r="GJ90" s="153"/>
      <c r="GK90" s="153"/>
      <c r="GL90" s="153"/>
      <c r="GM90" s="153"/>
      <c r="GN90" s="153"/>
      <c r="GO90" s="153"/>
      <c r="GP90" s="153"/>
      <c r="GQ90" s="153"/>
      <c r="GR90" s="153"/>
      <c r="GS90" s="153"/>
      <c r="GT90" s="153"/>
      <c r="GU90" s="153"/>
      <c r="GV90" s="153"/>
      <c r="GW90" s="153"/>
      <c r="GX90" s="153"/>
      <c r="GY90" s="153"/>
      <c r="GZ90" s="153"/>
      <c r="HA90" s="153"/>
      <c r="HB90" s="153"/>
      <c r="HC90" s="153"/>
      <c r="HD90" s="153"/>
      <c r="HE90" s="153"/>
      <c r="HF90" s="153"/>
      <c r="HG90" s="153"/>
      <c r="HH90" s="153"/>
      <c r="HI90" s="153"/>
      <c r="HJ90" s="153"/>
      <c r="HK90" s="153"/>
      <c r="HL90" s="153"/>
      <c r="HM90" s="153"/>
      <c r="HN90" s="153"/>
      <c r="HO90" s="153"/>
      <c r="HP90" s="153"/>
      <c r="HQ90" s="153"/>
      <c r="HR90" s="153"/>
      <c r="HS90" s="153"/>
      <c r="HT90" s="153"/>
      <c r="HU90" s="153"/>
      <c r="HV90" s="153"/>
      <c r="HW90" s="153"/>
      <c r="HX90" s="153"/>
      <c r="HY90" s="153"/>
      <c r="HZ90" s="153"/>
      <c r="IA90" s="153"/>
      <c r="IB90" s="153"/>
      <c r="IC90" s="153"/>
      <c r="ID90" s="153"/>
      <c r="IE90" s="15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  <c r="IV90" s="3"/>
    </row>
    <row r="91" spans="1:256" s="154" customFormat="1" x14ac:dyDescent="0.2">
      <c r="A91" s="150"/>
      <c r="B91" s="147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150"/>
      <c r="AA91" s="150"/>
      <c r="AB91" s="150"/>
      <c r="AC91" s="150"/>
      <c r="AD91" s="150"/>
      <c r="AE91" s="150"/>
      <c r="AF91" s="150"/>
      <c r="AG91" s="150"/>
      <c r="AH91" s="150"/>
      <c r="AI91" s="150"/>
      <c r="AJ91" s="150"/>
      <c r="AK91" s="150"/>
      <c r="AL91" s="150"/>
      <c r="AM91" s="150"/>
      <c r="AN91" s="150"/>
      <c r="AO91" s="150"/>
      <c r="AP91" s="150"/>
      <c r="AQ91" s="150"/>
      <c r="AR91" s="150"/>
      <c r="AS91" s="150"/>
      <c r="AT91" s="150"/>
      <c r="AU91" s="150"/>
      <c r="AV91" s="150"/>
      <c r="AW91" s="150"/>
      <c r="AX91" s="150"/>
      <c r="AY91" s="150"/>
      <c r="AZ91" s="150"/>
      <c r="BA91" s="150"/>
      <c r="BB91" s="150"/>
      <c r="BC91" s="150"/>
      <c r="BD91" s="150"/>
      <c r="BE91" s="150"/>
      <c r="BF91" s="150"/>
      <c r="BG91" s="150"/>
      <c r="BH91" s="150"/>
      <c r="BI91" s="150"/>
      <c r="BJ91" s="150"/>
      <c r="BK91" s="150"/>
      <c r="BL91" s="150"/>
      <c r="BM91" s="150"/>
      <c r="BN91" s="150"/>
      <c r="BO91" s="150"/>
      <c r="BP91" s="150"/>
      <c r="BQ91" s="150"/>
      <c r="BR91" s="150"/>
      <c r="BS91" s="150"/>
      <c r="BT91" s="150"/>
      <c r="BU91" s="150"/>
      <c r="BV91" s="150"/>
      <c r="BW91" s="150"/>
      <c r="BX91" s="150"/>
      <c r="BY91" s="150"/>
      <c r="BZ91" s="150"/>
      <c r="CA91" s="150"/>
      <c r="CB91" s="150"/>
      <c r="CC91" s="150"/>
      <c r="CD91" s="150"/>
      <c r="CE91" s="150"/>
      <c r="CF91" s="150"/>
      <c r="CG91" s="150"/>
      <c r="CH91" s="150"/>
      <c r="CI91" s="150"/>
      <c r="CJ91" s="150"/>
      <c r="CK91" s="150"/>
      <c r="CL91" s="150"/>
      <c r="CM91" s="150"/>
      <c r="CN91" s="150"/>
      <c r="CO91" s="150"/>
      <c r="CP91" s="150"/>
      <c r="CQ91" s="150"/>
      <c r="CR91" s="150"/>
      <c r="CS91" s="150"/>
      <c r="CT91" s="150"/>
      <c r="CU91" s="150"/>
      <c r="CV91" s="150"/>
      <c r="CW91" s="150"/>
      <c r="CX91" s="150"/>
      <c r="CY91" s="150"/>
      <c r="CZ91" s="150"/>
      <c r="DA91" s="150"/>
      <c r="DB91" s="150"/>
      <c r="DC91" s="150"/>
      <c r="DD91" s="150"/>
      <c r="DE91" s="150"/>
      <c r="DF91" s="150"/>
      <c r="DG91" s="150"/>
      <c r="DH91" s="150"/>
      <c r="DI91" s="150"/>
      <c r="DJ91" s="150"/>
      <c r="DK91" s="150"/>
      <c r="DL91" s="150"/>
      <c r="DM91" s="150"/>
      <c r="DN91" s="150"/>
      <c r="DO91" s="150"/>
      <c r="DP91" s="150"/>
      <c r="DQ91" s="150"/>
      <c r="DR91" s="150"/>
      <c r="DS91" s="150"/>
      <c r="DT91" s="150"/>
      <c r="DU91" s="150"/>
      <c r="DV91" s="150"/>
      <c r="DW91" s="150"/>
      <c r="DX91" s="150"/>
      <c r="DY91" s="150"/>
      <c r="DZ91" s="150"/>
      <c r="EA91" s="150"/>
      <c r="EB91" s="150"/>
      <c r="EC91" s="150"/>
      <c r="ED91" s="150"/>
      <c r="EE91" s="150"/>
      <c r="EF91" s="150"/>
      <c r="EG91" s="150"/>
      <c r="EH91" s="150"/>
      <c r="EI91" s="150"/>
      <c r="EJ91" s="150"/>
      <c r="EK91" s="150"/>
      <c r="EL91" s="150"/>
      <c r="EM91" s="150"/>
      <c r="EN91" s="150"/>
      <c r="EO91" s="150"/>
      <c r="EP91" s="150"/>
      <c r="EQ91" s="150"/>
      <c r="ER91" s="150"/>
      <c r="ES91" s="150"/>
      <c r="ET91" s="150"/>
      <c r="EU91" s="150"/>
      <c r="EV91" s="150"/>
      <c r="EW91" s="150"/>
      <c r="EX91" s="150"/>
      <c r="EY91" s="150"/>
      <c r="EZ91" s="150"/>
      <c r="FA91" s="150"/>
      <c r="FB91" s="150"/>
      <c r="FC91" s="150"/>
      <c r="FD91" s="150"/>
      <c r="FE91" s="150"/>
      <c r="FF91" s="150"/>
      <c r="FG91" s="150"/>
      <c r="FH91" s="150"/>
      <c r="FI91" s="150"/>
      <c r="FJ91" s="150"/>
      <c r="FK91" s="150"/>
      <c r="FL91" s="150"/>
      <c r="FM91" s="150"/>
      <c r="FN91" s="150"/>
      <c r="FO91" s="150"/>
      <c r="FP91" s="150"/>
      <c r="FQ91" s="150"/>
      <c r="FR91" s="150"/>
      <c r="FS91" s="150"/>
      <c r="FT91" s="150"/>
      <c r="FU91" s="150"/>
      <c r="FV91" s="150"/>
      <c r="FW91" s="150"/>
      <c r="FX91" s="150"/>
      <c r="FY91" s="150"/>
      <c r="FZ91" s="150"/>
      <c r="GA91" s="150"/>
      <c r="GB91" s="150"/>
      <c r="GC91" s="150"/>
      <c r="GD91" s="150"/>
      <c r="GE91" s="150"/>
      <c r="GF91" s="150"/>
      <c r="GG91" s="150"/>
      <c r="GH91" s="150"/>
      <c r="GI91" s="150"/>
      <c r="GJ91" s="153"/>
      <c r="GK91" s="153"/>
      <c r="GL91" s="153"/>
      <c r="GM91" s="153"/>
      <c r="GN91" s="153"/>
      <c r="GO91" s="153"/>
      <c r="GP91" s="153"/>
      <c r="GQ91" s="153"/>
      <c r="GR91" s="153"/>
      <c r="GS91" s="153"/>
      <c r="GT91" s="153"/>
      <c r="GU91" s="153"/>
      <c r="GV91" s="153"/>
      <c r="GW91" s="153"/>
      <c r="GX91" s="153"/>
      <c r="GY91" s="153"/>
      <c r="GZ91" s="153"/>
      <c r="HA91" s="153"/>
      <c r="HB91" s="153"/>
      <c r="HC91" s="153"/>
      <c r="HD91" s="153"/>
      <c r="HE91" s="153"/>
      <c r="HF91" s="153"/>
      <c r="HG91" s="153"/>
      <c r="HH91" s="153"/>
      <c r="HI91" s="153"/>
      <c r="HJ91" s="153"/>
      <c r="HK91" s="153"/>
      <c r="HL91" s="153"/>
      <c r="HM91" s="153"/>
      <c r="HN91" s="153"/>
      <c r="HO91" s="153"/>
      <c r="HP91" s="153"/>
      <c r="HQ91" s="153"/>
      <c r="HR91" s="153"/>
      <c r="HS91" s="153"/>
      <c r="HT91" s="153"/>
      <c r="HU91" s="153"/>
      <c r="HV91" s="153"/>
      <c r="HW91" s="153"/>
      <c r="HX91" s="153"/>
      <c r="HY91" s="153"/>
      <c r="HZ91" s="153"/>
      <c r="IA91" s="153"/>
      <c r="IB91" s="153"/>
      <c r="IC91" s="153"/>
      <c r="ID91" s="153"/>
      <c r="IE91" s="15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  <c r="IV91" s="3"/>
    </row>
    <row r="92" spans="1:256" s="154" customFormat="1" x14ac:dyDescent="0.2">
      <c r="A92" s="150"/>
      <c r="B92" s="147"/>
      <c r="C92" s="150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0"/>
      <c r="Q92" s="150"/>
      <c r="R92" s="150"/>
      <c r="S92" s="150"/>
      <c r="T92" s="150"/>
      <c r="U92" s="150"/>
      <c r="V92" s="150"/>
      <c r="W92" s="150"/>
      <c r="X92" s="150"/>
      <c r="Y92" s="150"/>
      <c r="Z92" s="150"/>
      <c r="AA92" s="150"/>
      <c r="AB92" s="150"/>
      <c r="AC92" s="150"/>
      <c r="AD92" s="150"/>
      <c r="AE92" s="150"/>
      <c r="AF92" s="150"/>
      <c r="AG92" s="150"/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AU92" s="150"/>
      <c r="AV92" s="150"/>
      <c r="AW92" s="150"/>
      <c r="AX92" s="150"/>
      <c r="AY92" s="150"/>
      <c r="AZ92" s="150"/>
      <c r="BA92" s="150"/>
      <c r="BB92" s="150"/>
      <c r="BC92" s="150"/>
      <c r="BD92" s="150"/>
      <c r="BE92" s="150"/>
      <c r="BF92" s="150"/>
      <c r="BG92" s="150"/>
      <c r="BH92" s="150"/>
      <c r="BI92" s="150"/>
      <c r="BJ92" s="150"/>
      <c r="BK92" s="150"/>
      <c r="BL92" s="150"/>
      <c r="BM92" s="150"/>
      <c r="BN92" s="150"/>
      <c r="BO92" s="150"/>
      <c r="BP92" s="150"/>
      <c r="BQ92" s="150"/>
      <c r="BR92" s="150"/>
      <c r="BS92" s="150"/>
      <c r="BT92" s="150"/>
      <c r="BU92" s="150"/>
      <c r="BV92" s="150"/>
      <c r="BW92" s="150"/>
      <c r="BX92" s="150"/>
      <c r="BY92" s="150"/>
      <c r="BZ92" s="150"/>
      <c r="CA92" s="150"/>
      <c r="CB92" s="150"/>
      <c r="CC92" s="150"/>
      <c r="CD92" s="150"/>
      <c r="CE92" s="150"/>
      <c r="CF92" s="150"/>
      <c r="CG92" s="150"/>
      <c r="CH92" s="150"/>
      <c r="CI92" s="150"/>
      <c r="CJ92" s="150"/>
      <c r="CK92" s="150"/>
      <c r="CL92" s="150"/>
      <c r="CM92" s="150"/>
      <c r="CN92" s="150"/>
      <c r="CO92" s="150"/>
      <c r="CP92" s="150"/>
      <c r="CQ92" s="150"/>
      <c r="CR92" s="150"/>
      <c r="CS92" s="150"/>
      <c r="CT92" s="150"/>
      <c r="CU92" s="150"/>
      <c r="CV92" s="150"/>
      <c r="CW92" s="150"/>
      <c r="CX92" s="150"/>
      <c r="CY92" s="150"/>
      <c r="CZ92" s="150"/>
      <c r="DA92" s="150"/>
      <c r="DB92" s="150"/>
      <c r="DC92" s="150"/>
      <c r="DD92" s="150"/>
      <c r="DE92" s="150"/>
      <c r="DF92" s="150"/>
      <c r="DG92" s="150"/>
      <c r="DH92" s="150"/>
      <c r="DI92" s="150"/>
      <c r="DJ92" s="150"/>
      <c r="DK92" s="150"/>
      <c r="DL92" s="150"/>
      <c r="DM92" s="150"/>
      <c r="DN92" s="150"/>
      <c r="DO92" s="150"/>
      <c r="DP92" s="150"/>
      <c r="DQ92" s="150"/>
      <c r="DR92" s="150"/>
      <c r="DS92" s="150"/>
      <c r="DT92" s="150"/>
      <c r="DU92" s="150"/>
      <c r="DV92" s="150"/>
      <c r="DW92" s="150"/>
      <c r="DX92" s="150"/>
      <c r="DY92" s="150"/>
      <c r="DZ92" s="150"/>
      <c r="EA92" s="150"/>
      <c r="EB92" s="150"/>
      <c r="EC92" s="150"/>
      <c r="ED92" s="150"/>
      <c r="EE92" s="150"/>
      <c r="EF92" s="150"/>
      <c r="EG92" s="150"/>
      <c r="EH92" s="150"/>
      <c r="EI92" s="150"/>
      <c r="EJ92" s="150"/>
      <c r="EK92" s="150"/>
      <c r="EL92" s="150"/>
      <c r="EM92" s="150"/>
      <c r="EN92" s="150"/>
      <c r="EO92" s="150"/>
      <c r="EP92" s="150"/>
      <c r="EQ92" s="150"/>
      <c r="ER92" s="150"/>
      <c r="ES92" s="150"/>
      <c r="ET92" s="150"/>
      <c r="EU92" s="150"/>
      <c r="EV92" s="150"/>
      <c r="EW92" s="150"/>
      <c r="EX92" s="150"/>
      <c r="EY92" s="150"/>
      <c r="EZ92" s="150"/>
      <c r="FA92" s="150"/>
      <c r="FB92" s="150"/>
      <c r="FC92" s="150"/>
      <c r="FD92" s="150"/>
      <c r="FE92" s="150"/>
      <c r="FF92" s="150"/>
      <c r="FG92" s="150"/>
      <c r="FH92" s="150"/>
      <c r="FI92" s="150"/>
      <c r="FJ92" s="150"/>
      <c r="FK92" s="150"/>
      <c r="FL92" s="150"/>
      <c r="FM92" s="150"/>
      <c r="FN92" s="150"/>
      <c r="FO92" s="150"/>
      <c r="FP92" s="150"/>
      <c r="FQ92" s="150"/>
      <c r="FR92" s="150"/>
      <c r="FS92" s="150"/>
      <c r="FT92" s="150"/>
      <c r="FU92" s="150"/>
      <c r="FV92" s="150"/>
      <c r="FW92" s="150"/>
      <c r="FX92" s="150"/>
      <c r="FY92" s="150"/>
      <c r="FZ92" s="150"/>
      <c r="GA92" s="150"/>
      <c r="GB92" s="150"/>
      <c r="GC92" s="150"/>
      <c r="GD92" s="150"/>
      <c r="GE92" s="150"/>
      <c r="GF92" s="150"/>
      <c r="GG92" s="150"/>
      <c r="GH92" s="150"/>
      <c r="GI92" s="150"/>
      <c r="GJ92" s="153"/>
      <c r="GK92" s="153"/>
      <c r="GL92" s="153"/>
      <c r="GM92" s="153"/>
      <c r="GN92" s="153"/>
      <c r="GO92" s="153"/>
      <c r="GP92" s="153"/>
      <c r="GQ92" s="153"/>
      <c r="GR92" s="153"/>
      <c r="GS92" s="153"/>
      <c r="GT92" s="153"/>
      <c r="GU92" s="153"/>
      <c r="GV92" s="153"/>
      <c r="GW92" s="153"/>
      <c r="GX92" s="153"/>
      <c r="GY92" s="153"/>
      <c r="GZ92" s="153"/>
      <c r="HA92" s="153"/>
      <c r="HB92" s="153"/>
      <c r="HC92" s="153"/>
      <c r="HD92" s="153"/>
      <c r="HE92" s="153"/>
      <c r="HF92" s="153"/>
      <c r="HG92" s="153"/>
      <c r="HH92" s="153"/>
      <c r="HI92" s="153"/>
      <c r="HJ92" s="153"/>
      <c r="HK92" s="153"/>
      <c r="HL92" s="153"/>
      <c r="HM92" s="153"/>
      <c r="HN92" s="153"/>
      <c r="HO92" s="153"/>
      <c r="HP92" s="153"/>
      <c r="HQ92" s="153"/>
      <c r="HR92" s="153"/>
      <c r="HS92" s="153"/>
      <c r="HT92" s="153"/>
      <c r="HU92" s="153"/>
      <c r="HV92" s="153"/>
      <c r="HW92" s="153"/>
      <c r="HX92" s="153"/>
      <c r="HY92" s="153"/>
      <c r="HZ92" s="153"/>
      <c r="IA92" s="153"/>
      <c r="IB92" s="153"/>
      <c r="IC92" s="153"/>
      <c r="ID92" s="153"/>
      <c r="IE92" s="15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  <c r="IV92" s="3"/>
    </row>
    <row r="93" spans="1:256" s="154" customFormat="1" x14ac:dyDescent="0.2">
      <c r="A93" s="150"/>
      <c r="B93" s="147"/>
      <c r="C93" s="150"/>
      <c r="D93" s="150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50"/>
      <c r="Q93" s="150"/>
      <c r="R93" s="150"/>
      <c r="S93" s="150"/>
      <c r="T93" s="150"/>
      <c r="U93" s="150"/>
      <c r="V93" s="150"/>
      <c r="W93" s="150"/>
      <c r="X93" s="150"/>
      <c r="Y93" s="150"/>
      <c r="Z93" s="150"/>
      <c r="AA93" s="150"/>
      <c r="AB93" s="150"/>
      <c r="AC93" s="150"/>
      <c r="AD93" s="150"/>
      <c r="AE93" s="150"/>
      <c r="AF93" s="150"/>
      <c r="AG93" s="150"/>
      <c r="AH93" s="150"/>
      <c r="AI93" s="150"/>
      <c r="AJ93" s="150"/>
      <c r="AK93" s="150"/>
      <c r="AL93" s="150"/>
      <c r="AM93" s="150"/>
      <c r="AN93" s="150"/>
      <c r="AO93" s="150"/>
      <c r="AP93" s="150"/>
      <c r="AQ93" s="150"/>
      <c r="AR93" s="150"/>
      <c r="AS93" s="150"/>
      <c r="AT93" s="150"/>
      <c r="AU93" s="150"/>
      <c r="AV93" s="150"/>
      <c r="AW93" s="150"/>
      <c r="AX93" s="150"/>
      <c r="AY93" s="150"/>
      <c r="AZ93" s="150"/>
      <c r="BA93" s="150"/>
      <c r="BB93" s="150"/>
      <c r="BC93" s="150"/>
      <c r="BD93" s="150"/>
      <c r="BE93" s="150"/>
      <c r="BF93" s="150"/>
      <c r="BG93" s="150"/>
      <c r="BH93" s="150"/>
      <c r="BI93" s="150"/>
      <c r="BJ93" s="150"/>
      <c r="BK93" s="150"/>
      <c r="BL93" s="150"/>
      <c r="BM93" s="150"/>
      <c r="BN93" s="150"/>
      <c r="BO93" s="150"/>
      <c r="BP93" s="150"/>
      <c r="BQ93" s="150"/>
      <c r="BR93" s="150"/>
      <c r="BS93" s="150"/>
      <c r="BT93" s="150"/>
      <c r="BU93" s="150"/>
      <c r="BV93" s="150"/>
      <c r="BW93" s="150"/>
      <c r="BX93" s="150"/>
      <c r="BY93" s="150"/>
      <c r="BZ93" s="150"/>
      <c r="CA93" s="150"/>
      <c r="CB93" s="150"/>
      <c r="CC93" s="150"/>
      <c r="CD93" s="150"/>
      <c r="CE93" s="150"/>
      <c r="CF93" s="150"/>
      <c r="CG93" s="150"/>
      <c r="CH93" s="150"/>
      <c r="CI93" s="150"/>
      <c r="CJ93" s="150"/>
      <c r="CK93" s="150"/>
      <c r="CL93" s="150"/>
      <c r="CM93" s="150"/>
      <c r="CN93" s="150"/>
      <c r="CO93" s="150"/>
      <c r="CP93" s="150"/>
      <c r="CQ93" s="150"/>
      <c r="CR93" s="150"/>
      <c r="CS93" s="150"/>
      <c r="CT93" s="150"/>
      <c r="CU93" s="150"/>
      <c r="CV93" s="150"/>
      <c r="CW93" s="150"/>
      <c r="CX93" s="150"/>
      <c r="CY93" s="150"/>
      <c r="CZ93" s="150"/>
      <c r="DA93" s="150"/>
      <c r="DB93" s="150"/>
      <c r="DC93" s="150"/>
      <c r="DD93" s="150"/>
      <c r="DE93" s="150"/>
      <c r="DF93" s="150"/>
      <c r="DG93" s="150"/>
      <c r="DH93" s="150"/>
      <c r="DI93" s="150"/>
      <c r="DJ93" s="150"/>
      <c r="DK93" s="150"/>
      <c r="DL93" s="150"/>
      <c r="DM93" s="150"/>
      <c r="DN93" s="150"/>
      <c r="DO93" s="150"/>
      <c r="DP93" s="150"/>
      <c r="DQ93" s="150"/>
      <c r="DR93" s="150"/>
      <c r="DS93" s="150"/>
      <c r="DT93" s="150"/>
      <c r="DU93" s="150"/>
      <c r="DV93" s="150"/>
      <c r="DW93" s="150"/>
      <c r="DX93" s="150"/>
      <c r="DY93" s="150"/>
      <c r="DZ93" s="150"/>
      <c r="EA93" s="150"/>
      <c r="EB93" s="150"/>
      <c r="EC93" s="150"/>
      <c r="ED93" s="150"/>
      <c r="EE93" s="150"/>
      <c r="EF93" s="150"/>
      <c r="EG93" s="150"/>
      <c r="EH93" s="150"/>
      <c r="EI93" s="150"/>
      <c r="EJ93" s="150"/>
      <c r="EK93" s="150"/>
      <c r="EL93" s="150"/>
      <c r="EM93" s="150"/>
      <c r="EN93" s="150"/>
      <c r="EO93" s="150"/>
      <c r="EP93" s="150"/>
      <c r="EQ93" s="150"/>
      <c r="ER93" s="150"/>
      <c r="ES93" s="150"/>
      <c r="ET93" s="150"/>
      <c r="EU93" s="150"/>
      <c r="EV93" s="150"/>
      <c r="EW93" s="150"/>
      <c r="EX93" s="150"/>
      <c r="EY93" s="150"/>
      <c r="EZ93" s="150"/>
      <c r="FA93" s="150"/>
      <c r="FB93" s="150"/>
      <c r="FC93" s="150"/>
      <c r="FD93" s="150"/>
      <c r="FE93" s="150"/>
      <c r="FF93" s="150"/>
      <c r="FG93" s="150"/>
      <c r="FH93" s="150"/>
      <c r="FI93" s="150"/>
      <c r="FJ93" s="150"/>
      <c r="FK93" s="150"/>
      <c r="FL93" s="150"/>
      <c r="FM93" s="150"/>
      <c r="FN93" s="150"/>
      <c r="FO93" s="150"/>
      <c r="FP93" s="150"/>
      <c r="FQ93" s="150"/>
      <c r="FR93" s="150"/>
      <c r="FS93" s="150"/>
      <c r="FT93" s="150"/>
      <c r="FU93" s="150"/>
      <c r="FV93" s="150"/>
      <c r="FW93" s="150"/>
      <c r="FX93" s="150"/>
      <c r="FY93" s="150"/>
      <c r="FZ93" s="150"/>
      <c r="GA93" s="150"/>
      <c r="GB93" s="150"/>
      <c r="GC93" s="150"/>
      <c r="GD93" s="150"/>
      <c r="GE93" s="150"/>
      <c r="GF93" s="150"/>
      <c r="GG93" s="150"/>
      <c r="GH93" s="150"/>
      <c r="GI93" s="150"/>
      <c r="GJ93" s="153"/>
      <c r="GK93" s="153"/>
      <c r="GL93" s="153"/>
      <c r="GM93" s="153"/>
      <c r="GN93" s="153"/>
      <c r="GO93" s="153"/>
      <c r="GP93" s="153"/>
      <c r="GQ93" s="153"/>
      <c r="GR93" s="153"/>
      <c r="GS93" s="153"/>
      <c r="GT93" s="153"/>
      <c r="GU93" s="153"/>
      <c r="GV93" s="153"/>
      <c r="GW93" s="153"/>
      <c r="GX93" s="153"/>
      <c r="GY93" s="153"/>
      <c r="GZ93" s="153"/>
      <c r="HA93" s="153"/>
      <c r="HB93" s="153"/>
      <c r="HC93" s="153"/>
      <c r="HD93" s="153"/>
      <c r="HE93" s="153"/>
      <c r="HF93" s="153"/>
      <c r="HG93" s="153"/>
      <c r="HH93" s="153"/>
      <c r="HI93" s="153"/>
      <c r="HJ93" s="153"/>
      <c r="HK93" s="153"/>
      <c r="HL93" s="153"/>
      <c r="HM93" s="153"/>
      <c r="HN93" s="153"/>
      <c r="HO93" s="153"/>
      <c r="HP93" s="153"/>
      <c r="HQ93" s="153"/>
      <c r="HR93" s="153"/>
      <c r="HS93" s="153"/>
      <c r="HT93" s="153"/>
      <c r="HU93" s="153"/>
      <c r="HV93" s="153"/>
      <c r="HW93" s="153"/>
      <c r="HX93" s="153"/>
      <c r="HY93" s="153"/>
      <c r="HZ93" s="153"/>
      <c r="IA93" s="153"/>
      <c r="IB93" s="153"/>
      <c r="IC93" s="153"/>
      <c r="ID93" s="153"/>
      <c r="IE93" s="15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  <c r="IV93" s="3"/>
    </row>
    <row r="94" spans="1:256" s="154" customFormat="1" x14ac:dyDescent="0.2">
      <c r="A94" s="150"/>
      <c r="B94" s="147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  <c r="Z94" s="150"/>
      <c r="AA94" s="150"/>
      <c r="AB94" s="150"/>
      <c r="AC94" s="150"/>
      <c r="AD94" s="150"/>
      <c r="AE94" s="150"/>
      <c r="AF94" s="150"/>
      <c r="AG94" s="150"/>
      <c r="AH94" s="150"/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0"/>
      <c r="AT94" s="150"/>
      <c r="AU94" s="150"/>
      <c r="AV94" s="150"/>
      <c r="AW94" s="150"/>
      <c r="AX94" s="150"/>
      <c r="AY94" s="150"/>
      <c r="AZ94" s="150"/>
      <c r="BA94" s="150"/>
      <c r="BB94" s="150"/>
      <c r="BC94" s="150"/>
      <c r="BD94" s="150"/>
      <c r="BE94" s="150"/>
      <c r="BF94" s="150"/>
      <c r="BG94" s="150"/>
      <c r="BH94" s="150"/>
      <c r="BI94" s="150"/>
      <c r="BJ94" s="150"/>
      <c r="BK94" s="150"/>
      <c r="BL94" s="150"/>
      <c r="BM94" s="150"/>
      <c r="BN94" s="150"/>
      <c r="BO94" s="150"/>
      <c r="BP94" s="150"/>
      <c r="BQ94" s="150"/>
      <c r="BR94" s="150"/>
      <c r="BS94" s="150"/>
      <c r="BT94" s="150"/>
      <c r="BU94" s="150"/>
      <c r="BV94" s="150"/>
      <c r="BW94" s="150"/>
      <c r="BX94" s="150"/>
      <c r="BY94" s="150"/>
      <c r="BZ94" s="150"/>
      <c r="CA94" s="150"/>
      <c r="CB94" s="150"/>
      <c r="CC94" s="150"/>
      <c r="CD94" s="150"/>
      <c r="CE94" s="150"/>
      <c r="CF94" s="150"/>
      <c r="CG94" s="150"/>
      <c r="CH94" s="150"/>
      <c r="CI94" s="150"/>
      <c r="CJ94" s="150"/>
      <c r="CK94" s="150"/>
      <c r="CL94" s="150"/>
      <c r="CM94" s="150"/>
      <c r="CN94" s="150"/>
      <c r="CO94" s="150"/>
      <c r="CP94" s="150"/>
      <c r="CQ94" s="150"/>
      <c r="CR94" s="150"/>
      <c r="CS94" s="150"/>
      <c r="CT94" s="150"/>
      <c r="CU94" s="150"/>
      <c r="CV94" s="150"/>
      <c r="CW94" s="150"/>
      <c r="CX94" s="150"/>
      <c r="CY94" s="150"/>
      <c r="CZ94" s="150"/>
      <c r="DA94" s="150"/>
      <c r="DB94" s="150"/>
      <c r="DC94" s="150"/>
      <c r="DD94" s="150"/>
      <c r="DE94" s="150"/>
      <c r="DF94" s="150"/>
      <c r="DG94" s="150"/>
      <c r="DH94" s="150"/>
      <c r="DI94" s="150"/>
      <c r="DJ94" s="150"/>
      <c r="DK94" s="150"/>
      <c r="DL94" s="150"/>
      <c r="DM94" s="150"/>
      <c r="DN94" s="150"/>
      <c r="DO94" s="150"/>
      <c r="DP94" s="150"/>
      <c r="DQ94" s="150"/>
      <c r="DR94" s="150"/>
      <c r="DS94" s="150"/>
      <c r="DT94" s="150"/>
      <c r="DU94" s="150"/>
      <c r="DV94" s="150"/>
      <c r="DW94" s="150"/>
      <c r="DX94" s="150"/>
      <c r="DY94" s="150"/>
      <c r="DZ94" s="150"/>
      <c r="EA94" s="150"/>
      <c r="EB94" s="150"/>
      <c r="EC94" s="150"/>
      <c r="ED94" s="150"/>
      <c r="EE94" s="150"/>
      <c r="EF94" s="150"/>
      <c r="EG94" s="150"/>
      <c r="EH94" s="150"/>
      <c r="EI94" s="150"/>
      <c r="EJ94" s="150"/>
      <c r="EK94" s="150"/>
      <c r="EL94" s="150"/>
      <c r="EM94" s="150"/>
      <c r="EN94" s="150"/>
      <c r="EO94" s="150"/>
      <c r="EP94" s="150"/>
      <c r="EQ94" s="150"/>
      <c r="ER94" s="150"/>
      <c r="ES94" s="150"/>
      <c r="ET94" s="150"/>
      <c r="EU94" s="150"/>
      <c r="EV94" s="150"/>
      <c r="EW94" s="150"/>
      <c r="EX94" s="150"/>
      <c r="EY94" s="150"/>
      <c r="EZ94" s="150"/>
      <c r="FA94" s="150"/>
      <c r="FB94" s="150"/>
      <c r="FC94" s="150"/>
      <c r="FD94" s="150"/>
      <c r="FE94" s="150"/>
      <c r="FF94" s="150"/>
      <c r="FG94" s="150"/>
      <c r="FH94" s="150"/>
      <c r="FI94" s="150"/>
      <c r="FJ94" s="150"/>
      <c r="FK94" s="150"/>
      <c r="FL94" s="150"/>
      <c r="FM94" s="150"/>
      <c r="FN94" s="150"/>
      <c r="FO94" s="150"/>
      <c r="FP94" s="150"/>
      <c r="FQ94" s="150"/>
      <c r="FR94" s="150"/>
      <c r="FS94" s="150"/>
      <c r="FT94" s="150"/>
      <c r="FU94" s="150"/>
      <c r="FV94" s="150"/>
      <c r="FW94" s="150"/>
      <c r="FX94" s="150"/>
      <c r="FY94" s="150"/>
      <c r="FZ94" s="150"/>
      <c r="GA94" s="150"/>
      <c r="GB94" s="150"/>
      <c r="GC94" s="150"/>
      <c r="GD94" s="150"/>
      <c r="GE94" s="150"/>
      <c r="GF94" s="150"/>
      <c r="GG94" s="150"/>
      <c r="GH94" s="150"/>
      <c r="GI94" s="150"/>
      <c r="GJ94" s="153"/>
      <c r="GK94" s="153"/>
      <c r="GL94" s="153"/>
      <c r="GM94" s="153"/>
      <c r="GN94" s="153"/>
      <c r="GO94" s="153"/>
      <c r="GP94" s="153"/>
      <c r="GQ94" s="153"/>
      <c r="GR94" s="153"/>
      <c r="GS94" s="153"/>
      <c r="GT94" s="153"/>
      <c r="GU94" s="153"/>
      <c r="GV94" s="153"/>
      <c r="GW94" s="153"/>
      <c r="GX94" s="153"/>
      <c r="GY94" s="153"/>
      <c r="GZ94" s="153"/>
      <c r="HA94" s="153"/>
      <c r="HB94" s="153"/>
      <c r="HC94" s="153"/>
      <c r="HD94" s="153"/>
      <c r="HE94" s="153"/>
      <c r="HF94" s="153"/>
      <c r="HG94" s="153"/>
      <c r="HH94" s="153"/>
      <c r="HI94" s="153"/>
      <c r="HJ94" s="153"/>
      <c r="HK94" s="153"/>
      <c r="HL94" s="153"/>
      <c r="HM94" s="153"/>
      <c r="HN94" s="153"/>
      <c r="HO94" s="153"/>
      <c r="HP94" s="153"/>
      <c r="HQ94" s="153"/>
      <c r="HR94" s="153"/>
      <c r="HS94" s="153"/>
      <c r="HT94" s="153"/>
      <c r="HU94" s="153"/>
      <c r="HV94" s="153"/>
      <c r="HW94" s="153"/>
      <c r="HX94" s="153"/>
      <c r="HY94" s="153"/>
      <c r="HZ94" s="153"/>
      <c r="IA94" s="153"/>
      <c r="IB94" s="153"/>
      <c r="IC94" s="153"/>
      <c r="ID94" s="153"/>
      <c r="IE94" s="15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  <c r="IV94" s="3"/>
    </row>
    <row r="95" spans="1:256" s="154" customFormat="1" x14ac:dyDescent="0.2">
      <c r="A95" s="150"/>
      <c r="B95" s="147"/>
      <c r="C95" s="150"/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0"/>
      <c r="S95" s="150"/>
      <c r="T95" s="150"/>
      <c r="U95" s="150"/>
      <c r="V95" s="150"/>
      <c r="W95" s="150"/>
      <c r="X95" s="150"/>
      <c r="Y95" s="150"/>
      <c r="Z95" s="150"/>
      <c r="AA95" s="150"/>
      <c r="AB95" s="150"/>
      <c r="AC95" s="150"/>
      <c r="AD95" s="150"/>
      <c r="AE95" s="150"/>
      <c r="AF95" s="150"/>
      <c r="AG95" s="150"/>
      <c r="AH95" s="150"/>
      <c r="AI95" s="150"/>
      <c r="AJ95" s="150"/>
      <c r="AK95" s="150"/>
      <c r="AL95" s="150"/>
      <c r="AM95" s="150"/>
      <c r="AN95" s="150"/>
      <c r="AO95" s="150"/>
      <c r="AP95" s="150"/>
      <c r="AQ95" s="150"/>
      <c r="AR95" s="150"/>
      <c r="AS95" s="150"/>
      <c r="AT95" s="150"/>
      <c r="AU95" s="150"/>
      <c r="AV95" s="150"/>
      <c r="AW95" s="150"/>
      <c r="AX95" s="150"/>
      <c r="AY95" s="150"/>
      <c r="AZ95" s="150"/>
      <c r="BA95" s="150"/>
      <c r="BB95" s="150"/>
      <c r="BC95" s="150"/>
      <c r="BD95" s="150"/>
      <c r="BE95" s="150"/>
      <c r="BF95" s="150"/>
      <c r="BG95" s="150"/>
      <c r="BH95" s="150"/>
      <c r="BI95" s="150"/>
      <c r="BJ95" s="150"/>
      <c r="BK95" s="150"/>
      <c r="BL95" s="150"/>
      <c r="BM95" s="150"/>
      <c r="BN95" s="150"/>
      <c r="BO95" s="150"/>
      <c r="BP95" s="150"/>
      <c r="BQ95" s="150"/>
      <c r="BR95" s="150"/>
      <c r="BS95" s="150"/>
      <c r="BT95" s="150"/>
      <c r="BU95" s="150"/>
      <c r="BV95" s="150"/>
      <c r="BW95" s="150"/>
      <c r="BX95" s="150"/>
      <c r="BY95" s="150"/>
      <c r="BZ95" s="150"/>
      <c r="CA95" s="150"/>
      <c r="CB95" s="150"/>
      <c r="CC95" s="150"/>
      <c r="CD95" s="150"/>
      <c r="CE95" s="150"/>
      <c r="CF95" s="150"/>
      <c r="CG95" s="150"/>
      <c r="CH95" s="150"/>
      <c r="CI95" s="150"/>
      <c r="CJ95" s="150"/>
      <c r="CK95" s="150"/>
      <c r="CL95" s="150"/>
      <c r="CM95" s="150"/>
      <c r="CN95" s="150"/>
      <c r="CO95" s="150"/>
      <c r="CP95" s="150"/>
      <c r="CQ95" s="150"/>
      <c r="CR95" s="150"/>
      <c r="CS95" s="150"/>
      <c r="CT95" s="150"/>
      <c r="CU95" s="150"/>
      <c r="CV95" s="150"/>
      <c r="CW95" s="150"/>
      <c r="CX95" s="150"/>
      <c r="CY95" s="150"/>
      <c r="CZ95" s="150"/>
      <c r="DA95" s="150"/>
      <c r="DB95" s="150"/>
      <c r="DC95" s="150"/>
      <c r="DD95" s="150"/>
      <c r="DE95" s="150"/>
      <c r="DF95" s="150"/>
      <c r="DG95" s="150"/>
      <c r="DH95" s="150"/>
      <c r="DI95" s="150"/>
      <c r="DJ95" s="150"/>
      <c r="DK95" s="150"/>
      <c r="DL95" s="150"/>
      <c r="DM95" s="150"/>
      <c r="DN95" s="150"/>
      <c r="DO95" s="150"/>
      <c r="DP95" s="150"/>
      <c r="DQ95" s="150"/>
      <c r="DR95" s="150"/>
      <c r="DS95" s="150"/>
      <c r="DT95" s="150"/>
      <c r="DU95" s="150"/>
      <c r="DV95" s="150"/>
      <c r="DW95" s="150"/>
      <c r="DX95" s="150"/>
      <c r="DY95" s="150"/>
      <c r="DZ95" s="150"/>
      <c r="EA95" s="150"/>
      <c r="EB95" s="150"/>
      <c r="EC95" s="150"/>
      <c r="ED95" s="150"/>
      <c r="EE95" s="150"/>
      <c r="EF95" s="150"/>
      <c r="EG95" s="150"/>
      <c r="EH95" s="150"/>
      <c r="EI95" s="150"/>
      <c r="EJ95" s="150"/>
      <c r="EK95" s="150"/>
      <c r="EL95" s="150"/>
      <c r="EM95" s="150"/>
      <c r="EN95" s="150"/>
      <c r="EO95" s="150"/>
      <c r="EP95" s="150"/>
      <c r="EQ95" s="150"/>
      <c r="ER95" s="150"/>
      <c r="ES95" s="150"/>
      <c r="ET95" s="150"/>
      <c r="EU95" s="150"/>
      <c r="EV95" s="150"/>
      <c r="EW95" s="150"/>
      <c r="EX95" s="150"/>
      <c r="EY95" s="150"/>
      <c r="EZ95" s="150"/>
      <c r="FA95" s="150"/>
      <c r="FB95" s="150"/>
      <c r="FC95" s="150"/>
      <c r="FD95" s="150"/>
      <c r="FE95" s="150"/>
      <c r="FF95" s="150"/>
      <c r="FG95" s="150"/>
      <c r="FH95" s="150"/>
      <c r="FI95" s="150"/>
      <c r="FJ95" s="150"/>
      <c r="FK95" s="150"/>
      <c r="FL95" s="150"/>
      <c r="FM95" s="150"/>
      <c r="FN95" s="150"/>
      <c r="FO95" s="150"/>
      <c r="FP95" s="150"/>
      <c r="FQ95" s="150"/>
      <c r="FR95" s="150"/>
      <c r="FS95" s="150"/>
      <c r="FT95" s="150"/>
      <c r="FU95" s="150"/>
      <c r="FV95" s="150"/>
      <c r="FW95" s="150"/>
      <c r="FX95" s="150"/>
      <c r="FY95" s="150"/>
      <c r="FZ95" s="150"/>
      <c r="GA95" s="150"/>
      <c r="GB95" s="150"/>
      <c r="GC95" s="150"/>
      <c r="GD95" s="150"/>
      <c r="GE95" s="150"/>
      <c r="GF95" s="150"/>
      <c r="GG95" s="150"/>
      <c r="GH95" s="150"/>
      <c r="GI95" s="150"/>
      <c r="GJ95" s="153"/>
      <c r="GK95" s="153"/>
      <c r="GL95" s="153"/>
      <c r="GM95" s="153"/>
      <c r="GN95" s="153"/>
      <c r="GO95" s="153"/>
      <c r="GP95" s="153"/>
      <c r="GQ95" s="153"/>
      <c r="GR95" s="153"/>
      <c r="GS95" s="153"/>
      <c r="GT95" s="153"/>
      <c r="GU95" s="153"/>
      <c r="GV95" s="153"/>
      <c r="GW95" s="153"/>
      <c r="GX95" s="153"/>
      <c r="GY95" s="153"/>
      <c r="GZ95" s="153"/>
      <c r="HA95" s="153"/>
      <c r="HB95" s="153"/>
      <c r="HC95" s="153"/>
      <c r="HD95" s="153"/>
      <c r="HE95" s="153"/>
      <c r="HF95" s="153"/>
      <c r="HG95" s="153"/>
      <c r="HH95" s="153"/>
      <c r="HI95" s="153"/>
      <c r="HJ95" s="153"/>
      <c r="HK95" s="153"/>
      <c r="HL95" s="153"/>
      <c r="HM95" s="153"/>
      <c r="HN95" s="153"/>
      <c r="HO95" s="153"/>
      <c r="HP95" s="153"/>
      <c r="HQ95" s="153"/>
      <c r="HR95" s="153"/>
      <c r="HS95" s="153"/>
      <c r="HT95" s="153"/>
      <c r="HU95" s="153"/>
      <c r="HV95" s="153"/>
      <c r="HW95" s="153"/>
      <c r="HX95" s="153"/>
      <c r="HY95" s="153"/>
      <c r="HZ95" s="153"/>
      <c r="IA95" s="153"/>
      <c r="IB95" s="153"/>
      <c r="IC95" s="153"/>
      <c r="ID95" s="153"/>
      <c r="IE95" s="15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  <c r="IV95" s="3"/>
    </row>
    <row r="96" spans="1:256" s="154" customFormat="1" x14ac:dyDescent="0.2">
      <c r="A96" s="150"/>
      <c r="B96" s="147"/>
      <c r="C96" s="150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Z96" s="150"/>
      <c r="AA96" s="150"/>
      <c r="AB96" s="150"/>
      <c r="AC96" s="150"/>
      <c r="AD96" s="150"/>
      <c r="AE96" s="150"/>
      <c r="AF96" s="150"/>
      <c r="AG96" s="150"/>
      <c r="AH96" s="150"/>
      <c r="AI96" s="150"/>
      <c r="AJ96" s="150"/>
      <c r="AK96" s="150"/>
      <c r="AL96" s="150"/>
      <c r="AM96" s="150"/>
      <c r="AN96" s="150"/>
      <c r="AO96" s="150"/>
      <c r="AP96" s="150"/>
      <c r="AQ96" s="150"/>
      <c r="AR96" s="150"/>
      <c r="AS96" s="150"/>
      <c r="AT96" s="150"/>
      <c r="AU96" s="150"/>
      <c r="AV96" s="150"/>
      <c r="AW96" s="150"/>
      <c r="AX96" s="150"/>
      <c r="AY96" s="150"/>
      <c r="AZ96" s="150"/>
      <c r="BA96" s="150"/>
      <c r="BB96" s="150"/>
      <c r="BC96" s="150"/>
      <c r="BD96" s="150"/>
      <c r="BE96" s="150"/>
      <c r="BF96" s="150"/>
      <c r="BG96" s="150"/>
      <c r="BH96" s="150"/>
      <c r="BI96" s="150"/>
      <c r="BJ96" s="150"/>
      <c r="BK96" s="150"/>
      <c r="BL96" s="150"/>
      <c r="BM96" s="150"/>
      <c r="BN96" s="150"/>
      <c r="BO96" s="150"/>
      <c r="BP96" s="150"/>
      <c r="BQ96" s="150"/>
      <c r="BR96" s="150"/>
      <c r="BS96" s="150"/>
      <c r="BT96" s="150"/>
      <c r="BU96" s="150"/>
      <c r="BV96" s="150"/>
      <c r="BW96" s="150"/>
      <c r="BX96" s="150"/>
      <c r="BY96" s="150"/>
      <c r="BZ96" s="150"/>
      <c r="CA96" s="150"/>
      <c r="CB96" s="150"/>
      <c r="CC96" s="150"/>
      <c r="CD96" s="150"/>
      <c r="CE96" s="150"/>
      <c r="CF96" s="150"/>
      <c r="CG96" s="150"/>
      <c r="CH96" s="150"/>
      <c r="CI96" s="150"/>
      <c r="CJ96" s="150"/>
      <c r="CK96" s="150"/>
      <c r="CL96" s="150"/>
      <c r="CM96" s="150"/>
      <c r="CN96" s="150"/>
      <c r="CO96" s="150"/>
      <c r="CP96" s="150"/>
      <c r="CQ96" s="150"/>
      <c r="CR96" s="150"/>
      <c r="CS96" s="150"/>
      <c r="CT96" s="150"/>
      <c r="CU96" s="150"/>
      <c r="CV96" s="150"/>
      <c r="CW96" s="150"/>
      <c r="CX96" s="150"/>
      <c r="CY96" s="150"/>
      <c r="CZ96" s="150"/>
      <c r="DA96" s="150"/>
      <c r="DB96" s="150"/>
      <c r="DC96" s="150"/>
      <c r="DD96" s="150"/>
      <c r="DE96" s="150"/>
      <c r="DF96" s="150"/>
      <c r="DG96" s="150"/>
      <c r="DH96" s="150"/>
      <c r="DI96" s="150"/>
      <c r="DJ96" s="150"/>
      <c r="DK96" s="150"/>
      <c r="DL96" s="150"/>
      <c r="DM96" s="150"/>
      <c r="DN96" s="150"/>
      <c r="DO96" s="150"/>
      <c r="DP96" s="150"/>
      <c r="DQ96" s="150"/>
      <c r="DR96" s="150"/>
      <c r="DS96" s="150"/>
      <c r="DT96" s="150"/>
      <c r="DU96" s="150"/>
      <c r="DV96" s="150"/>
      <c r="DW96" s="150"/>
      <c r="DX96" s="150"/>
      <c r="DY96" s="150"/>
      <c r="DZ96" s="150"/>
      <c r="EA96" s="150"/>
      <c r="EB96" s="150"/>
      <c r="EC96" s="150"/>
      <c r="ED96" s="150"/>
      <c r="EE96" s="150"/>
      <c r="EF96" s="150"/>
      <c r="EG96" s="150"/>
      <c r="EH96" s="150"/>
      <c r="EI96" s="150"/>
      <c r="EJ96" s="150"/>
      <c r="EK96" s="150"/>
      <c r="EL96" s="150"/>
      <c r="EM96" s="150"/>
      <c r="EN96" s="150"/>
      <c r="EO96" s="150"/>
      <c r="EP96" s="150"/>
      <c r="EQ96" s="150"/>
      <c r="ER96" s="150"/>
      <c r="ES96" s="150"/>
      <c r="ET96" s="150"/>
      <c r="EU96" s="150"/>
      <c r="EV96" s="150"/>
      <c r="EW96" s="150"/>
      <c r="EX96" s="150"/>
      <c r="EY96" s="150"/>
      <c r="EZ96" s="150"/>
      <c r="FA96" s="150"/>
      <c r="FB96" s="150"/>
      <c r="FC96" s="150"/>
      <c r="FD96" s="150"/>
      <c r="FE96" s="150"/>
      <c r="FF96" s="150"/>
      <c r="FG96" s="150"/>
      <c r="FH96" s="150"/>
      <c r="FI96" s="150"/>
      <c r="FJ96" s="150"/>
      <c r="FK96" s="150"/>
      <c r="FL96" s="150"/>
      <c r="FM96" s="150"/>
      <c r="FN96" s="150"/>
      <c r="FO96" s="150"/>
      <c r="FP96" s="150"/>
      <c r="FQ96" s="150"/>
      <c r="FR96" s="150"/>
      <c r="FS96" s="150"/>
      <c r="FT96" s="150"/>
      <c r="FU96" s="150"/>
      <c r="FV96" s="150"/>
      <c r="FW96" s="150"/>
      <c r="FX96" s="150"/>
      <c r="FY96" s="150"/>
      <c r="FZ96" s="150"/>
      <c r="GA96" s="150"/>
      <c r="GB96" s="150"/>
      <c r="GC96" s="150"/>
      <c r="GD96" s="150"/>
      <c r="GE96" s="150"/>
      <c r="GF96" s="150"/>
      <c r="GG96" s="150"/>
      <c r="GH96" s="150"/>
      <c r="GI96" s="150"/>
      <c r="GJ96" s="153"/>
      <c r="GK96" s="153"/>
      <c r="GL96" s="153"/>
      <c r="GM96" s="153"/>
      <c r="GN96" s="153"/>
      <c r="GO96" s="153"/>
      <c r="GP96" s="153"/>
      <c r="GQ96" s="153"/>
      <c r="GR96" s="153"/>
      <c r="GS96" s="153"/>
      <c r="GT96" s="153"/>
      <c r="GU96" s="153"/>
      <c r="GV96" s="153"/>
      <c r="GW96" s="153"/>
      <c r="GX96" s="153"/>
      <c r="GY96" s="153"/>
      <c r="GZ96" s="153"/>
      <c r="HA96" s="153"/>
      <c r="HB96" s="153"/>
      <c r="HC96" s="153"/>
      <c r="HD96" s="153"/>
      <c r="HE96" s="153"/>
      <c r="HF96" s="153"/>
      <c r="HG96" s="153"/>
      <c r="HH96" s="153"/>
      <c r="HI96" s="153"/>
      <c r="HJ96" s="153"/>
      <c r="HK96" s="153"/>
      <c r="HL96" s="153"/>
      <c r="HM96" s="153"/>
      <c r="HN96" s="153"/>
      <c r="HO96" s="153"/>
      <c r="HP96" s="153"/>
      <c r="HQ96" s="153"/>
      <c r="HR96" s="153"/>
      <c r="HS96" s="153"/>
      <c r="HT96" s="153"/>
      <c r="HU96" s="153"/>
      <c r="HV96" s="153"/>
      <c r="HW96" s="153"/>
      <c r="HX96" s="153"/>
      <c r="HY96" s="153"/>
      <c r="HZ96" s="153"/>
      <c r="IA96" s="153"/>
      <c r="IB96" s="153"/>
      <c r="IC96" s="153"/>
      <c r="ID96" s="153"/>
      <c r="IE96" s="15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  <c r="IV96" s="3"/>
    </row>
    <row r="97" spans="1:256" s="154" customFormat="1" x14ac:dyDescent="0.2">
      <c r="A97" s="150"/>
      <c r="B97" s="147"/>
      <c r="C97" s="150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  <c r="Z97" s="150"/>
      <c r="AA97" s="150"/>
      <c r="AB97" s="150"/>
      <c r="AC97" s="150"/>
      <c r="AD97" s="150"/>
      <c r="AE97" s="150"/>
      <c r="AF97" s="150"/>
      <c r="AG97" s="150"/>
      <c r="AH97" s="150"/>
      <c r="AI97" s="150"/>
      <c r="AJ97" s="150"/>
      <c r="AK97" s="150"/>
      <c r="AL97" s="150"/>
      <c r="AM97" s="150"/>
      <c r="AN97" s="150"/>
      <c r="AO97" s="150"/>
      <c r="AP97" s="150"/>
      <c r="AQ97" s="150"/>
      <c r="AR97" s="150"/>
      <c r="AS97" s="150"/>
      <c r="AT97" s="150"/>
      <c r="AU97" s="150"/>
      <c r="AV97" s="150"/>
      <c r="AW97" s="150"/>
      <c r="AX97" s="150"/>
      <c r="AY97" s="150"/>
      <c r="AZ97" s="150"/>
      <c r="BA97" s="150"/>
      <c r="BB97" s="150"/>
      <c r="BC97" s="150"/>
      <c r="BD97" s="150"/>
      <c r="BE97" s="150"/>
      <c r="BF97" s="150"/>
      <c r="BG97" s="150"/>
      <c r="BH97" s="150"/>
      <c r="BI97" s="150"/>
      <c r="BJ97" s="150"/>
      <c r="BK97" s="150"/>
      <c r="BL97" s="150"/>
      <c r="BM97" s="150"/>
      <c r="BN97" s="150"/>
      <c r="BO97" s="150"/>
      <c r="BP97" s="150"/>
      <c r="BQ97" s="150"/>
      <c r="BR97" s="150"/>
      <c r="BS97" s="150"/>
      <c r="BT97" s="150"/>
      <c r="BU97" s="150"/>
      <c r="BV97" s="150"/>
      <c r="BW97" s="150"/>
      <c r="BX97" s="150"/>
      <c r="BY97" s="150"/>
      <c r="BZ97" s="150"/>
      <c r="CA97" s="150"/>
      <c r="CB97" s="150"/>
      <c r="CC97" s="150"/>
      <c r="CD97" s="150"/>
      <c r="CE97" s="150"/>
      <c r="CF97" s="150"/>
      <c r="CG97" s="150"/>
      <c r="CH97" s="150"/>
      <c r="CI97" s="150"/>
      <c r="CJ97" s="150"/>
      <c r="CK97" s="150"/>
      <c r="CL97" s="150"/>
      <c r="CM97" s="150"/>
      <c r="CN97" s="150"/>
      <c r="CO97" s="150"/>
      <c r="CP97" s="150"/>
      <c r="CQ97" s="150"/>
      <c r="CR97" s="150"/>
      <c r="CS97" s="150"/>
      <c r="CT97" s="150"/>
      <c r="CU97" s="150"/>
      <c r="CV97" s="150"/>
      <c r="CW97" s="150"/>
      <c r="CX97" s="150"/>
      <c r="CY97" s="150"/>
      <c r="CZ97" s="150"/>
      <c r="DA97" s="150"/>
      <c r="DB97" s="150"/>
      <c r="DC97" s="150"/>
      <c r="DD97" s="150"/>
      <c r="DE97" s="150"/>
      <c r="DF97" s="150"/>
      <c r="DG97" s="150"/>
      <c r="DH97" s="150"/>
      <c r="DI97" s="150"/>
      <c r="DJ97" s="150"/>
      <c r="DK97" s="150"/>
      <c r="DL97" s="150"/>
      <c r="DM97" s="150"/>
      <c r="DN97" s="150"/>
      <c r="DO97" s="150"/>
      <c r="DP97" s="150"/>
      <c r="DQ97" s="150"/>
      <c r="DR97" s="150"/>
      <c r="DS97" s="150"/>
      <c r="DT97" s="150"/>
      <c r="DU97" s="150"/>
      <c r="DV97" s="150"/>
      <c r="DW97" s="150"/>
      <c r="DX97" s="150"/>
      <c r="DY97" s="150"/>
      <c r="DZ97" s="150"/>
      <c r="EA97" s="150"/>
      <c r="EB97" s="150"/>
      <c r="EC97" s="150"/>
      <c r="ED97" s="150"/>
      <c r="EE97" s="150"/>
      <c r="EF97" s="150"/>
      <c r="EG97" s="150"/>
      <c r="EH97" s="150"/>
      <c r="EI97" s="150"/>
      <c r="EJ97" s="150"/>
      <c r="EK97" s="150"/>
      <c r="EL97" s="150"/>
      <c r="EM97" s="150"/>
      <c r="EN97" s="150"/>
      <c r="EO97" s="150"/>
      <c r="EP97" s="150"/>
      <c r="EQ97" s="150"/>
      <c r="ER97" s="150"/>
      <c r="ES97" s="150"/>
      <c r="ET97" s="150"/>
      <c r="EU97" s="150"/>
      <c r="EV97" s="150"/>
      <c r="EW97" s="150"/>
      <c r="EX97" s="150"/>
      <c r="EY97" s="150"/>
      <c r="EZ97" s="150"/>
      <c r="FA97" s="150"/>
      <c r="FB97" s="150"/>
      <c r="FC97" s="150"/>
      <c r="FD97" s="150"/>
      <c r="FE97" s="150"/>
      <c r="FF97" s="150"/>
      <c r="FG97" s="150"/>
      <c r="FH97" s="150"/>
      <c r="FI97" s="150"/>
      <c r="FJ97" s="150"/>
      <c r="FK97" s="150"/>
      <c r="FL97" s="150"/>
      <c r="FM97" s="150"/>
      <c r="FN97" s="150"/>
      <c r="FO97" s="150"/>
      <c r="FP97" s="150"/>
      <c r="FQ97" s="150"/>
      <c r="FR97" s="150"/>
      <c r="FS97" s="150"/>
      <c r="FT97" s="150"/>
      <c r="FU97" s="150"/>
      <c r="FV97" s="150"/>
      <c r="FW97" s="150"/>
      <c r="FX97" s="150"/>
      <c r="FY97" s="150"/>
      <c r="FZ97" s="150"/>
      <c r="GA97" s="150"/>
      <c r="GB97" s="150"/>
      <c r="GC97" s="150"/>
      <c r="GD97" s="150"/>
      <c r="GE97" s="150"/>
      <c r="GF97" s="150"/>
      <c r="GG97" s="150"/>
      <c r="GH97" s="150"/>
      <c r="GI97" s="150"/>
      <c r="GJ97" s="153"/>
      <c r="GK97" s="153"/>
      <c r="GL97" s="153"/>
      <c r="GM97" s="153"/>
      <c r="GN97" s="153"/>
      <c r="GO97" s="153"/>
      <c r="GP97" s="153"/>
      <c r="GQ97" s="153"/>
      <c r="GR97" s="153"/>
      <c r="GS97" s="153"/>
      <c r="GT97" s="153"/>
      <c r="GU97" s="153"/>
      <c r="GV97" s="153"/>
      <c r="GW97" s="153"/>
      <c r="GX97" s="153"/>
      <c r="GY97" s="153"/>
      <c r="GZ97" s="153"/>
      <c r="HA97" s="153"/>
      <c r="HB97" s="153"/>
      <c r="HC97" s="153"/>
      <c r="HD97" s="153"/>
      <c r="HE97" s="153"/>
      <c r="HF97" s="153"/>
      <c r="HG97" s="153"/>
      <c r="HH97" s="153"/>
      <c r="HI97" s="153"/>
      <c r="HJ97" s="153"/>
      <c r="HK97" s="153"/>
      <c r="HL97" s="153"/>
      <c r="HM97" s="153"/>
      <c r="HN97" s="153"/>
      <c r="HO97" s="153"/>
      <c r="HP97" s="153"/>
      <c r="HQ97" s="153"/>
      <c r="HR97" s="153"/>
      <c r="HS97" s="153"/>
      <c r="HT97" s="153"/>
      <c r="HU97" s="153"/>
      <c r="HV97" s="153"/>
      <c r="HW97" s="153"/>
      <c r="HX97" s="153"/>
      <c r="HY97" s="153"/>
      <c r="HZ97" s="153"/>
      <c r="IA97" s="153"/>
      <c r="IB97" s="153"/>
      <c r="IC97" s="153"/>
      <c r="ID97" s="153"/>
      <c r="IE97" s="15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</row>
    <row r="98" spans="1:256" s="154" customFormat="1" x14ac:dyDescent="0.2">
      <c r="A98" s="150"/>
      <c r="B98" s="147"/>
      <c r="C98" s="150"/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R98" s="150"/>
      <c r="S98" s="150"/>
      <c r="T98" s="150"/>
      <c r="U98" s="150"/>
      <c r="V98" s="150"/>
      <c r="W98" s="150"/>
      <c r="X98" s="150"/>
      <c r="Y98" s="150"/>
      <c r="Z98" s="150"/>
      <c r="AA98" s="150"/>
      <c r="AB98" s="150"/>
      <c r="AC98" s="150"/>
      <c r="AD98" s="150"/>
      <c r="AE98" s="150"/>
      <c r="AF98" s="150"/>
      <c r="AG98" s="150"/>
      <c r="AH98" s="150"/>
      <c r="AI98" s="150"/>
      <c r="AJ98" s="150"/>
      <c r="AK98" s="150"/>
      <c r="AL98" s="150"/>
      <c r="AM98" s="150"/>
      <c r="AN98" s="150"/>
      <c r="AO98" s="150"/>
      <c r="AP98" s="150"/>
      <c r="AQ98" s="150"/>
      <c r="AR98" s="150"/>
      <c r="AS98" s="150"/>
      <c r="AT98" s="150"/>
      <c r="AU98" s="150"/>
      <c r="AV98" s="150"/>
      <c r="AW98" s="150"/>
      <c r="AX98" s="150"/>
      <c r="AY98" s="150"/>
      <c r="AZ98" s="150"/>
      <c r="BA98" s="150"/>
      <c r="BB98" s="150"/>
      <c r="BC98" s="150"/>
      <c r="BD98" s="150"/>
      <c r="BE98" s="150"/>
      <c r="BF98" s="150"/>
      <c r="BG98" s="150"/>
      <c r="BH98" s="150"/>
      <c r="BI98" s="150"/>
      <c r="BJ98" s="150"/>
      <c r="BK98" s="150"/>
      <c r="BL98" s="150"/>
      <c r="BM98" s="150"/>
      <c r="BN98" s="150"/>
      <c r="BO98" s="150"/>
      <c r="BP98" s="150"/>
      <c r="BQ98" s="150"/>
      <c r="BR98" s="150"/>
      <c r="BS98" s="150"/>
      <c r="BT98" s="150"/>
      <c r="BU98" s="150"/>
      <c r="BV98" s="150"/>
      <c r="BW98" s="150"/>
      <c r="BX98" s="150"/>
      <c r="BY98" s="150"/>
      <c r="BZ98" s="150"/>
      <c r="CA98" s="150"/>
      <c r="CB98" s="150"/>
      <c r="CC98" s="150"/>
      <c r="CD98" s="150"/>
      <c r="CE98" s="150"/>
      <c r="CF98" s="150"/>
      <c r="CG98" s="150"/>
      <c r="CH98" s="150"/>
      <c r="CI98" s="150"/>
      <c r="CJ98" s="150"/>
      <c r="CK98" s="150"/>
      <c r="CL98" s="150"/>
      <c r="CM98" s="150"/>
      <c r="CN98" s="150"/>
      <c r="CO98" s="150"/>
      <c r="CP98" s="150"/>
      <c r="CQ98" s="150"/>
      <c r="CR98" s="150"/>
      <c r="CS98" s="150"/>
      <c r="CT98" s="150"/>
      <c r="CU98" s="150"/>
      <c r="CV98" s="150"/>
      <c r="CW98" s="150"/>
      <c r="CX98" s="150"/>
      <c r="CY98" s="150"/>
      <c r="CZ98" s="150"/>
      <c r="DA98" s="150"/>
      <c r="DB98" s="150"/>
      <c r="DC98" s="150"/>
      <c r="DD98" s="150"/>
      <c r="DE98" s="150"/>
      <c r="DF98" s="150"/>
      <c r="DG98" s="150"/>
      <c r="DH98" s="150"/>
      <c r="DI98" s="150"/>
      <c r="DJ98" s="150"/>
      <c r="DK98" s="150"/>
      <c r="DL98" s="150"/>
      <c r="DM98" s="150"/>
      <c r="DN98" s="150"/>
      <c r="DO98" s="150"/>
      <c r="DP98" s="150"/>
      <c r="DQ98" s="150"/>
      <c r="DR98" s="150"/>
      <c r="DS98" s="150"/>
      <c r="DT98" s="150"/>
      <c r="DU98" s="150"/>
      <c r="DV98" s="150"/>
      <c r="DW98" s="150"/>
      <c r="DX98" s="150"/>
      <c r="DY98" s="150"/>
      <c r="DZ98" s="150"/>
      <c r="EA98" s="150"/>
      <c r="EB98" s="150"/>
      <c r="EC98" s="150"/>
      <c r="ED98" s="150"/>
      <c r="EE98" s="150"/>
      <c r="EF98" s="150"/>
      <c r="EG98" s="150"/>
      <c r="EH98" s="150"/>
      <c r="EI98" s="150"/>
      <c r="EJ98" s="150"/>
      <c r="EK98" s="150"/>
      <c r="EL98" s="150"/>
      <c r="EM98" s="150"/>
      <c r="EN98" s="150"/>
      <c r="EO98" s="150"/>
      <c r="EP98" s="150"/>
      <c r="EQ98" s="150"/>
      <c r="ER98" s="150"/>
      <c r="ES98" s="150"/>
      <c r="ET98" s="150"/>
      <c r="EU98" s="150"/>
      <c r="EV98" s="150"/>
      <c r="EW98" s="150"/>
      <c r="EX98" s="150"/>
      <c r="EY98" s="150"/>
      <c r="EZ98" s="150"/>
      <c r="FA98" s="150"/>
      <c r="FB98" s="150"/>
      <c r="FC98" s="150"/>
      <c r="FD98" s="150"/>
      <c r="FE98" s="150"/>
      <c r="FF98" s="150"/>
      <c r="FG98" s="150"/>
      <c r="FH98" s="150"/>
      <c r="FI98" s="150"/>
      <c r="FJ98" s="150"/>
      <c r="FK98" s="150"/>
      <c r="FL98" s="150"/>
      <c r="FM98" s="150"/>
      <c r="FN98" s="150"/>
      <c r="FO98" s="150"/>
      <c r="FP98" s="150"/>
      <c r="FQ98" s="150"/>
      <c r="FR98" s="150"/>
      <c r="FS98" s="150"/>
      <c r="FT98" s="150"/>
      <c r="FU98" s="150"/>
      <c r="FV98" s="150"/>
      <c r="FW98" s="150"/>
      <c r="FX98" s="150"/>
      <c r="FY98" s="150"/>
      <c r="FZ98" s="150"/>
      <c r="GA98" s="150"/>
      <c r="GB98" s="150"/>
      <c r="GC98" s="150"/>
      <c r="GD98" s="150"/>
      <c r="GE98" s="150"/>
      <c r="GF98" s="150"/>
      <c r="GG98" s="150"/>
      <c r="GH98" s="150"/>
      <c r="GI98" s="150"/>
      <c r="GJ98" s="153"/>
      <c r="GK98" s="153"/>
      <c r="GL98" s="153"/>
      <c r="GM98" s="153"/>
      <c r="GN98" s="153"/>
      <c r="GO98" s="153"/>
      <c r="GP98" s="153"/>
      <c r="GQ98" s="153"/>
      <c r="GR98" s="153"/>
      <c r="GS98" s="153"/>
      <c r="GT98" s="153"/>
      <c r="GU98" s="153"/>
      <c r="GV98" s="153"/>
      <c r="GW98" s="153"/>
      <c r="GX98" s="153"/>
      <c r="GY98" s="153"/>
      <c r="GZ98" s="153"/>
      <c r="HA98" s="153"/>
      <c r="HB98" s="153"/>
      <c r="HC98" s="153"/>
      <c r="HD98" s="153"/>
      <c r="HE98" s="153"/>
      <c r="HF98" s="153"/>
      <c r="HG98" s="153"/>
      <c r="HH98" s="153"/>
      <c r="HI98" s="153"/>
      <c r="HJ98" s="153"/>
      <c r="HK98" s="153"/>
      <c r="HL98" s="153"/>
      <c r="HM98" s="153"/>
      <c r="HN98" s="153"/>
      <c r="HO98" s="153"/>
      <c r="HP98" s="153"/>
      <c r="HQ98" s="153"/>
      <c r="HR98" s="153"/>
      <c r="HS98" s="153"/>
      <c r="HT98" s="153"/>
      <c r="HU98" s="153"/>
      <c r="HV98" s="153"/>
      <c r="HW98" s="153"/>
      <c r="HX98" s="153"/>
      <c r="HY98" s="153"/>
      <c r="HZ98" s="153"/>
      <c r="IA98" s="153"/>
      <c r="IB98" s="153"/>
      <c r="IC98" s="153"/>
      <c r="ID98" s="153"/>
      <c r="IE98" s="15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  <c r="IV98" s="3"/>
    </row>
    <row r="99" spans="1:256" s="154" customFormat="1" x14ac:dyDescent="0.2">
      <c r="A99" s="150"/>
      <c r="B99" s="147"/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  <c r="Z99" s="150"/>
      <c r="AA99" s="150"/>
      <c r="AB99" s="150"/>
      <c r="AC99" s="150"/>
      <c r="AD99" s="150"/>
      <c r="AE99" s="150"/>
      <c r="AF99" s="150"/>
      <c r="AG99" s="150"/>
      <c r="AH99" s="150"/>
      <c r="AI99" s="150"/>
      <c r="AJ99" s="150"/>
      <c r="AK99" s="150"/>
      <c r="AL99" s="150"/>
      <c r="AM99" s="150"/>
      <c r="AN99" s="150"/>
      <c r="AO99" s="150"/>
      <c r="AP99" s="150"/>
      <c r="AQ99" s="150"/>
      <c r="AR99" s="150"/>
      <c r="AS99" s="150"/>
      <c r="AT99" s="150"/>
      <c r="AU99" s="150"/>
      <c r="AV99" s="150"/>
      <c r="AW99" s="150"/>
      <c r="AX99" s="150"/>
      <c r="AY99" s="150"/>
      <c r="AZ99" s="150"/>
      <c r="BA99" s="150"/>
      <c r="BB99" s="150"/>
      <c r="BC99" s="150"/>
      <c r="BD99" s="150"/>
      <c r="BE99" s="150"/>
      <c r="BF99" s="150"/>
      <c r="BG99" s="150"/>
      <c r="BH99" s="150"/>
      <c r="BI99" s="150"/>
      <c r="BJ99" s="150"/>
      <c r="BK99" s="150"/>
      <c r="BL99" s="150"/>
      <c r="BM99" s="150"/>
      <c r="BN99" s="150"/>
      <c r="BO99" s="150"/>
      <c r="BP99" s="150"/>
      <c r="BQ99" s="150"/>
      <c r="BR99" s="150"/>
      <c r="BS99" s="150"/>
      <c r="BT99" s="150"/>
      <c r="BU99" s="150"/>
      <c r="BV99" s="150"/>
      <c r="BW99" s="150"/>
      <c r="BX99" s="150"/>
      <c r="BY99" s="150"/>
      <c r="BZ99" s="150"/>
      <c r="CA99" s="150"/>
      <c r="CB99" s="150"/>
      <c r="CC99" s="150"/>
      <c r="CD99" s="150"/>
      <c r="CE99" s="150"/>
      <c r="CF99" s="150"/>
      <c r="CG99" s="150"/>
      <c r="CH99" s="150"/>
      <c r="CI99" s="150"/>
      <c r="CJ99" s="150"/>
      <c r="CK99" s="150"/>
      <c r="CL99" s="150"/>
      <c r="CM99" s="150"/>
      <c r="CN99" s="150"/>
      <c r="CO99" s="150"/>
      <c r="CP99" s="150"/>
      <c r="CQ99" s="150"/>
      <c r="CR99" s="150"/>
      <c r="CS99" s="150"/>
      <c r="CT99" s="150"/>
      <c r="CU99" s="150"/>
      <c r="CV99" s="150"/>
      <c r="CW99" s="150"/>
      <c r="CX99" s="150"/>
      <c r="CY99" s="150"/>
      <c r="CZ99" s="150"/>
      <c r="DA99" s="150"/>
      <c r="DB99" s="150"/>
      <c r="DC99" s="150"/>
      <c r="DD99" s="150"/>
      <c r="DE99" s="150"/>
      <c r="DF99" s="150"/>
      <c r="DG99" s="150"/>
      <c r="DH99" s="150"/>
      <c r="DI99" s="150"/>
      <c r="DJ99" s="150"/>
      <c r="DK99" s="150"/>
      <c r="DL99" s="150"/>
      <c r="DM99" s="150"/>
      <c r="DN99" s="150"/>
      <c r="DO99" s="150"/>
      <c r="DP99" s="150"/>
      <c r="DQ99" s="150"/>
      <c r="DR99" s="150"/>
      <c r="DS99" s="150"/>
      <c r="DT99" s="150"/>
      <c r="DU99" s="150"/>
      <c r="DV99" s="150"/>
      <c r="DW99" s="150"/>
      <c r="DX99" s="150"/>
      <c r="DY99" s="150"/>
      <c r="DZ99" s="150"/>
      <c r="EA99" s="150"/>
      <c r="EB99" s="150"/>
      <c r="EC99" s="150"/>
      <c r="ED99" s="150"/>
      <c r="EE99" s="150"/>
      <c r="EF99" s="150"/>
      <c r="EG99" s="150"/>
      <c r="EH99" s="150"/>
      <c r="EI99" s="150"/>
      <c r="EJ99" s="150"/>
      <c r="EK99" s="150"/>
      <c r="EL99" s="150"/>
      <c r="EM99" s="150"/>
      <c r="EN99" s="150"/>
      <c r="EO99" s="150"/>
      <c r="EP99" s="150"/>
      <c r="EQ99" s="150"/>
      <c r="ER99" s="150"/>
      <c r="ES99" s="150"/>
      <c r="ET99" s="150"/>
      <c r="EU99" s="150"/>
      <c r="EV99" s="150"/>
      <c r="EW99" s="150"/>
      <c r="EX99" s="150"/>
      <c r="EY99" s="150"/>
      <c r="EZ99" s="150"/>
      <c r="FA99" s="150"/>
      <c r="FB99" s="150"/>
      <c r="FC99" s="150"/>
      <c r="FD99" s="150"/>
      <c r="FE99" s="150"/>
      <c r="FF99" s="150"/>
      <c r="FG99" s="150"/>
      <c r="FH99" s="150"/>
      <c r="FI99" s="150"/>
      <c r="FJ99" s="150"/>
      <c r="FK99" s="150"/>
      <c r="FL99" s="150"/>
      <c r="FM99" s="150"/>
      <c r="FN99" s="150"/>
      <c r="FO99" s="150"/>
      <c r="FP99" s="150"/>
      <c r="FQ99" s="150"/>
      <c r="FR99" s="150"/>
      <c r="FS99" s="150"/>
      <c r="FT99" s="150"/>
      <c r="FU99" s="150"/>
      <c r="FV99" s="150"/>
      <c r="FW99" s="150"/>
      <c r="FX99" s="150"/>
      <c r="FY99" s="150"/>
      <c r="FZ99" s="150"/>
      <c r="GA99" s="150"/>
      <c r="GB99" s="150"/>
      <c r="GC99" s="150"/>
      <c r="GD99" s="150"/>
      <c r="GE99" s="150"/>
      <c r="GF99" s="150"/>
      <c r="GG99" s="150"/>
      <c r="GH99" s="150"/>
      <c r="GI99" s="150"/>
      <c r="GJ99" s="153"/>
      <c r="GK99" s="153"/>
      <c r="GL99" s="153"/>
      <c r="GM99" s="153"/>
      <c r="GN99" s="153"/>
      <c r="GO99" s="153"/>
      <c r="GP99" s="153"/>
      <c r="GQ99" s="153"/>
      <c r="GR99" s="153"/>
      <c r="GS99" s="153"/>
      <c r="GT99" s="153"/>
      <c r="GU99" s="153"/>
      <c r="GV99" s="153"/>
      <c r="GW99" s="153"/>
      <c r="GX99" s="153"/>
      <c r="GY99" s="153"/>
      <c r="GZ99" s="153"/>
      <c r="HA99" s="153"/>
      <c r="HB99" s="153"/>
      <c r="HC99" s="153"/>
      <c r="HD99" s="153"/>
      <c r="HE99" s="153"/>
      <c r="HF99" s="153"/>
      <c r="HG99" s="153"/>
      <c r="HH99" s="153"/>
      <c r="HI99" s="153"/>
      <c r="HJ99" s="153"/>
      <c r="HK99" s="153"/>
      <c r="HL99" s="153"/>
      <c r="HM99" s="153"/>
      <c r="HN99" s="153"/>
      <c r="HO99" s="153"/>
      <c r="HP99" s="153"/>
      <c r="HQ99" s="153"/>
      <c r="HR99" s="153"/>
      <c r="HS99" s="153"/>
      <c r="HT99" s="153"/>
      <c r="HU99" s="153"/>
      <c r="HV99" s="153"/>
      <c r="HW99" s="153"/>
      <c r="HX99" s="153"/>
      <c r="HY99" s="153"/>
      <c r="HZ99" s="153"/>
      <c r="IA99" s="153"/>
      <c r="IB99" s="153"/>
      <c r="IC99" s="153"/>
      <c r="ID99" s="153"/>
      <c r="IE99" s="15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  <c r="IV99" s="3"/>
    </row>
    <row r="100" spans="1:256" s="154" customFormat="1" x14ac:dyDescent="0.2">
      <c r="A100" s="150"/>
      <c r="B100" s="147"/>
      <c r="C100" s="150"/>
      <c r="D100" s="150"/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  <c r="T100" s="150"/>
      <c r="U100" s="150"/>
      <c r="V100" s="150"/>
      <c r="W100" s="150"/>
      <c r="X100" s="150"/>
      <c r="Y100" s="150"/>
      <c r="Z100" s="150"/>
      <c r="AA100" s="150"/>
      <c r="AB100" s="150"/>
      <c r="AC100" s="150"/>
      <c r="AD100" s="150"/>
      <c r="AE100" s="150"/>
      <c r="AF100" s="150"/>
      <c r="AG100" s="150"/>
      <c r="AH100" s="150"/>
      <c r="AI100" s="150"/>
      <c r="AJ100" s="150"/>
      <c r="AK100" s="150"/>
      <c r="AL100" s="150"/>
      <c r="AM100" s="150"/>
      <c r="AN100" s="150"/>
      <c r="AO100" s="150"/>
      <c r="AP100" s="150"/>
      <c r="AQ100" s="150"/>
      <c r="AR100" s="150"/>
      <c r="AS100" s="150"/>
      <c r="AT100" s="150"/>
      <c r="AU100" s="150"/>
      <c r="AV100" s="150"/>
      <c r="AW100" s="150"/>
      <c r="AX100" s="150"/>
      <c r="AY100" s="150"/>
      <c r="AZ100" s="150"/>
      <c r="BA100" s="150"/>
      <c r="BB100" s="150"/>
      <c r="BC100" s="150"/>
      <c r="BD100" s="150"/>
      <c r="BE100" s="150"/>
      <c r="BF100" s="150"/>
      <c r="BG100" s="150"/>
      <c r="BH100" s="150"/>
      <c r="BI100" s="150"/>
      <c r="BJ100" s="150"/>
      <c r="BK100" s="150"/>
      <c r="BL100" s="150"/>
      <c r="BM100" s="150"/>
      <c r="BN100" s="150"/>
      <c r="BO100" s="150"/>
      <c r="BP100" s="150"/>
      <c r="BQ100" s="150"/>
      <c r="BR100" s="150"/>
      <c r="BS100" s="150"/>
      <c r="BT100" s="150"/>
      <c r="BU100" s="150"/>
      <c r="BV100" s="150"/>
      <c r="BW100" s="150"/>
      <c r="BX100" s="150"/>
      <c r="BY100" s="150"/>
      <c r="BZ100" s="150"/>
      <c r="CA100" s="150"/>
      <c r="CB100" s="150"/>
      <c r="CC100" s="150"/>
      <c r="CD100" s="150"/>
      <c r="CE100" s="150"/>
      <c r="CF100" s="150"/>
      <c r="CG100" s="150"/>
      <c r="CH100" s="150"/>
      <c r="CI100" s="150"/>
      <c r="CJ100" s="150"/>
      <c r="CK100" s="150"/>
      <c r="CL100" s="150"/>
      <c r="CM100" s="150"/>
      <c r="CN100" s="150"/>
      <c r="CO100" s="150"/>
      <c r="CP100" s="150"/>
      <c r="CQ100" s="150"/>
      <c r="CR100" s="150"/>
      <c r="CS100" s="150"/>
      <c r="CT100" s="150"/>
      <c r="CU100" s="150"/>
      <c r="CV100" s="150"/>
      <c r="CW100" s="150"/>
      <c r="CX100" s="150"/>
      <c r="CY100" s="150"/>
      <c r="CZ100" s="150"/>
      <c r="DA100" s="150"/>
      <c r="DB100" s="150"/>
      <c r="DC100" s="150"/>
      <c r="DD100" s="150"/>
      <c r="DE100" s="150"/>
      <c r="DF100" s="150"/>
      <c r="DG100" s="150"/>
      <c r="DH100" s="150"/>
      <c r="DI100" s="150"/>
      <c r="DJ100" s="150"/>
      <c r="DK100" s="150"/>
      <c r="DL100" s="150"/>
      <c r="DM100" s="150"/>
      <c r="DN100" s="150"/>
      <c r="DO100" s="150"/>
      <c r="DP100" s="150"/>
      <c r="DQ100" s="150"/>
      <c r="DR100" s="150"/>
      <c r="DS100" s="150"/>
      <c r="DT100" s="150"/>
      <c r="DU100" s="150"/>
      <c r="DV100" s="150"/>
      <c r="DW100" s="150"/>
      <c r="DX100" s="150"/>
      <c r="DY100" s="150"/>
      <c r="DZ100" s="150"/>
      <c r="EA100" s="150"/>
      <c r="EB100" s="150"/>
      <c r="EC100" s="150"/>
      <c r="ED100" s="150"/>
      <c r="EE100" s="150"/>
      <c r="EF100" s="150"/>
      <c r="EG100" s="150"/>
      <c r="EH100" s="150"/>
      <c r="EI100" s="150"/>
      <c r="EJ100" s="150"/>
      <c r="EK100" s="150"/>
      <c r="EL100" s="150"/>
      <c r="EM100" s="150"/>
      <c r="EN100" s="150"/>
      <c r="EO100" s="150"/>
      <c r="EP100" s="150"/>
      <c r="EQ100" s="150"/>
      <c r="ER100" s="150"/>
      <c r="ES100" s="150"/>
      <c r="ET100" s="150"/>
      <c r="EU100" s="150"/>
      <c r="EV100" s="150"/>
      <c r="EW100" s="150"/>
      <c r="EX100" s="150"/>
      <c r="EY100" s="150"/>
      <c r="EZ100" s="150"/>
      <c r="FA100" s="150"/>
      <c r="FB100" s="150"/>
      <c r="FC100" s="150"/>
      <c r="FD100" s="150"/>
      <c r="FE100" s="150"/>
      <c r="FF100" s="150"/>
      <c r="FG100" s="150"/>
      <c r="FH100" s="150"/>
      <c r="FI100" s="150"/>
      <c r="FJ100" s="150"/>
      <c r="FK100" s="150"/>
      <c r="FL100" s="150"/>
      <c r="FM100" s="150"/>
      <c r="FN100" s="150"/>
      <c r="FO100" s="150"/>
      <c r="FP100" s="150"/>
      <c r="FQ100" s="150"/>
      <c r="FR100" s="150"/>
      <c r="FS100" s="150"/>
      <c r="FT100" s="150"/>
      <c r="FU100" s="150"/>
      <c r="FV100" s="150"/>
      <c r="FW100" s="150"/>
      <c r="FX100" s="150"/>
      <c r="FY100" s="150"/>
      <c r="FZ100" s="150"/>
      <c r="GA100" s="150"/>
      <c r="GB100" s="150"/>
      <c r="GC100" s="150"/>
      <c r="GD100" s="150"/>
      <c r="GE100" s="150"/>
      <c r="GF100" s="150"/>
      <c r="GG100" s="150"/>
      <c r="GH100" s="150"/>
      <c r="GI100" s="150"/>
      <c r="GJ100" s="153"/>
      <c r="GK100" s="153"/>
      <c r="GL100" s="153"/>
      <c r="GM100" s="153"/>
      <c r="GN100" s="153"/>
      <c r="GO100" s="153"/>
      <c r="GP100" s="153"/>
      <c r="GQ100" s="153"/>
      <c r="GR100" s="153"/>
      <c r="GS100" s="153"/>
      <c r="GT100" s="153"/>
      <c r="GU100" s="153"/>
      <c r="GV100" s="153"/>
      <c r="GW100" s="153"/>
      <c r="GX100" s="153"/>
      <c r="GY100" s="153"/>
      <c r="GZ100" s="153"/>
      <c r="HA100" s="153"/>
      <c r="HB100" s="153"/>
      <c r="HC100" s="153"/>
      <c r="HD100" s="153"/>
      <c r="HE100" s="153"/>
      <c r="HF100" s="153"/>
      <c r="HG100" s="153"/>
      <c r="HH100" s="153"/>
      <c r="HI100" s="153"/>
      <c r="HJ100" s="153"/>
      <c r="HK100" s="153"/>
      <c r="HL100" s="153"/>
      <c r="HM100" s="153"/>
      <c r="HN100" s="153"/>
      <c r="HO100" s="153"/>
      <c r="HP100" s="153"/>
      <c r="HQ100" s="153"/>
      <c r="HR100" s="153"/>
      <c r="HS100" s="153"/>
      <c r="HT100" s="153"/>
      <c r="HU100" s="153"/>
      <c r="HV100" s="153"/>
      <c r="HW100" s="153"/>
      <c r="HX100" s="153"/>
      <c r="HY100" s="153"/>
      <c r="HZ100" s="153"/>
      <c r="IA100" s="153"/>
      <c r="IB100" s="153"/>
      <c r="IC100" s="153"/>
      <c r="ID100" s="153"/>
      <c r="IE100" s="15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  <c r="IV100" s="3"/>
    </row>
    <row r="101" spans="1:256" x14ac:dyDescent="0.2">
      <c r="A101" s="164"/>
      <c r="B101" s="165"/>
      <c r="C101" s="166"/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  <c r="R101" s="166"/>
      <c r="S101" s="166"/>
      <c r="T101" s="166"/>
      <c r="U101" s="166"/>
      <c r="V101" s="166"/>
      <c r="W101" s="166"/>
      <c r="X101" s="166"/>
      <c r="Y101" s="166"/>
      <c r="Z101" s="166"/>
      <c r="AA101" s="166"/>
      <c r="AB101" s="166"/>
      <c r="AC101" s="166"/>
      <c r="AD101" s="166"/>
      <c r="AE101" s="166"/>
      <c r="AF101" s="166"/>
      <c r="AG101" s="166"/>
      <c r="AH101" s="166"/>
      <c r="AI101" s="166"/>
      <c r="AJ101" s="166"/>
      <c r="AK101" s="166"/>
      <c r="AL101" s="166"/>
      <c r="AM101" s="166"/>
      <c r="AN101" s="166"/>
      <c r="AO101" s="166"/>
      <c r="AP101" s="166"/>
      <c r="AQ101" s="166"/>
      <c r="AR101" s="166"/>
      <c r="AS101" s="166"/>
      <c r="AT101" s="166"/>
      <c r="AU101" s="166"/>
      <c r="AV101" s="166"/>
      <c r="AW101" s="166"/>
      <c r="AX101" s="166"/>
      <c r="AY101" s="166"/>
      <c r="AZ101" s="166"/>
      <c r="BA101" s="166"/>
      <c r="BB101" s="166"/>
      <c r="BC101" s="166"/>
      <c r="BD101" s="166"/>
      <c r="BE101" s="166"/>
      <c r="BF101" s="166"/>
      <c r="BG101" s="166"/>
      <c r="BH101" s="166"/>
      <c r="BI101" s="166"/>
      <c r="BJ101" s="166"/>
      <c r="BK101" s="166"/>
      <c r="BL101" s="166"/>
      <c r="BM101" s="166"/>
      <c r="BN101" s="166"/>
      <c r="BO101" s="166"/>
      <c r="BP101" s="166"/>
      <c r="BQ101" s="166"/>
      <c r="BR101" s="166"/>
      <c r="BS101" s="166"/>
      <c r="BT101" s="166"/>
      <c r="BU101" s="166"/>
      <c r="BV101" s="166"/>
      <c r="BW101" s="166"/>
      <c r="BX101" s="166"/>
      <c r="BY101" s="166"/>
      <c r="BZ101" s="166"/>
      <c r="CA101" s="166"/>
      <c r="CB101" s="166"/>
      <c r="CC101" s="166"/>
      <c r="CD101" s="166"/>
      <c r="CE101" s="166"/>
      <c r="CF101" s="166"/>
      <c r="CG101" s="166"/>
      <c r="CH101" s="166"/>
      <c r="CI101" s="166"/>
      <c r="CJ101" s="166"/>
      <c r="CK101" s="166"/>
      <c r="CL101" s="166"/>
      <c r="CM101" s="166"/>
      <c r="CN101" s="166"/>
      <c r="CO101" s="166"/>
      <c r="CP101" s="166"/>
      <c r="CQ101" s="166"/>
      <c r="CR101" s="166"/>
      <c r="CS101" s="166"/>
      <c r="CT101" s="166"/>
      <c r="CU101" s="166"/>
      <c r="CV101" s="166"/>
      <c r="CW101" s="166"/>
      <c r="CX101" s="166"/>
      <c r="CY101" s="166"/>
      <c r="CZ101" s="166"/>
      <c r="DA101" s="166"/>
      <c r="DB101" s="166"/>
      <c r="DC101" s="166"/>
      <c r="DD101" s="166"/>
      <c r="DE101" s="166"/>
      <c r="DF101" s="166"/>
      <c r="DG101" s="166"/>
      <c r="DH101" s="166"/>
      <c r="DI101" s="166"/>
      <c r="DJ101" s="166"/>
      <c r="DK101" s="166"/>
      <c r="DL101" s="166"/>
      <c r="DM101" s="166"/>
      <c r="DN101" s="166"/>
      <c r="DO101" s="166"/>
      <c r="DP101" s="166"/>
      <c r="DQ101" s="166"/>
      <c r="DR101" s="166"/>
      <c r="DS101" s="166"/>
      <c r="DT101" s="166"/>
      <c r="DU101" s="166"/>
      <c r="DV101" s="166"/>
      <c r="DW101" s="166"/>
      <c r="DX101" s="166"/>
      <c r="DY101" s="166"/>
      <c r="DZ101" s="166"/>
      <c r="EA101" s="166"/>
      <c r="EB101" s="166"/>
      <c r="EC101" s="166"/>
      <c r="ED101" s="166"/>
      <c r="EE101" s="166"/>
      <c r="EF101" s="166"/>
      <c r="EG101" s="166"/>
      <c r="EH101" s="166"/>
      <c r="EI101" s="166"/>
      <c r="EJ101" s="166"/>
      <c r="EK101" s="166"/>
      <c r="EL101" s="166"/>
      <c r="EM101" s="166"/>
      <c r="EN101" s="166"/>
      <c r="EO101" s="166"/>
      <c r="EP101" s="166"/>
      <c r="EQ101" s="166"/>
      <c r="ER101" s="166"/>
      <c r="ES101" s="166"/>
      <c r="ET101" s="166"/>
      <c r="EU101" s="166"/>
      <c r="EV101" s="166"/>
      <c r="EW101" s="166"/>
      <c r="EX101" s="166"/>
      <c r="EY101" s="166"/>
      <c r="EZ101" s="166"/>
      <c r="FA101" s="166"/>
      <c r="FB101" s="166"/>
      <c r="FC101" s="166"/>
      <c r="FD101" s="166"/>
      <c r="FE101" s="166"/>
      <c r="FF101" s="166"/>
      <c r="FG101" s="166"/>
      <c r="FH101" s="166"/>
      <c r="FI101" s="166"/>
      <c r="FJ101" s="166"/>
      <c r="FK101" s="166"/>
      <c r="FL101" s="166"/>
      <c r="FM101" s="166"/>
      <c r="FN101" s="166"/>
      <c r="FO101" s="166"/>
      <c r="FP101" s="166"/>
      <c r="FQ101" s="166"/>
      <c r="FR101" s="166"/>
      <c r="FS101" s="166"/>
      <c r="FT101" s="166"/>
      <c r="FU101" s="166"/>
      <c r="FV101" s="166"/>
      <c r="FW101" s="166"/>
      <c r="FX101" s="166"/>
      <c r="FY101" s="166"/>
      <c r="FZ101" s="166"/>
      <c r="GA101" s="166"/>
      <c r="GB101" s="166"/>
      <c r="GC101" s="166"/>
      <c r="GD101" s="166"/>
      <c r="GE101" s="166"/>
      <c r="GF101" s="166"/>
      <c r="GG101" s="166"/>
      <c r="GH101" s="166"/>
      <c r="GI101" s="166"/>
    </row>
    <row r="102" spans="1:256" x14ac:dyDescent="0.2">
      <c r="A102" s="164"/>
      <c r="B102" s="165"/>
      <c r="C102" s="166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  <c r="R102" s="166"/>
      <c r="S102" s="166"/>
      <c r="T102" s="166"/>
      <c r="U102" s="166"/>
      <c r="V102" s="166"/>
      <c r="W102" s="166"/>
      <c r="X102" s="166"/>
      <c r="Y102" s="166"/>
      <c r="Z102" s="166"/>
      <c r="AA102" s="166"/>
      <c r="AB102" s="166"/>
      <c r="AC102" s="166"/>
      <c r="AD102" s="166"/>
      <c r="AE102" s="166"/>
      <c r="AF102" s="166"/>
      <c r="AG102" s="166"/>
      <c r="AH102" s="166"/>
      <c r="AI102" s="166"/>
      <c r="AJ102" s="166"/>
      <c r="AK102" s="166"/>
      <c r="AL102" s="166"/>
      <c r="AM102" s="166"/>
      <c r="AN102" s="166"/>
      <c r="AO102" s="166"/>
      <c r="AP102" s="166"/>
      <c r="AQ102" s="166"/>
      <c r="AR102" s="166"/>
      <c r="AS102" s="166"/>
      <c r="AT102" s="166"/>
      <c r="AU102" s="166"/>
      <c r="AV102" s="166"/>
      <c r="AW102" s="166"/>
      <c r="AX102" s="166"/>
      <c r="AY102" s="166"/>
      <c r="AZ102" s="166"/>
      <c r="BA102" s="166"/>
      <c r="BB102" s="166"/>
      <c r="BC102" s="166"/>
      <c r="BD102" s="166"/>
      <c r="BE102" s="166"/>
      <c r="BF102" s="166"/>
      <c r="BG102" s="166"/>
      <c r="BH102" s="166"/>
      <c r="BI102" s="166"/>
      <c r="BJ102" s="166"/>
      <c r="BK102" s="166"/>
      <c r="BL102" s="166"/>
      <c r="BM102" s="166"/>
      <c r="BN102" s="166"/>
      <c r="BO102" s="166"/>
      <c r="BP102" s="166"/>
      <c r="BQ102" s="166"/>
      <c r="BR102" s="166"/>
      <c r="BS102" s="166"/>
      <c r="BT102" s="166"/>
      <c r="BU102" s="166"/>
      <c r="BV102" s="166"/>
      <c r="BW102" s="166"/>
      <c r="BX102" s="166"/>
      <c r="BY102" s="166"/>
      <c r="BZ102" s="166"/>
      <c r="CA102" s="166"/>
      <c r="CB102" s="166"/>
      <c r="CC102" s="166"/>
      <c r="CD102" s="166"/>
      <c r="CE102" s="166"/>
      <c r="CF102" s="166"/>
      <c r="CG102" s="166"/>
      <c r="CH102" s="166"/>
      <c r="CI102" s="166"/>
      <c r="CJ102" s="166"/>
      <c r="CK102" s="166"/>
      <c r="CL102" s="166"/>
      <c r="CM102" s="166"/>
      <c r="CN102" s="166"/>
      <c r="CO102" s="166"/>
      <c r="CP102" s="166"/>
      <c r="CQ102" s="166"/>
      <c r="CR102" s="166"/>
      <c r="CS102" s="166"/>
      <c r="CT102" s="166"/>
      <c r="CU102" s="166"/>
      <c r="CV102" s="166"/>
      <c r="CW102" s="166"/>
      <c r="CX102" s="166"/>
      <c r="CY102" s="166"/>
      <c r="CZ102" s="166"/>
      <c r="DA102" s="166"/>
      <c r="DB102" s="166"/>
      <c r="DC102" s="166"/>
      <c r="DD102" s="166"/>
      <c r="DE102" s="166"/>
      <c r="DF102" s="166"/>
      <c r="DG102" s="166"/>
      <c r="DH102" s="166"/>
      <c r="DI102" s="166"/>
      <c r="DJ102" s="166"/>
      <c r="DK102" s="166"/>
      <c r="DL102" s="166"/>
      <c r="DM102" s="166"/>
      <c r="DN102" s="166"/>
      <c r="DO102" s="166"/>
      <c r="DP102" s="166"/>
      <c r="DQ102" s="166"/>
      <c r="DR102" s="166"/>
      <c r="DS102" s="166"/>
      <c r="DT102" s="166"/>
      <c r="DU102" s="166"/>
      <c r="DV102" s="166"/>
      <c r="DW102" s="166"/>
      <c r="DX102" s="166"/>
      <c r="DY102" s="166"/>
      <c r="DZ102" s="166"/>
      <c r="EA102" s="166"/>
      <c r="EB102" s="166"/>
      <c r="EC102" s="166"/>
      <c r="ED102" s="166"/>
      <c r="EE102" s="166"/>
      <c r="EF102" s="166"/>
      <c r="EG102" s="166"/>
      <c r="EH102" s="166"/>
      <c r="EI102" s="166"/>
      <c r="EJ102" s="166"/>
      <c r="EK102" s="166"/>
      <c r="EL102" s="166"/>
      <c r="EM102" s="166"/>
      <c r="EN102" s="166"/>
      <c r="EO102" s="166"/>
      <c r="EP102" s="166"/>
      <c r="EQ102" s="166"/>
      <c r="ER102" s="166"/>
      <c r="ES102" s="166"/>
      <c r="ET102" s="166"/>
      <c r="EU102" s="166"/>
      <c r="EV102" s="166"/>
      <c r="EW102" s="166"/>
      <c r="EX102" s="166"/>
      <c r="EY102" s="166"/>
      <c r="EZ102" s="166"/>
      <c r="FA102" s="166"/>
      <c r="FB102" s="166"/>
      <c r="FC102" s="166"/>
      <c r="FD102" s="166"/>
      <c r="FE102" s="166"/>
      <c r="FF102" s="166"/>
      <c r="FG102" s="166"/>
      <c r="FH102" s="166"/>
      <c r="FI102" s="166"/>
      <c r="FJ102" s="166"/>
      <c r="FK102" s="166"/>
      <c r="FL102" s="166"/>
      <c r="FM102" s="166"/>
      <c r="FN102" s="166"/>
      <c r="FO102" s="166"/>
      <c r="FP102" s="166"/>
      <c r="FQ102" s="166"/>
      <c r="FR102" s="166"/>
      <c r="FS102" s="166"/>
      <c r="FT102" s="166"/>
      <c r="FU102" s="166"/>
      <c r="FV102" s="166"/>
      <c r="FW102" s="166"/>
      <c r="FX102" s="166"/>
      <c r="FY102" s="166"/>
      <c r="FZ102" s="166"/>
      <c r="GA102" s="166"/>
      <c r="GB102" s="166"/>
      <c r="GC102" s="166"/>
      <c r="GD102" s="166"/>
      <c r="GE102" s="166"/>
      <c r="GF102" s="166"/>
      <c r="GG102" s="166"/>
      <c r="GH102" s="166"/>
      <c r="GI102" s="166"/>
    </row>
    <row r="103" spans="1:256" x14ac:dyDescent="0.2">
      <c r="A103" s="164"/>
      <c r="B103" s="165"/>
      <c r="C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  <c r="R103" s="166"/>
      <c r="S103" s="166"/>
      <c r="T103" s="166"/>
      <c r="U103" s="166"/>
      <c r="V103" s="166"/>
      <c r="W103" s="166"/>
      <c r="X103" s="166"/>
      <c r="Y103" s="166"/>
      <c r="Z103" s="166"/>
      <c r="AA103" s="166"/>
      <c r="AB103" s="166"/>
      <c r="AC103" s="166"/>
      <c r="AD103" s="166"/>
      <c r="AE103" s="166"/>
      <c r="AF103" s="166"/>
      <c r="AG103" s="166"/>
      <c r="AH103" s="166"/>
      <c r="AI103" s="166"/>
      <c r="AJ103" s="166"/>
      <c r="AK103" s="166"/>
      <c r="AL103" s="166"/>
      <c r="AM103" s="166"/>
      <c r="AN103" s="166"/>
      <c r="AO103" s="166"/>
      <c r="AP103" s="166"/>
      <c r="AQ103" s="166"/>
      <c r="AR103" s="166"/>
      <c r="AS103" s="166"/>
      <c r="AT103" s="166"/>
      <c r="AU103" s="166"/>
      <c r="AV103" s="166"/>
      <c r="AW103" s="166"/>
      <c r="AX103" s="166"/>
      <c r="AY103" s="166"/>
      <c r="AZ103" s="166"/>
      <c r="BA103" s="166"/>
      <c r="BB103" s="166"/>
      <c r="BC103" s="166"/>
      <c r="BD103" s="166"/>
      <c r="BE103" s="166"/>
      <c r="BF103" s="166"/>
      <c r="BG103" s="166"/>
      <c r="BH103" s="166"/>
      <c r="BI103" s="166"/>
      <c r="BJ103" s="166"/>
      <c r="BK103" s="166"/>
      <c r="BL103" s="166"/>
      <c r="BM103" s="166"/>
      <c r="BN103" s="166"/>
      <c r="BO103" s="166"/>
      <c r="BP103" s="166"/>
      <c r="BQ103" s="166"/>
      <c r="BR103" s="166"/>
      <c r="BS103" s="166"/>
      <c r="BT103" s="166"/>
      <c r="BU103" s="166"/>
      <c r="BV103" s="166"/>
      <c r="BW103" s="166"/>
      <c r="BX103" s="166"/>
      <c r="BY103" s="166"/>
      <c r="BZ103" s="166"/>
      <c r="CA103" s="166"/>
      <c r="CB103" s="166"/>
      <c r="CC103" s="166"/>
      <c r="CD103" s="166"/>
      <c r="CE103" s="166"/>
      <c r="CF103" s="166"/>
      <c r="CG103" s="166"/>
      <c r="CH103" s="166"/>
      <c r="CI103" s="166"/>
      <c r="CJ103" s="166"/>
      <c r="CK103" s="166"/>
      <c r="CL103" s="166"/>
      <c r="CM103" s="166"/>
      <c r="CN103" s="166"/>
      <c r="CO103" s="166"/>
      <c r="CP103" s="166"/>
      <c r="CQ103" s="166"/>
      <c r="CR103" s="166"/>
      <c r="CS103" s="166"/>
      <c r="CT103" s="166"/>
      <c r="CU103" s="166"/>
      <c r="CV103" s="166"/>
      <c r="CW103" s="166"/>
      <c r="CX103" s="166"/>
      <c r="CY103" s="166"/>
      <c r="CZ103" s="166"/>
      <c r="DA103" s="166"/>
      <c r="DB103" s="166"/>
      <c r="DC103" s="166"/>
      <c r="DD103" s="166"/>
      <c r="DE103" s="166"/>
      <c r="DF103" s="166"/>
      <c r="DG103" s="166"/>
      <c r="DH103" s="166"/>
      <c r="DI103" s="166"/>
      <c r="DJ103" s="166"/>
      <c r="DK103" s="166"/>
      <c r="DL103" s="166"/>
      <c r="DM103" s="166"/>
      <c r="DN103" s="166"/>
      <c r="DO103" s="166"/>
      <c r="DP103" s="166"/>
      <c r="DQ103" s="166"/>
      <c r="DR103" s="166"/>
      <c r="DS103" s="166"/>
      <c r="DT103" s="166"/>
      <c r="DU103" s="166"/>
      <c r="DV103" s="166"/>
      <c r="DW103" s="166"/>
      <c r="DX103" s="166"/>
      <c r="DY103" s="166"/>
      <c r="DZ103" s="166"/>
      <c r="EA103" s="166"/>
      <c r="EB103" s="166"/>
      <c r="EC103" s="166"/>
      <c r="ED103" s="166"/>
      <c r="EE103" s="166"/>
      <c r="EF103" s="166"/>
      <c r="EG103" s="166"/>
      <c r="EH103" s="166"/>
      <c r="EI103" s="166"/>
      <c r="EJ103" s="166"/>
      <c r="EK103" s="166"/>
      <c r="EL103" s="166"/>
      <c r="EM103" s="166"/>
      <c r="EN103" s="166"/>
      <c r="EO103" s="166"/>
      <c r="EP103" s="166"/>
      <c r="EQ103" s="166"/>
      <c r="ER103" s="166"/>
      <c r="ES103" s="166"/>
      <c r="ET103" s="166"/>
      <c r="EU103" s="166"/>
      <c r="EV103" s="166"/>
      <c r="EW103" s="166"/>
      <c r="EX103" s="166"/>
      <c r="EY103" s="166"/>
      <c r="EZ103" s="166"/>
      <c r="FA103" s="166"/>
      <c r="FB103" s="166"/>
      <c r="FC103" s="166"/>
      <c r="FD103" s="166"/>
      <c r="FE103" s="166"/>
      <c r="FF103" s="166"/>
      <c r="FG103" s="166"/>
      <c r="FH103" s="166"/>
      <c r="FI103" s="166"/>
      <c r="FJ103" s="166"/>
      <c r="FK103" s="166"/>
      <c r="FL103" s="166"/>
      <c r="FM103" s="166"/>
      <c r="FN103" s="166"/>
      <c r="FO103" s="166"/>
      <c r="FP103" s="166"/>
      <c r="FQ103" s="166"/>
      <c r="FR103" s="166"/>
      <c r="FS103" s="166"/>
      <c r="FT103" s="166"/>
      <c r="FU103" s="166"/>
      <c r="FV103" s="166"/>
      <c r="FW103" s="166"/>
      <c r="FX103" s="166"/>
      <c r="FY103" s="166"/>
      <c r="FZ103" s="166"/>
      <c r="GA103" s="166"/>
      <c r="GB103" s="166"/>
      <c r="GC103" s="166"/>
      <c r="GD103" s="166"/>
      <c r="GE103" s="166"/>
      <c r="GF103" s="166"/>
      <c r="GG103" s="166"/>
      <c r="GH103" s="166"/>
      <c r="GI103" s="166"/>
    </row>
    <row r="104" spans="1:256" x14ac:dyDescent="0.2">
      <c r="A104" s="164"/>
      <c r="B104" s="165"/>
      <c r="C104" s="166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  <c r="R104" s="166"/>
      <c r="S104" s="166"/>
      <c r="T104" s="166"/>
      <c r="U104" s="166"/>
      <c r="V104" s="166"/>
      <c r="W104" s="166"/>
      <c r="X104" s="166"/>
      <c r="Y104" s="166"/>
      <c r="Z104" s="166"/>
      <c r="AA104" s="166"/>
      <c r="AB104" s="166"/>
      <c r="AC104" s="166"/>
      <c r="AD104" s="166"/>
      <c r="AE104" s="166"/>
      <c r="AF104" s="166"/>
      <c r="AG104" s="166"/>
      <c r="AH104" s="166"/>
      <c r="AI104" s="166"/>
      <c r="AJ104" s="166"/>
      <c r="AK104" s="166"/>
      <c r="AL104" s="166"/>
      <c r="AM104" s="166"/>
      <c r="AN104" s="166"/>
      <c r="AO104" s="166"/>
      <c r="AP104" s="166"/>
      <c r="AQ104" s="166"/>
      <c r="AR104" s="166"/>
      <c r="AS104" s="166"/>
      <c r="AT104" s="166"/>
      <c r="AU104" s="166"/>
      <c r="AV104" s="166"/>
      <c r="AW104" s="166"/>
      <c r="AX104" s="166"/>
      <c r="AY104" s="166"/>
      <c r="AZ104" s="166"/>
      <c r="BA104" s="166"/>
      <c r="BB104" s="166"/>
      <c r="BC104" s="166"/>
      <c r="BD104" s="166"/>
      <c r="BE104" s="166"/>
      <c r="BF104" s="166"/>
      <c r="BG104" s="166"/>
      <c r="BH104" s="166"/>
      <c r="BI104" s="166"/>
      <c r="BJ104" s="166"/>
      <c r="BK104" s="166"/>
      <c r="BL104" s="166"/>
      <c r="BM104" s="166"/>
      <c r="BN104" s="166"/>
      <c r="BO104" s="166"/>
      <c r="BP104" s="166"/>
      <c r="BQ104" s="166"/>
      <c r="BR104" s="166"/>
      <c r="BS104" s="166"/>
      <c r="BT104" s="166"/>
      <c r="BU104" s="166"/>
      <c r="BV104" s="166"/>
      <c r="BW104" s="166"/>
      <c r="BX104" s="166"/>
      <c r="BY104" s="166"/>
      <c r="BZ104" s="166"/>
      <c r="CA104" s="166"/>
      <c r="CB104" s="166"/>
      <c r="CC104" s="166"/>
      <c r="CD104" s="166"/>
      <c r="CE104" s="166"/>
      <c r="CF104" s="166"/>
      <c r="CG104" s="166"/>
      <c r="CH104" s="166"/>
      <c r="CI104" s="166"/>
      <c r="CJ104" s="166"/>
      <c r="CK104" s="166"/>
      <c r="CL104" s="166"/>
      <c r="CM104" s="166"/>
      <c r="CN104" s="166"/>
      <c r="CO104" s="166"/>
      <c r="CP104" s="166"/>
      <c r="CQ104" s="166"/>
      <c r="CR104" s="166"/>
      <c r="CS104" s="166"/>
      <c r="CT104" s="166"/>
      <c r="CU104" s="166"/>
      <c r="CV104" s="166"/>
      <c r="CW104" s="166"/>
      <c r="CX104" s="166"/>
      <c r="CY104" s="166"/>
      <c r="CZ104" s="166"/>
      <c r="DA104" s="166"/>
      <c r="DB104" s="166"/>
      <c r="DC104" s="166"/>
      <c r="DD104" s="166"/>
      <c r="DE104" s="166"/>
      <c r="DF104" s="166"/>
      <c r="DG104" s="166"/>
      <c r="DH104" s="166"/>
      <c r="DI104" s="166"/>
      <c r="DJ104" s="166"/>
      <c r="DK104" s="166"/>
      <c r="DL104" s="166"/>
      <c r="DM104" s="166"/>
      <c r="DN104" s="166"/>
      <c r="DO104" s="166"/>
      <c r="DP104" s="166"/>
      <c r="DQ104" s="166"/>
      <c r="DR104" s="166"/>
      <c r="DS104" s="166"/>
      <c r="DT104" s="166"/>
      <c r="DU104" s="166"/>
      <c r="DV104" s="166"/>
      <c r="DW104" s="166"/>
      <c r="DX104" s="166"/>
      <c r="DY104" s="166"/>
      <c r="DZ104" s="166"/>
      <c r="EA104" s="166"/>
      <c r="EB104" s="166"/>
      <c r="EC104" s="166"/>
      <c r="ED104" s="166"/>
      <c r="EE104" s="166"/>
      <c r="EF104" s="166"/>
      <c r="EG104" s="166"/>
      <c r="EH104" s="166"/>
      <c r="EI104" s="166"/>
      <c r="EJ104" s="166"/>
      <c r="EK104" s="166"/>
      <c r="EL104" s="166"/>
      <c r="EM104" s="166"/>
      <c r="EN104" s="166"/>
      <c r="EO104" s="166"/>
      <c r="EP104" s="166"/>
      <c r="EQ104" s="166"/>
      <c r="ER104" s="166"/>
      <c r="ES104" s="166"/>
      <c r="ET104" s="166"/>
      <c r="EU104" s="166"/>
      <c r="EV104" s="166"/>
      <c r="EW104" s="166"/>
      <c r="EX104" s="166"/>
      <c r="EY104" s="166"/>
      <c r="EZ104" s="166"/>
      <c r="FA104" s="166"/>
      <c r="FB104" s="166"/>
      <c r="FC104" s="166"/>
      <c r="FD104" s="166"/>
      <c r="FE104" s="166"/>
      <c r="FF104" s="166"/>
      <c r="FG104" s="166"/>
      <c r="FH104" s="166"/>
      <c r="FI104" s="166"/>
      <c r="FJ104" s="166"/>
      <c r="FK104" s="166"/>
      <c r="FL104" s="166"/>
      <c r="FM104" s="166"/>
      <c r="FN104" s="166"/>
      <c r="FO104" s="166"/>
      <c r="FP104" s="166"/>
      <c r="FQ104" s="166"/>
      <c r="FR104" s="166"/>
      <c r="FS104" s="166"/>
      <c r="FT104" s="166"/>
      <c r="FU104" s="166"/>
      <c r="FV104" s="166"/>
      <c r="FW104" s="166"/>
      <c r="FX104" s="166"/>
      <c r="FY104" s="166"/>
      <c r="FZ104" s="166"/>
      <c r="GA104" s="166"/>
      <c r="GB104" s="166"/>
      <c r="GC104" s="166"/>
      <c r="GD104" s="166"/>
      <c r="GE104" s="166"/>
      <c r="GF104" s="166"/>
      <c r="GG104" s="166"/>
      <c r="GH104" s="166"/>
      <c r="GI104" s="166"/>
    </row>
    <row r="105" spans="1:256" x14ac:dyDescent="0.2">
      <c r="A105" s="164"/>
      <c r="B105" s="165"/>
      <c r="C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  <c r="R105" s="166"/>
      <c r="S105" s="166"/>
      <c r="T105" s="166"/>
      <c r="U105" s="166"/>
      <c r="V105" s="166"/>
      <c r="W105" s="166"/>
      <c r="X105" s="166"/>
      <c r="Y105" s="166"/>
      <c r="Z105" s="166"/>
      <c r="AA105" s="166"/>
      <c r="AB105" s="166"/>
      <c r="AC105" s="166"/>
      <c r="AD105" s="166"/>
      <c r="AE105" s="166"/>
      <c r="AF105" s="166"/>
      <c r="AG105" s="166"/>
      <c r="AH105" s="166"/>
      <c r="AI105" s="166"/>
      <c r="AJ105" s="166"/>
      <c r="AK105" s="166"/>
      <c r="AL105" s="166"/>
      <c r="AM105" s="166"/>
      <c r="AN105" s="166"/>
      <c r="AO105" s="166"/>
      <c r="AP105" s="166"/>
      <c r="AQ105" s="166"/>
      <c r="AR105" s="166"/>
      <c r="AS105" s="166"/>
      <c r="AT105" s="166"/>
      <c r="AU105" s="166"/>
      <c r="AV105" s="166"/>
      <c r="AW105" s="166"/>
      <c r="AX105" s="166"/>
      <c r="AY105" s="166"/>
      <c r="AZ105" s="166"/>
      <c r="BA105" s="166"/>
      <c r="BB105" s="166"/>
      <c r="BC105" s="166"/>
      <c r="BD105" s="166"/>
      <c r="BE105" s="166"/>
      <c r="BF105" s="166"/>
      <c r="BG105" s="166"/>
      <c r="BH105" s="166"/>
      <c r="BI105" s="166"/>
      <c r="BJ105" s="166"/>
      <c r="BK105" s="166"/>
      <c r="BL105" s="166"/>
      <c r="BM105" s="166"/>
      <c r="BN105" s="166"/>
      <c r="BO105" s="166"/>
      <c r="BP105" s="166"/>
      <c r="BQ105" s="166"/>
      <c r="BR105" s="166"/>
      <c r="BS105" s="166"/>
      <c r="BT105" s="166"/>
      <c r="BU105" s="166"/>
      <c r="BV105" s="166"/>
      <c r="BW105" s="166"/>
      <c r="BX105" s="166"/>
      <c r="BY105" s="166"/>
      <c r="BZ105" s="166"/>
      <c r="CA105" s="166"/>
      <c r="CB105" s="166"/>
      <c r="CC105" s="166"/>
      <c r="CD105" s="166"/>
      <c r="CE105" s="166"/>
      <c r="CF105" s="166"/>
      <c r="CG105" s="166"/>
      <c r="CH105" s="166"/>
      <c r="CI105" s="166"/>
      <c r="CJ105" s="166"/>
      <c r="CK105" s="166"/>
      <c r="CL105" s="166"/>
      <c r="CM105" s="166"/>
      <c r="CN105" s="166"/>
      <c r="CO105" s="166"/>
      <c r="CP105" s="166"/>
      <c r="CQ105" s="166"/>
      <c r="CR105" s="166"/>
      <c r="CS105" s="166"/>
      <c r="CT105" s="166"/>
      <c r="CU105" s="166"/>
      <c r="CV105" s="166"/>
      <c r="CW105" s="166"/>
      <c r="CX105" s="166"/>
      <c r="CY105" s="166"/>
      <c r="CZ105" s="166"/>
      <c r="DA105" s="166"/>
      <c r="DB105" s="166"/>
      <c r="DC105" s="166"/>
      <c r="DD105" s="166"/>
      <c r="DE105" s="166"/>
      <c r="DF105" s="166"/>
      <c r="DG105" s="166"/>
      <c r="DH105" s="166"/>
      <c r="DI105" s="166"/>
      <c r="DJ105" s="166"/>
      <c r="DK105" s="166"/>
      <c r="DL105" s="166"/>
      <c r="DM105" s="166"/>
      <c r="DN105" s="166"/>
      <c r="DO105" s="166"/>
      <c r="DP105" s="166"/>
      <c r="DQ105" s="166"/>
      <c r="DR105" s="166"/>
      <c r="DS105" s="166"/>
      <c r="DT105" s="166"/>
      <c r="DU105" s="166"/>
      <c r="DV105" s="166"/>
      <c r="DW105" s="166"/>
      <c r="DX105" s="166"/>
      <c r="DY105" s="166"/>
      <c r="DZ105" s="166"/>
      <c r="EA105" s="166"/>
      <c r="EB105" s="166"/>
      <c r="EC105" s="166"/>
      <c r="ED105" s="166"/>
      <c r="EE105" s="166"/>
      <c r="EF105" s="166"/>
      <c r="EG105" s="166"/>
      <c r="EH105" s="166"/>
      <c r="EI105" s="166"/>
      <c r="EJ105" s="166"/>
      <c r="EK105" s="166"/>
      <c r="EL105" s="166"/>
      <c r="EM105" s="166"/>
      <c r="EN105" s="166"/>
      <c r="EO105" s="166"/>
      <c r="EP105" s="166"/>
      <c r="EQ105" s="166"/>
      <c r="ER105" s="166"/>
      <c r="ES105" s="166"/>
      <c r="ET105" s="166"/>
      <c r="EU105" s="166"/>
      <c r="EV105" s="166"/>
      <c r="EW105" s="166"/>
      <c r="EX105" s="166"/>
      <c r="EY105" s="166"/>
      <c r="EZ105" s="166"/>
      <c r="FA105" s="166"/>
      <c r="FB105" s="166"/>
      <c r="FC105" s="166"/>
      <c r="FD105" s="166"/>
      <c r="FE105" s="166"/>
      <c r="FF105" s="166"/>
      <c r="FG105" s="166"/>
      <c r="FH105" s="166"/>
      <c r="FI105" s="166"/>
      <c r="FJ105" s="166"/>
      <c r="FK105" s="166"/>
      <c r="FL105" s="166"/>
      <c r="FM105" s="166"/>
      <c r="FN105" s="166"/>
      <c r="FO105" s="166"/>
      <c r="FP105" s="166"/>
      <c r="FQ105" s="166"/>
      <c r="FR105" s="166"/>
      <c r="FS105" s="166"/>
      <c r="FT105" s="166"/>
      <c r="FU105" s="166"/>
      <c r="FV105" s="166"/>
      <c r="FW105" s="166"/>
      <c r="FX105" s="166"/>
      <c r="FY105" s="166"/>
      <c r="FZ105" s="166"/>
      <c r="GA105" s="166"/>
      <c r="GB105" s="166"/>
      <c r="GC105" s="166"/>
      <c r="GD105" s="166"/>
      <c r="GE105" s="166"/>
      <c r="GF105" s="166"/>
      <c r="GG105" s="166"/>
      <c r="GH105" s="166"/>
      <c r="GI105" s="166"/>
    </row>
    <row r="106" spans="1:256" x14ac:dyDescent="0.2">
      <c r="A106" s="164"/>
      <c r="B106" s="165"/>
      <c r="C106" s="166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  <c r="R106" s="166"/>
      <c r="S106" s="166"/>
      <c r="T106" s="166"/>
      <c r="U106" s="166"/>
      <c r="V106" s="166"/>
      <c r="W106" s="166"/>
      <c r="X106" s="166"/>
      <c r="Y106" s="166"/>
      <c r="Z106" s="166"/>
      <c r="AA106" s="166"/>
      <c r="AB106" s="166"/>
      <c r="AC106" s="166"/>
      <c r="AD106" s="166"/>
      <c r="AE106" s="166"/>
      <c r="AF106" s="166"/>
      <c r="AG106" s="166"/>
      <c r="AH106" s="166"/>
      <c r="AI106" s="166"/>
      <c r="AJ106" s="166"/>
      <c r="AK106" s="166"/>
      <c r="AL106" s="166"/>
      <c r="AM106" s="166"/>
      <c r="AN106" s="166"/>
      <c r="AO106" s="166"/>
      <c r="AP106" s="166"/>
      <c r="AQ106" s="166"/>
      <c r="AR106" s="166"/>
      <c r="AS106" s="166"/>
      <c r="AT106" s="166"/>
      <c r="AU106" s="166"/>
      <c r="AV106" s="166"/>
      <c r="AW106" s="166"/>
      <c r="AX106" s="166"/>
      <c r="AY106" s="166"/>
      <c r="AZ106" s="166"/>
      <c r="BA106" s="166"/>
      <c r="BB106" s="166"/>
      <c r="BC106" s="166"/>
      <c r="BD106" s="166"/>
      <c r="BE106" s="166"/>
      <c r="BF106" s="166"/>
      <c r="BG106" s="166"/>
      <c r="BH106" s="166"/>
      <c r="BI106" s="166"/>
      <c r="BJ106" s="166"/>
      <c r="BK106" s="166"/>
      <c r="BL106" s="166"/>
      <c r="BM106" s="166"/>
      <c r="BN106" s="166"/>
      <c r="BO106" s="166"/>
      <c r="BP106" s="166"/>
      <c r="BQ106" s="166"/>
      <c r="BR106" s="166"/>
      <c r="BS106" s="166"/>
      <c r="BT106" s="166"/>
      <c r="BU106" s="166"/>
      <c r="BV106" s="166"/>
      <c r="BW106" s="166"/>
      <c r="BX106" s="166"/>
      <c r="BY106" s="166"/>
      <c r="BZ106" s="166"/>
      <c r="CA106" s="166"/>
      <c r="CB106" s="166"/>
      <c r="CC106" s="166"/>
      <c r="CD106" s="166"/>
      <c r="CE106" s="166"/>
      <c r="CF106" s="166"/>
      <c r="CG106" s="166"/>
      <c r="CH106" s="166"/>
      <c r="CI106" s="166"/>
      <c r="CJ106" s="166"/>
      <c r="CK106" s="166"/>
      <c r="CL106" s="166"/>
      <c r="CM106" s="166"/>
      <c r="CN106" s="166"/>
      <c r="CO106" s="166"/>
      <c r="CP106" s="166"/>
      <c r="CQ106" s="166"/>
      <c r="CR106" s="166"/>
      <c r="CS106" s="166"/>
      <c r="CT106" s="166"/>
      <c r="CU106" s="166"/>
      <c r="CV106" s="166"/>
      <c r="CW106" s="166"/>
      <c r="CX106" s="166"/>
      <c r="CY106" s="166"/>
      <c r="CZ106" s="166"/>
      <c r="DA106" s="166"/>
      <c r="DB106" s="166"/>
      <c r="DC106" s="166"/>
      <c r="DD106" s="166"/>
      <c r="DE106" s="166"/>
      <c r="DF106" s="166"/>
      <c r="DG106" s="166"/>
      <c r="DH106" s="166"/>
      <c r="DI106" s="166"/>
      <c r="DJ106" s="166"/>
      <c r="DK106" s="166"/>
      <c r="DL106" s="166"/>
      <c r="DM106" s="166"/>
      <c r="DN106" s="166"/>
      <c r="DO106" s="166"/>
      <c r="DP106" s="166"/>
      <c r="DQ106" s="166"/>
      <c r="DR106" s="166"/>
      <c r="DS106" s="166"/>
      <c r="DT106" s="166"/>
      <c r="DU106" s="166"/>
      <c r="DV106" s="166"/>
      <c r="DW106" s="166"/>
      <c r="DX106" s="166"/>
      <c r="DY106" s="166"/>
      <c r="DZ106" s="166"/>
      <c r="EA106" s="166"/>
      <c r="EB106" s="166"/>
      <c r="EC106" s="166"/>
      <c r="ED106" s="166"/>
      <c r="EE106" s="166"/>
      <c r="EF106" s="166"/>
      <c r="EG106" s="166"/>
      <c r="EH106" s="166"/>
      <c r="EI106" s="166"/>
      <c r="EJ106" s="166"/>
      <c r="EK106" s="166"/>
      <c r="EL106" s="166"/>
      <c r="EM106" s="166"/>
      <c r="EN106" s="166"/>
      <c r="EO106" s="166"/>
      <c r="EP106" s="166"/>
      <c r="EQ106" s="166"/>
      <c r="ER106" s="166"/>
      <c r="ES106" s="166"/>
      <c r="ET106" s="166"/>
      <c r="EU106" s="166"/>
      <c r="EV106" s="166"/>
      <c r="EW106" s="166"/>
      <c r="EX106" s="166"/>
      <c r="EY106" s="166"/>
      <c r="EZ106" s="166"/>
      <c r="FA106" s="166"/>
      <c r="FB106" s="166"/>
      <c r="FC106" s="166"/>
      <c r="FD106" s="166"/>
      <c r="FE106" s="166"/>
      <c r="FF106" s="166"/>
      <c r="FG106" s="166"/>
      <c r="FH106" s="166"/>
      <c r="FI106" s="166"/>
      <c r="FJ106" s="166"/>
      <c r="FK106" s="166"/>
      <c r="FL106" s="166"/>
      <c r="FM106" s="166"/>
      <c r="FN106" s="166"/>
      <c r="FO106" s="166"/>
      <c r="FP106" s="166"/>
      <c r="FQ106" s="166"/>
      <c r="FR106" s="166"/>
      <c r="FS106" s="166"/>
      <c r="FT106" s="166"/>
      <c r="FU106" s="166"/>
      <c r="FV106" s="166"/>
      <c r="FW106" s="166"/>
      <c r="FX106" s="166"/>
      <c r="FY106" s="166"/>
      <c r="FZ106" s="166"/>
      <c r="GA106" s="166"/>
      <c r="GB106" s="166"/>
      <c r="GC106" s="166"/>
      <c r="GD106" s="166"/>
      <c r="GE106" s="166"/>
      <c r="GF106" s="166"/>
      <c r="GG106" s="166"/>
      <c r="GH106" s="166"/>
      <c r="GI106" s="166"/>
    </row>
    <row r="107" spans="1:256" x14ac:dyDescent="0.2">
      <c r="A107" s="164"/>
      <c r="B107" s="165"/>
      <c r="C107" s="166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  <c r="R107" s="166"/>
      <c r="S107" s="166"/>
      <c r="T107" s="166"/>
      <c r="U107" s="166"/>
      <c r="V107" s="166"/>
      <c r="W107" s="166"/>
      <c r="X107" s="166"/>
      <c r="Y107" s="166"/>
      <c r="Z107" s="166"/>
      <c r="AA107" s="166"/>
      <c r="AB107" s="166"/>
      <c r="AC107" s="166"/>
      <c r="AD107" s="166"/>
      <c r="AE107" s="166"/>
      <c r="AF107" s="166"/>
      <c r="AG107" s="166"/>
      <c r="AH107" s="166"/>
      <c r="AI107" s="166"/>
      <c r="AJ107" s="166"/>
      <c r="AK107" s="166"/>
      <c r="AL107" s="166"/>
      <c r="AM107" s="166"/>
      <c r="AN107" s="166"/>
      <c r="AO107" s="166"/>
      <c r="AP107" s="166"/>
      <c r="AQ107" s="166"/>
      <c r="AR107" s="166"/>
      <c r="AS107" s="166"/>
      <c r="AT107" s="166"/>
      <c r="AU107" s="166"/>
      <c r="AV107" s="166"/>
      <c r="AW107" s="166"/>
      <c r="AX107" s="166"/>
      <c r="AY107" s="166"/>
      <c r="AZ107" s="166"/>
      <c r="BA107" s="166"/>
      <c r="BB107" s="166"/>
      <c r="BC107" s="166"/>
      <c r="BD107" s="166"/>
      <c r="BE107" s="166"/>
      <c r="BF107" s="166"/>
      <c r="BG107" s="166"/>
      <c r="BH107" s="166"/>
      <c r="BI107" s="166"/>
      <c r="BJ107" s="166"/>
      <c r="BK107" s="166"/>
      <c r="BL107" s="166"/>
      <c r="BM107" s="166"/>
      <c r="BN107" s="166"/>
      <c r="BO107" s="166"/>
      <c r="BP107" s="166"/>
      <c r="BQ107" s="166"/>
      <c r="BR107" s="166"/>
      <c r="BS107" s="166"/>
      <c r="BT107" s="166"/>
      <c r="BU107" s="166"/>
      <c r="BV107" s="166"/>
      <c r="BW107" s="166"/>
      <c r="BX107" s="166"/>
      <c r="BY107" s="166"/>
      <c r="BZ107" s="166"/>
      <c r="CA107" s="166"/>
      <c r="CB107" s="166"/>
      <c r="CC107" s="166"/>
      <c r="CD107" s="166"/>
      <c r="CE107" s="166"/>
      <c r="CF107" s="166"/>
      <c r="CG107" s="166"/>
      <c r="CH107" s="166"/>
      <c r="CI107" s="166"/>
      <c r="CJ107" s="166"/>
      <c r="CK107" s="166"/>
      <c r="CL107" s="166"/>
      <c r="CM107" s="166"/>
      <c r="CN107" s="166"/>
      <c r="CO107" s="166"/>
      <c r="CP107" s="166"/>
      <c r="CQ107" s="166"/>
      <c r="CR107" s="166"/>
      <c r="CS107" s="166"/>
      <c r="CT107" s="166"/>
      <c r="CU107" s="166"/>
      <c r="CV107" s="166"/>
      <c r="CW107" s="166"/>
      <c r="CX107" s="166"/>
      <c r="CY107" s="166"/>
      <c r="CZ107" s="166"/>
      <c r="DA107" s="166"/>
      <c r="DB107" s="166"/>
      <c r="DC107" s="166"/>
      <c r="DD107" s="166"/>
      <c r="DE107" s="166"/>
      <c r="DF107" s="166"/>
      <c r="DG107" s="166"/>
      <c r="DH107" s="166"/>
      <c r="DI107" s="166"/>
      <c r="DJ107" s="166"/>
      <c r="DK107" s="166"/>
      <c r="DL107" s="166"/>
      <c r="DM107" s="166"/>
      <c r="DN107" s="166"/>
      <c r="DO107" s="166"/>
      <c r="DP107" s="166"/>
      <c r="DQ107" s="166"/>
      <c r="DR107" s="166"/>
      <c r="DS107" s="166"/>
      <c r="DT107" s="166"/>
      <c r="DU107" s="166"/>
      <c r="DV107" s="166"/>
      <c r="DW107" s="166"/>
      <c r="DX107" s="166"/>
      <c r="DY107" s="166"/>
      <c r="DZ107" s="166"/>
      <c r="EA107" s="166"/>
      <c r="EB107" s="166"/>
      <c r="EC107" s="166"/>
      <c r="ED107" s="166"/>
      <c r="EE107" s="166"/>
      <c r="EF107" s="166"/>
      <c r="EG107" s="166"/>
      <c r="EH107" s="166"/>
      <c r="EI107" s="166"/>
      <c r="EJ107" s="166"/>
      <c r="EK107" s="166"/>
      <c r="EL107" s="166"/>
      <c r="EM107" s="166"/>
      <c r="EN107" s="166"/>
      <c r="EO107" s="166"/>
      <c r="EP107" s="166"/>
      <c r="EQ107" s="166"/>
      <c r="ER107" s="166"/>
      <c r="ES107" s="166"/>
      <c r="ET107" s="166"/>
      <c r="EU107" s="166"/>
      <c r="EV107" s="166"/>
      <c r="EW107" s="166"/>
      <c r="EX107" s="166"/>
      <c r="EY107" s="166"/>
      <c r="EZ107" s="166"/>
      <c r="FA107" s="166"/>
      <c r="FB107" s="166"/>
      <c r="FC107" s="166"/>
      <c r="FD107" s="166"/>
      <c r="FE107" s="166"/>
      <c r="FF107" s="166"/>
      <c r="FG107" s="166"/>
      <c r="FH107" s="166"/>
      <c r="FI107" s="166"/>
      <c r="FJ107" s="166"/>
      <c r="FK107" s="166"/>
      <c r="FL107" s="166"/>
      <c r="FM107" s="166"/>
      <c r="FN107" s="166"/>
      <c r="FO107" s="166"/>
      <c r="FP107" s="166"/>
      <c r="FQ107" s="166"/>
      <c r="FR107" s="166"/>
      <c r="FS107" s="166"/>
      <c r="FT107" s="166"/>
      <c r="FU107" s="166"/>
      <c r="FV107" s="166"/>
      <c r="FW107" s="166"/>
      <c r="FX107" s="166"/>
      <c r="FY107" s="166"/>
      <c r="FZ107" s="166"/>
      <c r="GA107" s="166"/>
      <c r="GB107" s="166"/>
      <c r="GC107" s="166"/>
      <c r="GD107" s="166"/>
      <c r="GE107" s="166"/>
      <c r="GF107" s="166"/>
      <c r="GG107" s="166"/>
      <c r="GH107" s="166"/>
      <c r="GI107" s="166"/>
    </row>
    <row r="108" spans="1:256" x14ac:dyDescent="0.2">
      <c r="A108" s="164"/>
      <c r="B108" s="165"/>
      <c r="C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  <c r="R108" s="166"/>
      <c r="S108" s="166"/>
      <c r="T108" s="166"/>
      <c r="U108" s="166"/>
      <c r="V108" s="166"/>
      <c r="W108" s="166"/>
      <c r="X108" s="166"/>
      <c r="Y108" s="166"/>
      <c r="Z108" s="166"/>
      <c r="AA108" s="166"/>
      <c r="AB108" s="166"/>
      <c r="AC108" s="166"/>
      <c r="AD108" s="166"/>
      <c r="AE108" s="166"/>
      <c r="AF108" s="166"/>
      <c r="AG108" s="166"/>
      <c r="AH108" s="166"/>
      <c r="AI108" s="166"/>
      <c r="AJ108" s="166"/>
      <c r="AK108" s="166"/>
      <c r="AL108" s="166"/>
      <c r="AM108" s="166"/>
      <c r="AN108" s="166"/>
      <c r="AO108" s="166"/>
      <c r="AP108" s="166"/>
      <c r="AQ108" s="166"/>
      <c r="AR108" s="166"/>
      <c r="AS108" s="166"/>
      <c r="AT108" s="166"/>
      <c r="AU108" s="166"/>
      <c r="AV108" s="166"/>
      <c r="AW108" s="166"/>
      <c r="AX108" s="166"/>
      <c r="AY108" s="166"/>
      <c r="AZ108" s="166"/>
      <c r="BA108" s="166"/>
      <c r="BB108" s="166"/>
      <c r="BC108" s="166"/>
      <c r="BD108" s="166"/>
      <c r="BE108" s="166"/>
      <c r="BF108" s="166"/>
      <c r="BG108" s="166"/>
      <c r="BH108" s="166"/>
      <c r="BI108" s="166"/>
      <c r="BJ108" s="166"/>
      <c r="BK108" s="166"/>
      <c r="BL108" s="166"/>
      <c r="BM108" s="166"/>
      <c r="BN108" s="166"/>
      <c r="BO108" s="166"/>
      <c r="BP108" s="166"/>
      <c r="BQ108" s="166"/>
      <c r="BR108" s="166"/>
      <c r="BS108" s="166"/>
      <c r="BT108" s="166"/>
      <c r="BU108" s="166"/>
      <c r="BV108" s="166"/>
      <c r="BW108" s="166"/>
      <c r="BX108" s="166"/>
      <c r="BY108" s="166"/>
      <c r="BZ108" s="166"/>
      <c r="CA108" s="166"/>
      <c r="CB108" s="166"/>
      <c r="CC108" s="166"/>
      <c r="CD108" s="166"/>
      <c r="CE108" s="166"/>
      <c r="CF108" s="166"/>
      <c r="CG108" s="166"/>
      <c r="CH108" s="166"/>
      <c r="CI108" s="166"/>
      <c r="CJ108" s="166"/>
      <c r="CK108" s="166"/>
      <c r="CL108" s="166"/>
      <c r="CM108" s="166"/>
      <c r="CN108" s="166"/>
      <c r="CO108" s="166"/>
      <c r="CP108" s="166"/>
      <c r="CQ108" s="166"/>
      <c r="CR108" s="166"/>
      <c r="CS108" s="166"/>
      <c r="CT108" s="166"/>
      <c r="CU108" s="166"/>
      <c r="CV108" s="166"/>
      <c r="CW108" s="166"/>
      <c r="CX108" s="166"/>
      <c r="CY108" s="166"/>
      <c r="CZ108" s="166"/>
      <c r="DA108" s="166"/>
      <c r="DB108" s="166"/>
      <c r="DC108" s="166"/>
      <c r="DD108" s="166"/>
      <c r="DE108" s="166"/>
      <c r="DF108" s="166"/>
      <c r="DG108" s="166"/>
      <c r="DH108" s="166"/>
      <c r="DI108" s="166"/>
      <c r="DJ108" s="166"/>
      <c r="DK108" s="166"/>
      <c r="DL108" s="166"/>
      <c r="DM108" s="166"/>
      <c r="DN108" s="166"/>
      <c r="DO108" s="166"/>
      <c r="DP108" s="166"/>
      <c r="DQ108" s="166"/>
      <c r="DR108" s="166"/>
      <c r="DS108" s="166"/>
      <c r="DT108" s="166"/>
      <c r="DU108" s="166"/>
      <c r="DV108" s="166"/>
      <c r="DW108" s="166"/>
      <c r="DX108" s="166"/>
      <c r="DY108" s="166"/>
      <c r="DZ108" s="166"/>
      <c r="EA108" s="166"/>
      <c r="EB108" s="166"/>
      <c r="EC108" s="166"/>
      <c r="ED108" s="166"/>
      <c r="EE108" s="166"/>
      <c r="EF108" s="166"/>
      <c r="EG108" s="166"/>
      <c r="EH108" s="166"/>
      <c r="EI108" s="166"/>
      <c r="EJ108" s="166"/>
      <c r="EK108" s="166"/>
      <c r="EL108" s="166"/>
      <c r="EM108" s="166"/>
      <c r="EN108" s="166"/>
      <c r="EO108" s="166"/>
      <c r="EP108" s="166"/>
      <c r="EQ108" s="166"/>
      <c r="ER108" s="166"/>
      <c r="ES108" s="166"/>
      <c r="ET108" s="166"/>
      <c r="EU108" s="166"/>
      <c r="EV108" s="166"/>
      <c r="EW108" s="166"/>
      <c r="EX108" s="166"/>
      <c r="EY108" s="166"/>
      <c r="EZ108" s="166"/>
      <c r="FA108" s="166"/>
      <c r="FB108" s="166"/>
      <c r="FC108" s="166"/>
      <c r="FD108" s="166"/>
      <c r="FE108" s="166"/>
      <c r="FF108" s="166"/>
      <c r="FG108" s="166"/>
      <c r="FH108" s="166"/>
      <c r="FI108" s="166"/>
      <c r="FJ108" s="166"/>
      <c r="FK108" s="166"/>
      <c r="FL108" s="166"/>
      <c r="FM108" s="166"/>
      <c r="FN108" s="166"/>
      <c r="FO108" s="166"/>
      <c r="FP108" s="166"/>
      <c r="FQ108" s="166"/>
      <c r="FR108" s="166"/>
      <c r="FS108" s="166"/>
      <c r="FT108" s="166"/>
      <c r="FU108" s="166"/>
      <c r="FV108" s="166"/>
      <c r="FW108" s="166"/>
      <c r="FX108" s="166"/>
      <c r="FY108" s="166"/>
      <c r="FZ108" s="166"/>
      <c r="GA108" s="166"/>
      <c r="GB108" s="166"/>
      <c r="GC108" s="166"/>
      <c r="GD108" s="166"/>
      <c r="GE108" s="166"/>
      <c r="GF108" s="166"/>
      <c r="GG108" s="166"/>
      <c r="GH108" s="166"/>
      <c r="GI108" s="166"/>
    </row>
  </sheetData>
  <mergeCells count="322">
    <mergeCell ref="A45:K45"/>
    <mergeCell ref="AG45:AU45"/>
    <mergeCell ref="IA3:IA7"/>
    <mergeCell ref="IB3:IB7"/>
    <mergeCell ref="IC3:IC7"/>
    <mergeCell ref="ID3:ID7"/>
    <mergeCell ref="IE3:IE7"/>
    <mergeCell ref="F9:GI9"/>
    <mergeCell ref="HU3:HU7"/>
    <mergeCell ref="HV3:HV7"/>
    <mergeCell ref="HW3:HW7"/>
    <mergeCell ref="HX3:HX7"/>
    <mergeCell ref="HY3:HY7"/>
    <mergeCell ref="HZ3:HZ7"/>
    <mergeCell ref="HO3:HO7"/>
    <mergeCell ref="HP3:HP7"/>
    <mergeCell ref="HQ3:HQ7"/>
    <mergeCell ref="HR3:HR7"/>
    <mergeCell ref="HS3:HS7"/>
    <mergeCell ref="HT3:HT7"/>
    <mergeCell ref="HI3:HI7"/>
    <mergeCell ref="HJ3:HJ7"/>
    <mergeCell ref="HK3:HK7"/>
    <mergeCell ref="HL3:HL7"/>
    <mergeCell ref="HM3:HM7"/>
    <mergeCell ref="HN3:HN7"/>
    <mergeCell ref="HC3:HC7"/>
    <mergeCell ref="HD3:HD7"/>
    <mergeCell ref="HE3:HE7"/>
    <mergeCell ref="HF3:HF7"/>
    <mergeCell ref="HG3:HG7"/>
    <mergeCell ref="HH3:HH7"/>
    <mergeCell ref="GW3:GW7"/>
    <mergeCell ref="GX3:GX7"/>
    <mergeCell ref="GY3:GY7"/>
    <mergeCell ref="GZ3:GZ7"/>
    <mergeCell ref="HA3:HA7"/>
    <mergeCell ref="HB3:HB7"/>
    <mergeCell ref="GQ3:GQ7"/>
    <mergeCell ref="GR3:GR7"/>
    <mergeCell ref="GS3:GS7"/>
    <mergeCell ref="GT3:GT7"/>
    <mergeCell ref="GU3:GU7"/>
    <mergeCell ref="GV3:GV7"/>
    <mergeCell ref="GK3:GK7"/>
    <mergeCell ref="GL3:GL7"/>
    <mergeCell ref="GM3:GM7"/>
    <mergeCell ref="GN3:GN7"/>
    <mergeCell ref="GO3:GO7"/>
    <mergeCell ref="GP3:GP7"/>
    <mergeCell ref="GE3:GE7"/>
    <mergeCell ref="GF3:GF7"/>
    <mergeCell ref="GG3:GG7"/>
    <mergeCell ref="GH3:GH7"/>
    <mergeCell ref="GI3:GI7"/>
    <mergeCell ref="GJ3:GJ7"/>
    <mergeCell ref="FY3:FY7"/>
    <mergeCell ref="FZ3:FZ7"/>
    <mergeCell ref="GA3:GA7"/>
    <mergeCell ref="GB3:GB7"/>
    <mergeCell ref="GC3:GC7"/>
    <mergeCell ref="GD3:GD7"/>
    <mergeCell ref="FS3:FS7"/>
    <mergeCell ref="FT3:FT7"/>
    <mergeCell ref="FU3:FU7"/>
    <mergeCell ref="FV3:FV7"/>
    <mergeCell ref="FW3:FW7"/>
    <mergeCell ref="FX3:FX7"/>
    <mergeCell ref="FM3:FM7"/>
    <mergeCell ref="FN3:FN7"/>
    <mergeCell ref="FO3:FO7"/>
    <mergeCell ref="FP3:FP7"/>
    <mergeCell ref="FQ3:FQ7"/>
    <mergeCell ref="FR3:FR7"/>
    <mergeCell ref="FG3:FG7"/>
    <mergeCell ref="FH3:FH7"/>
    <mergeCell ref="FI3:FI7"/>
    <mergeCell ref="FJ3:FJ7"/>
    <mergeCell ref="FK3:FK7"/>
    <mergeCell ref="FL3:FL7"/>
    <mergeCell ref="FA3:FA7"/>
    <mergeCell ref="FB3:FB7"/>
    <mergeCell ref="FC3:FC7"/>
    <mergeCell ref="FD3:FD7"/>
    <mergeCell ref="FE3:FE7"/>
    <mergeCell ref="FF3:FF7"/>
    <mergeCell ref="EU3:EU7"/>
    <mergeCell ref="EV3:EV7"/>
    <mergeCell ref="EW3:EW7"/>
    <mergeCell ref="EX3:EX7"/>
    <mergeCell ref="EY3:EY7"/>
    <mergeCell ref="EZ3:EZ7"/>
    <mergeCell ref="EO3:EO7"/>
    <mergeCell ref="EP3:EP7"/>
    <mergeCell ref="EQ3:EQ7"/>
    <mergeCell ref="ER3:ER7"/>
    <mergeCell ref="ES3:ES7"/>
    <mergeCell ref="ET3:ET7"/>
    <mergeCell ref="EI3:EI7"/>
    <mergeCell ref="EJ3:EJ7"/>
    <mergeCell ref="EK3:EK7"/>
    <mergeCell ref="EL3:EL7"/>
    <mergeCell ref="EM3:EM7"/>
    <mergeCell ref="EN3:EN7"/>
    <mergeCell ref="EC3:EC7"/>
    <mergeCell ref="ED3:ED7"/>
    <mergeCell ref="EE3:EE7"/>
    <mergeCell ref="EF3:EF7"/>
    <mergeCell ref="EG3:EG7"/>
    <mergeCell ref="EH3:EH7"/>
    <mergeCell ref="DW3:DW7"/>
    <mergeCell ref="DX3:DX7"/>
    <mergeCell ref="DY3:DY7"/>
    <mergeCell ref="DZ3:DZ7"/>
    <mergeCell ref="EA3:EA7"/>
    <mergeCell ref="EB3:EB7"/>
    <mergeCell ref="DQ3:DQ7"/>
    <mergeCell ref="DR3:DR7"/>
    <mergeCell ref="DS3:DS7"/>
    <mergeCell ref="DT3:DT7"/>
    <mergeCell ref="DU3:DU7"/>
    <mergeCell ref="DV3:DV7"/>
    <mergeCell ref="DK3:DK7"/>
    <mergeCell ref="DL3:DL7"/>
    <mergeCell ref="DM3:DM7"/>
    <mergeCell ref="DN3:DN7"/>
    <mergeCell ref="DO3:DO7"/>
    <mergeCell ref="DP3:DP7"/>
    <mergeCell ref="DE3:DE7"/>
    <mergeCell ref="DF3:DF7"/>
    <mergeCell ref="DG3:DG7"/>
    <mergeCell ref="DH3:DH7"/>
    <mergeCell ref="DI3:DI7"/>
    <mergeCell ref="DJ3:DJ7"/>
    <mergeCell ref="CY3:CY7"/>
    <mergeCell ref="CZ3:CZ7"/>
    <mergeCell ref="DA3:DA7"/>
    <mergeCell ref="DB3:DB7"/>
    <mergeCell ref="DC3:DC7"/>
    <mergeCell ref="DD3:DD7"/>
    <mergeCell ref="CS3:CS7"/>
    <mergeCell ref="CT3:CT7"/>
    <mergeCell ref="CU3:CU7"/>
    <mergeCell ref="CV3:CV7"/>
    <mergeCell ref="CW3:CW7"/>
    <mergeCell ref="CX3:CX7"/>
    <mergeCell ref="CM3:CM7"/>
    <mergeCell ref="CN3:CN7"/>
    <mergeCell ref="CO3:CO7"/>
    <mergeCell ref="CP3:CP7"/>
    <mergeCell ref="CQ3:CQ7"/>
    <mergeCell ref="CR3:CR7"/>
    <mergeCell ref="CG3:CG7"/>
    <mergeCell ref="CH3:CH7"/>
    <mergeCell ref="CI3:CI7"/>
    <mergeCell ref="CJ3:CJ7"/>
    <mergeCell ref="CK3:CK7"/>
    <mergeCell ref="CL3:CL7"/>
    <mergeCell ref="CA3:CA7"/>
    <mergeCell ref="CB3:CB7"/>
    <mergeCell ref="CC3:CC7"/>
    <mergeCell ref="CD3:CD7"/>
    <mergeCell ref="CE3:CE7"/>
    <mergeCell ref="CF3:CF7"/>
    <mergeCell ref="BU3:BU7"/>
    <mergeCell ref="BV3:BV7"/>
    <mergeCell ref="BW3:BW7"/>
    <mergeCell ref="BX3:BX7"/>
    <mergeCell ref="BY3:BY7"/>
    <mergeCell ref="BZ3:BZ7"/>
    <mergeCell ref="BO3:BO7"/>
    <mergeCell ref="BP3:BP7"/>
    <mergeCell ref="BQ3:BQ7"/>
    <mergeCell ref="BR3:BR7"/>
    <mergeCell ref="BS3:BS7"/>
    <mergeCell ref="BT3:BT7"/>
    <mergeCell ref="BI3:BI7"/>
    <mergeCell ref="BJ3:BJ7"/>
    <mergeCell ref="BK3:BK7"/>
    <mergeCell ref="BL3:BL7"/>
    <mergeCell ref="BM3:BM7"/>
    <mergeCell ref="BN3:BN7"/>
    <mergeCell ref="BC3:BC7"/>
    <mergeCell ref="BD3:BD7"/>
    <mergeCell ref="BE3:BE7"/>
    <mergeCell ref="BF3:BF7"/>
    <mergeCell ref="BG3:BG7"/>
    <mergeCell ref="BH3:BH7"/>
    <mergeCell ref="AW3:AW7"/>
    <mergeCell ref="AX3:AX7"/>
    <mergeCell ref="AY3:AY7"/>
    <mergeCell ref="AZ3:AZ7"/>
    <mergeCell ref="BA3:BA7"/>
    <mergeCell ref="BB3:BB7"/>
    <mergeCell ref="AQ3:AQ7"/>
    <mergeCell ref="AR3:AR7"/>
    <mergeCell ref="AS3:AS7"/>
    <mergeCell ref="AT3:AT7"/>
    <mergeCell ref="AU3:AU7"/>
    <mergeCell ref="AV3:AV7"/>
    <mergeCell ref="AK3:AK7"/>
    <mergeCell ref="AL3:AL7"/>
    <mergeCell ref="AM3:AM7"/>
    <mergeCell ref="AN3:AN7"/>
    <mergeCell ref="AO3:AO7"/>
    <mergeCell ref="AP3:AP7"/>
    <mergeCell ref="AE3:AE7"/>
    <mergeCell ref="AF3:AF7"/>
    <mergeCell ref="AG3:AG7"/>
    <mergeCell ref="AH3:AH7"/>
    <mergeCell ref="AI3:AI7"/>
    <mergeCell ref="AJ3:AJ7"/>
    <mergeCell ref="Y3:Y7"/>
    <mergeCell ref="Z3:Z7"/>
    <mergeCell ref="AA3:AA7"/>
    <mergeCell ref="AB3:AB7"/>
    <mergeCell ref="AC3:AC7"/>
    <mergeCell ref="AD3:AD7"/>
    <mergeCell ref="S3:S7"/>
    <mergeCell ref="T3:T7"/>
    <mergeCell ref="U3:U7"/>
    <mergeCell ref="V3:V7"/>
    <mergeCell ref="W3:W7"/>
    <mergeCell ref="X3:X7"/>
    <mergeCell ref="M3:M7"/>
    <mergeCell ref="N3:N7"/>
    <mergeCell ref="O3:O7"/>
    <mergeCell ref="P3:P7"/>
    <mergeCell ref="Q3:Q7"/>
    <mergeCell ref="R3:R7"/>
    <mergeCell ref="G3:G7"/>
    <mergeCell ref="H3:H7"/>
    <mergeCell ref="I3:I7"/>
    <mergeCell ref="J3:J7"/>
    <mergeCell ref="K3:K7"/>
    <mergeCell ref="L3:L7"/>
    <mergeCell ref="HT2:HV2"/>
    <mergeCell ref="HW2:HY2"/>
    <mergeCell ref="HZ2:IB2"/>
    <mergeCell ref="IC2:IE2"/>
    <mergeCell ref="A3:A7"/>
    <mergeCell ref="B3:B7"/>
    <mergeCell ref="C3:C7"/>
    <mergeCell ref="D3:D7"/>
    <mergeCell ref="E3:E7"/>
    <mergeCell ref="F3:F7"/>
    <mergeCell ref="HB2:HD2"/>
    <mergeCell ref="HE2:HG2"/>
    <mergeCell ref="HH2:HJ2"/>
    <mergeCell ref="HK2:HM2"/>
    <mergeCell ref="HN2:HP2"/>
    <mergeCell ref="HQ2:HS2"/>
    <mergeCell ref="GJ2:GL2"/>
    <mergeCell ref="GM2:GO2"/>
    <mergeCell ref="GP2:GR2"/>
    <mergeCell ref="GS2:GU2"/>
    <mergeCell ref="GV2:GX2"/>
    <mergeCell ref="GY2:HA2"/>
    <mergeCell ref="FR2:FT2"/>
    <mergeCell ref="FU2:FW2"/>
    <mergeCell ref="FX2:FZ2"/>
    <mergeCell ref="GA2:GC2"/>
    <mergeCell ref="GD2:GF2"/>
    <mergeCell ref="GG2:GI2"/>
    <mergeCell ref="EZ2:FB2"/>
    <mergeCell ref="FC2:FE2"/>
    <mergeCell ref="FF2:FH2"/>
    <mergeCell ref="FI2:FK2"/>
    <mergeCell ref="FL2:FN2"/>
    <mergeCell ref="FO2:FQ2"/>
    <mergeCell ref="EH2:EJ2"/>
    <mergeCell ref="EK2:EM2"/>
    <mergeCell ref="EN2:EP2"/>
    <mergeCell ref="EQ2:ES2"/>
    <mergeCell ref="ET2:EV2"/>
    <mergeCell ref="EW2:EY2"/>
    <mergeCell ref="DP2:DR2"/>
    <mergeCell ref="DS2:DU2"/>
    <mergeCell ref="DV2:DX2"/>
    <mergeCell ref="DY2:EA2"/>
    <mergeCell ref="EB2:ED2"/>
    <mergeCell ref="EE2:EG2"/>
    <mergeCell ref="CX2:CZ2"/>
    <mergeCell ref="DA2:DC2"/>
    <mergeCell ref="DD2:DF2"/>
    <mergeCell ref="DG2:DI2"/>
    <mergeCell ref="DJ2:DL2"/>
    <mergeCell ref="DM2:DO2"/>
    <mergeCell ref="CF2:CH2"/>
    <mergeCell ref="CI2:CK2"/>
    <mergeCell ref="CL2:CN2"/>
    <mergeCell ref="CO2:CQ2"/>
    <mergeCell ref="CR2:CT2"/>
    <mergeCell ref="CU2:CW2"/>
    <mergeCell ref="BN2:BP2"/>
    <mergeCell ref="BQ2:BS2"/>
    <mergeCell ref="BT2:BV2"/>
    <mergeCell ref="BW2:BY2"/>
    <mergeCell ref="BZ2:CB2"/>
    <mergeCell ref="CC2:CE2"/>
    <mergeCell ref="AV2:AX2"/>
    <mergeCell ref="AY2:BA2"/>
    <mergeCell ref="BB2:BD2"/>
    <mergeCell ref="BE2:BG2"/>
    <mergeCell ref="BH2:BJ2"/>
    <mergeCell ref="BK2:BM2"/>
    <mergeCell ref="AD2:AF2"/>
    <mergeCell ref="AG2:AI2"/>
    <mergeCell ref="AJ2:AL2"/>
    <mergeCell ref="AM2:AO2"/>
    <mergeCell ref="AP2:AR2"/>
    <mergeCell ref="AS2:AU2"/>
    <mergeCell ref="A1:GI1"/>
    <mergeCell ref="C2:E2"/>
    <mergeCell ref="F2:H2"/>
    <mergeCell ref="I2:K2"/>
    <mergeCell ref="L2:N2"/>
    <mergeCell ref="O2:Q2"/>
    <mergeCell ref="R2:T2"/>
    <mergeCell ref="U2:W2"/>
    <mergeCell ref="X2:Z2"/>
    <mergeCell ref="AA2:AC2"/>
  </mergeCells>
  <printOptions gridLines="1"/>
  <pageMargins left="0.31496062992125984" right="0.11811023622047245" top="0" bottom="0" header="0.31496062992125984" footer="0.31496062992125984"/>
  <pageSetup paperSize="9" scale="7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116"/>
  <sheetViews>
    <sheetView zoomScaleNormal="100" workbookViewId="0">
      <pane xSplit="2" ySplit="8" topLeftCell="F27" activePane="bottomRight" state="frozen"/>
      <selection pane="topRight" activeCell="C1" sqref="C1"/>
      <selection pane="bottomLeft" activeCell="A10" sqref="A10"/>
      <selection pane="bottomRight" activeCell="B44" sqref="B44"/>
    </sheetView>
  </sheetViews>
  <sheetFormatPr defaultColWidth="8.85546875" defaultRowHeight="12.75" outlineLevelRow="1" outlineLevelCol="1" x14ac:dyDescent="0.2"/>
  <cols>
    <col min="1" max="1" width="3.5703125" style="302" customWidth="1"/>
    <col min="2" max="2" width="32.85546875" style="314" customWidth="1"/>
    <col min="3" max="3" width="16.28515625" style="302" hidden="1" customWidth="1" outlineLevel="1"/>
    <col min="4" max="4" width="17.42578125" style="302" hidden="1" customWidth="1" outlineLevel="1"/>
    <col min="5" max="5" width="16.28515625" style="302" hidden="1" customWidth="1" outlineLevel="1"/>
    <col min="6" max="6" width="15.28515625" style="302" customWidth="1" collapsed="1"/>
    <col min="7" max="7" width="17.42578125" style="302" customWidth="1"/>
    <col min="8" max="8" width="15.5703125" style="302" customWidth="1"/>
    <col min="9" max="9" width="15" style="302" hidden="1" customWidth="1" outlineLevel="1"/>
    <col min="10" max="10" width="17.42578125" style="302" hidden="1" customWidth="1" outlineLevel="1"/>
    <col min="11" max="11" width="15.5703125" style="302" hidden="1" customWidth="1" outlineLevel="1"/>
    <col min="12" max="12" width="10.7109375" style="302" customWidth="1" collapsed="1"/>
    <col min="13" max="17" width="10.7109375" style="302" customWidth="1"/>
    <col min="18" max="18" width="15.7109375" style="302" hidden="1" customWidth="1" outlineLevel="1"/>
    <col min="19" max="19" width="16.28515625" style="302" hidden="1" customWidth="1" outlineLevel="1"/>
    <col min="20" max="20" width="15.140625" style="302" hidden="1" customWidth="1" outlineLevel="1"/>
    <col min="21" max="21" width="14.5703125" style="302" customWidth="1" collapsed="1"/>
    <col min="22" max="22" width="16" style="302" customWidth="1"/>
    <col min="23" max="23" width="13.85546875" style="302" customWidth="1"/>
    <col min="24" max="24" width="14.28515625" style="302" hidden="1" customWidth="1" outlineLevel="1"/>
    <col min="25" max="25" width="16" style="302" hidden="1" customWidth="1" outlineLevel="1"/>
    <col min="26" max="26" width="14.5703125" style="302" hidden="1" customWidth="1" outlineLevel="1"/>
    <col min="27" max="27" width="10.7109375" style="302" customWidth="1" collapsed="1"/>
    <col min="28" max="32" width="10.7109375" style="302" customWidth="1"/>
    <col min="33" max="33" width="13.5703125" style="302" hidden="1" customWidth="1" outlineLevel="1"/>
    <col min="34" max="34" width="16" style="302" hidden="1" customWidth="1" outlineLevel="1"/>
    <col min="35" max="35" width="14.5703125" style="302" hidden="1" customWidth="1" outlineLevel="1"/>
    <col min="36" max="36" width="13" style="302" customWidth="1" collapsed="1"/>
    <col min="37" max="37" width="14.85546875" style="302" customWidth="1"/>
    <col min="38" max="38" width="15.140625" style="302" customWidth="1"/>
    <col min="39" max="39" width="13" style="302" hidden="1" customWidth="1" outlineLevel="1"/>
    <col min="40" max="40" width="13.42578125" style="302" hidden="1" customWidth="1" outlineLevel="1"/>
    <col min="41" max="41" width="15.42578125" style="302" hidden="1" customWidth="1" outlineLevel="1"/>
    <col min="42" max="42" width="10.7109375" style="302" customWidth="1" collapsed="1"/>
    <col min="43" max="47" width="10.7109375" style="302" customWidth="1"/>
    <col min="48" max="48" width="16.7109375" style="302" hidden="1" customWidth="1" outlineLevel="1"/>
    <col min="49" max="49" width="15.28515625" style="302" hidden="1" customWidth="1" outlineLevel="1"/>
    <col min="50" max="50" width="14.28515625" style="302" hidden="1" customWidth="1" outlineLevel="1"/>
    <col min="51" max="51" width="14.28515625" style="302" customWidth="1" collapsed="1"/>
    <col min="52" max="52" width="14.5703125" style="302" customWidth="1"/>
    <col min="53" max="53" width="14.140625" style="302" customWidth="1"/>
    <col min="54" max="54" width="14.28515625" style="302" hidden="1" customWidth="1" outlineLevel="1"/>
    <col min="55" max="55" width="16" style="302" hidden="1" customWidth="1" outlineLevel="1"/>
    <col min="56" max="56" width="13.140625" style="302" hidden="1" customWidth="1" outlineLevel="1"/>
    <col min="57" max="57" width="10.7109375" style="302" customWidth="1" collapsed="1"/>
    <col min="58" max="62" width="10.7109375" style="302" customWidth="1"/>
    <col min="63" max="63" width="13" style="302" hidden="1" customWidth="1" outlineLevel="1"/>
    <col min="64" max="64" width="14.85546875" style="302" hidden="1" customWidth="1" outlineLevel="1"/>
    <col min="65" max="65" width="13" style="302" hidden="1" customWidth="1" outlineLevel="1"/>
    <col min="66" max="66" width="12.28515625" style="302" customWidth="1" collapsed="1"/>
    <col min="67" max="67" width="14.7109375" style="302" customWidth="1"/>
    <col min="68" max="68" width="13" style="302" customWidth="1"/>
    <col min="69" max="69" width="12.28515625" style="302" hidden="1" customWidth="1" outlineLevel="1"/>
    <col min="70" max="70" width="14.5703125" style="302" hidden="1" customWidth="1" outlineLevel="1"/>
    <col min="71" max="71" width="13" style="302" hidden="1" customWidth="1" outlineLevel="1"/>
    <col min="72" max="72" width="10.7109375" style="302" customWidth="1" collapsed="1"/>
    <col min="73" max="77" width="10.7109375" style="302" customWidth="1"/>
    <col min="78" max="78" width="14.5703125" style="302" hidden="1" customWidth="1" outlineLevel="1"/>
    <col min="79" max="79" width="16" style="302" hidden="1" customWidth="1" outlineLevel="1"/>
    <col min="80" max="80" width="14.5703125" style="302" hidden="1" customWidth="1" outlineLevel="1"/>
    <col min="81" max="81" width="14.42578125" style="302" customWidth="1" collapsed="1"/>
    <col min="82" max="82" width="15.28515625" style="302" customWidth="1"/>
    <col min="83" max="83" width="14.7109375" style="302" customWidth="1"/>
    <col min="84" max="84" width="14.42578125" style="302" hidden="1" customWidth="1" outlineLevel="1"/>
    <col min="85" max="85" width="15.140625" style="302" hidden="1" customWidth="1" outlineLevel="1"/>
    <col min="86" max="86" width="14.140625" style="302" hidden="1" customWidth="1" outlineLevel="1"/>
    <col min="87" max="87" width="10.7109375" style="302" customWidth="1" collapsed="1"/>
    <col min="88" max="92" width="10.7109375" style="302" customWidth="1"/>
    <col min="93" max="93" width="13.7109375" style="302" hidden="1" customWidth="1" outlineLevel="1"/>
    <col min="94" max="94" width="16" style="302" hidden="1" customWidth="1" outlineLevel="1"/>
    <col min="95" max="95" width="15.28515625" style="302" hidden="1" customWidth="1" outlineLevel="1"/>
    <col min="96" max="96" width="13.28515625" style="302" customWidth="1" collapsed="1"/>
    <col min="97" max="97" width="16" style="302" customWidth="1"/>
    <col min="98" max="98" width="14.7109375" style="302" customWidth="1"/>
    <col min="99" max="99" width="13.28515625" style="302" hidden="1" customWidth="1" outlineLevel="1"/>
    <col min="100" max="100" width="14.140625" style="302" hidden="1" customWidth="1" outlineLevel="1"/>
    <col min="101" max="101" width="13.140625" style="302" hidden="1" customWidth="1" outlineLevel="1"/>
    <col min="102" max="102" width="10.7109375" style="302" customWidth="1" collapsed="1"/>
    <col min="103" max="107" width="10.7109375" style="302" customWidth="1"/>
    <col min="108" max="108" width="14.85546875" style="302" hidden="1" customWidth="1" outlineLevel="1"/>
    <col min="109" max="109" width="16" style="302" hidden="1" customWidth="1" outlineLevel="1"/>
    <col min="110" max="110" width="14.5703125" style="302" hidden="1" customWidth="1" outlineLevel="1"/>
    <col min="111" max="111" width="15.28515625" style="302" customWidth="1" collapsed="1"/>
    <col min="112" max="112" width="14.85546875" style="302" customWidth="1"/>
    <col min="113" max="113" width="13.7109375" style="302" customWidth="1"/>
    <col min="114" max="114" width="15.28515625" style="302" hidden="1" customWidth="1" outlineLevel="1"/>
    <col min="115" max="115" width="17.7109375" style="302" hidden="1" customWidth="1" outlineLevel="1"/>
    <col min="116" max="116" width="14.28515625" style="302" hidden="1" customWidth="1" outlineLevel="1"/>
    <col min="117" max="117" width="10.7109375" style="302" customWidth="1" collapsed="1"/>
    <col min="118" max="122" width="10.7109375" style="302" customWidth="1"/>
    <col min="123" max="123" width="14.28515625" style="302" hidden="1" customWidth="1" outlineLevel="1"/>
    <col min="124" max="124" width="14.7109375" style="302" hidden="1" customWidth="1" outlineLevel="1"/>
    <col min="125" max="125" width="14.140625" style="302" hidden="1" customWidth="1" outlineLevel="1"/>
    <col min="126" max="126" width="14" style="302" customWidth="1" collapsed="1"/>
    <col min="127" max="127" width="15" style="302" customWidth="1"/>
    <col min="128" max="128" width="14.7109375" style="302" customWidth="1"/>
    <col min="129" max="129" width="14" style="302" hidden="1" customWidth="1" outlineLevel="1"/>
    <col min="130" max="130" width="14.7109375" style="302" hidden="1" customWidth="1" outlineLevel="1"/>
    <col min="131" max="131" width="14" style="302" hidden="1" customWidth="1" outlineLevel="1"/>
    <col min="132" max="132" width="9.5703125" style="302" customWidth="1" collapsed="1"/>
    <col min="133" max="134" width="9.5703125" style="302" customWidth="1"/>
    <col min="135" max="137" width="10.85546875" style="302" customWidth="1"/>
    <col min="138" max="138" width="13.28515625" style="302" hidden="1" customWidth="1" outlineLevel="1"/>
    <col min="139" max="139" width="16" style="302" hidden="1" customWidth="1" outlineLevel="1"/>
    <col min="140" max="140" width="14.28515625" style="302" hidden="1" customWidth="1" outlineLevel="1"/>
    <col min="141" max="141" width="14.7109375" style="302" customWidth="1" collapsed="1"/>
    <col min="142" max="142" width="16" style="302" customWidth="1"/>
    <col min="143" max="143" width="13" style="302" customWidth="1"/>
    <col min="144" max="144" width="14.7109375" style="302" hidden="1" customWidth="1" outlineLevel="1"/>
    <col min="145" max="145" width="14.85546875" style="302" hidden="1" customWidth="1" outlineLevel="1"/>
    <col min="146" max="146" width="13.28515625" style="302" hidden="1" customWidth="1" outlineLevel="1"/>
    <col min="147" max="147" width="10.7109375" style="302" customWidth="1" collapsed="1"/>
    <col min="148" max="150" width="10.7109375" style="302" customWidth="1"/>
    <col min="151" max="151" width="12.28515625" style="302" customWidth="1"/>
    <col min="152" max="152" width="10.7109375" style="302" customWidth="1"/>
    <col min="153" max="153" width="13" style="302" hidden="1" customWidth="1" outlineLevel="1"/>
    <col min="154" max="154" width="16" style="302" hidden="1" customWidth="1" outlineLevel="1"/>
    <col min="155" max="155" width="14.28515625" style="302" hidden="1" customWidth="1" outlineLevel="1"/>
    <col min="156" max="156" width="13.5703125" style="302" customWidth="1" collapsed="1"/>
    <col min="157" max="157" width="16" style="302" customWidth="1"/>
    <col min="158" max="158" width="13" style="302" customWidth="1"/>
    <col min="159" max="159" width="12.7109375" style="302" hidden="1" customWidth="1" outlineLevel="1"/>
    <col min="160" max="161" width="15.5703125" style="302" hidden="1" customWidth="1" outlineLevel="1"/>
    <col min="162" max="162" width="10.7109375" style="302" customWidth="1" collapsed="1"/>
    <col min="163" max="167" width="10.7109375" style="302" customWidth="1"/>
    <col min="168" max="170" width="14.140625" style="302" hidden="1" customWidth="1" outlineLevel="1"/>
    <col min="171" max="171" width="14.140625" style="302" customWidth="1" collapsed="1"/>
    <col min="172" max="173" width="14.140625" style="302" customWidth="1"/>
    <col min="174" max="176" width="14.140625" style="302" hidden="1" customWidth="1" outlineLevel="1"/>
    <col min="177" max="177" width="11.7109375" style="302" customWidth="1" collapsed="1"/>
    <col min="178" max="178" width="12.140625" style="302" customWidth="1"/>
    <col min="179" max="179" width="11" style="302" customWidth="1"/>
    <col min="180" max="182" width="10.7109375" style="302" customWidth="1"/>
    <col min="183" max="212" width="10.7109375" style="302" hidden="1" customWidth="1" outlineLevel="1"/>
    <col min="213" max="213" width="8.85546875" style="304" collapsed="1"/>
    <col min="214" max="238" width="8.85546875" style="304"/>
    <col min="239" max="16384" width="8.85546875" style="302"/>
  </cols>
  <sheetData>
    <row r="1" spans="1:238" s="209" customFormat="1" ht="36.75" customHeight="1" x14ac:dyDescent="0.25">
      <c r="A1" s="208"/>
      <c r="B1" s="1" t="s">
        <v>118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HE1" s="210"/>
      <c r="HF1" s="210"/>
      <c r="HG1" s="210"/>
      <c r="HH1" s="210"/>
      <c r="HI1" s="210"/>
      <c r="HJ1" s="210"/>
      <c r="HK1" s="210"/>
      <c r="HL1" s="210"/>
      <c r="HM1" s="210"/>
      <c r="HN1" s="210"/>
      <c r="HO1" s="210"/>
      <c r="HP1" s="210"/>
      <c r="HQ1" s="210"/>
      <c r="HR1" s="210"/>
      <c r="HS1" s="210"/>
      <c r="HT1" s="210"/>
      <c r="HU1" s="210"/>
      <c r="HV1" s="210"/>
      <c r="HW1" s="210"/>
      <c r="HX1" s="210"/>
      <c r="HY1" s="210"/>
      <c r="HZ1" s="210"/>
      <c r="IA1" s="210"/>
      <c r="IB1" s="210"/>
      <c r="IC1" s="210"/>
      <c r="ID1" s="210"/>
    </row>
    <row r="2" spans="1:238" s="51" customFormat="1" ht="69.75" customHeight="1" x14ac:dyDescent="0.2">
      <c r="A2" s="4"/>
      <c r="B2" s="5"/>
      <c r="C2" s="211" t="s">
        <v>119</v>
      </c>
      <c r="D2" s="211"/>
      <c r="E2" s="211"/>
      <c r="F2" s="212" t="s">
        <v>120</v>
      </c>
      <c r="G2" s="212"/>
      <c r="H2" s="212"/>
      <c r="I2" s="212" t="s">
        <v>121</v>
      </c>
      <c r="J2" s="212"/>
      <c r="K2" s="212"/>
      <c r="L2" s="169" t="s">
        <v>122</v>
      </c>
      <c r="M2" s="170"/>
      <c r="N2" s="171"/>
      <c r="O2" s="169" t="s">
        <v>123</v>
      </c>
      <c r="P2" s="170"/>
      <c r="Q2" s="171"/>
      <c r="R2" s="315" t="s">
        <v>124</v>
      </c>
      <c r="S2" s="316"/>
      <c r="T2" s="317"/>
      <c r="U2" s="318" t="s">
        <v>125</v>
      </c>
      <c r="V2" s="318"/>
      <c r="W2" s="318"/>
      <c r="X2" s="318" t="s">
        <v>126</v>
      </c>
      <c r="Y2" s="318"/>
      <c r="Z2" s="318"/>
      <c r="AA2" s="319" t="s">
        <v>127</v>
      </c>
      <c r="AB2" s="320"/>
      <c r="AC2" s="321"/>
      <c r="AD2" s="319" t="s">
        <v>128</v>
      </c>
      <c r="AE2" s="320"/>
      <c r="AF2" s="321"/>
      <c r="AG2" s="215" t="s">
        <v>129</v>
      </c>
      <c r="AH2" s="215"/>
      <c r="AI2" s="215"/>
      <c r="AJ2" s="215" t="s">
        <v>130</v>
      </c>
      <c r="AK2" s="215"/>
      <c r="AL2" s="215"/>
      <c r="AM2" s="215" t="s">
        <v>131</v>
      </c>
      <c r="AN2" s="215"/>
      <c r="AO2" s="215"/>
      <c r="AP2" s="216" t="s">
        <v>132</v>
      </c>
      <c r="AQ2" s="217"/>
      <c r="AR2" s="218"/>
      <c r="AS2" s="216" t="s">
        <v>133</v>
      </c>
      <c r="AT2" s="217"/>
      <c r="AU2" s="218"/>
      <c r="AV2" s="202" t="s">
        <v>134</v>
      </c>
      <c r="AW2" s="203"/>
      <c r="AX2" s="204"/>
      <c r="AY2" s="201" t="s">
        <v>135</v>
      </c>
      <c r="AZ2" s="201"/>
      <c r="BA2" s="201"/>
      <c r="BB2" s="201" t="s">
        <v>136</v>
      </c>
      <c r="BC2" s="201"/>
      <c r="BD2" s="201"/>
      <c r="BE2" s="205" t="s">
        <v>137</v>
      </c>
      <c r="BF2" s="206"/>
      <c r="BG2" s="207"/>
      <c r="BH2" s="205" t="s">
        <v>138</v>
      </c>
      <c r="BI2" s="206"/>
      <c r="BJ2" s="207"/>
      <c r="BK2" s="189" t="s">
        <v>139</v>
      </c>
      <c r="BL2" s="190"/>
      <c r="BM2" s="191"/>
      <c r="BN2" s="219" t="s">
        <v>140</v>
      </c>
      <c r="BO2" s="219"/>
      <c r="BP2" s="219"/>
      <c r="BQ2" s="219" t="s">
        <v>141</v>
      </c>
      <c r="BR2" s="219"/>
      <c r="BS2" s="219"/>
      <c r="BT2" s="192" t="s">
        <v>142</v>
      </c>
      <c r="BU2" s="193"/>
      <c r="BV2" s="194"/>
      <c r="BW2" s="192" t="s">
        <v>143</v>
      </c>
      <c r="BX2" s="193"/>
      <c r="BY2" s="194"/>
      <c r="BZ2" s="220" t="s">
        <v>144</v>
      </c>
      <c r="CA2" s="221"/>
      <c r="CB2" s="222"/>
      <c r="CC2" s="23" t="s">
        <v>145</v>
      </c>
      <c r="CD2" s="23"/>
      <c r="CE2" s="23"/>
      <c r="CF2" s="23" t="s">
        <v>146</v>
      </c>
      <c r="CG2" s="23"/>
      <c r="CH2" s="23"/>
      <c r="CI2" s="24" t="s">
        <v>147</v>
      </c>
      <c r="CJ2" s="25"/>
      <c r="CK2" s="26"/>
      <c r="CL2" s="24" t="s">
        <v>148</v>
      </c>
      <c r="CM2" s="25"/>
      <c r="CN2" s="26"/>
      <c r="CO2" s="223" t="s">
        <v>149</v>
      </c>
      <c r="CP2" s="224"/>
      <c r="CQ2" s="225"/>
      <c r="CR2" s="226" t="s">
        <v>150</v>
      </c>
      <c r="CS2" s="226"/>
      <c r="CT2" s="226"/>
      <c r="CU2" s="226" t="s">
        <v>151</v>
      </c>
      <c r="CV2" s="226"/>
      <c r="CW2" s="226"/>
      <c r="CX2" s="227" t="s">
        <v>152</v>
      </c>
      <c r="CY2" s="228"/>
      <c r="CZ2" s="229"/>
      <c r="DA2" s="227" t="s">
        <v>153</v>
      </c>
      <c r="DB2" s="228"/>
      <c r="DC2" s="229"/>
      <c r="DD2" s="230" t="s">
        <v>154</v>
      </c>
      <c r="DE2" s="231"/>
      <c r="DF2" s="232"/>
      <c r="DG2" s="233" t="s">
        <v>155</v>
      </c>
      <c r="DH2" s="233"/>
      <c r="DI2" s="233"/>
      <c r="DJ2" s="233" t="s">
        <v>156</v>
      </c>
      <c r="DK2" s="233"/>
      <c r="DL2" s="233"/>
      <c r="DM2" s="234" t="s">
        <v>157</v>
      </c>
      <c r="DN2" s="235"/>
      <c r="DO2" s="236"/>
      <c r="DP2" s="234" t="s">
        <v>158</v>
      </c>
      <c r="DQ2" s="235"/>
      <c r="DR2" s="236"/>
      <c r="DS2" s="237" t="s">
        <v>159</v>
      </c>
      <c r="DT2" s="237"/>
      <c r="DU2" s="237"/>
      <c r="DV2" s="237" t="s">
        <v>160</v>
      </c>
      <c r="DW2" s="237"/>
      <c r="DX2" s="237"/>
      <c r="DY2" s="237" t="s">
        <v>161</v>
      </c>
      <c r="DZ2" s="237"/>
      <c r="EA2" s="237"/>
      <c r="EB2" s="237" t="s">
        <v>162</v>
      </c>
      <c r="EC2" s="237"/>
      <c r="ED2" s="237"/>
      <c r="EE2" s="237" t="s">
        <v>163</v>
      </c>
      <c r="EF2" s="237"/>
      <c r="EG2" s="237"/>
      <c r="EH2" s="9" t="s">
        <v>164</v>
      </c>
      <c r="EI2" s="10"/>
      <c r="EJ2" s="11"/>
      <c r="EK2" s="34" t="s">
        <v>165</v>
      </c>
      <c r="EL2" s="34"/>
      <c r="EM2" s="34"/>
      <c r="EN2" s="34" t="s">
        <v>166</v>
      </c>
      <c r="EO2" s="34"/>
      <c r="EP2" s="34"/>
      <c r="EQ2" s="6" t="s">
        <v>167</v>
      </c>
      <c r="ER2" s="7"/>
      <c r="ES2" s="8"/>
      <c r="ET2" s="6" t="s">
        <v>168</v>
      </c>
      <c r="EU2" s="7"/>
      <c r="EV2" s="8"/>
      <c r="EW2" s="238" t="s">
        <v>169</v>
      </c>
      <c r="EX2" s="238"/>
      <c r="EY2" s="238"/>
      <c r="EZ2" s="238" t="s">
        <v>170</v>
      </c>
      <c r="FA2" s="238"/>
      <c r="FB2" s="238"/>
      <c r="FC2" s="238" t="s">
        <v>171</v>
      </c>
      <c r="FD2" s="238"/>
      <c r="FE2" s="238"/>
      <c r="FF2" s="239" t="s">
        <v>172</v>
      </c>
      <c r="FG2" s="240"/>
      <c r="FH2" s="241"/>
      <c r="FI2" s="239" t="s">
        <v>173</v>
      </c>
      <c r="FJ2" s="240"/>
      <c r="FK2" s="241"/>
      <c r="FL2" s="233" t="s">
        <v>174</v>
      </c>
      <c r="FM2" s="233"/>
      <c r="FN2" s="233"/>
      <c r="FO2" s="233" t="s">
        <v>175</v>
      </c>
      <c r="FP2" s="233"/>
      <c r="FQ2" s="233"/>
      <c r="FR2" s="233" t="s">
        <v>176</v>
      </c>
      <c r="FS2" s="233"/>
      <c r="FT2" s="233"/>
      <c r="FU2" s="234" t="s">
        <v>177</v>
      </c>
      <c r="FV2" s="235"/>
      <c r="FW2" s="235"/>
      <c r="FX2" s="242" t="s">
        <v>173</v>
      </c>
      <c r="FY2" s="242"/>
      <c r="FZ2" s="242"/>
      <c r="GA2" s="213" t="s">
        <v>178</v>
      </c>
      <c r="GB2" s="213"/>
      <c r="GC2" s="214"/>
      <c r="GD2" s="49" t="s">
        <v>179</v>
      </c>
      <c r="GE2" s="213"/>
      <c r="GF2" s="214"/>
      <c r="GG2" s="243" t="s">
        <v>180</v>
      </c>
      <c r="GH2" s="244"/>
      <c r="GI2" s="245"/>
      <c r="GJ2" s="243" t="s">
        <v>181</v>
      </c>
      <c r="GK2" s="244"/>
      <c r="GL2" s="245"/>
      <c r="GM2" s="16" t="s">
        <v>182</v>
      </c>
      <c r="GN2" s="17"/>
      <c r="GO2" s="18"/>
      <c r="GP2" s="16" t="s">
        <v>183</v>
      </c>
      <c r="GQ2" s="17"/>
      <c r="GR2" s="18"/>
      <c r="GS2" s="184" t="s">
        <v>184</v>
      </c>
      <c r="GT2" s="185"/>
      <c r="GU2" s="186"/>
      <c r="GV2" s="184" t="s">
        <v>185</v>
      </c>
      <c r="GW2" s="185"/>
      <c r="GX2" s="186"/>
      <c r="GY2" s="187" t="s">
        <v>186</v>
      </c>
      <c r="GZ2" s="188"/>
      <c r="HA2" s="188"/>
      <c r="HB2" s="246" t="s">
        <v>187</v>
      </c>
      <c r="HC2" s="246"/>
      <c r="HD2" s="246"/>
      <c r="HE2" s="247"/>
      <c r="HF2" s="247"/>
      <c r="HG2" s="247"/>
      <c r="HH2" s="247"/>
      <c r="HI2" s="247"/>
      <c r="HJ2" s="247"/>
      <c r="HK2" s="247"/>
      <c r="HL2" s="247"/>
      <c r="HM2" s="247"/>
      <c r="HN2" s="247"/>
      <c r="HO2" s="247"/>
      <c r="HP2" s="247"/>
      <c r="HQ2" s="247"/>
      <c r="HR2" s="247"/>
      <c r="HS2" s="247"/>
      <c r="HT2" s="247"/>
      <c r="HU2" s="247"/>
      <c r="HV2" s="247"/>
      <c r="HW2" s="247"/>
      <c r="HX2" s="247"/>
      <c r="HY2" s="247"/>
      <c r="HZ2" s="247"/>
      <c r="IA2" s="247"/>
      <c r="IB2" s="247"/>
      <c r="IC2" s="247"/>
      <c r="ID2" s="247"/>
    </row>
    <row r="3" spans="1:238" s="61" customFormat="1" ht="13.35" customHeight="1" x14ac:dyDescent="0.2">
      <c r="A3" s="52"/>
      <c r="B3" s="53" t="s">
        <v>80</v>
      </c>
      <c r="C3" s="54" t="s">
        <v>81</v>
      </c>
      <c r="D3" s="56" t="s">
        <v>82</v>
      </c>
      <c r="E3" s="54" t="s">
        <v>83</v>
      </c>
      <c r="F3" s="54" t="s">
        <v>81</v>
      </c>
      <c r="G3" s="56" t="s">
        <v>82</v>
      </c>
      <c r="H3" s="54" t="s">
        <v>83</v>
      </c>
      <c r="I3" s="54" t="s">
        <v>81</v>
      </c>
      <c r="J3" s="56" t="s">
        <v>82</v>
      </c>
      <c r="K3" s="54" t="s">
        <v>83</v>
      </c>
      <c r="L3" s="56" t="s">
        <v>81</v>
      </c>
      <c r="M3" s="248" t="s">
        <v>82</v>
      </c>
      <c r="N3" s="56" t="s">
        <v>83</v>
      </c>
      <c r="O3" s="56" t="s">
        <v>81</v>
      </c>
      <c r="P3" s="248" t="s">
        <v>82</v>
      </c>
      <c r="Q3" s="56" t="s">
        <v>83</v>
      </c>
      <c r="R3" s="56" t="s">
        <v>81</v>
      </c>
      <c r="S3" s="56" t="s">
        <v>82</v>
      </c>
      <c r="T3" s="56" t="s">
        <v>83</v>
      </c>
      <c r="U3" s="54" t="s">
        <v>81</v>
      </c>
      <c r="V3" s="56" t="s">
        <v>82</v>
      </c>
      <c r="W3" s="54" t="s">
        <v>83</v>
      </c>
      <c r="X3" s="54" t="s">
        <v>81</v>
      </c>
      <c r="Y3" s="56" t="s">
        <v>82</v>
      </c>
      <c r="Z3" s="54" t="s">
        <v>83</v>
      </c>
      <c r="AA3" s="54" t="s">
        <v>81</v>
      </c>
      <c r="AB3" s="248" t="s">
        <v>82</v>
      </c>
      <c r="AC3" s="54" t="s">
        <v>83</v>
      </c>
      <c r="AD3" s="56" t="s">
        <v>81</v>
      </c>
      <c r="AE3" s="248" t="s">
        <v>82</v>
      </c>
      <c r="AF3" s="56" t="s">
        <v>83</v>
      </c>
      <c r="AG3" s="56" t="s">
        <v>81</v>
      </c>
      <c r="AH3" s="56" t="s">
        <v>82</v>
      </c>
      <c r="AI3" s="54" t="s">
        <v>83</v>
      </c>
      <c r="AJ3" s="54" t="s">
        <v>81</v>
      </c>
      <c r="AK3" s="56" t="s">
        <v>82</v>
      </c>
      <c r="AL3" s="54" t="s">
        <v>83</v>
      </c>
      <c r="AM3" s="54" t="s">
        <v>81</v>
      </c>
      <c r="AN3" s="56" t="s">
        <v>82</v>
      </c>
      <c r="AO3" s="54" t="s">
        <v>83</v>
      </c>
      <c r="AP3" s="54" t="s">
        <v>81</v>
      </c>
      <c r="AQ3" s="248" t="s">
        <v>82</v>
      </c>
      <c r="AR3" s="54" t="s">
        <v>83</v>
      </c>
      <c r="AS3" s="56" t="s">
        <v>81</v>
      </c>
      <c r="AT3" s="248" t="s">
        <v>82</v>
      </c>
      <c r="AU3" s="56" t="s">
        <v>83</v>
      </c>
      <c r="AV3" s="56" t="s">
        <v>81</v>
      </c>
      <c r="AW3" s="56" t="s">
        <v>82</v>
      </c>
      <c r="AX3" s="54" t="s">
        <v>83</v>
      </c>
      <c r="AY3" s="54" t="s">
        <v>81</v>
      </c>
      <c r="AZ3" s="56" t="s">
        <v>82</v>
      </c>
      <c r="BA3" s="54" t="s">
        <v>83</v>
      </c>
      <c r="BB3" s="54" t="s">
        <v>81</v>
      </c>
      <c r="BC3" s="56" t="s">
        <v>82</v>
      </c>
      <c r="BD3" s="54" t="s">
        <v>83</v>
      </c>
      <c r="BE3" s="54" t="s">
        <v>81</v>
      </c>
      <c r="BF3" s="248" t="s">
        <v>82</v>
      </c>
      <c r="BG3" s="54" t="s">
        <v>83</v>
      </c>
      <c r="BH3" s="56" t="s">
        <v>81</v>
      </c>
      <c r="BI3" s="248" t="s">
        <v>82</v>
      </c>
      <c r="BJ3" s="56" t="s">
        <v>83</v>
      </c>
      <c r="BK3" s="54" t="s">
        <v>188</v>
      </c>
      <c r="BL3" s="56" t="s">
        <v>82</v>
      </c>
      <c r="BM3" s="54" t="s">
        <v>83</v>
      </c>
      <c r="BN3" s="54" t="s">
        <v>81</v>
      </c>
      <c r="BO3" s="56" t="s">
        <v>82</v>
      </c>
      <c r="BP3" s="54" t="s">
        <v>83</v>
      </c>
      <c r="BQ3" s="54" t="s">
        <v>81</v>
      </c>
      <c r="BR3" s="56" t="s">
        <v>82</v>
      </c>
      <c r="BS3" s="56" t="s">
        <v>83</v>
      </c>
      <c r="BT3" s="56" t="s">
        <v>81</v>
      </c>
      <c r="BU3" s="248" t="s">
        <v>82</v>
      </c>
      <c r="BV3" s="56" t="s">
        <v>83</v>
      </c>
      <c r="BW3" s="56" t="s">
        <v>81</v>
      </c>
      <c r="BX3" s="248" t="s">
        <v>82</v>
      </c>
      <c r="BY3" s="56" t="s">
        <v>83</v>
      </c>
      <c r="BZ3" s="54" t="s">
        <v>81</v>
      </c>
      <c r="CA3" s="56" t="s">
        <v>82</v>
      </c>
      <c r="CB3" s="54" t="s">
        <v>83</v>
      </c>
      <c r="CC3" s="54" t="s">
        <v>81</v>
      </c>
      <c r="CD3" s="56" t="s">
        <v>82</v>
      </c>
      <c r="CE3" s="54" t="s">
        <v>83</v>
      </c>
      <c r="CF3" s="54" t="s">
        <v>81</v>
      </c>
      <c r="CG3" s="56" t="s">
        <v>82</v>
      </c>
      <c r="CH3" s="54" t="s">
        <v>83</v>
      </c>
      <c r="CI3" s="54" t="s">
        <v>81</v>
      </c>
      <c r="CJ3" s="248" t="s">
        <v>82</v>
      </c>
      <c r="CK3" s="56" t="s">
        <v>83</v>
      </c>
      <c r="CL3" s="56" t="s">
        <v>81</v>
      </c>
      <c r="CM3" s="248" t="s">
        <v>82</v>
      </c>
      <c r="CN3" s="56" t="s">
        <v>83</v>
      </c>
      <c r="CO3" s="56" t="s">
        <v>81</v>
      </c>
      <c r="CP3" s="56" t="s">
        <v>82</v>
      </c>
      <c r="CQ3" s="54" t="s">
        <v>83</v>
      </c>
      <c r="CR3" s="54" t="s">
        <v>81</v>
      </c>
      <c r="CS3" s="56" t="s">
        <v>82</v>
      </c>
      <c r="CT3" s="54" t="s">
        <v>83</v>
      </c>
      <c r="CU3" s="54" t="s">
        <v>81</v>
      </c>
      <c r="CV3" s="56" t="s">
        <v>82</v>
      </c>
      <c r="CW3" s="54" t="s">
        <v>83</v>
      </c>
      <c r="CX3" s="56" t="s">
        <v>81</v>
      </c>
      <c r="CY3" s="248" t="s">
        <v>82</v>
      </c>
      <c r="CZ3" s="56" t="s">
        <v>83</v>
      </c>
      <c r="DA3" s="56" t="s">
        <v>81</v>
      </c>
      <c r="DB3" s="248" t="s">
        <v>82</v>
      </c>
      <c r="DC3" s="56" t="s">
        <v>189</v>
      </c>
      <c r="DD3" s="54" t="s">
        <v>81</v>
      </c>
      <c r="DE3" s="56" t="s">
        <v>82</v>
      </c>
      <c r="DF3" s="54" t="s">
        <v>83</v>
      </c>
      <c r="DG3" s="54" t="s">
        <v>81</v>
      </c>
      <c r="DH3" s="56" t="s">
        <v>82</v>
      </c>
      <c r="DI3" s="54" t="s">
        <v>83</v>
      </c>
      <c r="DJ3" s="54" t="s">
        <v>81</v>
      </c>
      <c r="DK3" s="56" t="s">
        <v>82</v>
      </c>
      <c r="DL3" s="54" t="s">
        <v>83</v>
      </c>
      <c r="DM3" s="56" t="s">
        <v>81</v>
      </c>
      <c r="DN3" s="248" t="s">
        <v>82</v>
      </c>
      <c r="DO3" s="56" t="s">
        <v>83</v>
      </c>
      <c r="DP3" s="56" t="s">
        <v>81</v>
      </c>
      <c r="DQ3" s="248" t="s">
        <v>82</v>
      </c>
      <c r="DR3" s="56" t="s">
        <v>83</v>
      </c>
      <c r="DS3" s="54" t="s">
        <v>81</v>
      </c>
      <c r="DT3" s="56" t="s">
        <v>82</v>
      </c>
      <c r="DU3" s="54" t="s">
        <v>83</v>
      </c>
      <c r="DV3" s="54" t="s">
        <v>81</v>
      </c>
      <c r="DW3" s="56" t="s">
        <v>82</v>
      </c>
      <c r="DX3" s="54" t="s">
        <v>83</v>
      </c>
      <c r="DY3" s="54" t="s">
        <v>81</v>
      </c>
      <c r="DZ3" s="56" t="s">
        <v>82</v>
      </c>
      <c r="EA3" s="54" t="s">
        <v>83</v>
      </c>
      <c r="EB3" s="54" t="s">
        <v>81</v>
      </c>
      <c r="EC3" s="248" t="s">
        <v>82</v>
      </c>
      <c r="ED3" s="54" t="s">
        <v>83</v>
      </c>
      <c r="EE3" s="56" t="s">
        <v>81</v>
      </c>
      <c r="EF3" s="248" t="s">
        <v>82</v>
      </c>
      <c r="EG3" s="56" t="s">
        <v>83</v>
      </c>
      <c r="EH3" s="54" t="s">
        <v>81</v>
      </c>
      <c r="EI3" s="56" t="s">
        <v>82</v>
      </c>
      <c r="EJ3" s="54" t="s">
        <v>83</v>
      </c>
      <c r="EK3" s="54" t="s">
        <v>81</v>
      </c>
      <c r="EL3" s="56" t="s">
        <v>82</v>
      </c>
      <c r="EM3" s="54" t="s">
        <v>83</v>
      </c>
      <c r="EN3" s="54" t="s">
        <v>81</v>
      </c>
      <c r="EO3" s="56" t="s">
        <v>82</v>
      </c>
      <c r="EP3" s="54" t="s">
        <v>83</v>
      </c>
      <c r="EQ3" s="54" t="s">
        <v>81</v>
      </c>
      <c r="ER3" s="248" t="s">
        <v>82</v>
      </c>
      <c r="ES3" s="54" t="s">
        <v>83</v>
      </c>
      <c r="ET3" s="56" t="s">
        <v>81</v>
      </c>
      <c r="EU3" s="248" t="s">
        <v>82</v>
      </c>
      <c r="EV3" s="56" t="s">
        <v>83</v>
      </c>
      <c r="EW3" s="54" t="s">
        <v>81</v>
      </c>
      <c r="EX3" s="56" t="s">
        <v>82</v>
      </c>
      <c r="EY3" s="54" t="s">
        <v>83</v>
      </c>
      <c r="EZ3" s="54" t="s">
        <v>81</v>
      </c>
      <c r="FA3" s="56" t="s">
        <v>82</v>
      </c>
      <c r="FB3" s="54" t="s">
        <v>83</v>
      </c>
      <c r="FC3" s="54" t="s">
        <v>81</v>
      </c>
      <c r="FD3" s="56" t="s">
        <v>82</v>
      </c>
      <c r="FE3" s="54" t="s">
        <v>83</v>
      </c>
      <c r="FF3" s="54" t="s">
        <v>81</v>
      </c>
      <c r="FG3" s="248" t="s">
        <v>82</v>
      </c>
      <c r="FH3" s="54" t="s">
        <v>83</v>
      </c>
      <c r="FI3" s="56" t="s">
        <v>81</v>
      </c>
      <c r="FJ3" s="248" t="s">
        <v>82</v>
      </c>
      <c r="FK3" s="56" t="s">
        <v>189</v>
      </c>
      <c r="FL3" s="54" t="s">
        <v>81</v>
      </c>
      <c r="FM3" s="56" t="s">
        <v>82</v>
      </c>
      <c r="FN3" s="54" t="s">
        <v>83</v>
      </c>
      <c r="FO3" s="54" t="s">
        <v>81</v>
      </c>
      <c r="FP3" s="56" t="s">
        <v>82</v>
      </c>
      <c r="FQ3" s="54" t="s">
        <v>83</v>
      </c>
      <c r="FR3" s="54" t="s">
        <v>81</v>
      </c>
      <c r="FS3" s="56" t="s">
        <v>82</v>
      </c>
      <c r="FT3" s="54" t="s">
        <v>83</v>
      </c>
      <c r="FU3" s="54" t="s">
        <v>81</v>
      </c>
      <c r="FV3" s="56" t="s">
        <v>82</v>
      </c>
      <c r="FW3" s="59" t="s">
        <v>83</v>
      </c>
      <c r="FX3" s="56" t="s">
        <v>81</v>
      </c>
      <c r="FY3" s="248" t="s">
        <v>82</v>
      </c>
      <c r="FZ3" s="56" t="s">
        <v>189</v>
      </c>
      <c r="GA3" s="249" t="s">
        <v>81</v>
      </c>
      <c r="GB3" s="250" t="s">
        <v>82</v>
      </c>
      <c r="GC3" s="251" t="s">
        <v>83</v>
      </c>
      <c r="GD3" s="252" t="s">
        <v>81</v>
      </c>
      <c r="GE3" s="250" t="s">
        <v>82</v>
      </c>
      <c r="GF3" s="251" t="s">
        <v>83</v>
      </c>
      <c r="GG3" s="252" t="s">
        <v>81</v>
      </c>
      <c r="GH3" s="250" t="s">
        <v>82</v>
      </c>
      <c r="GI3" s="251" t="s">
        <v>83</v>
      </c>
      <c r="GJ3" s="252" t="s">
        <v>81</v>
      </c>
      <c r="GK3" s="250" t="s">
        <v>82</v>
      </c>
      <c r="GL3" s="251" t="s">
        <v>83</v>
      </c>
      <c r="GM3" s="252" t="s">
        <v>81</v>
      </c>
      <c r="GN3" s="250" t="s">
        <v>82</v>
      </c>
      <c r="GO3" s="251" t="s">
        <v>83</v>
      </c>
      <c r="GP3" s="252" t="s">
        <v>81</v>
      </c>
      <c r="GQ3" s="250" t="s">
        <v>82</v>
      </c>
      <c r="GR3" s="251" t="s">
        <v>83</v>
      </c>
      <c r="GS3" s="252" t="s">
        <v>81</v>
      </c>
      <c r="GT3" s="250" t="s">
        <v>82</v>
      </c>
      <c r="GU3" s="251" t="s">
        <v>83</v>
      </c>
      <c r="GV3" s="252" t="s">
        <v>81</v>
      </c>
      <c r="GW3" s="250" t="s">
        <v>82</v>
      </c>
      <c r="GX3" s="251" t="s">
        <v>83</v>
      </c>
      <c r="GY3" s="252" t="s">
        <v>81</v>
      </c>
      <c r="GZ3" s="250" t="s">
        <v>82</v>
      </c>
      <c r="HA3" s="253" t="s">
        <v>83</v>
      </c>
      <c r="HB3" s="58" t="s">
        <v>81</v>
      </c>
      <c r="HC3" s="248" t="s">
        <v>82</v>
      </c>
      <c r="HD3" s="56" t="s">
        <v>83</v>
      </c>
      <c r="HE3" s="145"/>
      <c r="HF3" s="145"/>
      <c r="HG3" s="145"/>
      <c r="HH3" s="145"/>
      <c r="HI3" s="145"/>
      <c r="HJ3" s="145"/>
      <c r="HK3" s="145"/>
      <c r="HL3" s="145"/>
      <c r="HM3" s="145"/>
      <c r="HN3" s="145"/>
      <c r="HO3" s="145"/>
      <c r="HP3" s="145"/>
      <c r="HQ3" s="145"/>
      <c r="HR3" s="145"/>
      <c r="HS3" s="145"/>
      <c r="HT3" s="145"/>
      <c r="HU3" s="145"/>
      <c r="HV3" s="145"/>
      <c r="HW3" s="145"/>
      <c r="HX3" s="145"/>
      <c r="HY3" s="145"/>
      <c r="HZ3" s="145"/>
      <c r="IA3" s="145"/>
      <c r="IB3" s="145"/>
      <c r="IC3" s="145"/>
      <c r="ID3" s="145"/>
    </row>
    <row r="4" spans="1:238" s="61" customFormat="1" ht="13.35" customHeight="1" x14ac:dyDescent="0.2">
      <c r="A4" s="52"/>
      <c r="B4" s="53"/>
      <c r="C4" s="54"/>
      <c r="D4" s="56"/>
      <c r="E4" s="54"/>
      <c r="F4" s="54"/>
      <c r="G4" s="56"/>
      <c r="H4" s="54"/>
      <c r="I4" s="54"/>
      <c r="J4" s="56"/>
      <c r="K4" s="54"/>
      <c r="L4" s="56"/>
      <c r="M4" s="248"/>
      <c r="N4" s="56"/>
      <c r="O4" s="56"/>
      <c r="P4" s="248"/>
      <c r="Q4" s="56"/>
      <c r="R4" s="56"/>
      <c r="S4" s="56"/>
      <c r="T4" s="56"/>
      <c r="U4" s="54"/>
      <c r="V4" s="56"/>
      <c r="W4" s="54"/>
      <c r="X4" s="54"/>
      <c r="Y4" s="56"/>
      <c r="Z4" s="54"/>
      <c r="AA4" s="54"/>
      <c r="AB4" s="248"/>
      <c r="AC4" s="54"/>
      <c r="AD4" s="56"/>
      <c r="AE4" s="248"/>
      <c r="AF4" s="56"/>
      <c r="AG4" s="56"/>
      <c r="AH4" s="56"/>
      <c r="AI4" s="54"/>
      <c r="AJ4" s="54"/>
      <c r="AK4" s="56"/>
      <c r="AL4" s="54"/>
      <c r="AM4" s="54"/>
      <c r="AN4" s="56"/>
      <c r="AO4" s="54"/>
      <c r="AP4" s="54"/>
      <c r="AQ4" s="248"/>
      <c r="AR4" s="54"/>
      <c r="AS4" s="56"/>
      <c r="AT4" s="248"/>
      <c r="AU4" s="56"/>
      <c r="AV4" s="56"/>
      <c r="AW4" s="56"/>
      <c r="AX4" s="54"/>
      <c r="AY4" s="54"/>
      <c r="AZ4" s="56"/>
      <c r="BA4" s="54"/>
      <c r="BB4" s="54"/>
      <c r="BC4" s="56"/>
      <c r="BD4" s="54"/>
      <c r="BE4" s="54"/>
      <c r="BF4" s="248"/>
      <c r="BG4" s="54"/>
      <c r="BH4" s="56"/>
      <c r="BI4" s="248"/>
      <c r="BJ4" s="56"/>
      <c r="BK4" s="54"/>
      <c r="BL4" s="56"/>
      <c r="BM4" s="54"/>
      <c r="BN4" s="54"/>
      <c r="BO4" s="56"/>
      <c r="BP4" s="54"/>
      <c r="BQ4" s="54"/>
      <c r="BR4" s="56"/>
      <c r="BS4" s="56"/>
      <c r="BT4" s="56"/>
      <c r="BU4" s="248"/>
      <c r="BV4" s="56"/>
      <c r="BW4" s="56"/>
      <c r="BX4" s="248"/>
      <c r="BY4" s="56"/>
      <c r="BZ4" s="54"/>
      <c r="CA4" s="56"/>
      <c r="CB4" s="54"/>
      <c r="CC4" s="54"/>
      <c r="CD4" s="56"/>
      <c r="CE4" s="54"/>
      <c r="CF4" s="54"/>
      <c r="CG4" s="56"/>
      <c r="CH4" s="54"/>
      <c r="CI4" s="54"/>
      <c r="CJ4" s="248"/>
      <c r="CK4" s="56"/>
      <c r="CL4" s="56"/>
      <c r="CM4" s="248"/>
      <c r="CN4" s="56"/>
      <c r="CO4" s="56"/>
      <c r="CP4" s="56"/>
      <c r="CQ4" s="54"/>
      <c r="CR4" s="54"/>
      <c r="CS4" s="56"/>
      <c r="CT4" s="54"/>
      <c r="CU4" s="54"/>
      <c r="CV4" s="56"/>
      <c r="CW4" s="54"/>
      <c r="CX4" s="56"/>
      <c r="CY4" s="248"/>
      <c r="CZ4" s="56"/>
      <c r="DA4" s="56"/>
      <c r="DB4" s="248"/>
      <c r="DC4" s="56"/>
      <c r="DD4" s="54"/>
      <c r="DE4" s="56"/>
      <c r="DF4" s="54"/>
      <c r="DG4" s="54"/>
      <c r="DH4" s="56"/>
      <c r="DI4" s="54"/>
      <c r="DJ4" s="54"/>
      <c r="DK4" s="56"/>
      <c r="DL4" s="54"/>
      <c r="DM4" s="56"/>
      <c r="DN4" s="248"/>
      <c r="DO4" s="56"/>
      <c r="DP4" s="56"/>
      <c r="DQ4" s="248"/>
      <c r="DR4" s="56"/>
      <c r="DS4" s="54"/>
      <c r="DT4" s="56"/>
      <c r="DU4" s="54"/>
      <c r="DV4" s="54"/>
      <c r="DW4" s="56"/>
      <c r="DX4" s="54"/>
      <c r="DY4" s="54"/>
      <c r="DZ4" s="56"/>
      <c r="EA4" s="54"/>
      <c r="EB4" s="54"/>
      <c r="EC4" s="248"/>
      <c r="ED4" s="54"/>
      <c r="EE4" s="56"/>
      <c r="EF4" s="248"/>
      <c r="EG4" s="56"/>
      <c r="EH4" s="54"/>
      <c r="EI4" s="56"/>
      <c r="EJ4" s="54"/>
      <c r="EK4" s="54"/>
      <c r="EL4" s="56"/>
      <c r="EM4" s="54"/>
      <c r="EN4" s="54"/>
      <c r="EO4" s="56"/>
      <c r="EP4" s="54"/>
      <c r="EQ4" s="54"/>
      <c r="ER4" s="248"/>
      <c r="ES4" s="54"/>
      <c r="ET4" s="56"/>
      <c r="EU4" s="248"/>
      <c r="EV4" s="56"/>
      <c r="EW4" s="54"/>
      <c r="EX4" s="56"/>
      <c r="EY4" s="54"/>
      <c r="EZ4" s="54"/>
      <c r="FA4" s="56"/>
      <c r="FB4" s="54"/>
      <c r="FC4" s="54"/>
      <c r="FD4" s="56"/>
      <c r="FE4" s="54"/>
      <c r="FF4" s="54"/>
      <c r="FG4" s="248"/>
      <c r="FH4" s="54"/>
      <c r="FI4" s="56"/>
      <c r="FJ4" s="248"/>
      <c r="FK4" s="56"/>
      <c r="FL4" s="54"/>
      <c r="FM4" s="56"/>
      <c r="FN4" s="54"/>
      <c r="FO4" s="54"/>
      <c r="FP4" s="56"/>
      <c r="FQ4" s="54"/>
      <c r="FR4" s="54"/>
      <c r="FS4" s="56"/>
      <c r="FT4" s="54"/>
      <c r="FU4" s="54"/>
      <c r="FV4" s="56"/>
      <c r="FW4" s="59"/>
      <c r="FX4" s="56"/>
      <c r="FY4" s="248"/>
      <c r="FZ4" s="56"/>
      <c r="GA4" s="254"/>
      <c r="GB4" s="255"/>
      <c r="GC4" s="256"/>
      <c r="GD4" s="257"/>
      <c r="GE4" s="255"/>
      <c r="GF4" s="256"/>
      <c r="GG4" s="257"/>
      <c r="GH4" s="255"/>
      <c r="GI4" s="256"/>
      <c r="GJ4" s="257"/>
      <c r="GK4" s="255"/>
      <c r="GL4" s="256"/>
      <c r="GM4" s="257"/>
      <c r="GN4" s="255"/>
      <c r="GO4" s="256"/>
      <c r="GP4" s="257"/>
      <c r="GQ4" s="255"/>
      <c r="GR4" s="256"/>
      <c r="GS4" s="257"/>
      <c r="GT4" s="255"/>
      <c r="GU4" s="256"/>
      <c r="GV4" s="257"/>
      <c r="GW4" s="255"/>
      <c r="GX4" s="256"/>
      <c r="GY4" s="257"/>
      <c r="GZ4" s="255"/>
      <c r="HA4" s="258"/>
      <c r="HB4" s="58"/>
      <c r="HC4" s="248"/>
      <c r="HD4" s="56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5"/>
      <c r="HZ4" s="145"/>
      <c r="IA4" s="145"/>
      <c r="IB4" s="145"/>
      <c r="IC4" s="145"/>
      <c r="ID4" s="145"/>
    </row>
    <row r="5" spans="1:238" s="61" customFormat="1" ht="13.35" customHeight="1" x14ac:dyDescent="0.2">
      <c r="A5" s="52"/>
      <c r="B5" s="53"/>
      <c r="C5" s="54"/>
      <c r="D5" s="56"/>
      <c r="E5" s="54"/>
      <c r="F5" s="54"/>
      <c r="G5" s="56"/>
      <c r="H5" s="54"/>
      <c r="I5" s="54"/>
      <c r="J5" s="56"/>
      <c r="K5" s="54"/>
      <c r="L5" s="56"/>
      <c r="M5" s="248"/>
      <c r="N5" s="56"/>
      <c r="O5" s="56"/>
      <c r="P5" s="248"/>
      <c r="Q5" s="56"/>
      <c r="R5" s="56"/>
      <c r="S5" s="56"/>
      <c r="T5" s="56"/>
      <c r="U5" s="54"/>
      <c r="V5" s="56"/>
      <c r="W5" s="54"/>
      <c r="X5" s="54"/>
      <c r="Y5" s="56"/>
      <c r="Z5" s="54"/>
      <c r="AA5" s="54"/>
      <c r="AB5" s="248"/>
      <c r="AC5" s="54"/>
      <c r="AD5" s="56"/>
      <c r="AE5" s="248"/>
      <c r="AF5" s="56"/>
      <c r="AG5" s="56"/>
      <c r="AH5" s="56"/>
      <c r="AI5" s="54"/>
      <c r="AJ5" s="54"/>
      <c r="AK5" s="56"/>
      <c r="AL5" s="54"/>
      <c r="AM5" s="54"/>
      <c r="AN5" s="56"/>
      <c r="AO5" s="54"/>
      <c r="AP5" s="54"/>
      <c r="AQ5" s="248"/>
      <c r="AR5" s="54"/>
      <c r="AS5" s="56"/>
      <c r="AT5" s="248"/>
      <c r="AU5" s="56"/>
      <c r="AV5" s="56"/>
      <c r="AW5" s="56"/>
      <c r="AX5" s="54"/>
      <c r="AY5" s="54"/>
      <c r="AZ5" s="56"/>
      <c r="BA5" s="54"/>
      <c r="BB5" s="54"/>
      <c r="BC5" s="56"/>
      <c r="BD5" s="54"/>
      <c r="BE5" s="54"/>
      <c r="BF5" s="248"/>
      <c r="BG5" s="54"/>
      <c r="BH5" s="56"/>
      <c r="BI5" s="248"/>
      <c r="BJ5" s="56"/>
      <c r="BK5" s="54"/>
      <c r="BL5" s="56"/>
      <c r="BM5" s="54"/>
      <c r="BN5" s="54"/>
      <c r="BO5" s="56"/>
      <c r="BP5" s="54"/>
      <c r="BQ5" s="54"/>
      <c r="BR5" s="56"/>
      <c r="BS5" s="56"/>
      <c r="BT5" s="56"/>
      <c r="BU5" s="248"/>
      <c r="BV5" s="56"/>
      <c r="BW5" s="56"/>
      <c r="BX5" s="248"/>
      <c r="BY5" s="56"/>
      <c r="BZ5" s="54"/>
      <c r="CA5" s="56"/>
      <c r="CB5" s="54"/>
      <c r="CC5" s="54"/>
      <c r="CD5" s="56"/>
      <c r="CE5" s="54"/>
      <c r="CF5" s="54"/>
      <c r="CG5" s="56"/>
      <c r="CH5" s="54"/>
      <c r="CI5" s="54"/>
      <c r="CJ5" s="248"/>
      <c r="CK5" s="56"/>
      <c r="CL5" s="56"/>
      <c r="CM5" s="248"/>
      <c r="CN5" s="56"/>
      <c r="CO5" s="56"/>
      <c r="CP5" s="56"/>
      <c r="CQ5" s="54"/>
      <c r="CR5" s="54"/>
      <c r="CS5" s="56"/>
      <c r="CT5" s="54"/>
      <c r="CU5" s="54"/>
      <c r="CV5" s="56"/>
      <c r="CW5" s="54"/>
      <c r="CX5" s="56"/>
      <c r="CY5" s="248"/>
      <c r="CZ5" s="56"/>
      <c r="DA5" s="56"/>
      <c r="DB5" s="248"/>
      <c r="DC5" s="56"/>
      <c r="DD5" s="54"/>
      <c r="DE5" s="56"/>
      <c r="DF5" s="54"/>
      <c r="DG5" s="54"/>
      <c r="DH5" s="56"/>
      <c r="DI5" s="54"/>
      <c r="DJ5" s="54"/>
      <c r="DK5" s="56"/>
      <c r="DL5" s="54"/>
      <c r="DM5" s="56"/>
      <c r="DN5" s="248"/>
      <c r="DO5" s="56"/>
      <c r="DP5" s="56"/>
      <c r="DQ5" s="248"/>
      <c r="DR5" s="56"/>
      <c r="DS5" s="54"/>
      <c r="DT5" s="56"/>
      <c r="DU5" s="54"/>
      <c r="DV5" s="54"/>
      <c r="DW5" s="56"/>
      <c r="DX5" s="54"/>
      <c r="DY5" s="54"/>
      <c r="DZ5" s="56"/>
      <c r="EA5" s="54"/>
      <c r="EB5" s="54"/>
      <c r="EC5" s="248"/>
      <c r="ED5" s="54"/>
      <c r="EE5" s="56"/>
      <c r="EF5" s="248"/>
      <c r="EG5" s="56"/>
      <c r="EH5" s="54"/>
      <c r="EI5" s="56"/>
      <c r="EJ5" s="54"/>
      <c r="EK5" s="54"/>
      <c r="EL5" s="56"/>
      <c r="EM5" s="54"/>
      <c r="EN5" s="54"/>
      <c r="EO5" s="56"/>
      <c r="EP5" s="54"/>
      <c r="EQ5" s="54"/>
      <c r="ER5" s="248"/>
      <c r="ES5" s="54"/>
      <c r="ET5" s="56"/>
      <c r="EU5" s="248"/>
      <c r="EV5" s="56"/>
      <c r="EW5" s="54"/>
      <c r="EX5" s="56"/>
      <c r="EY5" s="54"/>
      <c r="EZ5" s="54"/>
      <c r="FA5" s="56"/>
      <c r="FB5" s="54"/>
      <c r="FC5" s="54"/>
      <c r="FD5" s="56"/>
      <c r="FE5" s="54"/>
      <c r="FF5" s="54"/>
      <c r="FG5" s="248"/>
      <c r="FH5" s="54"/>
      <c r="FI5" s="56"/>
      <c r="FJ5" s="248"/>
      <c r="FK5" s="56"/>
      <c r="FL5" s="54"/>
      <c r="FM5" s="56"/>
      <c r="FN5" s="54"/>
      <c r="FO5" s="54"/>
      <c r="FP5" s="56"/>
      <c r="FQ5" s="54"/>
      <c r="FR5" s="54"/>
      <c r="FS5" s="56"/>
      <c r="FT5" s="54"/>
      <c r="FU5" s="54"/>
      <c r="FV5" s="56"/>
      <c r="FW5" s="59"/>
      <c r="FX5" s="56"/>
      <c r="FY5" s="248"/>
      <c r="FZ5" s="56"/>
      <c r="GA5" s="254"/>
      <c r="GB5" s="255"/>
      <c r="GC5" s="256"/>
      <c r="GD5" s="257"/>
      <c r="GE5" s="255"/>
      <c r="GF5" s="256"/>
      <c r="GG5" s="257"/>
      <c r="GH5" s="255"/>
      <c r="GI5" s="256"/>
      <c r="GJ5" s="257"/>
      <c r="GK5" s="255"/>
      <c r="GL5" s="256"/>
      <c r="GM5" s="257"/>
      <c r="GN5" s="255"/>
      <c r="GO5" s="256"/>
      <c r="GP5" s="257"/>
      <c r="GQ5" s="255"/>
      <c r="GR5" s="256"/>
      <c r="GS5" s="257"/>
      <c r="GT5" s="255"/>
      <c r="GU5" s="256"/>
      <c r="GV5" s="257"/>
      <c r="GW5" s="255"/>
      <c r="GX5" s="256"/>
      <c r="GY5" s="257"/>
      <c r="GZ5" s="255"/>
      <c r="HA5" s="258"/>
      <c r="HB5" s="58"/>
      <c r="HC5" s="248"/>
      <c r="HD5" s="56"/>
      <c r="HE5" s="145"/>
      <c r="HF5" s="145"/>
      <c r="HG5" s="145"/>
      <c r="HH5" s="145"/>
      <c r="HI5" s="145"/>
      <c r="HJ5" s="145"/>
      <c r="HK5" s="145"/>
      <c r="HL5" s="145"/>
      <c r="HM5" s="145"/>
      <c r="HN5" s="145"/>
      <c r="HO5" s="145"/>
      <c r="HP5" s="145"/>
      <c r="HQ5" s="145"/>
      <c r="HR5" s="145"/>
      <c r="HS5" s="145"/>
      <c r="HT5" s="145"/>
      <c r="HU5" s="145"/>
      <c r="HV5" s="145"/>
      <c r="HW5" s="145"/>
      <c r="HX5" s="145"/>
      <c r="HY5" s="145"/>
      <c r="HZ5" s="145"/>
      <c r="IA5" s="145"/>
      <c r="IB5" s="145"/>
      <c r="IC5" s="145"/>
      <c r="ID5" s="145"/>
    </row>
    <row r="6" spans="1:238" s="61" customFormat="1" ht="13.35" customHeight="1" x14ac:dyDescent="0.2">
      <c r="A6" s="52"/>
      <c r="B6" s="53"/>
      <c r="C6" s="54"/>
      <c r="D6" s="56"/>
      <c r="E6" s="54"/>
      <c r="F6" s="54"/>
      <c r="G6" s="56"/>
      <c r="H6" s="54"/>
      <c r="I6" s="54"/>
      <c r="J6" s="56"/>
      <c r="K6" s="54"/>
      <c r="L6" s="56"/>
      <c r="M6" s="248"/>
      <c r="N6" s="56"/>
      <c r="O6" s="56"/>
      <c r="P6" s="248"/>
      <c r="Q6" s="56"/>
      <c r="R6" s="56"/>
      <c r="S6" s="56"/>
      <c r="T6" s="56"/>
      <c r="U6" s="54"/>
      <c r="V6" s="56"/>
      <c r="W6" s="54"/>
      <c r="X6" s="54"/>
      <c r="Y6" s="56"/>
      <c r="Z6" s="54"/>
      <c r="AA6" s="54"/>
      <c r="AB6" s="248"/>
      <c r="AC6" s="54"/>
      <c r="AD6" s="56"/>
      <c r="AE6" s="248"/>
      <c r="AF6" s="56"/>
      <c r="AG6" s="56"/>
      <c r="AH6" s="56"/>
      <c r="AI6" s="54"/>
      <c r="AJ6" s="54"/>
      <c r="AK6" s="56"/>
      <c r="AL6" s="54"/>
      <c r="AM6" s="54"/>
      <c r="AN6" s="56"/>
      <c r="AO6" s="54"/>
      <c r="AP6" s="54"/>
      <c r="AQ6" s="248"/>
      <c r="AR6" s="54"/>
      <c r="AS6" s="56"/>
      <c r="AT6" s="248"/>
      <c r="AU6" s="56"/>
      <c r="AV6" s="56"/>
      <c r="AW6" s="56"/>
      <c r="AX6" s="54"/>
      <c r="AY6" s="54"/>
      <c r="AZ6" s="56"/>
      <c r="BA6" s="54"/>
      <c r="BB6" s="54"/>
      <c r="BC6" s="56"/>
      <c r="BD6" s="54"/>
      <c r="BE6" s="54"/>
      <c r="BF6" s="248"/>
      <c r="BG6" s="54"/>
      <c r="BH6" s="56"/>
      <c r="BI6" s="248"/>
      <c r="BJ6" s="56"/>
      <c r="BK6" s="54"/>
      <c r="BL6" s="56"/>
      <c r="BM6" s="54"/>
      <c r="BN6" s="54"/>
      <c r="BO6" s="56"/>
      <c r="BP6" s="54"/>
      <c r="BQ6" s="54"/>
      <c r="BR6" s="56"/>
      <c r="BS6" s="56"/>
      <c r="BT6" s="56"/>
      <c r="BU6" s="248"/>
      <c r="BV6" s="56"/>
      <c r="BW6" s="56"/>
      <c r="BX6" s="248"/>
      <c r="BY6" s="56"/>
      <c r="BZ6" s="54"/>
      <c r="CA6" s="56"/>
      <c r="CB6" s="54"/>
      <c r="CC6" s="54"/>
      <c r="CD6" s="56"/>
      <c r="CE6" s="54"/>
      <c r="CF6" s="54"/>
      <c r="CG6" s="56"/>
      <c r="CH6" s="54"/>
      <c r="CI6" s="54"/>
      <c r="CJ6" s="248"/>
      <c r="CK6" s="56"/>
      <c r="CL6" s="56"/>
      <c r="CM6" s="248"/>
      <c r="CN6" s="56"/>
      <c r="CO6" s="56"/>
      <c r="CP6" s="56"/>
      <c r="CQ6" s="54"/>
      <c r="CR6" s="54"/>
      <c r="CS6" s="56"/>
      <c r="CT6" s="54"/>
      <c r="CU6" s="54"/>
      <c r="CV6" s="56"/>
      <c r="CW6" s="54"/>
      <c r="CX6" s="56"/>
      <c r="CY6" s="248"/>
      <c r="CZ6" s="56"/>
      <c r="DA6" s="56"/>
      <c r="DB6" s="248"/>
      <c r="DC6" s="56"/>
      <c r="DD6" s="54"/>
      <c r="DE6" s="56"/>
      <c r="DF6" s="54"/>
      <c r="DG6" s="54"/>
      <c r="DH6" s="56"/>
      <c r="DI6" s="54"/>
      <c r="DJ6" s="54"/>
      <c r="DK6" s="56"/>
      <c r="DL6" s="54"/>
      <c r="DM6" s="56"/>
      <c r="DN6" s="248"/>
      <c r="DO6" s="56"/>
      <c r="DP6" s="56"/>
      <c r="DQ6" s="248"/>
      <c r="DR6" s="56"/>
      <c r="DS6" s="54"/>
      <c r="DT6" s="56"/>
      <c r="DU6" s="54"/>
      <c r="DV6" s="54"/>
      <c r="DW6" s="56"/>
      <c r="DX6" s="54"/>
      <c r="DY6" s="54"/>
      <c r="DZ6" s="56"/>
      <c r="EA6" s="54"/>
      <c r="EB6" s="54"/>
      <c r="EC6" s="248"/>
      <c r="ED6" s="54"/>
      <c r="EE6" s="56"/>
      <c r="EF6" s="248"/>
      <c r="EG6" s="56"/>
      <c r="EH6" s="54"/>
      <c r="EI6" s="56"/>
      <c r="EJ6" s="54"/>
      <c r="EK6" s="54"/>
      <c r="EL6" s="56"/>
      <c r="EM6" s="54"/>
      <c r="EN6" s="54"/>
      <c r="EO6" s="56"/>
      <c r="EP6" s="54"/>
      <c r="EQ6" s="54"/>
      <c r="ER6" s="248"/>
      <c r="ES6" s="54"/>
      <c r="ET6" s="56"/>
      <c r="EU6" s="248"/>
      <c r="EV6" s="56"/>
      <c r="EW6" s="54"/>
      <c r="EX6" s="56"/>
      <c r="EY6" s="54"/>
      <c r="EZ6" s="54"/>
      <c r="FA6" s="56"/>
      <c r="FB6" s="54"/>
      <c r="FC6" s="54"/>
      <c r="FD6" s="56"/>
      <c r="FE6" s="54"/>
      <c r="FF6" s="54"/>
      <c r="FG6" s="248"/>
      <c r="FH6" s="54"/>
      <c r="FI6" s="56"/>
      <c r="FJ6" s="248"/>
      <c r="FK6" s="56"/>
      <c r="FL6" s="54"/>
      <c r="FM6" s="56"/>
      <c r="FN6" s="54"/>
      <c r="FO6" s="54"/>
      <c r="FP6" s="56"/>
      <c r="FQ6" s="54"/>
      <c r="FR6" s="54"/>
      <c r="FS6" s="56"/>
      <c r="FT6" s="54"/>
      <c r="FU6" s="54"/>
      <c r="FV6" s="56"/>
      <c r="FW6" s="59"/>
      <c r="FX6" s="56"/>
      <c r="FY6" s="248"/>
      <c r="FZ6" s="56"/>
      <c r="GA6" s="254"/>
      <c r="GB6" s="255"/>
      <c r="GC6" s="256"/>
      <c r="GD6" s="257"/>
      <c r="GE6" s="255"/>
      <c r="GF6" s="256"/>
      <c r="GG6" s="257"/>
      <c r="GH6" s="255"/>
      <c r="GI6" s="256"/>
      <c r="GJ6" s="257"/>
      <c r="GK6" s="255"/>
      <c r="GL6" s="256"/>
      <c r="GM6" s="257"/>
      <c r="GN6" s="255"/>
      <c r="GO6" s="256"/>
      <c r="GP6" s="257"/>
      <c r="GQ6" s="255"/>
      <c r="GR6" s="256"/>
      <c r="GS6" s="257"/>
      <c r="GT6" s="255"/>
      <c r="GU6" s="256"/>
      <c r="GV6" s="257"/>
      <c r="GW6" s="255"/>
      <c r="GX6" s="256"/>
      <c r="GY6" s="257"/>
      <c r="GZ6" s="255"/>
      <c r="HA6" s="258"/>
      <c r="HB6" s="58"/>
      <c r="HC6" s="248"/>
      <c r="HD6" s="56"/>
      <c r="HE6" s="145"/>
      <c r="HF6" s="145"/>
      <c r="HG6" s="145"/>
      <c r="HH6" s="145"/>
      <c r="HI6" s="145"/>
      <c r="HJ6" s="145"/>
      <c r="HK6" s="145"/>
      <c r="HL6" s="145"/>
      <c r="HM6" s="145"/>
      <c r="HN6" s="145"/>
      <c r="HO6" s="145"/>
      <c r="HP6" s="145"/>
      <c r="HQ6" s="145"/>
      <c r="HR6" s="145"/>
      <c r="HS6" s="145"/>
      <c r="HT6" s="145"/>
      <c r="HU6" s="145"/>
      <c r="HV6" s="145"/>
      <c r="HW6" s="145"/>
      <c r="HX6" s="145"/>
      <c r="HY6" s="145"/>
      <c r="HZ6" s="145"/>
      <c r="IA6" s="145"/>
      <c r="IB6" s="145"/>
      <c r="IC6" s="145"/>
      <c r="ID6" s="145"/>
    </row>
    <row r="7" spans="1:238" s="61" customFormat="1" ht="13.35" customHeight="1" x14ac:dyDescent="0.2">
      <c r="A7" s="52"/>
      <c r="B7" s="53"/>
      <c r="C7" s="54"/>
      <c r="D7" s="56"/>
      <c r="E7" s="54"/>
      <c r="F7" s="54"/>
      <c r="G7" s="56"/>
      <c r="H7" s="54"/>
      <c r="I7" s="54"/>
      <c r="J7" s="56"/>
      <c r="K7" s="54"/>
      <c r="L7" s="56"/>
      <c r="M7" s="248"/>
      <c r="N7" s="56"/>
      <c r="O7" s="56"/>
      <c r="P7" s="248"/>
      <c r="Q7" s="56"/>
      <c r="R7" s="56"/>
      <c r="S7" s="56"/>
      <c r="T7" s="56"/>
      <c r="U7" s="54"/>
      <c r="V7" s="56"/>
      <c r="W7" s="54"/>
      <c r="X7" s="54"/>
      <c r="Y7" s="56"/>
      <c r="Z7" s="54"/>
      <c r="AA7" s="54"/>
      <c r="AB7" s="248"/>
      <c r="AC7" s="54"/>
      <c r="AD7" s="56"/>
      <c r="AE7" s="248"/>
      <c r="AF7" s="56"/>
      <c r="AG7" s="56"/>
      <c r="AH7" s="56"/>
      <c r="AI7" s="54"/>
      <c r="AJ7" s="54"/>
      <c r="AK7" s="56"/>
      <c r="AL7" s="54"/>
      <c r="AM7" s="54"/>
      <c r="AN7" s="56"/>
      <c r="AO7" s="54"/>
      <c r="AP7" s="54"/>
      <c r="AQ7" s="248"/>
      <c r="AR7" s="54"/>
      <c r="AS7" s="56"/>
      <c r="AT7" s="248"/>
      <c r="AU7" s="56"/>
      <c r="AV7" s="56"/>
      <c r="AW7" s="56"/>
      <c r="AX7" s="54"/>
      <c r="AY7" s="54"/>
      <c r="AZ7" s="56"/>
      <c r="BA7" s="54"/>
      <c r="BB7" s="54"/>
      <c r="BC7" s="56"/>
      <c r="BD7" s="54"/>
      <c r="BE7" s="54"/>
      <c r="BF7" s="248"/>
      <c r="BG7" s="54"/>
      <c r="BH7" s="56"/>
      <c r="BI7" s="248"/>
      <c r="BJ7" s="56"/>
      <c r="BK7" s="54"/>
      <c r="BL7" s="56"/>
      <c r="BM7" s="54"/>
      <c r="BN7" s="54"/>
      <c r="BO7" s="56"/>
      <c r="BP7" s="54"/>
      <c r="BQ7" s="54"/>
      <c r="BR7" s="56"/>
      <c r="BS7" s="56"/>
      <c r="BT7" s="56"/>
      <c r="BU7" s="248"/>
      <c r="BV7" s="56"/>
      <c r="BW7" s="56"/>
      <c r="BX7" s="248"/>
      <c r="BY7" s="56"/>
      <c r="BZ7" s="54"/>
      <c r="CA7" s="56"/>
      <c r="CB7" s="54"/>
      <c r="CC7" s="54"/>
      <c r="CD7" s="56"/>
      <c r="CE7" s="54"/>
      <c r="CF7" s="54"/>
      <c r="CG7" s="56"/>
      <c r="CH7" s="54"/>
      <c r="CI7" s="54"/>
      <c r="CJ7" s="248"/>
      <c r="CK7" s="56"/>
      <c r="CL7" s="56"/>
      <c r="CM7" s="248"/>
      <c r="CN7" s="56"/>
      <c r="CO7" s="56"/>
      <c r="CP7" s="56"/>
      <c r="CQ7" s="54"/>
      <c r="CR7" s="54"/>
      <c r="CS7" s="56"/>
      <c r="CT7" s="54"/>
      <c r="CU7" s="54"/>
      <c r="CV7" s="56"/>
      <c r="CW7" s="54"/>
      <c r="CX7" s="56"/>
      <c r="CY7" s="248"/>
      <c r="CZ7" s="56"/>
      <c r="DA7" s="56"/>
      <c r="DB7" s="248"/>
      <c r="DC7" s="56"/>
      <c r="DD7" s="54"/>
      <c r="DE7" s="56"/>
      <c r="DF7" s="54"/>
      <c r="DG7" s="54"/>
      <c r="DH7" s="56"/>
      <c r="DI7" s="54"/>
      <c r="DJ7" s="54"/>
      <c r="DK7" s="56"/>
      <c r="DL7" s="54"/>
      <c r="DM7" s="56"/>
      <c r="DN7" s="248"/>
      <c r="DO7" s="56"/>
      <c r="DP7" s="56"/>
      <c r="DQ7" s="248"/>
      <c r="DR7" s="56"/>
      <c r="DS7" s="54"/>
      <c r="DT7" s="56"/>
      <c r="DU7" s="54"/>
      <c r="DV7" s="54"/>
      <c r="DW7" s="56"/>
      <c r="DX7" s="54"/>
      <c r="DY7" s="54"/>
      <c r="DZ7" s="56"/>
      <c r="EA7" s="54"/>
      <c r="EB7" s="54"/>
      <c r="EC7" s="248"/>
      <c r="ED7" s="54"/>
      <c r="EE7" s="56"/>
      <c r="EF7" s="248"/>
      <c r="EG7" s="56"/>
      <c r="EH7" s="54"/>
      <c r="EI7" s="56"/>
      <c r="EJ7" s="54"/>
      <c r="EK7" s="54"/>
      <c r="EL7" s="56"/>
      <c r="EM7" s="54"/>
      <c r="EN7" s="54"/>
      <c r="EO7" s="56"/>
      <c r="EP7" s="54"/>
      <c r="EQ7" s="54"/>
      <c r="ER7" s="248"/>
      <c r="ES7" s="54"/>
      <c r="ET7" s="56"/>
      <c r="EU7" s="248"/>
      <c r="EV7" s="56"/>
      <c r="EW7" s="54"/>
      <c r="EX7" s="56"/>
      <c r="EY7" s="54"/>
      <c r="EZ7" s="54"/>
      <c r="FA7" s="56"/>
      <c r="FB7" s="54"/>
      <c r="FC7" s="54"/>
      <c r="FD7" s="56"/>
      <c r="FE7" s="54"/>
      <c r="FF7" s="54"/>
      <c r="FG7" s="248"/>
      <c r="FH7" s="54"/>
      <c r="FI7" s="56"/>
      <c r="FJ7" s="248"/>
      <c r="FK7" s="56"/>
      <c r="FL7" s="54"/>
      <c r="FM7" s="56"/>
      <c r="FN7" s="54"/>
      <c r="FO7" s="54"/>
      <c r="FP7" s="56"/>
      <c r="FQ7" s="54"/>
      <c r="FR7" s="54"/>
      <c r="FS7" s="56"/>
      <c r="FT7" s="54"/>
      <c r="FU7" s="54"/>
      <c r="FV7" s="56"/>
      <c r="FW7" s="59"/>
      <c r="FX7" s="56"/>
      <c r="FY7" s="248"/>
      <c r="FZ7" s="56"/>
      <c r="GA7" s="259"/>
      <c r="GB7" s="260"/>
      <c r="GC7" s="261"/>
      <c r="GD7" s="262"/>
      <c r="GE7" s="260"/>
      <c r="GF7" s="261"/>
      <c r="GG7" s="262"/>
      <c r="GH7" s="260"/>
      <c r="GI7" s="261"/>
      <c r="GJ7" s="262"/>
      <c r="GK7" s="260"/>
      <c r="GL7" s="261"/>
      <c r="GM7" s="262"/>
      <c r="GN7" s="260"/>
      <c r="GO7" s="261"/>
      <c r="GP7" s="262"/>
      <c r="GQ7" s="260"/>
      <c r="GR7" s="261"/>
      <c r="GS7" s="262"/>
      <c r="GT7" s="260"/>
      <c r="GU7" s="261"/>
      <c r="GV7" s="262"/>
      <c r="GW7" s="260"/>
      <c r="GX7" s="261"/>
      <c r="GY7" s="262"/>
      <c r="GZ7" s="260"/>
      <c r="HA7" s="263"/>
      <c r="HB7" s="58"/>
      <c r="HC7" s="248"/>
      <c r="HD7" s="56"/>
      <c r="HE7" s="145"/>
      <c r="HF7" s="145"/>
      <c r="HG7" s="145"/>
      <c r="HH7" s="145"/>
      <c r="HI7" s="145"/>
      <c r="HJ7" s="145"/>
      <c r="HK7" s="145"/>
      <c r="HL7" s="145"/>
      <c r="HM7" s="145"/>
      <c r="HN7" s="145"/>
      <c r="HO7" s="145"/>
      <c r="HP7" s="145"/>
      <c r="HQ7" s="145"/>
      <c r="HR7" s="145"/>
      <c r="HS7" s="145"/>
      <c r="HT7" s="145"/>
      <c r="HU7" s="145"/>
      <c r="HV7" s="145"/>
      <c r="HW7" s="145"/>
      <c r="HX7" s="145"/>
      <c r="HY7" s="145"/>
      <c r="HZ7" s="145"/>
      <c r="IA7" s="145"/>
      <c r="IB7" s="145"/>
      <c r="IC7" s="145"/>
      <c r="ID7" s="145"/>
    </row>
    <row r="8" spans="1:238" s="61" customFormat="1" x14ac:dyDescent="0.2">
      <c r="A8" s="264">
        <v>1</v>
      </c>
      <c r="B8" s="265">
        <f>A8+1</f>
        <v>2</v>
      </c>
      <c r="C8" s="266">
        <f>B8+1</f>
        <v>3</v>
      </c>
      <c r="D8" s="266">
        <f t="shared" ref="D8:BO8" si="0">C8+1</f>
        <v>4</v>
      </c>
      <c r="E8" s="266">
        <f t="shared" si="0"/>
        <v>5</v>
      </c>
      <c r="F8" s="266">
        <f t="shared" si="0"/>
        <v>6</v>
      </c>
      <c r="G8" s="266">
        <f t="shared" si="0"/>
        <v>7</v>
      </c>
      <c r="H8" s="266">
        <f t="shared" si="0"/>
        <v>8</v>
      </c>
      <c r="I8" s="266">
        <f>H8+1</f>
        <v>9</v>
      </c>
      <c r="J8" s="266">
        <f>I8+1</f>
        <v>10</v>
      </c>
      <c r="K8" s="266">
        <f>J8+1</f>
        <v>11</v>
      </c>
      <c r="L8" s="266">
        <f t="shared" si="0"/>
        <v>12</v>
      </c>
      <c r="M8" s="266">
        <f t="shared" si="0"/>
        <v>13</v>
      </c>
      <c r="N8" s="266">
        <f t="shared" si="0"/>
        <v>14</v>
      </c>
      <c r="O8" s="266">
        <f t="shared" si="0"/>
        <v>15</v>
      </c>
      <c r="P8" s="266">
        <f t="shared" si="0"/>
        <v>16</v>
      </c>
      <c r="Q8" s="266">
        <f t="shared" si="0"/>
        <v>17</v>
      </c>
      <c r="R8" s="266">
        <f t="shared" si="0"/>
        <v>18</v>
      </c>
      <c r="S8" s="266">
        <f t="shared" si="0"/>
        <v>19</v>
      </c>
      <c r="T8" s="266">
        <f t="shared" si="0"/>
        <v>20</v>
      </c>
      <c r="U8" s="266">
        <f t="shared" si="0"/>
        <v>21</v>
      </c>
      <c r="V8" s="266">
        <f t="shared" si="0"/>
        <v>22</v>
      </c>
      <c r="W8" s="266">
        <f t="shared" si="0"/>
        <v>23</v>
      </c>
      <c r="X8" s="266">
        <f>W8+1</f>
        <v>24</v>
      </c>
      <c r="Y8" s="266">
        <f>X8+1</f>
        <v>25</v>
      </c>
      <c r="Z8" s="266">
        <f>Y8+1</f>
        <v>26</v>
      </c>
      <c r="AA8" s="266">
        <f t="shared" si="0"/>
        <v>27</v>
      </c>
      <c r="AB8" s="266">
        <f t="shared" si="0"/>
        <v>28</v>
      </c>
      <c r="AC8" s="266">
        <f t="shared" si="0"/>
        <v>29</v>
      </c>
      <c r="AD8" s="266">
        <f t="shared" si="0"/>
        <v>30</v>
      </c>
      <c r="AE8" s="266">
        <f t="shared" si="0"/>
        <v>31</v>
      </c>
      <c r="AF8" s="266">
        <f t="shared" si="0"/>
        <v>32</v>
      </c>
      <c r="AG8" s="266">
        <f t="shared" si="0"/>
        <v>33</v>
      </c>
      <c r="AH8" s="266">
        <f>AG8+1</f>
        <v>34</v>
      </c>
      <c r="AI8" s="266">
        <f>AH8+1</f>
        <v>35</v>
      </c>
      <c r="AJ8" s="266">
        <f t="shared" si="0"/>
        <v>36</v>
      </c>
      <c r="AK8" s="266">
        <f>AJ8+1</f>
        <v>37</v>
      </c>
      <c r="AL8" s="266">
        <f>AK8+1</f>
        <v>38</v>
      </c>
      <c r="AM8" s="266">
        <f>AL8+1</f>
        <v>39</v>
      </c>
      <c r="AN8" s="266">
        <f>AM8+1</f>
        <v>40</v>
      </c>
      <c r="AO8" s="266">
        <f>AN8+1</f>
        <v>41</v>
      </c>
      <c r="AP8" s="266">
        <f t="shared" si="0"/>
        <v>42</v>
      </c>
      <c r="AQ8" s="266">
        <f t="shared" si="0"/>
        <v>43</v>
      </c>
      <c r="AR8" s="266">
        <f t="shared" si="0"/>
        <v>44</v>
      </c>
      <c r="AS8" s="266">
        <f t="shared" si="0"/>
        <v>45</v>
      </c>
      <c r="AT8" s="266">
        <f t="shared" si="0"/>
        <v>46</v>
      </c>
      <c r="AU8" s="266">
        <f t="shared" si="0"/>
        <v>47</v>
      </c>
      <c r="AV8" s="266">
        <f t="shared" si="0"/>
        <v>48</v>
      </c>
      <c r="AW8" s="266">
        <f>AV8+1</f>
        <v>49</v>
      </c>
      <c r="AX8" s="266">
        <f>AW8+1</f>
        <v>50</v>
      </c>
      <c r="AY8" s="266">
        <f t="shared" si="0"/>
        <v>51</v>
      </c>
      <c r="AZ8" s="266">
        <f>AY8+1</f>
        <v>52</v>
      </c>
      <c r="BA8" s="266">
        <f>AZ8+1</f>
        <v>53</v>
      </c>
      <c r="BB8" s="266">
        <f>BA8+1</f>
        <v>54</v>
      </c>
      <c r="BC8" s="266">
        <f>BB8+1</f>
        <v>55</v>
      </c>
      <c r="BD8" s="266">
        <f>BC8+1</f>
        <v>56</v>
      </c>
      <c r="BE8" s="266">
        <f t="shared" si="0"/>
        <v>57</v>
      </c>
      <c r="BF8" s="266">
        <f t="shared" si="0"/>
        <v>58</v>
      </c>
      <c r="BG8" s="266">
        <f t="shared" si="0"/>
        <v>59</v>
      </c>
      <c r="BH8" s="266">
        <f t="shared" si="0"/>
        <v>60</v>
      </c>
      <c r="BI8" s="266">
        <f t="shared" si="0"/>
        <v>61</v>
      </c>
      <c r="BJ8" s="266">
        <f t="shared" si="0"/>
        <v>62</v>
      </c>
      <c r="BK8" s="266">
        <f t="shared" si="0"/>
        <v>63</v>
      </c>
      <c r="BL8" s="266">
        <f>BK8+1</f>
        <v>64</v>
      </c>
      <c r="BM8" s="266">
        <f>BL8+1</f>
        <v>65</v>
      </c>
      <c r="BN8" s="266">
        <f t="shared" si="0"/>
        <v>66</v>
      </c>
      <c r="BO8" s="266">
        <f t="shared" si="0"/>
        <v>67</v>
      </c>
      <c r="BP8" s="266">
        <f t="shared" ref="BP8:DR8" si="1">BO8+1</f>
        <v>68</v>
      </c>
      <c r="BQ8" s="266">
        <f t="shared" si="1"/>
        <v>69</v>
      </c>
      <c r="BR8" s="266">
        <f t="shared" si="1"/>
        <v>70</v>
      </c>
      <c r="BS8" s="266">
        <f t="shared" si="1"/>
        <v>71</v>
      </c>
      <c r="BT8" s="266">
        <f t="shared" si="1"/>
        <v>72</v>
      </c>
      <c r="BU8" s="266">
        <f t="shared" si="1"/>
        <v>73</v>
      </c>
      <c r="BV8" s="266">
        <f t="shared" si="1"/>
        <v>74</v>
      </c>
      <c r="BW8" s="266">
        <f t="shared" si="1"/>
        <v>75</v>
      </c>
      <c r="BX8" s="266">
        <f t="shared" si="1"/>
        <v>76</v>
      </c>
      <c r="BY8" s="266">
        <f t="shared" si="1"/>
        <v>77</v>
      </c>
      <c r="BZ8" s="266">
        <f t="shared" si="1"/>
        <v>78</v>
      </c>
      <c r="CA8" s="266">
        <f t="shared" si="1"/>
        <v>79</v>
      </c>
      <c r="CB8" s="266">
        <f t="shared" si="1"/>
        <v>80</v>
      </c>
      <c r="CC8" s="266">
        <f t="shared" si="1"/>
        <v>81</v>
      </c>
      <c r="CD8" s="266">
        <f t="shared" si="1"/>
        <v>82</v>
      </c>
      <c r="CE8" s="266">
        <f t="shared" si="1"/>
        <v>83</v>
      </c>
      <c r="CF8" s="266">
        <f t="shared" si="1"/>
        <v>84</v>
      </c>
      <c r="CG8" s="266">
        <f t="shared" si="1"/>
        <v>85</v>
      </c>
      <c r="CH8" s="266">
        <f t="shared" si="1"/>
        <v>86</v>
      </c>
      <c r="CI8" s="266">
        <f t="shared" si="1"/>
        <v>87</v>
      </c>
      <c r="CJ8" s="266">
        <f t="shared" si="1"/>
        <v>88</v>
      </c>
      <c r="CK8" s="266">
        <f t="shared" si="1"/>
        <v>89</v>
      </c>
      <c r="CL8" s="266">
        <f t="shared" si="1"/>
        <v>90</v>
      </c>
      <c r="CM8" s="266">
        <f t="shared" si="1"/>
        <v>91</v>
      </c>
      <c r="CN8" s="266">
        <f t="shared" si="1"/>
        <v>92</v>
      </c>
      <c r="CO8" s="266">
        <f t="shared" si="1"/>
        <v>93</v>
      </c>
      <c r="CP8" s="266">
        <f t="shared" si="1"/>
        <v>94</v>
      </c>
      <c r="CQ8" s="266">
        <f t="shared" si="1"/>
        <v>95</v>
      </c>
      <c r="CR8" s="266">
        <f t="shared" si="1"/>
        <v>96</v>
      </c>
      <c r="CS8" s="266">
        <f t="shared" si="1"/>
        <v>97</v>
      </c>
      <c r="CT8" s="266">
        <f t="shared" si="1"/>
        <v>98</v>
      </c>
      <c r="CU8" s="266">
        <f t="shared" si="1"/>
        <v>99</v>
      </c>
      <c r="CV8" s="266">
        <f t="shared" si="1"/>
        <v>100</v>
      </c>
      <c r="CW8" s="266">
        <f t="shared" si="1"/>
        <v>101</v>
      </c>
      <c r="CX8" s="266">
        <f t="shared" si="1"/>
        <v>102</v>
      </c>
      <c r="CY8" s="266">
        <f t="shared" si="1"/>
        <v>103</v>
      </c>
      <c r="CZ8" s="266">
        <f t="shared" si="1"/>
        <v>104</v>
      </c>
      <c r="DA8" s="266">
        <f t="shared" si="1"/>
        <v>105</v>
      </c>
      <c r="DB8" s="266">
        <f t="shared" si="1"/>
        <v>106</v>
      </c>
      <c r="DC8" s="266">
        <f t="shared" si="1"/>
        <v>107</v>
      </c>
      <c r="DD8" s="266">
        <f t="shared" si="1"/>
        <v>108</v>
      </c>
      <c r="DE8" s="266">
        <f t="shared" si="1"/>
        <v>109</v>
      </c>
      <c r="DF8" s="266">
        <f t="shared" si="1"/>
        <v>110</v>
      </c>
      <c r="DG8" s="266">
        <f t="shared" si="1"/>
        <v>111</v>
      </c>
      <c r="DH8" s="266">
        <f t="shared" si="1"/>
        <v>112</v>
      </c>
      <c r="DI8" s="266">
        <f t="shared" si="1"/>
        <v>113</v>
      </c>
      <c r="DJ8" s="266">
        <f t="shared" si="1"/>
        <v>114</v>
      </c>
      <c r="DK8" s="266">
        <f t="shared" si="1"/>
        <v>115</v>
      </c>
      <c r="DL8" s="266">
        <f t="shared" si="1"/>
        <v>116</v>
      </c>
      <c r="DM8" s="266">
        <f t="shared" si="1"/>
        <v>117</v>
      </c>
      <c r="DN8" s="266">
        <f t="shared" si="1"/>
        <v>118</v>
      </c>
      <c r="DO8" s="266">
        <f t="shared" si="1"/>
        <v>119</v>
      </c>
      <c r="DP8" s="266">
        <f t="shared" si="1"/>
        <v>120</v>
      </c>
      <c r="DQ8" s="266">
        <f t="shared" si="1"/>
        <v>121</v>
      </c>
      <c r="DR8" s="266">
        <f t="shared" si="1"/>
        <v>122</v>
      </c>
      <c r="DS8" s="266">
        <v>123</v>
      </c>
      <c r="DT8" s="266">
        <f t="shared" ref="DT8:DY8" si="2">DS8+1</f>
        <v>124</v>
      </c>
      <c r="DU8" s="266">
        <f t="shared" si="2"/>
        <v>125</v>
      </c>
      <c r="DV8" s="266">
        <f t="shared" si="2"/>
        <v>126</v>
      </c>
      <c r="DW8" s="266">
        <f t="shared" si="2"/>
        <v>127</v>
      </c>
      <c r="DX8" s="266">
        <f t="shared" si="2"/>
        <v>128</v>
      </c>
      <c r="DY8" s="266">
        <f t="shared" si="2"/>
        <v>129</v>
      </c>
      <c r="DZ8" s="266">
        <v>127</v>
      </c>
      <c r="EA8" s="266">
        <f>DZ8+1</f>
        <v>128</v>
      </c>
      <c r="EB8" s="266">
        <f>EA8+1</f>
        <v>129</v>
      </c>
      <c r="EC8" s="266">
        <v>133</v>
      </c>
      <c r="ED8" s="266">
        <f>EC8+1</f>
        <v>134</v>
      </c>
      <c r="EE8" s="266">
        <v>135</v>
      </c>
      <c r="EF8" s="266">
        <f>EE8+1</f>
        <v>136</v>
      </c>
      <c r="EG8" s="266">
        <v>137</v>
      </c>
      <c r="EH8" s="266">
        <v>138</v>
      </c>
      <c r="EI8" s="266">
        <f t="shared" ref="EI8:GT8" si="3">EH8+1</f>
        <v>139</v>
      </c>
      <c r="EJ8" s="266">
        <f t="shared" si="3"/>
        <v>140</v>
      </c>
      <c r="EK8" s="266">
        <f t="shared" si="3"/>
        <v>141</v>
      </c>
      <c r="EL8" s="266">
        <f t="shared" si="3"/>
        <v>142</v>
      </c>
      <c r="EM8" s="266">
        <f t="shared" si="3"/>
        <v>143</v>
      </c>
      <c r="EN8" s="266">
        <f t="shared" si="3"/>
        <v>144</v>
      </c>
      <c r="EO8" s="266">
        <f t="shared" si="3"/>
        <v>145</v>
      </c>
      <c r="EP8" s="266">
        <f t="shared" si="3"/>
        <v>146</v>
      </c>
      <c r="EQ8" s="266">
        <f t="shared" si="3"/>
        <v>147</v>
      </c>
      <c r="ER8" s="266">
        <f t="shared" si="3"/>
        <v>148</v>
      </c>
      <c r="ES8" s="266">
        <f t="shared" si="3"/>
        <v>149</v>
      </c>
      <c r="ET8" s="266">
        <f t="shared" si="3"/>
        <v>150</v>
      </c>
      <c r="EU8" s="266">
        <f t="shared" si="3"/>
        <v>151</v>
      </c>
      <c r="EV8" s="266">
        <f t="shared" si="3"/>
        <v>152</v>
      </c>
      <c r="EW8" s="266">
        <f t="shared" si="3"/>
        <v>153</v>
      </c>
      <c r="EX8" s="266">
        <f>EW8+1</f>
        <v>154</v>
      </c>
      <c r="EY8" s="266">
        <f>EX8+1</f>
        <v>155</v>
      </c>
      <c r="EZ8" s="266">
        <f t="shared" si="3"/>
        <v>156</v>
      </c>
      <c r="FA8" s="266">
        <f>EZ8+1</f>
        <v>157</v>
      </c>
      <c r="FB8" s="266">
        <f>FA8+1</f>
        <v>158</v>
      </c>
      <c r="FC8" s="266">
        <f>FB8+1</f>
        <v>159</v>
      </c>
      <c r="FD8" s="266">
        <f>FC8+1</f>
        <v>160</v>
      </c>
      <c r="FE8" s="266">
        <f>FD8+1</f>
        <v>161</v>
      </c>
      <c r="FF8" s="266">
        <f t="shared" si="3"/>
        <v>162</v>
      </c>
      <c r="FG8" s="266">
        <f t="shared" si="3"/>
        <v>163</v>
      </c>
      <c r="FH8" s="266">
        <f t="shared" si="3"/>
        <v>164</v>
      </c>
      <c r="FI8" s="266">
        <f t="shared" si="3"/>
        <v>165</v>
      </c>
      <c r="FJ8" s="266">
        <f t="shared" si="3"/>
        <v>166</v>
      </c>
      <c r="FK8" s="266">
        <f t="shared" si="3"/>
        <v>167</v>
      </c>
      <c r="FL8" s="266">
        <f t="shared" si="3"/>
        <v>168</v>
      </c>
      <c r="FM8" s="266">
        <f>FL8+1</f>
        <v>169</v>
      </c>
      <c r="FN8" s="266">
        <f>FM8+1</f>
        <v>170</v>
      </c>
      <c r="FO8" s="266">
        <f t="shared" si="3"/>
        <v>171</v>
      </c>
      <c r="FP8" s="266">
        <f>FO8+1</f>
        <v>172</v>
      </c>
      <c r="FQ8" s="266">
        <f>FP8+1</f>
        <v>173</v>
      </c>
      <c r="FR8" s="266">
        <f t="shared" si="3"/>
        <v>174</v>
      </c>
      <c r="FS8" s="266">
        <f t="shared" si="3"/>
        <v>175</v>
      </c>
      <c r="FT8" s="266">
        <f t="shared" si="3"/>
        <v>176</v>
      </c>
      <c r="FU8" s="266">
        <f t="shared" si="3"/>
        <v>177</v>
      </c>
      <c r="FV8" s="266">
        <f t="shared" si="3"/>
        <v>178</v>
      </c>
      <c r="FW8" s="267">
        <f t="shared" si="3"/>
        <v>179</v>
      </c>
      <c r="FX8" s="266">
        <f>FW8+1</f>
        <v>180</v>
      </c>
      <c r="FY8" s="266">
        <f>FX8+1</f>
        <v>181</v>
      </c>
      <c r="FZ8" s="266">
        <f>FY8+1</f>
        <v>182</v>
      </c>
      <c r="GA8" s="268">
        <f>FK8+1</f>
        <v>168</v>
      </c>
      <c r="GB8" s="266">
        <f t="shared" si="3"/>
        <v>169</v>
      </c>
      <c r="GC8" s="266">
        <f t="shared" si="3"/>
        <v>170</v>
      </c>
      <c r="GD8" s="266">
        <f t="shared" si="3"/>
        <v>171</v>
      </c>
      <c r="GE8" s="266">
        <f t="shared" si="3"/>
        <v>172</v>
      </c>
      <c r="GF8" s="266">
        <f t="shared" si="3"/>
        <v>173</v>
      </c>
      <c r="GG8" s="266">
        <f t="shared" si="3"/>
        <v>174</v>
      </c>
      <c r="GH8" s="266">
        <f t="shared" si="3"/>
        <v>175</v>
      </c>
      <c r="GI8" s="266">
        <f t="shared" si="3"/>
        <v>176</v>
      </c>
      <c r="GJ8" s="266">
        <f t="shared" si="3"/>
        <v>177</v>
      </c>
      <c r="GK8" s="266">
        <f t="shared" si="3"/>
        <v>178</v>
      </c>
      <c r="GL8" s="266">
        <f t="shared" si="3"/>
        <v>179</v>
      </c>
      <c r="GM8" s="266">
        <f t="shared" si="3"/>
        <v>180</v>
      </c>
      <c r="GN8" s="266">
        <f t="shared" si="3"/>
        <v>181</v>
      </c>
      <c r="GO8" s="266">
        <f t="shared" si="3"/>
        <v>182</v>
      </c>
      <c r="GP8" s="266">
        <f t="shared" si="3"/>
        <v>183</v>
      </c>
      <c r="GQ8" s="266">
        <f t="shared" si="3"/>
        <v>184</v>
      </c>
      <c r="GR8" s="266">
        <f t="shared" si="3"/>
        <v>185</v>
      </c>
      <c r="GS8" s="266">
        <f t="shared" si="3"/>
        <v>186</v>
      </c>
      <c r="GT8" s="266">
        <f t="shared" si="3"/>
        <v>187</v>
      </c>
      <c r="GU8" s="266">
        <f t="shared" ref="GU8:HD8" si="4">GT8+1</f>
        <v>188</v>
      </c>
      <c r="GV8" s="266">
        <f t="shared" si="4"/>
        <v>189</v>
      </c>
      <c r="GW8" s="266">
        <f t="shared" si="4"/>
        <v>190</v>
      </c>
      <c r="GX8" s="266">
        <f t="shared" si="4"/>
        <v>191</v>
      </c>
      <c r="GY8" s="266">
        <f t="shared" si="4"/>
        <v>192</v>
      </c>
      <c r="GZ8" s="266">
        <f t="shared" si="4"/>
        <v>193</v>
      </c>
      <c r="HA8" s="267">
        <f t="shared" si="4"/>
        <v>194</v>
      </c>
      <c r="HB8" s="266">
        <f t="shared" si="4"/>
        <v>195</v>
      </c>
      <c r="HC8" s="266">
        <f t="shared" si="4"/>
        <v>196</v>
      </c>
      <c r="HD8" s="266">
        <f t="shared" si="4"/>
        <v>197</v>
      </c>
      <c r="HE8" s="145"/>
      <c r="HF8" s="145"/>
      <c r="HG8" s="145"/>
      <c r="HH8" s="145"/>
      <c r="HI8" s="145"/>
      <c r="HJ8" s="145"/>
      <c r="HK8" s="145"/>
      <c r="HL8" s="145"/>
      <c r="HM8" s="145"/>
      <c r="HN8" s="145"/>
      <c r="HO8" s="145"/>
      <c r="HP8" s="145"/>
      <c r="HQ8" s="145"/>
      <c r="HR8" s="145"/>
      <c r="HS8" s="145"/>
      <c r="HT8" s="145"/>
      <c r="HU8" s="145"/>
      <c r="HV8" s="145"/>
      <c r="HW8" s="145"/>
      <c r="HX8" s="145"/>
      <c r="HY8" s="145"/>
      <c r="HZ8" s="145"/>
      <c r="IA8" s="145"/>
      <c r="IB8" s="145"/>
      <c r="IC8" s="145"/>
      <c r="ID8" s="145"/>
    </row>
    <row r="9" spans="1:238" s="91" customFormat="1" ht="15.75" x14ac:dyDescent="0.2">
      <c r="A9" s="68"/>
      <c r="B9" s="118" t="s">
        <v>84</v>
      </c>
      <c r="C9" s="269" t="s">
        <v>85</v>
      </c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70"/>
      <c r="AJ9" s="270"/>
      <c r="AK9" s="270"/>
      <c r="AL9" s="270"/>
      <c r="AM9" s="270"/>
      <c r="AN9" s="270"/>
      <c r="AO9" s="270"/>
      <c r="AP9" s="270"/>
      <c r="AQ9" s="270"/>
      <c r="AR9" s="270"/>
      <c r="AS9" s="270"/>
      <c r="AT9" s="270"/>
      <c r="AU9" s="270"/>
      <c r="AV9" s="270"/>
      <c r="AW9" s="270"/>
      <c r="AX9" s="270"/>
      <c r="AY9" s="270"/>
      <c r="AZ9" s="270"/>
      <c r="BA9" s="270"/>
      <c r="BB9" s="270"/>
      <c r="BC9" s="270"/>
      <c r="BD9" s="270"/>
      <c r="BE9" s="270"/>
      <c r="BF9" s="270"/>
      <c r="BG9" s="270"/>
      <c r="BH9" s="270"/>
      <c r="BI9" s="270"/>
      <c r="BJ9" s="270"/>
      <c r="BK9" s="270"/>
      <c r="BL9" s="270"/>
      <c r="BM9" s="270"/>
      <c r="BN9" s="270"/>
      <c r="BO9" s="270"/>
      <c r="BP9" s="270"/>
      <c r="BQ9" s="270"/>
      <c r="BR9" s="270"/>
      <c r="BS9" s="270"/>
      <c r="BT9" s="270"/>
      <c r="BU9" s="270"/>
      <c r="BV9" s="270"/>
      <c r="BW9" s="270"/>
      <c r="BX9" s="270"/>
      <c r="BY9" s="270"/>
      <c r="BZ9" s="270"/>
      <c r="CA9" s="270"/>
      <c r="CB9" s="270"/>
      <c r="CC9" s="270"/>
      <c r="CD9" s="270"/>
      <c r="CE9" s="270"/>
      <c r="CF9" s="270"/>
      <c r="CG9" s="270"/>
      <c r="CH9" s="270"/>
      <c r="CI9" s="270"/>
      <c r="CJ9" s="270"/>
      <c r="CK9" s="270"/>
      <c r="CL9" s="270"/>
      <c r="CM9" s="270"/>
      <c r="CN9" s="270"/>
      <c r="CO9" s="270"/>
      <c r="CP9" s="270"/>
      <c r="CQ9" s="270"/>
      <c r="CR9" s="270"/>
      <c r="CS9" s="270"/>
      <c r="CT9" s="270"/>
      <c r="CU9" s="270"/>
      <c r="CV9" s="270"/>
      <c r="CW9" s="270"/>
      <c r="CX9" s="270"/>
      <c r="CY9" s="270"/>
      <c r="CZ9" s="270"/>
      <c r="DA9" s="270"/>
      <c r="DB9" s="270"/>
      <c r="DC9" s="270"/>
      <c r="DD9" s="270"/>
      <c r="DE9" s="270"/>
      <c r="DF9" s="270"/>
      <c r="DG9" s="270"/>
      <c r="DH9" s="270"/>
      <c r="DI9" s="270"/>
      <c r="DJ9" s="270"/>
      <c r="DK9" s="270"/>
      <c r="DL9" s="270"/>
      <c r="DM9" s="270"/>
      <c r="DN9" s="270"/>
      <c r="DO9" s="270"/>
      <c r="DP9" s="270"/>
      <c r="DQ9" s="270"/>
      <c r="DR9" s="270"/>
      <c r="DS9" s="270"/>
      <c r="DT9" s="270"/>
      <c r="DU9" s="270"/>
      <c r="DV9" s="270"/>
      <c r="DW9" s="270"/>
      <c r="DX9" s="270"/>
      <c r="DY9" s="270"/>
      <c r="DZ9" s="270"/>
      <c r="EA9" s="270"/>
      <c r="EB9" s="270"/>
      <c r="EC9" s="270"/>
      <c r="ED9" s="270"/>
      <c r="EE9" s="270"/>
      <c r="EF9" s="270"/>
      <c r="EG9" s="270"/>
      <c r="EH9" s="270"/>
      <c r="EI9" s="270"/>
      <c r="EJ9" s="270"/>
      <c r="EK9" s="270"/>
      <c r="EL9" s="270"/>
      <c r="EM9" s="270"/>
      <c r="EN9" s="270"/>
      <c r="EO9" s="270"/>
      <c r="EP9" s="270"/>
      <c r="EQ9" s="270"/>
      <c r="ER9" s="270"/>
      <c r="ES9" s="270"/>
      <c r="ET9" s="270"/>
      <c r="EU9" s="270"/>
      <c r="EV9" s="270"/>
      <c r="EW9" s="270"/>
      <c r="EX9" s="270"/>
      <c r="EY9" s="270"/>
      <c r="EZ9" s="270"/>
      <c r="FA9" s="270"/>
      <c r="FB9" s="270"/>
      <c r="FC9" s="270"/>
      <c r="FD9" s="270"/>
      <c r="FE9" s="270"/>
      <c r="FF9" s="270"/>
      <c r="FG9" s="270"/>
      <c r="FH9" s="270"/>
      <c r="FI9" s="270"/>
      <c r="FJ9" s="270"/>
      <c r="FK9" s="270"/>
      <c r="FL9" s="271"/>
      <c r="FM9" s="271"/>
      <c r="FN9" s="271"/>
      <c r="FO9" s="271"/>
      <c r="FP9" s="271"/>
      <c r="FQ9" s="271"/>
      <c r="FR9" s="271"/>
      <c r="FS9" s="271"/>
      <c r="FT9" s="271"/>
      <c r="FU9" s="271"/>
      <c r="FV9" s="271"/>
      <c r="FW9" s="271"/>
      <c r="FX9" s="87"/>
      <c r="FY9" s="87"/>
      <c r="FZ9" s="87"/>
      <c r="GA9" s="272"/>
      <c r="GD9" s="272"/>
      <c r="GG9" s="272"/>
      <c r="GJ9" s="272"/>
      <c r="GM9" s="272"/>
      <c r="GP9" s="272"/>
      <c r="GS9" s="272"/>
      <c r="GV9" s="272"/>
      <c r="GY9" s="272"/>
      <c r="HB9" s="273"/>
      <c r="HC9" s="87"/>
      <c r="HD9" s="87"/>
      <c r="HE9" s="138"/>
      <c r="HF9" s="138"/>
      <c r="HG9" s="138"/>
      <c r="HH9" s="138"/>
      <c r="HI9" s="138"/>
      <c r="HJ9" s="138"/>
      <c r="HK9" s="138"/>
      <c r="HL9" s="138"/>
      <c r="HM9" s="138"/>
      <c r="HN9" s="138"/>
      <c r="HO9" s="138"/>
      <c r="HP9" s="138"/>
      <c r="HQ9" s="138"/>
      <c r="HR9" s="138"/>
      <c r="HS9" s="138"/>
      <c r="HT9" s="138"/>
      <c r="HU9" s="138"/>
      <c r="HV9" s="138"/>
      <c r="HW9" s="138"/>
      <c r="HX9" s="138"/>
      <c r="HY9" s="138"/>
      <c r="HZ9" s="138"/>
      <c r="IA9" s="138"/>
      <c r="IB9" s="138"/>
      <c r="IC9" s="138"/>
      <c r="ID9" s="138"/>
    </row>
    <row r="10" spans="1:238" s="91" customFormat="1" ht="15.75" outlineLevel="1" x14ac:dyDescent="0.2">
      <c r="A10" s="76">
        <v>1</v>
      </c>
      <c r="B10" s="77" t="s">
        <v>86</v>
      </c>
      <c r="C10" s="78">
        <f t="shared" ref="C10:C15" si="5">SUM(D10:E10)</f>
        <v>26325318.52</v>
      </c>
      <c r="D10" s="274">
        <v>26325318.52</v>
      </c>
      <c r="E10" s="78"/>
      <c r="F10" s="78">
        <f>SUM(G10:H10)</f>
        <v>13126073.349999998</v>
      </c>
      <c r="G10" s="275">
        <v>13126073.349999998</v>
      </c>
      <c r="H10" s="78"/>
      <c r="I10" s="78">
        <f t="shared" ref="I10:I15" si="6">SUM(J10:K10)</f>
        <v>9206851.2599999998</v>
      </c>
      <c r="J10" s="275">
        <v>9206851.2599999998</v>
      </c>
      <c r="K10" s="78"/>
      <c r="L10" s="81">
        <f>IF(C10=0," ",IF(F10/C10*100&gt;200,"СВ.200",F10/C10))</f>
        <v>0.49861023865780746</v>
      </c>
      <c r="M10" s="81">
        <f>IF(D10=0," ",IF(G10/D10*100&gt;200,"СВ.200",G10/D10))</f>
        <v>0.49861023865780746</v>
      </c>
      <c r="N10" s="81" t="str">
        <f>IF(E10=0," ",IF(H10/E10*100&gt;200,"СВ.200",H10/E10))</f>
        <v xml:space="preserve"> </v>
      </c>
      <c r="O10" s="81">
        <f>IF(I10=0," ",IF(F10/I10*100&gt;200,"СВ.200",F10/I10))</f>
        <v>1.4256853922499448</v>
      </c>
      <c r="P10" s="81">
        <f>IF(J10=0," ",IF(G10/J10*100&gt;200,"СВ.200",G10/J10))</f>
        <v>1.4256853922499448</v>
      </c>
      <c r="Q10" s="81" t="str">
        <f>IF(K10=0," ",IF(H10/K10*100&gt;200,"СВ.200",H10/K10))</f>
        <v xml:space="preserve"> </v>
      </c>
      <c r="R10" s="78">
        <f t="shared" ref="R10:R15" si="7">S10</f>
        <v>2500000</v>
      </c>
      <c r="S10" s="126">
        <v>2500000</v>
      </c>
      <c r="T10" s="78"/>
      <c r="U10" s="78">
        <f>SUM(V10:W10)</f>
        <v>2553022.33</v>
      </c>
      <c r="V10" s="126">
        <v>2553022.33</v>
      </c>
      <c r="W10" s="78"/>
      <c r="X10" s="78">
        <f t="shared" ref="X10:X15" si="8">SUM(Y10:Z10)</f>
        <v>2290840.23</v>
      </c>
      <c r="Y10" s="126">
        <v>2290840.23</v>
      </c>
      <c r="Z10" s="78"/>
      <c r="AA10" s="81">
        <f>IF(R10=0," ",IF(U10/R10*100&gt;200,"СВ.200",U10/R10))</f>
        <v>1.021208932</v>
      </c>
      <c r="AB10" s="81">
        <f>IF(S10=0," ",IF(V10/S10*100&gt;200,"СВ.200",V10/S10))</f>
        <v>1.021208932</v>
      </c>
      <c r="AC10" s="81" t="str">
        <f>IF(T10=0," ",IF(W10/T10*100&gt;200,"СВ.200",W10/T10))</f>
        <v xml:space="preserve"> </v>
      </c>
      <c r="AD10" s="81">
        <f>IF(X10=0," ",IF(U10/X10*100&gt;200,"СВ.200",U10/X10))</f>
        <v>1.1144480075766785</v>
      </c>
      <c r="AE10" s="81">
        <f>IF(Y10=0," ",IF(V10/Y10*100&gt;200,"СВ.200",V10/Y10))</f>
        <v>1.1144480075766785</v>
      </c>
      <c r="AF10" s="81" t="str">
        <f>IF(Z10=0," ",IF(W10/Z10*100&gt;200,"СВ.200",W10/Z10))</f>
        <v xml:space="preserve"> </v>
      </c>
      <c r="AG10" s="78">
        <f t="shared" ref="AG10:AG15" si="9">AH10</f>
        <v>0</v>
      </c>
      <c r="AH10" s="126">
        <v>0</v>
      </c>
      <c r="AI10" s="78"/>
      <c r="AJ10" s="276">
        <f>SUM(AK10:AL10)</f>
        <v>0</v>
      </c>
      <c r="AK10" s="277">
        <v>0</v>
      </c>
      <c r="AL10" s="78"/>
      <c r="AM10" s="276">
        <f t="shared" ref="AM10:AM15" si="10">SUM(AN10:AO10)</f>
        <v>0</v>
      </c>
      <c r="AN10" s="277">
        <v>0</v>
      </c>
      <c r="AO10" s="78"/>
      <c r="AP10" s="81" t="str">
        <f>IF(AG10=0," ",IF(AJ10/AG10*100&gt;200,"СВ.200",AJ10/AG10))</f>
        <v xml:space="preserve"> </v>
      </c>
      <c r="AQ10" s="81" t="str">
        <f>IF(AH10=0," ",IF(AK10/AH10*100&gt;200,"СВ.200",AK10/AH10))</f>
        <v xml:space="preserve"> </v>
      </c>
      <c r="AR10" s="81" t="str">
        <f>IF(AI10=0," ",IF(AL10/AI10*100&gt;200,"СВ.200",AL10/AI10))</f>
        <v xml:space="preserve"> </v>
      </c>
      <c r="AS10" s="81" t="str">
        <f>IF(AM10=0," ",IF(AJ10/AM10*100&gt;200,"СВ.200",AJ10/AM10))</f>
        <v xml:space="preserve"> </v>
      </c>
      <c r="AT10" s="81" t="str">
        <f>IF(AN10=0," ",IF(AK10/AN10*100&gt;200,"СВ.200",AK10/AN10))</f>
        <v xml:space="preserve"> </v>
      </c>
      <c r="AU10" s="81" t="str">
        <f>IF(AO10=0," ",IF(AL10/AO10*100&gt;200,"СВ.200",AL10/AO10))</f>
        <v xml:space="preserve"> </v>
      </c>
      <c r="AV10" s="78">
        <f t="shared" ref="AV10:AV15" si="11">AW10</f>
        <v>0</v>
      </c>
      <c r="AW10" s="126">
        <v>0</v>
      </c>
      <c r="AX10" s="78"/>
      <c r="AY10" s="78">
        <f>SUM(AZ10:BA10)</f>
        <v>0</v>
      </c>
      <c r="AZ10" s="126">
        <v>0</v>
      </c>
      <c r="BA10" s="78"/>
      <c r="BB10" s="78">
        <f t="shared" ref="BB10:BB15" si="12">SUM(BC10:BD10)</f>
        <v>0</v>
      </c>
      <c r="BC10" s="126">
        <v>0</v>
      </c>
      <c r="BD10" s="78"/>
      <c r="BE10" s="81" t="str">
        <f>IF(AV10=0," ",IF(AY10/AV10*100&gt;200,"СВ.200",AY10/AV10))</f>
        <v xml:space="preserve"> </v>
      </c>
      <c r="BF10" s="81" t="str">
        <f>IF(AW10=0," ",IF(AZ10/AW10*100&gt;200,"СВ.200",AZ10/AW10))</f>
        <v xml:space="preserve"> </v>
      </c>
      <c r="BG10" s="81" t="str">
        <f>IF(AX10=0," ",IF(BA10/AX10*100&gt;200,"СВ.200",BA10/AX10))</f>
        <v xml:space="preserve"> </v>
      </c>
      <c r="BH10" s="81" t="str">
        <f>IF(BB10=0," ",IF(AY10/BB10*100&gt;200,"СВ.200",AY10/BB10))</f>
        <v xml:space="preserve"> </v>
      </c>
      <c r="BI10" s="81" t="str">
        <f>IF(BC10=0," ",IF(AZ10/BC10*100&gt;200,"СВ.200",AZ10/BC10))</f>
        <v xml:space="preserve"> </v>
      </c>
      <c r="BJ10" s="81" t="str">
        <f>IF(BD10=0," ",IF(BA10/BD10*100&gt;200,"СВ.200",BA10/BD10))</f>
        <v xml:space="preserve"> </v>
      </c>
      <c r="BK10" s="78">
        <f t="shared" ref="BK10:BK15" si="13">BL10</f>
        <v>338214.71</v>
      </c>
      <c r="BL10" s="126">
        <v>338214.71</v>
      </c>
      <c r="BM10" s="78"/>
      <c r="BN10" s="85">
        <f>SUM(BO10:BP10)</f>
        <v>14665.54</v>
      </c>
      <c r="BO10" s="126">
        <v>14665.54</v>
      </c>
      <c r="BP10" s="78"/>
      <c r="BQ10" s="85">
        <f>SUM(BR10:BS10)</f>
        <v>85158.16</v>
      </c>
      <c r="BR10" s="126">
        <v>85158.16</v>
      </c>
      <c r="BS10" s="78"/>
      <c r="BT10" s="81">
        <f>IF(BK10=0," ",IF(BN10/BK10*100&gt;200,"СВ.200",BN10/BK10))</f>
        <v>4.3361626701570725E-2</v>
      </c>
      <c r="BU10" s="81">
        <f>IF(BL10=0," ",IF(BO10/BL10*100&gt;200,"СВ.200",BO10/BL10))</f>
        <v>4.3361626701570725E-2</v>
      </c>
      <c r="BV10" s="81" t="str">
        <f>IF(BM10=0," ",IF(BP10/BM10*100&gt;200,"СВ.200",BP10/BM10))</f>
        <v xml:space="preserve"> </v>
      </c>
      <c r="BW10" s="81">
        <f>IF(BQ10=0," ",IF(BN10/BQ10*100&gt;200,"СВ.200",BN10/BQ10))</f>
        <v>0.17221532264201106</v>
      </c>
      <c r="BX10" s="81">
        <f>IF(BR10=0," ",IF(BO10/BR10*100&gt;200,"СВ.200",BO10/BR10))</f>
        <v>0.17221532264201106</v>
      </c>
      <c r="BY10" s="81" t="str">
        <f>IF(BS10=0," ",IF(BP10/BS10*100&gt;200,"СВ.200",BP10/BS10))</f>
        <v xml:space="preserve"> </v>
      </c>
      <c r="BZ10" s="78">
        <f t="shared" ref="BZ10:BZ15" si="14">CA10</f>
        <v>1650000</v>
      </c>
      <c r="CA10" s="126">
        <v>1650000</v>
      </c>
      <c r="CB10" s="78"/>
      <c r="CC10" s="78">
        <f>SUM(CD10:CE10)</f>
        <v>171274.11</v>
      </c>
      <c r="CD10" s="126">
        <v>171274.11</v>
      </c>
      <c r="CE10" s="78"/>
      <c r="CF10" s="78">
        <f t="shared" ref="CF10:CF15" si="15">SUM(CG10:CH10)</f>
        <v>88143.8</v>
      </c>
      <c r="CG10" s="126">
        <v>88143.8</v>
      </c>
      <c r="CH10" s="78"/>
      <c r="CI10" s="81">
        <f>IF(CC10=0," ",IF(CC10/BZ10*100&gt;200,"СВ.200",CC10/BZ10))</f>
        <v>0.1038024909090909</v>
      </c>
      <c r="CJ10" s="81">
        <f>IF(CD10=0," ",IF(CD10/CA10*100&gt;200,"СВ.200",CD10/CA10))</f>
        <v>0.1038024909090909</v>
      </c>
      <c r="CK10" s="81" t="str">
        <f>IF(CB10=0," ",IF(CE10/CB10*100&gt;200,"СВ.200",CE10/CB10))</f>
        <v xml:space="preserve"> </v>
      </c>
      <c r="CL10" s="81">
        <f>IF(CC10=0," ",IF(CF10/CC10*100&gt;200,"СВ.200",CF10/CC10))</f>
        <v>0.51463586644823323</v>
      </c>
      <c r="CM10" s="81">
        <f>IF(CD10=0," ",IF(CG10/CD10*100&gt;200,"СВ.200",CG10/CD10))</f>
        <v>0.51463586644823323</v>
      </c>
      <c r="CN10" s="81" t="str">
        <f>IF(CH10=0," ",IF(CE10/CH10*100&gt;200,"СВ.200",CE10/CH10))</f>
        <v xml:space="preserve"> </v>
      </c>
      <c r="CO10" s="78">
        <f t="shared" ref="CO10:CO15" si="16">CP10</f>
        <v>5100000</v>
      </c>
      <c r="CP10" s="126">
        <v>5100000</v>
      </c>
      <c r="CQ10" s="78"/>
      <c r="CR10" s="78">
        <f>SUM(CS10:CT10)</f>
        <v>90000</v>
      </c>
      <c r="CS10" s="126">
        <v>90000</v>
      </c>
      <c r="CT10" s="78"/>
      <c r="CU10" s="78">
        <f t="shared" ref="CU10:CU15" si="17">SUM(CV10:CW10)</f>
        <v>226333.33</v>
      </c>
      <c r="CV10" s="126">
        <v>226333.33</v>
      </c>
      <c r="CW10" s="78"/>
      <c r="CX10" s="81">
        <f>IF(CO10=0," ",IF(CR10/CO10*100&gt;200,"СВ.200",CR10/CO10))</f>
        <v>1.7647058823529412E-2</v>
      </c>
      <c r="CY10" s="81">
        <f>IF(CP10=0," ",IF(CS10/CP10*100&gt;200,"СВ.200",CS10/CP10))</f>
        <v>1.7647058823529412E-2</v>
      </c>
      <c r="CZ10" s="81" t="str">
        <f>IF(CQ10=0," ",IF(CT10/CQ10*100&gt;200,"СВ.200",CT10/CQ10))</f>
        <v xml:space="preserve"> </v>
      </c>
      <c r="DA10" s="81">
        <f>IF(CU10=0," ",IF(CR10/CU10*100&gt;200,"СВ.200",CR10/CU10))</f>
        <v>0.39764359937619442</v>
      </c>
      <c r="DB10" s="81">
        <f>IF(CV10=0," ",IF(CS10/CV10*100&gt;200,"СВ.200",CS10/CV10))</f>
        <v>0.39764359937619442</v>
      </c>
      <c r="DC10" s="82"/>
      <c r="DD10" s="78">
        <v>1900000</v>
      </c>
      <c r="DE10" s="126">
        <v>2000000</v>
      </c>
      <c r="DF10" s="78"/>
      <c r="DG10" s="78">
        <f t="shared" ref="DG10:DG16" si="18">SUM(DH10:DI10)</f>
        <v>1775970.01</v>
      </c>
      <c r="DH10" s="126">
        <v>1775970.01</v>
      </c>
      <c r="DI10" s="78"/>
      <c r="DJ10" s="78">
        <f t="shared" ref="DJ10:DJ15" si="19">SUM(DK10:DL10)</f>
        <v>630165.36</v>
      </c>
      <c r="DK10" s="126">
        <v>630165.36</v>
      </c>
      <c r="DL10" s="78"/>
      <c r="DM10" s="81">
        <f t="shared" ref="DM10:DO16" si="20">IF(DD10=0," ",IF(DG10/DD10*100&gt;200,"СВ.200",DG10/DD10))</f>
        <v>0.93472105789473681</v>
      </c>
      <c r="DN10" s="81">
        <f t="shared" si="20"/>
        <v>0.88798500499999999</v>
      </c>
      <c r="DO10" s="81" t="str">
        <f t="shared" si="20"/>
        <v xml:space="preserve"> </v>
      </c>
      <c r="DP10" s="81" t="str">
        <f t="shared" ref="DP10:DR16" si="21">IF(DJ10=0," ",IF(DG10/DJ10*100&gt;200,"СВ.200",DG10/DJ10))</f>
        <v>СВ.200</v>
      </c>
      <c r="DQ10" s="81" t="str">
        <f>IF(DK10=0," ",IF(DH10/DK10*100&gt;200,"СВ.200",DH10/DK10))</f>
        <v>СВ.200</v>
      </c>
      <c r="DR10" s="81" t="str">
        <f t="shared" si="21"/>
        <v xml:space="preserve"> </v>
      </c>
      <c r="DS10" s="278">
        <f t="shared" ref="DS10:DS15" si="22">DT10</f>
        <v>0</v>
      </c>
      <c r="DT10" s="126"/>
      <c r="DU10" s="78"/>
      <c r="DV10" s="278">
        <f t="shared" ref="DV10:DV15" si="23">DW10</f>
        <v>0</v>
      </c>
      <c r="DW10" s="126">
        <v>0</v>
      </c>
      <c r="DX10" s="78"/>
      <c r="DY10" s="278">
        <f t="shared" ref="DY10:DY15" si="24">DZ10</f>
        <v>0</v>
      </c>
      <c r="DZ10" s="126">
        <v>0</v>
      </c>
      <c r="EA10" s="278"/>
      <c r="EB10" s="81" t="str">
        <f>IF(DS10=0," ",IF(DV10/DS10*100&gt;200,"СВ.200",DV10/DS10))</f>
        <v xml:space="preserve"> </v>
      </c>
      <c r="EC10" s="81" t="str">
        <f>IF(DT10=0," ",IF(DW10/DT10*100&gt;200,"СВ.200",DW10/DT10))</f>
        <v xml:space="preserve"> </v>
      </c>
      <c r="ED10" s="81" t="str">
        <f>IF(DU10=0," ",IF(DX10/DU10*100&gt;200,"СВ.200",DX10/DU10))</f>
        <v xml:space="preserve"> </v>
      </c>
      <c r="EE10" s="81" t="str">
        <f>IF(DY10=0," ",IF(DV10/DY10*100&gt;200,"СВ.200",DV10/DY10))</f>
        <v xml:space="preserve"> </v>
      </c>
      <c r="EF10" s="81" t="str">
        <f>IF(DZ10=0," ",IF(DW10/DZ10*100&gt;200,"СВ.200",DW10/DZ10))</f>
        <v xml:space="preserve"> </v>
      </c>
      <c r="EG10" s="81" t="str">
        <f>IF(EA10=0," ",IF(DX10/EA10*100&gt;200,"СВ.200",DX10/EA10))</f>
        <v xml:space="preserve"> </v>
      </c>
      <c r="EH10" s="78">
        <f t="shared" ref="EH10:EH15" si="25">EI10</f>
        <v>472103.81</v>
      </c>
      <c r="EI10" s="126">
        <v>472103.81</v>
      </c>
      <c r="EJ10" s="78"/>
      <c r="EK10" s="78">
        <f t="shared" ref="EK10:EK15" si="26">EL10</f>
        <v>471351.36</v>
      </c>
      <c r="EL10" s="126">
        <v>471351.36</v>
      </c>
      <c r="EM10" s="78"/>
      <c r="EN10" s="78">
        <f t="shared" ref="EN10:EN15" si="27">EO10</f>
        <v>324805.83</v>
      </c>
      <c r="EO10" s="126">
        <v>324805.83</v>
      </c>
      <c r="EP10" s="78"/>
      <c r="EQ10" s="81">
        <f>IF(EH10=0," ",IF(EK10/EH10*100&gt;200,"СВ.200",EK10/EH10))</f>
        <v>0.99840617681098565</v>
      </c>
      <c r="ER10" s="81">
        <f>IF(EI10=0," ",IF(EL10/EI10*100&gt;200,"СВ.200",EL10/EI10))</f>
        <v>0.99840617681098565</v>
      </c>
      <c r="ES10" s="81" t="str">
        <f>IF(EJ10=0," ",IF(EM10/EJ10*100&gt;200,"СВ.200",EM10/EJ10))</f>
        <v xml:space="preserve"> </v>
      </c>
      <c r="ET10" s="81">
        <f>IF(EN10=0," ",IF(EK10/EN10*100&gt;200,"СВ.200",EK10/EN10))</f>
        <v>1.4511788781623778</v>
      </c>
      <c r="EU10" s="81">
        <f>IF(EO10=0," ",IF(EL10/EO10*100&gt;200,"СВ.200",EL10/EO10))</f>
        <v>1.4511788781623778</v>
      </c>
      <c r="EV10" s="81" t="str">
        <f>IF(EP10=0," ",IF(EM10/EP10*100&gt;200,"СВ.200",EM10/EP10))</f>
        <v xml:space="preserve"> </v>
      </c>
      <c r="EW10" s="78">
        <f t="shared" ref="EW10:EW15" si="28">EX10</f>
        <v>0</v>
      </c>
      <c r="EX10" s="126">
        <v>0</v>
      </c>
      <c r="EY10" s="78"/>
      <c r="EZ10" s="78">
        <f t="shared" ref="EZ10:EZ15" si="29">FA10+FB10</f>
        <v>0</v>
      </c>
      <c r="FA10" s="126">
        <v>0</v>
      </c>
      <c r="FB10" s="78"/>
      <c r="FC10" s="78">
        <f t="shared" ref="FC10:FC15" si="30">FD10+FE10</f>
        <v>0</v>
      </c>
      <c r="FD10" s="126">
        <v>0</v>
      </c>
      <c r="FE10" s="78"/>
      <c r="FF10" s="81" t="str">
        <f>IF(EW10=0," ",IF(EZ10/EW10*100&gt;200,"СВ.200",EZ10/EW10))</f>
        <v xml:space="preserve"> </v>
      </c>
      <c r="FG10" s="81" t="str">
        <f>IF(EX10=0," ",IF(FA10/EX10*100&gt;200,"СВ.200",FA10/EX10))</f>
        <v xml:space="preserve"> </v>
      </c>
      <c r="FH10" s="81" t="str">
        <f>IF(EY10=0," ",IF(FB10/EY10*100&gt;200,"СВ.200",FB10/EY10))</f>
        <v xml:space="preserve"> </v>
      </c>
      <c r="FI10" s="81" t="str">
        <f>IF(FC10=0," ",IF(EZ10/FC10*100&gt;200,"СВ.200",EZ10/FC10))</f>
        <v xml:space="preserve"> </v>
      </c>
      <c r="FJ10" s="81" t="str">
        <f t="shared" ref="FJ10:FK16" si="31">IF(FD10=0," ",IF(FA10/FD10*100&gt;200,"СВ.200",FA10/FD10))</f>
        <v xml:space="preserve"> </v>
      </c>
      <c r="FK10" s="81" t="str">
        <f t="shared" si="31"/>
        <v xml:space="preserve"> </v>
      </c>
      <c r="FL10" s="78">
        <f t="shared" ref="FL10:FL15" si="32">FM10</f>
        <v>765000</v>
      </c>
      <c r="FM10" s="83">
        <v>765000</v>
      </c>
      <c r="FN10" s="78"/>
      <c r="FO10" s="78">
        <f t="shared" ref="FO10:FO15" si="33">FP10+FQ10</f>
        <v>507485.08</v>
      </c>
      <c r="FP10" s="83">
        <v>507485.08</v>
      </c>
      <c r="FQ10" s="78"/>
      <c r="FR10" s="78">
        <f t="shared" ref="FR10:FR15" si="34">FS10+FT10</f>
        <v>0</v>
      </c>
      <c r="FS10" s="83">
        <v>0</v>
      </c>
      <c r="FT10" s="78"/>
      <c r="FU10" s="81">
        <f t="shared" ref="FU10:FW37" si="35">IF(FL10=0," ",IF(FO10/FL10*100&gt;200,"СВ.200",FO10/FL10))</f>
        <v>0.66337918954248365</v>
      </c>
      <c r="FV10" s="81">
        <f t="shared" si="35"/>
        <v>0.66337918954248365</v>
      </c>
      <c r="FW10" s="92" t="str">
        <f t="shared" si="35"/>
        <v xml:space="preserve"> </v>
      </c>
      <c r="FX10" s="81" t="str">
        <f t="shared" ref="FX10:FZ16" si="36">IF(FR10=0," ",IF(FO10/FR10*100&gt;200,"СВ.200",FO10/FR10))</f>
        <v xml:space="preserve"> </v>
      </c>
      <c r="FY10" s="81" t="str">
        <f t="shared" si="36"/>
        <v xml:space="preserve"> </v>
      </c>
      <c r="FZ10" s="81" t="str">
        <f t="shared" si="36"/>
        <v xml:space="preserve"> </v>
      </c>
      <c r="GA10" s="279">
        <f>I10/'[1]исп.мун.образ01.07.2025-налогов'!I10</f>
        <v>0.12897612946584408</v>
      </c>
      <c r="GB10" s="280">
        <f>J10/'[1]исп.мун.образ01.07.2025-налогов'!J10</f>
        <v>0.12897612946584408</v>
      </c>
      <c r="GC10" s="87"/>
      <c r="GD10" s="281">
        <f>F10/'[1]исп.мун.образ01.07.2025-налогов'!F10</f>
        <v>0.15659036414181476</v>
      </c>
      <c r="GE10" s="280">
        <f>G10/'[1]исп.мун.образ01.07.2025-налогов'!G10</f>
        <v>0.15659036414181476</v>
      </c>
      <c r="GF10" s="87"/>
      <c r="GG10" s="86">
        <f>IF(X10&lt;=0," ",IF(I10&lt;=0," ",IF(X10/I10*100&gt;200,"СВ.200",X10/I10)))</f>
        <v>0.24881907671874348</v>
      </c>
      <c r="GH10" s="81">
        <f t="shared" ref="GG10:GI42" si="37">IF(Y10&lt;=0," ",IF(J10&lt;=0," ",IF(Y10/J10*100&gt;200,"СВ.200",Y10/J10)))</f>
        <v>0.24881907671874348</v>
      </c>
      <c r="GI10" s="87"/>
      <c r="GJ10" s="86">
        <f t="shared" ref="GJ10:GL42" si="38">IF(U10&lt;=0," ",IF(F10&lt;=0," ",IF(U10/F10*100&gt;200,"СВ.200",U10/F10)))</f>
        <v>0.19450008101623176</v>
      </c>
      <c r="GK10" s="81">
        <f t="shared" si="38"/>
        <v>0.19450008101623176</v>
      </c>
      <c r="GL10" s="87"/>
      <c r="GM10" s="86" t="str">
        <f>IF(BB10&lt;=0," ",IF(I10&lt;=0," ",IF(BB10/I10*100&gt;200,"СВ.200",BB10/I10)))</f>
        <v xml:space="preserve"> </v>
      </c>
      <c r="GN10" s="81" t="str">
        <f>IF(BC10&lt;=0," ",IF(J10&lt;=0," ",IF(BC10/J10*100&gt;200,"СВ.200",BC10/J10)))</f>
        <v xml:space="preserve"> </v>
      </c>
      <c r="GO10" s="87"/>
      <c r="GP10" s="86" t="str">
        <f>IF(AY10&lt;=0," ",IF(F10&lt;=0," ",IF(AY10/F10*100&gt;200,"СВ.200",AY10/F10)))</f>
        <v xml:space="preserve"> </v>
      </c>
      <c r="GQ10" s="81" t="str">
        <f>IF(AZ10&lt;=0," ",IF(G10&lt;=0," ",IF(AZ10/G10*100&gt;200,"СВ.200",AZ10/G10)))</f>
        <v xml:space="preserve"> </v>
      </c>
      <c r="GR10" s="87"/>
      <c r="GS10" s="86">
        <f t="shared" ref="GS10:GU42" si="39">IF(CU10&lt;=0," ",IF(I10&lt;=0," ",IF(CU10/I10*100&gt;200,"СВ.200",CU10/I10)))</f>
        <v>2.4583141793907942E-2</v>
      </c>
      <c r="GT10" s="81">
        <f t="shared" si="39"/>
        <v>2.4583141793907942E-2</v>
      </c>
      <c r="GU10" s="87"/>
      <c r="GV10" s="86">
        <f t="shared" ref="GV10:GX42" si="40">IF(CR10&lt;=0," ",IF(F10&lt;=0," ",IF(CR10/F10*100&gt;200,"СВ.200",CR10/F10)))</f>
        <v>6.8565821323861497E-3</v>
      </c>
      <c r="GW10" s="81">
        <f t="shared" si="40"/>
        <v>6.8565821323861497E-3</v>
      </c>
      <c r="GX10" s="280"/>
      <c r="GY10" s="86">
        <f t="shared" ref="GY10:HA42" si="41">IF(EN10&lt;=0," ",IF(I10&lt;=0," ",IF(EN10/I10*100&gt;200,"СВ.200",EN10/I10)))</f>
        <v>3.5278709390163435E-2</v>
      </c>
      <c r="GZ10" s="81">
        <f t="shared" si="41"/>
        <v>3.5278709390163435E-2</v>
      </c>
      <c r="HA10" s="88"/>
      <c r="HB10" s="86">
        <f t="shared" ref="HB10:HD42" si="42">IF(EK10&lt;=0," ",IF(F10&lt;=0," ",IF(EK10/F10*100&gt;200,"СВ.200",EK10/F10)))</f>
        <v>3.5909547922799018E-2</v>
      </c>
      <c r="HC10" s="81">
        <f t="shared" si="42"/>
        <v>3.5909547922799018E-2</v>
      </c>
      <c r="HD10" s="87"/>
      <c r="HE10" s="138"/>
      <c r="HF10" s="138"/>
      <c r="HG10" s="138"/>
      <c r="HH10" s="138"/>
      <c r="HI10" s="138"/>
      <c r="HJ10" s="138"/>
      <c r="HK10" s="138"/>
      <c r="HL10" s="138"/>
      <c r="HM10" s="138"/>
      <c r="HN10" s="138"/>
      <c r="HO10" s="138"/>
      <c r="HP10" s="138"/>
      <c r="HQ10" s="138"/>
      <c r="HR10" s="138"/>
      <c r="HS10" s="138"/>
      <c r="HT10" s="138"/>
      <c r="HU10" s="138"/>
      <c r="HV10" s="138"/>
      <c r="HW10" s="138"/>
      <c r="HX10" s="138"/>
      <c r="HY10" s="138"/>
      <c r="HZ10" s="138"/>
      <c r="IA10" s="138"/>
      <c r="IB10" s="138"/>
      <c r="IC10" s="138"/>
      <c r="ID10" s="138"/>
    </row>
    <row r="11" spans="1:238" s="91" customFormat="1" ht="15.75" outlineLevel="1" x14ac:dyDescent="0.2">
      <c r="A11" s="76">
        <v>2</v>
      </c>
      <c r="B11" s="77" t="s">
        <v>87</v>
      </c>
      <c r="C11" s="78">
        <f t="shared" si="5"/>
        <v>446148914.85000002</v>
      </c>
      <c r="D11" s="274">
        <v>446148914.85000002</v>
      </c>
      <c r="E11" s="78"/>
      <c r="F11" s="78">
        <f t="shared" ref="F11:F16" si="43">SUM(G11:H11)</f>
        <v>239308233.81</v>
      </c>
      <c r="G11" s="275">
        <v>239308233.81</v>
      </c>
      <c r="H11" s="78"/>
      <c r="I11" s="78">
        <f t="shared" si="6"/>
        <v>230134331.52000001</v>
      </c>
      <c r="J11" s="275">
        <v>230134331.52000001</v>
      </c>
      <c r="K11" s="78"/>
      <c r="L11" s="81">
        <f t="shared" ref="L11:N16" si="44">IF(C11=0," ",IF(F11/C11*100&gt;200,"СВ.200",F11/C11))</f>
        <v>0.53638645269474194</v>
      </c>
      <c r="M11" s="81">
        <f t="shared" si="44"/>
        <v>0.53638645269474194</v>
      </c>
      <c r="N11" s="81" t="str">
        <f t="shared" si="44"/>
        <v xml:space="preserve"> </v>
      </c>
      <c r="O11" s="81">
        <f t="shared" ref="O11:Q16" si="45">IF(I11=0," ",IF(F11/I11*100&gt;200,"СВ.200",F11/I11))</f>
        <v>1.0398632495612794</v>
      </c>
      <c r="P11" s="81">
        <f t="shared" si="45"/>
        <v>1.0398632495612794</v>
      </c>
      <c r="Q11" s="81" t="str">
        <f t="shared" si="45"/>
        <v xml:space="preserve"> </v>
      </c>
      <c r="R11" s="78">
        <f t="shared" si="7"/>
        <v>195925693</v>
      </c>
      <c r="S11" s="126">
        <v>195925693</v>
      </c>
      <c r="T11" s="78"/>
      <c r="U11" s="78">
        <f t="shared" ref="U11:U16" si="46">SUM(V11:W11)</f>
        <v>76788565.609999999</v>
      </c>
      <c r="V11" s="126">
        <v>76788565.609999999</v>
      </c>
      <c r="W11" s="78"/>
      <c r="X11" s="78">
        <f t="shared" si="8"/>
        <v>85429819.180000007</v>
      </c>
      <c r="Y11" s="126">
        <v>85429819.180000007</v>
      </c>
      <c r="Z11" s="78"/>
      <c r="AA11" s="81">
        <f t="shared" ref="AA11:AC16" si="47">IF(R11=0," ",IF(U11/R11*100&gt;200,"СВ.200",U11/R11))</f>
        <v>0.39192698228710615</v>
      </c>
      <c r="AB11" s="81">
        <f t="shared" si="47"/>
        <v>0.39192698228710615</v>
      </c>
      <c r="AC11" s="81" t="str">
        <f t="shared" si="47"/>
        <v xml:space="preserve"> </v>
      </c>
      <c r="AD11" s="81">
        <f t="shared" ref="AD11:AD16" si="48">IF(X11=0," ",IF(U11/X11*100&gt;200,"СВ.200",U11/X11))</f>
        <v>0.89884967973778629</v>
      </c>
      <c r="AE11" s="81">
        <f>IF(Y11=0," ",IF(V11/Y11*100&gt;200,"СВ.200",V11/Y11))</f>
        <v>0.89884967973778629</v>
      </c>
      <c r="AF11" s="81" t="str">
        <f t="shared" ref="AE11:AF16" si="49">IF(Z11=0," ",IF(W11/Z11*100&gt;200,"СВ.200",W11/Z11))</f>
        <v xml:space="preserve"> </v>
      </c>
      <c r="AG11" s="78">
        <f t="shared" si="9"/>
        <v>15171302</v>
      </c>
      <c r="AH11" s="126">
        <v>15171302</v>
      </c>
      <c r="AI11" s="78"/>
      <c r="AJ11" s="78">
        <f t="shared" ref="AJ11:AJ16" si="50">SUM(AK11:AL11)</f>
        <v>5269285.9400000004</v>
      </c>
      <c r="AK11" s="83">
        <v>5269285.9400000004</v>
      </c>
      <c r="AL11" s="78"/>
      <c r="AM11" s="78">
        <f t="shared" si="10"/>
        <v>5355656.51</v>
      </c>
      <c r="AN11" s="83">
        <v>5355656.51</v>
      </c>
      <c r="AO11" s="78"/>
      <c r="AP11" s="81">
        <f t="shared" ref="AP11:AR16" si="51">IF(AG11=0," ",IF(AJ11/AG11*100&gt;200,"СВ.200",AJ11/AG11))</f>
        <v>0.34731929665627909</v>
      </c>
      <c r="AQ11" s="81">
        <f t="shared" si="51"/>
        <v>0.34731929665627909</v>
      </c>
      <c r="AR11" s="81" t="str">
        <f t="shared" si="51"/>
        <v xml:space="preserve"> </v>
      </c>
      <c r="AS11" s="81">
        <f>IF(AM11=0," ",IF(AJ11/AM11*100&gt;200,"СВ.200",AJ11/AM11))</f>
        <v>0.98387301914550918</v>
      </c>
      <c r="AT11" s="81">
        <f t="shared" ref="AS11:AU16" si="52">IF(AN11=0," ",IF(AK11/AN11*100&gt;200,"СВ.200",AK11/AN11))</f>
        <v>0.98387301914550918</v>
      </c>
      <c r="AU11" s="81" t="str">
        <f t="shared" si="52"/>
        <v xml:space="preserve"> </v>
      </c>
      <c r="AV11" s="78">
        <f t="shared" si="11"/>
        <v>10720274</v>
      </c>
      <c r="AW11" s="126">
        <v>10720274</v>
      </c>
      <c r="AX11" s="78"/>
      <c r="AY11" s="78">
        <f t="shared" ref="AY11:AY16" si="53">SUM(AZ11:BA11)</f>
        <v>5692563.29</v>
      </c>
      <c r="AZ11" s="126">
        <v>5692563.29</v>
      </c>
      <c r="BA11" s="78"/>
      <c r="BB11" s="78">
        <f t="shared" si="12"/>
        <v>5233279.68</v>
      </c>
      <c r="BC11" s="126">
        <v>5233279.68</v>
      </c>
      <c r="BD11" s="78"/>
      <c r="BE11" s="81">
        <f t="shared" ref="BE11:BG16" si="54">IF(AV11=0," ",IF(AY11/AV11*100&gt;200,"СВ.200",AY11/AV11))</f>
        <v>0.5310091225280249</v>
      </c>
      <c r="BF11" s="81">
        <f t="shared" si="54"/>
        <v>0.5310091225280249</v>
      </c>
      <c r="BG11" s="81" t="str">
        <f t="shared" si="54"/>
        <v xml:space="preserve"> </v>
      </c>
      <c r="BH11" s="81">
        <f t="shared" ref="BH11:BJ16" si="55">IF(BB11=0," ",IF(AY11/BB11*100&gt;200,"СВ.200",AY11/BB11))</f>
        <v>1.0877620991202213</v>
      </c>
      <c r="BI11" s="81">
        <f t="shared" si="55"/>
        <v>1.0877620991202213</v>
      </c>
      <c r="BJ11" s="81" t="str">
        <f t="shared" si="55"/>
        <v xml:space="preserve"> </v>
      </c>
      <c r="BK11" s="78">
        <f t="shared" si="13"/>
        <v>674913.54</v>
      </c>
      <c r="BL11" s="126">
        <v>674913.54</v>
      </c>
      <c r="BM11" s="78"/>
      <c r="BN11" s="85">
        <f t="shared" ref="BN11:BN16" si="56">SUM(BO11:BP11)</f>
        <v>1047485.15</v>
      </c>
      <c r="BO11" s="126">
        <v>1047485.15</v>
      </c>
      <c r="BP11" s="78"/>
      <c r="BQ11" s="85">
        <f t="shared" ref="BQ11:BQ16" si="57">SUM(BR11:BS11)</f>
        <v>684390.04</v>
      </c>
      <c r="BR11" s="126">
        <v>684390.04</v>
      </c>
      <c r="BS11" s="78"/>
      <c r="BT11" s="81">
        <f t="shared" ref="BT11:BV16" si="58">IF(BK11=0," ",IF(BN11/BK11*100&gt;200,"СВ.200",BN11/BK11))</f>
        <v>1.552028649477087</v>
      </c>
      <c r="BU11" s="81">
        <f t="shared" si="58"/>
        <v>1.552028649477087</v>
      </c>
      <c r="BV11" s="81" t="str">
        <f t="shared" si="58"/>
        <v xml:space="preserve"> </v>
      </c>
      <c r="BW11" s="81">
        <f t="shared" ref="BW11:BY16" si="59">IF(BQ11=0," ",IF(BN11/BQ11*100&gt;200,"СВ.200",BN11/BQ11))</f>
        <v>1.5305382731753372</v>
      </c>
      <c r="BX11" s="81">
        <f t="shared" si="59"/>
        <v>1.5305382731753372</v>
      </c>
      <c r="BY11" s="81" t="str">
        <f t="shared" si="59"/>
        <v xml:space="preserve"> </v>
      </c>
      <c r="BZ11" s="78">
        <f t="shared" si="14"/>
        <v>38026778</v>
      </c>
      <c r="CA11" s="126">
        <v>38026778</v>
      </c>
      <c r="CB11" s="78"/>
      <c r="CC11" s="78">
        <f t="shared" ref="CC11:CC16" si="60">SUM(CD11:CE11)</f>
        <v>36397006.560000002</v>
      </c>
      <c r="CD11" s="126">
        <v>36397006.560000002</v>
      </c>
      <c r="CE11" s="78"/>
      <c r="CF11" s="78">
        <f t="shared" si="15"/>
        <v>14876102.34</v>
      </c>
      <c r="CG11" s="126">
        <v>14876102.34</v>
      </c>
      <c r="CH11" s="78"/>
      <c r="CI11" s="81">
        <f t="shared" ref="CI11:CK16" si="61">IF(BZ11=0," ",IF(CC11/BZ11*100&gt;200,"СВ.200",CC11/BZ11))</f>
        <v>0.95714147961733709</v>
      </c>
      <c r="CJ11" s="81">
        <f t="shared" si="61"/>
        <v>0.95714147961733709</v>
      </c>
      <c r="CK11" s="81" t="str">
        <f t="shared" si="61"/>
        <v xml:space="preserve"> </v>
      </c>
      <c r="CL11" s="81" t="str">
        <f t="shared" ref="CL11:CN16" si="62">IF(CF11=0," ",IF(CC11/CF11*100&gt;200,"СВ.200",CC11/CF11))</f>
        <v>СВ.200</v>
      </c>
      <c r="CM11" s="81" t="str">
        <f t="shared" si="62"/>
        <v>СВ.200</v>
      </c>
      <c r="CN11" s="81" t="str">
        <f t="shared" si="62"/>
        <v xml:space="preserve"> </v>
      </c>
      <c r="CO11" s="78">
        <f t="shared" si="16"/>
        <v>2533050</v>
      </c>
      <c r="CP11" s="126">
        <v>2533050</v>
      </c>
      <c r="CQ11" s="78"/>
      <c r="CR11" s="78">
        <f t="shared" ref="CR11:CR16" si="63">SUM(CS11:CT11)</f>
        <v>1713201.76</v>
      </c>
      <c r="CS11" s="126">
        <v>1713201.76</v>
      </c>
      <c r="CT11" s="78"/>
      <c r="CU11" s="78">
        <f t="shared" si="17"/>
        <v>12815970.49</v>
      </c>
      <c r="CV11" s="126">
        <v>12815970.49</v>
      </c>
      <c r="CW11" s="78"/>
      <c r="CX11" s="81">
        <f t="shared" ref="CX11:CZ16" si="64">IF(CO11=0," ",IF(CR11/CO11*100&gt;200,"СВ.200",CR11/CO11))</f>
        <v>0.67633949586466913</v>
      </c>
      <c r="CY11" s="81">
        <f t="shared" si="64"/>
        <v>0.67633949586466913</v>
      </c>
      <c r="CZ11" s="81" t="str">
        <f t="shared" si="64"/>
        <v xml:space="preserve"> </v>
      </c>
      <c r="DA11" s="81">
        <f t="shared" ref="DA11:DB16" si="65">IF(CU11=0," ",IF(CR11/CU11*100&gt;200,"СВ.200",CR11/CU11))</f>
        <v>0.13367709931423227</v>
      </c>
      <c r="DB11" s="81">
        <f t="shared" si="65"/>
        <v>0.13367709931423227</v>
      </c>
      <c r="DC11" s="82"/>
      <c r="DD11" s="78">
        <v>48037467</v>
      </c>
      <c r="DE11" s="126">
        <v>53116700</v>
      </c>
      <c r="DF11" s="78"/>
      <c r="DG11" s="78">
        <f t="shared" si="18"/>
        <v>28492359.710000001</v>
      </c>
      <c r="DH11" s="126">
        <v>28492359.710000001</v>
      </c>
      <c r="DI11" s="78"/>
      <c r="DJ11" s="78">
        <f t="shared" si="19"/>
        <v>34483482.039999999</v>
      </c>
      <c r="DK11" s="126">
        <v>34483482.039999999</v>
      </c>
      <c r="DL11" s="78"/>
      <c r="DM11" s="81">
        <f t="shared" si="20"/>
        <v>0.5931278539311825</v>
      </c>
      <c r="DN11" s="81">
        <f t="shared" si="20"/>
        <v>0.53641057727607322</v>
      </c>
      <c r="DO11" s="81" t="str">
        <f t="shared" si="20"/>
        <v xml:space="preserve"> </v>
      </c>
      <c r="DP11" s="81">
        <f t="shared" si="21"/>
        <v>0.82626109732623743</v>
      </c>
      <c r="DQ11" s="81">
        <f>IF(DK11=0," ",IF(DH11/DK11*100&gt;200,"СВ.200",DH11/DK11))</f>
        <v>0.82626109732623743</v>
      </c>
      <c r="DR11" s="81" t="str">
        <f t="shared" si="21"/>
        <v xml:space="preserve"> </v>
      </c>
      <c r="DS11" s="278">
        <f t="shared" si="22"/>
        <v>0</v>
      </c>
      <c r="DT11" s="126"/>
      <c r="DU11" s="78"/>
      <c r="DV11" s="278">
        <f t="shared" si="23"/>
        <v>2843330</v>
      </c>
      <c r="DW11" s="126">
        <v>2843330</v>
      </c>
      <c r="DX11" s="78"/>
      <c r="DY11" s="278">
        <f t="shared" si="24"/>
        <v>950000</v>
      </c>
      <c r="DZ11" s="126">
        <v>950000</v>
      </c>
      <c r="EA11" s="278"/>
      <c r="EB11" s="81" t="str">
        <f t="shared" ref="EB11:ED16" si="66">IF(DS11=0," ",IF(DV11/DS11*100&gt;200,"СВ.200",DV11/DS11))</f>
        <v xml:space="preserve"> </v>
      </c>
      <c r="EC11" s="81" t="str">
        <f t="shared" si="66"/>
        <v xml:space="preserve"> </v>
      </c>
      <c r="ED11" s="81" t="str">
        <f t="shared" si="66"/>
        <v xml:space="preserve"> </v>
      </c>
      <c r="EE11" s="81" t="str">
        <f t="shared" ref="EE11:EG16" si="67">IF(DY11=0," ",IF(DV11/DY11*100&gt;200,"СВ.200",DV11/DY11))</f>
        <v>СВ.200</v>
      </c>
      <c r="EF11" s="81" t="str">
        <f t="shared" si="67"/>
        <v>СВ.200</v>
      </c>
      <c r="EG11" s="81" t="str">
        <f t="shared" si="67"/>
        <v xml:space="preserve"> </v>
      </c>
      <c r="EH11" s="78">
        <f t="shared" si="25"/>
        <v>21224160</v>
      </c>
      <c r="EI11" s="126">
        <v>21224160</v>
      </c>
      <c r="EJ11" s="78"/>
      <c r="EK11" s="78">
        <f t="shared" si="26"/>
        <v>11974942.789999999</v>
      </c>
      <c r="EL11" s="126">
        <v>11974942.789999999</v>
      </c>
      <c r="EM11" s="78"/>
      <c r="EN11" s="78">
        <f t="shared" si="27"/>
        <v>15230909.300000001</v>
      </c>
      <c r="EO11" s="126">
        <v>15230909.300000001</v>
      </c>
      <c r="EP11" s="78"/>
      <c r="EQ11" s="81">
        <f t="shared" ref="EQ11:ES16" si="68">IF(EH11=0," ",IF(EK11/EH11*100&gt;200,"СВ.200",EK11/EH11))</f>
        <v>0.56421280229700488</v>
      </c>
      <c r="ER11" s="81">
        <f t="shared" si="68"/>
        <v>0.56421280229700488</v>
      </c>
      <c r="ES11" s="81" t="str">
        <f t="shared" si="68"/>
        <v xml:space="preserve"> </v>
      </c>
      <c r="ET11" s="81">
        <f t="shared" ref="ET11:EV16" si="69">IF(EN11=0," ",IF(EK11/EN11*100&gt;200,"СВ.200",EK11/EN11))</f>
        <v>0.78622638702208003</v>
      </c>
      <c r="EU11" s="81">
        <f t="shared" si="69"/>
        <v>0.78622638702208003</v>
      </c>
      <c r="EV11" s="81" t="str">
        <f t="shared" si="69"/>
        <v xml:space="preserve"> </v>
      </c>
      <c r="EW11" s="78">
        <f t="shared" si="28"/>
        <v>21181295.16</v>
      </c>
      <c r="EX11" s="126">
        <v>21181295.16</v>
      </c>
      <c r="EY11" s="78"/>
      <c r="EZ11" s="78">
        <f t="shared" si="29"/>
        <v>24368804.890000001</v>
      </c>
      <c r="FA11" s="126">
        <v>24368804.890000001</v>
      </c>
      <c r="FB11" s="78"/>
      <c r="FC11" s="78">
        <f t="shared" si="30"/>
        <v>2193549.17</v>
      </c>
      <c r="FD11" s="126">
        <v>2193549.17</v>
      </c>
      <c r="FE11" s="78"/>
      <c r="FF11" s="81">
        <f t="shared" ref="FF11:FH16" si="70">IF(EW11=0," ",IF(EZ11/EW11*100&gt;200,"СВ.200",EZ11/EW11))</f>
        <v>1.1504870078020291</v>
      </c>
      <c r="FG11" s="81">
        <f t="shared" si="70"/>
        <v>1.1504870078020291</v>
      </c>
      <c r="FH11" s="81" t="str">
        <f t="shared" si="70"/>
        <v xml:space="preserve"> </v>
      </c>
      <c r="FI11" s="81" t="str">
        <f t="shared" ref="FI11:FI16" si="71">IF(FC11=0," ",IF(EZ11/FC11*100&gt;200,"СВ.200",EZ11/FC11))</f>
        <v>СВ.200</v>
      </c>
      <c r="FJ11" s="81" t="str">
        <f t="shared" si="31"/>
        <v>СВ.200</v>
      </c>
      <c r="FK11" s="81" t="str">
        <f t="shared" si="31"/>
        <v xml:space="preserve"> </v>
      </c>
      <c r="FL11" s="78">
        <f t="shared" si="32"/>
        <v>2267814.15</v>
      </c>
      <c r="FM11" s="83">
        <v>2267814.15</v>
      </c>
      <c r="FN11" s="78"/>
      <c r="FO11" s="78">
        <f t="shared" si="33"/>
        <v>1948459.37</v>
      </c>
      <c r="FP11" s="83">
        <v>1948459.37</v>
      </c>
      <c r="FQ11" s="78"/>
      <c r="FR11" s="78">
        <f t="shared" si="34"/>
        <v>2020704.11</v>
      </c>
      <c r="FS11" s="83">
        <v>2020704.11</v>
      </c>
      <c r="FT11" s="78"/>
      <c r="FU11" s="81">
        <f t="shared" si="35"/>
        <v>0.85917947464963129</v>
      </c>
      <c r="FV11" s="81">
        <f t="shared" si="35"/>
        <v>0.85917947464963129</v>
      </c>
      <c r="FW11" s="92" t="str">
        <f t="shared" si="35"/>
        <v xml:space="preserve"> </v>
      </c>
      <c r="FX11" s="81">
        <f t="shared" si="36"/>
        <v>0.96424773936843233</v>
      </c>
      <c r="FY11" s="81">
        <f t="shared" si="36"/>
        <v>0.96424773936843233</v>
      </c>
      <c r="FZ11" s="81" t="str">
        <f t="shared" si="36"/>
        <v xml:space="preserve"> </v>
      </c>
      <c r="GA11" s="279">
        <f>I11/'[1]исп.мун.образ01.07.2025-налогов'!I11</f>
        <v>0.10971141646830836</v>
      </c>
      <c r="GB11" s="280">
        <f>J11/'[1]исп.мун.образ01.07.2025-налогов'!J11</f>
        <v>0.10971141646830836</v>
      </c>
      <c r="GC11" s="87"/>
      <c r="GD11" s="281">
        <f>F11/'[1]исп.мун.образ01.07.2025-налогов'!F11</f>
        <v>9.7632000168042354E-2</v>
      </c>
      <c r="GE11" s="280">
        <f>G11/'[1]исп.мун.образ01.07.2025-налогов'!G11</f>
        <v>9.7632000168042354E-2</v>
      </c>
      <c r="GF11" s="87"/>
      <c r="GG11" s="86">
        <f t="shared" si="37"/>
        <v>0.3712171870044329</v>
      </c>
      <c r="GH11" s="81">
        <f t="shared" si="37"/>
        <v>0.3712171870044329</v>
      </c>
      <c r="GI11" s="87"/>
      <c r="GJ11" s="86">
        <f t="shared" si="38"/>
        <v>0.32087724014948299</v>
      </c>
      <c r="GK11" s="81">
        <f t="shared" si="38"/>
        <v>0.32087724014948299</v>
      </c>
      <c r="GL11" s="81" t="str">
        <f t="shared" ref="GL11:GL17" si="72">IF(W11&lt;=0," ",IF(K11&lt;=0," ",IF(W11/K11*100&gt;200,"СВ.200",W11/K11)))</f>
        <v xml:space="preserve"> </v>
      </c>
      <c r="GM11" s="86">
        <f t="shared" ref="GM11:GO42" si="73">IF(BB11&lt;=0," ",IF(I11&lt;=0," ",IF(BB11/I11*100&gt;200,"СВ.200",BB11/I11)))</f>
        <v>2.2740108550667059E-2</v>
      </c>
      <c r="GN11" s="81">
        <f t="shared" si="73"/>
        <v>2.2740108550667059E-2</v>
      </c>
      <c r="GO11" s="87"/>
      <c r="GP11" s="86">
        <f t="shared" ref="GP11:GR42" si="74">IF(AY11&lt;=0," ",IF(F11&lt;=0," ",IF(AY11/F11*100&gt;200,"СВ.200",AY11/F11)))</f>
        <v>2.3787578050990254E-2</v>
      </c>
      <c r="GQ11" s="81">
        <f t="shared" si="74"/>
        <v>2.3787578050990254E-2</v>
      </c>
      <c r="GR11" s="87"/>
      <c r="GS11" s="86">
        <f t="shared" si="39"/>
        <v>5.5689085610793443E-2</v>
      </c>
      <c r="GT11" s="81">
        <f t="shared" si="39"/>
        <v>5.5689085610793443E-2</v>
      </c>
      <c r="GU11" s="81" t="str">
        <f t="shared" si="39"/>
        <v xml:space="preserve"> </v>
      </c>
      <c r="GV11" s="86">
        <f t="shared" si="40"/>
        <v>7.1589754047501992E-3</v>
      </c>
      <c r="GW11" s="81">
        <f t="shared" si="40"/>
        <v>7.1589754047501992E-3</v>
      </c>
      <c r="GX11" s="81"/>
      <c r="GY11" s="86">
        <f t="shared" si="41"/>
        <v>6.6182690776305772E-2</v>
      </c>
      <c r="GZ11" s="81">
        <f t="shared" si="41"/>
        <v>6.6182690776305772E-2</v>
      </c>
      <c r="HA11" s="92" t="str">
        <f t="shared" si="41"/>
        <v xml:space="preserve"> </v>
      </c>
      <c r="HB11" s="86">
        <f t="shared" si="42"/>
        <v>5.0039827712353456E-2</v>
      </c>
      <c r="HC11" s="81">
        <f t="shared" si="42"/>
        <v>5.0039827712353456E-2</v>
      </c>
      <c r="HD11" s="81" t="str">
        <f t="shared" ref="HD11:HD17" si="75">IF(EM11&lt;=0," ",IF(K11&lt;=0," ",IF(EM11/K11*100&gt;200,"СВ.200",EM11/K11)))</f>
        <v xml:space="preserve"> </v>
      </c>
      <c r="HE11" s="138"/>
      <c r="HF11" s="138"/>
      <c r="HG11" s="138"/>
      <c r="HH11" s="138"/>
      <c r="HI11" s="138"/>
      <c r="HJ11" s="138"/>
      <c r="HK11" s="138"/>
      <c r="HL11" s="138"/>
      <c r="HM11" s="138"/>
      <c r="HN11" s="138"/>
      <c r="HO11" s="138"/>
      <c r="HP11" s="138"/>
      <c r="HQ11" s="138"/>
      <c r="HR11" s="138"/>
      <c r="HS11" s="138"/>
      <c r="HT11" s="138"/>
      <c r="HU11" s="138"/>
      <c r="HV11" s="138"/>
      <c r="HW11" s="138"/>
      <c r="HX11" s="138"/>
      <c r="HY11" s="138"/>
      <c r="HZ11" s="138"/>
      <c r="IA11" s="138"/>
      <c r="IB11" s="138"/>
      <c r="IC11" s="138"/>
      <c r="ID11" s="138"/>
    </row>
    <row r="12" spans="1:238" s="91" customFormat="1" ht="15.75" outlineLevel="1" x14ac:dyDescent="0.2">
      <c r="A12" s="76">
        <v>3</v>
      </c>
      <c r="B12" s="77" t="s">
        <v>88</v>
      </c>
      <c r="C12" s="78">
        <f t="shared" si="5"/>
        <v>56453675.049999997</v>
      </c>
      <c r="D12" s="274">
        <v>56453675.049999997</v>
      </c>
      <c r="E12" s="78"/>
      <c r="F12" s="78">
        <f t="shared" si="43"/>
        <v>47591024.899999999</v>
      </c>
      <c r="G12" s="275">
        <v>47591024.899999999</v>
      </c>
      <c r="H12" s="78"/>
      <c r="I12" s="78">
        <f t="shared" si="6"/>
        <v>48209302.720000006</v>
      </c>
      <c r="J12" s="275">
        <v>48209302.720000006</v>
      </c>
      <c r="K12" s="78"/>
      <c r="L12" s="81">
        <f t="shared" si="44"/>
        <v>0.84301021780866325</v>
      </c>
      <c r="M12" s="81">
        <f t="shared" si="44"/>
        <v>0.84301021780866325</v>
      </c>
      <c r="N12" s="81" t="str">
        <f t="shared" si="44"/>
        <v xml:space="preserve"> </v>
      </c>
      <c r="O12" s="81">
        <f t="shared" si="45"/>
        <v>0.98717513456705708</v>
      </c>
      <c r="P12" s="81">
        <f t="shared" si="45"/>
        <v>0.98717513456705708</v>
      </c>
      <c r="Q12" s="81" t="str">
        <f t="shared" si="45"/>
        <v xml:space="preserve"> </v>
      </c>
      <c r="R12" s="78">
        <f t="shared" si="7"/>
        <v>13470900</v>
      </c>
      <c r="S12" s="126">
        <v>13470900</v>
      </c>
      <c r="T12" s="78"/>
      <c r="U12" s="78">
        <f t="shared" si="46"/>
        <v>18733435.899999999</v>
      </c>
      <c r="V12" s="126">
        <v>18733435.899999999</v>
      </c>
      <c r="W12" s="78"/>
      <c r="X12" s="78">
        <f t="shared" si="8"/>
        <v>7196583.2300000004</v>
      </c>
      <c r="Y12" s="126">
        <v>7196583.2300000004</v>
      </c>
      <c r="Z12" s="78"/>
      <c r="AA12" s="81">
        <f t="shared" si="47"/>
        <v>1.3906595624642748</v>
      </c>
      <c r="AB12" s="81">
        <f t="shared" si="47"/>
        <v>1.3906595624642748</v>
      </c>
      <c r="AC12" s="81" t="str">
        <f t="shared" si="47"/>
        <v xml:space="preserve"> </v>
      </c>
      <c r="AD12" s="81" t="str">
        <f t="shared" si="48"/>
        <v>СВ.200</v>
      </c>
      <c r="AE12" s="81" t="str">
        <f>IF(Y12=0," ",IF(V12/Y12*100&gt;200,"СВ.200",V12/Y12))</f>
        <v>СВ.200</v>
      </c>
      <c r="AF12" s="81" t="str">
        <f t="shared" si="49"/>
        <v xml:space="preserve"> </v>
      </c>
      <c r="AG12" s="78">
        <f t="shared" si="9"/>
        <v>0</v>
      </c>
      <c r="AH12" s="126">
        <v>0</v>
      </c>
      <c r="AI12" s="78"/>
      <c r="AJ12" s="78">
        <f t="shared" si="50"/>
        <v>0</v>
      </c>
      <c r="AK12" s="83">
        <v>0</v>
      </c>
      <c r="AL12" s="78"/>
      <c r="AM12" s="78">
        <f t="shared" si="10"/>
        <v>0</v>
      </c>
      <c r="AN12" s="83">
        <v>0</v>
      </c>
      <c r="AO12" s="78"/>
      <c r="AP12" s="81" t="str">
        <f t="shared" si="51"/>
        <v xml:space="preserve"> </v>
      </c>
      <c r="AQ12" s="81" t="str">
        <f t="shared" si="51"/>
        <v xml:space="preserve"> </v>
      </c>
      <c r="AR12" s="81" t="str">
        <f t="shared" si="51"/>
        <v xml:space="preserve"> </v>
      </c>
      <c r="AS12" s="81" t="str">
        <f t="shared" si="52"/>
        <v xml:space="preserve"> </v>
      </c>
      <c r="AT12" s="81" t="str">
        <f t="shared" si="52"/>
        <v xml:space="preserve"> </v>
      </c>
      <c r="AU12" s="81" t="str">
        <f t="shared" si="52"/>
        <v xml:space="preserve"> </v>
      </c>
      <c r="AV12" s="78">
        <f t="shared" si="11"/>
        <v>1079200</v>
      </c>
      <c r="AW12" s="126">
        <v>1079200</v>
      </c>
      <c r="AX12" s="78"/>
      <c r="AY12" s="78">
        <f t="shared" si="53"/>
        <v>556774.98</v>
      </c>
      <c r="AZ12" s="126">
        <v>556774.98</v>
      </c>
      <c r="BA12" s="78"/>
      <c r="BB12" s="78">
        <f t="shared" si="12"/>
        <v>414740.43</v>
      </c>
      <c r="BC12" s="126">
        <v>414740.43</v>
      </c>
      <c r="BD12" s="78"/>
      <c r="BE12" s="81">
        <f t="shared" si="54"/>
        <v>0.5159145478131949</v>
      </c>
      <c r="BF12" s="81">
        <f>IF(AW12=0," ",IF(AZ12/AW12*100&gt;200,"СВ.200",AZ12/AW12))</f>
        <v>0.5159145478131949</v>
      </c>
      <c r="BG12" s="81" t="str">
        <f t="shared" si="54"/>
        <v xml:space="preserve"> </v>
      </c>
      <c r="BH12" s="81">
        <f t="shared" si="55"/>
        <v>1.3424661299598883</v>
      </c>
      <c r="BI12" s="81">
        <f t="shared" si="55"/>
        <v>1.3424661299598883</v>
      </c>
      <c r="BJ12" s="81" t="str">
        <f t="shared" si="55"/>
        <v xml:space="preserve"> </v>
      </c>
      <c r="BK12" s="78">
        <f t="shared" si="13"/>
        <v>932254</v>
      </c>
      <c r="BL12" s="126">
        <v>932254</v>
      </c>
      <c r="BM12" s="78"/>
      <c r="BN12" s="85">
        <f t="shared" si="56"/>
        <v>78461.8</v>
      </c>
      <c r="BO12" s="126">
        <v>78461.8</v>
      </c>
      <c r="BP12" s="78"/>
      <c r="BQ12" s="85">
        <f t="shared" si="57"/>
        <v>71547.38</v>
      </c>
      <c r="BR12" s="126">
        <v>71547.38</v>
      </c>
      <c r="BS12" s="78"/>
      <c r="BT12" s="81">
        <f t="shared" si="58"/>
        <v>8.4163543411988576E-2</v>
      </c>
      <c r="BU12" s="81">
        <f t="shared" si="58"/>
        <v>8.4163543411988576E-2</v>
      </c>
      <c r="BV12" s="81" t="str">
        <f t="shared" si="58"/>
        <v xml:space="preserve"> </v>
      </c>
      <c r="BW12" s="81">
        <f t="shared" si="59"/>
        <v>1.096641134867552</v>
      </c>
      <c r="BX12" s="81">
        <f t="shared" si="59"/>
        <v>1.096641134867552</v>
      </c>
      <c r="BY12" s="81" t="str">
        <f t="shared" si="59"/>
        <v xml:space="preserve"> </v>
      </c>
      <c r="BZ12" s="78">
        <f t="shared" si="14"/>
        <v>4174934.36</v>
      </c>
      <c r="CA12" s="126">
        <v>4174934.36</v>
      </c>
      <c r="CB12" s="78"/>
      <c r="CC12" s="78">
        <f t="shared" si="60"/>
        <v>2628803.29</v>
      </c>
      <c r="CD12" s="126">
        <v>2628803.29</v>
      </c>
      <c r="CE12" s="78"/>
      <c r="CF12" s="78">
        <f t="shared" si="15"/>
        <v>1549408.17</v>
      </c>
      <c r="CG12" s="126">
        <v>1549408.17</v>
      </c>
      <c r="CH12" s="78"/>
      <c r="CI12" s="81">
        <f>IF(BZ12=0," ",IF(CC12/BZ12*100&gt;200,"СВ.200",CC12/BZ12))</f>
        <v>0.62966338230045849</v>
      </c>
      <c r="CJ12" s="81">
        <f t="shared" si="61"/>
        <v>0.62966338230045849</v>
      </c>
      <c r="CK12" s="81" t="str">
        <f t="shared" si="61"/>
        <v xml:space="preserve"> </v>
      </c>
      <c r="CL12" s="81">
        <f>IF(CF12=0," ",IF(CC12/CF12*100&gt;200,"СВ.200",CC12/CF12))</f>
        <v>1.6966499473150449</v>
      </c>
      <c r="CM12" s="81">
        <f t="shared" si="62"/>
        <v>1.6966499473150449</v>
      </c>
      <c r="CN12" s="81" t="str">
        <f t="shared" si="62"/>
        <v xml:space="preserve"> </v>
      </c>
      <c r="CO12" s="78">
        <f t="shared" si="16"/>
        <v>8755110</v>
      </c>
      <c r="CP12" s="126">
        <v>8755110</v>
      </c>
      <c r="CQ12" s="78"/>
      <c r="CR12" s="78">
        <f t="shared" si="63"/>
        <v>3916267.64</v>
      </c>
      <c r="CS12" s="126">
        <v>3916267.64</v>
      </c>
      <c r="CT12" s="78"/>
      <c r="CU12" s="78">
        <f t="shared" si="17"/>
        <v>10125557.98</v>
      </c>
      <c r="CV12" s="126">
        <v>10125557.98</v>
      </c>
      <c r="CW12" s="78"/>
      <c r="CX12" s="81">
        <f t="shared" si="64"/>
        <v>0.44731221423831341</v>
      </c>
      <c r="CY12" s="81">
        <f t="shared" si="64"/>
        <v>0.44731221423831341</v>
      </c>
      <c r="CZ12" s="81" t="str">
        <f t="shared" si="64"/>
        <v xml:space="preserve"> </v>
      </c>
      <c r="DA12" s="81">
        <f t="shared" si="65"/>
        <v>0.38677055108818803</v>
      </c>
      <c r="DB12" s="81">
        <f t="shared" si="65"/>
        <v>0.38677055108818803</v>
      </c>
      <c r="DC12" s="82"/>
      <c r="DD12" s="78">
        <v>15934300</v>
      </c>
      <c r="DE12" s="126">
        <v>11036500</v>
      </c>
      <c r="DF12" s="78"/>
      <c r="DG12" s="78">
        <f t="shared" si="18"/>
        <v>7157096.2400000002</v>
      </c>
      <c r="DH12" s="126">
        <v>7157096.2400000002</v>
      </c>
      <c r="DI12" s="78"/>
      <c r="DJ12" s="78">
        <f t="shared" si="19"/>
        <v>12368970.689999999</v>
      </c>
      <c r="DK12" s="126">
        <v>12368970.689999999</v>
      </c>
      <c r="DL12" s="78"/>
      <c r="DM12" s="81">
        <f t="shared" si="20"/>
        <v>0.44916289011754518</v>
      </c>
      <c r="DN12" s="81">
        <f t="shared" si="20"/>
        <v>0.64849329406967793</v>
      </c>
      <c r="DO12" s="81" t="str">
        <f t="shared" si="20"/>
        <v xml:space="preserve"> </v>
      </c>
      <c r="DP12" s="81">
        <f t="shared" si="21"/>
        <v>0.57863313119387794</v>
      </c>
      <c r="DQ12" s="81">
        <f>IF(DK12=0," ",IF(DH12/DK12*100&gt;200,"СВ.200",DH12/DK12))</f>
        <v>0.57863313119387794</v>
      </c>
      <c r="DR12" s="81" t="str">
        <f t="shared" si="21"/>
        <v xml:space="preserve"> </v>
      </c>
      <c r="DS12" s="278">
        <f t="shared" si="22"/>
        <v>0</v>
      </c>
      <c r="DT12" s="126"/>
      <c r="DU12" s="78"/>
      <c r="DV12" s="278">
        <f t="shared" si="23"/>
        <v>2607000</v>
      </c>
      <c r="DW12" s="126">
        <v>2607000</v>
      </c>
      <c r="DX12" s="78"/>
      <c r="DY12" s="278">
        <f t="shared" si="24"/>
        <v>5104000</v>
      </c>
      <c r="DZ12" s="126">
        <v>5104000</v>
      </c>
      <c r="EA12" s="278"/>
      <c r="EB12" s="81" t="str">
        <f t="shared" si="66"/>
        <v xml:space="preserve"> </v>
      </c>
      <c r="EC12" s="81" t="str">
        <f t="shared" si="66"/>
        <v xml:space="preserve"> </v>
      </c>
      <c r="ED12" s="81" t="str">
        <f t="shared" si="66"/>
        <v xml:space="preserve"> </v>
      </c>
      <c r="EE12" s="81">
        <f t="shared" si="67"/>
        <v>0.51077586206896552</v>
      </c>
      <c r="EF12" s="81">
        <f t="shared" si="67"/>
        <v>0.51077586206896552</v>
      </c>
      <c r="EG12" s="81" t="str">
        <f t="shared" si="67"/>
        <v xml:space="preserve"> </v>
      </c>
      <c r="EH12" s="78">
        <f t="shared" si="25"/>
        <v>1514905.01</v>
      </c>
      <c r="EI12" s="126">
        <v>1514905.01</v>
      </c>
      <c r="EJ12" s="78"/>
      <c r="EK12" s="78">
        <f t="shared" si="26"/>
        <v>1640688.49</v>
      </c>
      <c r="EL12" s="126">
        <v>1640688.49</v>
      </c>
      <c r="EM12" s="78"/>
      <c r="EN12" s="78">
        <f t="shared" si="27"/>
        <v>509482.47</v>
      </c>
      <c r="EO12" s="126">
        <v>509482.47</v>
      </c>
      <c r="EP12" s="78"/>
      <c r="EQ12" s="81">
        <f t="shared" si="68"/>
        <v>1.0830306053314853</v>
      </c>
      <c r="ER12" s="81">
        <f t="shared" si="68"/>
        <v>1.0830306053314853</v>
      </c>
      <c r="ES12" s="81" t="str">
        <f t="shared" si="68"/>
        <v xml:space="preserve"> </v>
      </c>
      <c r="ET12" s="81" t="str">
        <f t="shared" si="69"/>
        <v>СВ.200</v>
      </c>
      <c r="EU12" s="81" t="str">
        <f t="shared" si="69"/>
        <v>СВ.200</v>
      </c>
      <c r="EV12" s="81" t="str">
        <f t="shared" si="69"/>
        <v xml:space="preserve"> </v>
      </c>
      <c r="EW12" s="78">
        <f t="shared" si="28"/>
        <v>0</v>
      </c>
      <c r="EX12" s="126">
        <v>0</v>
      </c>
      <c r="EY12" s="78"/>
      <c r="EZ12" s="78">
        <f t="shared" si="29"/>
        <v>0</v>
      </c>
      <c r="FA12" s="126">
        <v>0</v>
      </c>
      <c r="FB12" s="78"/>
      <c r="FC12" s="78">
        <f t="shared" si="30"/>
        <v>67259.37</v>
      </c>
      <c r="FD12" s="126">
        <v>67259.37</v>
      </c>
      <c r="FE12" s="78"/>
      <c r="FF12" s="81" t="str">
        <f t="shared" si="70"/>
        <v xml:space="preserve"> </v>
      </c>
      <c r="FG12" s="81" t="str">
        <f t="shared" si="70"/>
        <v xml:space="preserve"> </v>
      </c>
      <c r="FH12" s="81" t="str">
        <f t="shared" si="70"/>
        <v xml:space="preserve"> </v>
      </c>
      <c r="FI12" s="81">
        <f t="shared" si="71"/>
        <v>0</v>
      </c>
      <c r="FJ12" s="81">
        <f t="shared" si="31"/>
        <v>0</v>
      </c>
      <c r="FK12" s="81" t="str">
        <f t="shared" si="31"/>
        <v xml:space="preserve"> </v>
      </c>
      <c r="FL12" s="78">
        <f t="shared" si="32"/>
        <v>2286900</v>
      </c>
      <c r="FM12" s="83">
        <v>2286900</v>
      </c>
      <c r="FN12" s="78"/>
      <c r="FO12" s="78">
        <f t="shared" si="33"/>
        <v>2464100</v>
      </c>
      <c r="FP12" s="83">
        <v>2464100</v>
      </c>
      <c r="FQ12" s="78"/>
      <c r="FR12" s="78">
        <f t="shared" si="34"/>
        <v>1974000</v>
      </c>
      <c r="FS12" s="83">
        <v>1974000</v>
      </c>
      <c r="FT12" s="78"/>
      <c r="FU12" s="81">
        <f t="shared" si="35"/>
        <v>1.0774848047575321</v>
      </c>
      <c r="FV12" s="81">
        <f t="shared" si="35"/>
        <v>1.0774848047575321</v>
      </c>
      <c r="FW12" s="92" t="str">
        <f t="shared" si="35"/>
        <v xml:space="preserve"> </v>
      </c>
      <c r="FX12" s="81">
        <f t="shared" si="36"/>
        <v>1.2482776089159069</v>
      </c>
      <c r="FY12" s="81">
        <f t="shared" si="36"/>
        <v>1.2482776089159069</v>
      </c>
      <c r="FZ12" s="81" t="str">
        <f t="shared" si="36"/>
        <v xml:space="preserve"> </v>
      </c>
      <c r="GA12" s="279">
        <f>I12/'[1]исп.мун.образ01.07.2025-налогов'!I12</f>
        <v>0.2145086223040984</v>
      </c>
      <c r="GB12" s="280">
        <f>J12/'[1]исп.мун.образ01.07.2025-налогов'!J12</f>
        <v>0.2145086223040984</v>
      </c>
      <c r="GC12" s="87"/>
      <c r="GD12" s="281">
        <f>F12/'[1]исп.мун.образ01.07.2025-налогов'!F12</f>
        <v>0.18237188444867666</v>
      </c>
      <c r="GE12" s="280">
        <f>G12/'[1]исп.мун.образ01.07.2025-налогов'!G12</f>
        <v>0.18237188444867666</v>
      </c>
      <c r="GF12" s="87"/>
      <c r="GG12" s="86">
        <f t="shared" si="37"/>
        <v>0.14927789501121413</v>
      </c>
      <c r="GH12" s="81">
        <f t="shared" si="37"/>
        <v>0.14927789501121413</v>
      </c>
      <c r="GI12" s="87"/>
      <c r="GJ12" s="86">
        <f t="shared" si="38"/>
        <v>0.39363379837613033</v>
      </c>
      <c r="GK12" s="81">
        <f t="shared" si="38"/>
        <v>0.39363379837613033</v>
      </c>
      <c r="GL12" s="81" t="str">
        <f t="shared" si="72"/>
        <v xml:space="preserve"> </v>
      </c>
      <c r="GM12" s="86">
        <f t="shared" si="73"/>
        <v>8.6029128529158689E-3</v>
      </c>
      <c r="GN12" s="81">
        <f t="shared" si="73"/>
        <v>8.6029128529158689E-3</v>
      </c>
      <c r="GO12" s="81" t="str">
        <f t="shared" si="73"/>
        <v xml:space="preserve"> </v>
      </c>
      <c r="GP12" s="86">
        <f t="shared" si="74"/>
        <v>1.1699159267318069E-2</v>
      </c>
      <c r="GQ12" s="81">
        <f t="shared" si="74"/>
        <v>1.1699159267318069E-2</v>
      </c>
      <c r="GR12" s="81" t="str">
        <f t="shared" ref="GR12:GR17" si="76">IF(BA12&lt;=0," ",IF(K12&lt;=0," ",IF(BA12/K12*100&gt;200,"СВ.200",BA12/K12)))</f>
        <v xml:space="preserve"> </v>
      </c>
      <c r="GS12" s="86">
        <f t="shared" si="39"/>
        <v>0.21003328006649086</v>
      </c>
      <c r="GT12" s="81">
        <f t="shared" si="39"/>
        <v>0.21003328006649086</v>
      </c>
      <c r="GU12" s="81" t="str">
        <f t="shared" si="39"/>
        <v xml:space="preserve"> </v>
      </c>
      <c r="GV12" s="86">
        <f t="shared" si="40"/>
        <v>8.2290046247774765E-2</v>
      </c>
      <c r="GW12" s="81">
        <f t="shared" si="40"/>
        <v>8.2290046247774765E-2</v>
      </c>
      <c r="GX12" s="81"/>
      <c r="GY12" s="86">
        <f t="shared" si="41"/>
        <v>1.0568136049572798E-2</v>
      </c>
      <c r="GZ12" s="81">
        <f t="shared" si="41"/>
        <v>1.0568136049572798E-2</v>
      </c>
      <c r="HA12" s="92" t="str">
        <f t="shared" si="41"/>
        <v xml:space="preserve"> </v>
      </c>
      <c r="HB12" s="86">
        <f t="shared" si="42"/>
        <v>3.447474588848369E-2</v>
      </c>
      <c r="HC12" s="81">
        <f t="shared" si="42"/>
        <v>3.447474588848369E-2</v>
      </c>
      <c r="HD12" s="81" t="str">
        <f t="shared" si="75"/>
        <v xml:space="preserve"> </v>
      </c>
      <c r="HE12" s="138"/>
      <c r="HF12" s="138"/>
      <c r="HG12" s="138"/>
      <c r="HH12" s="138"/>
      <c r="HI12" s="138"/>
      <c r="HJ12" s="138"/>
      <c r="HK12" s="138"/>
      <c r="HL12" s="138"/>
      <c r="HM12" s="138"/>
      <c r="HN12" s="138"/>
      <c r="HO12" s="138"/>
      <c r="HP12" s="138"/>
      <c r="HQ12" s="138"/>
      <c r="HR12" s="138"/>
      <c r="HS12" s="138"/>
      <c r="HT12" s="138"/>
      <c r="HU12" s="138"/>
      <c r="HV12" s="138"/>
      <c r="HW12" s="138"/>
      <c r="HX12" s="138"/>
      <c r="HY12" s="138"/>
      <c r="HZ12" s="138"/>
      <c r="IA12" s="138"/>
      <c r="IB12" s="138"/>
      <c r="IC12" s="138"/>
      <c r="ID12" s="138"/>
    </row>
    <row r="13" spans="1:238" s="91" customFormat="1" ht="15.75" outlineLevel="1" x14ac:dyDescent="0.2">
      <c r="A13" s="76">
        <v>4</v>
      </c>
      <c r="B13" s="77" t="s">
        <v>89</v>
      </c>
      <c r="C13" s="78">
        <f t="shared" si="5"/>
        <v>22014981.100000001</v>
      </c>
      <c r="D13" s="274">
        <v>22014981.100000001</v>
      </c>
      <c r="E13" s="78"/>
      <c r="F13" s="78">
        <f t="shared" si="43"/>
        <v>16267427.42</v>
      </c>
      <c r="G13" s="275">
        <v>16267427.42</v>
      </c>
      <c r="H13" s="78"/>
      <c r="I13" s="78">
        <f t="shared" si="6"/>
        <v>30348003.800000004</v>
      </c>
      <c r="J13" s="275">
        <v>30348003.800000004</v>
      </c>
      <c r="K13" s="78"/>
      <c r="L13" s="81">
        <f t="shared" si="44"/>
        <v>0.73892534116234143</v>
      </c>
      <c r="M13" s="81">
        <f t="shared" si="44"/>
        <v>0.73892534116234143</v>
      </c>
      <c r="N13" s="81" t="str">
        <f t="shared" si="44"/>
        <v xml:space="preserve"> </v>
      </c>
      <c r="O13" s="81">
        <f t="shared" si="45"/>
        <v>0.53602956976036753</v>
      </c>
      <c r="P13" s="81">
        <f t="shared" si="45"/>
        <v>0.53602956976036753</v>
      </c>
      <c r="Q13" s="81" t="str">
        <f t="shared" si="45"/>
        <v xml:space="preserve"> </v>
      </c>
      <c r="R13" s="78">
        <f t="shared" si="7"/>
        <v>11000000</v>
      </c>
      <c r="S13" s="126">
        <v>11000000</v>
      </c>
      <c r="T13" s="78"/>
      <c r="U13" s="78">
        <f t="shared" si="46"/>
        <v>11672888.779999999</v>
      </c>
      <c r="V13" s="126">
        <v>11672888.779999999</v>
      </c>
      <c r="W13" s="78"/>
      <c r="X13" s="78">
        <f t="shared" si="8"/>
        <v>14840823.73</v>
      </c>
      <c r="Y13" s="126">
        <v>14840823.73</v>
      </c>
      <c r="Z13" s="78"/>
      <c r="AA13" s="81">
        <f t="shared" si="47"/>
        <v>1.0611717072727271</v>
      </c>
      <c r="AB13" s="81">
        <f t="shared" si="47"/>
        <v>1.0611717072727271</v>
      </c>
      <c r="AC13" s="81" t="str">
        <f t="shared" si="47"/>
        <v xml:space="preserve"> </v>
      </c>
      <c r="AD13" s="81">
        <f t="shared" si="48"/>
        <v>0.78653914313420659</v>
      </c>
      <c r="AE13" s="81">
        <f>IF(Y13=0," ",IF(V13/Y13*100&gt;200,"СВ.200",V13/Y13))</f>
        <v>0.78653914313420659</v>
      </c>
      <c r="AF13" s="81" t="str">
        <f t="shared" si="49"/>
        <v xml:space="preserve"> </v>
      </c>
      <c r="AG13" s="78">
        <f t="shared" si="9"/>
        <v>0</v>
      </c>
      <c r="AH13" s="126">
        <v>0</v>
      </c>
      <c r="AI13" s="78"/>
      <c r="AJ13" s="78">
        <f t="shared" si="50"/>
        <v>0</v>
      </c>
      <c r="AK13" s="83">
        <v>0</v>
      </c>
      <c r="AL13" s="78"/>
      <c r="AM13" s="78">
        <f t="shared" si="10"/>
        <v>0</v>
      </c>
      <c r="AN13" s="83">
        <v>0</v>
      </c>
      <c r="AO13" s="78"/>
      <c r="AP13" s="81" t="str">
        <f t="shared" si="51"/>
        <v xml:space="preserve"> </v>
      </c>
      <c r="AQ13" s="81" t="str">
        <f t="shared" si="51"/>
        <v xml:space="preserve"> </v>
      </c>
      <c r="AR13" s="81" t="str">
        <f t="shared" si="51"/>
        <v xml:space="preserve"> </v>
      </c>
      <c r="AS13" s="81" t="str">
        <f t="shared" si="52"/>
        <v xml:space="preserve"> </v>
      </c>
      <c r="AT13" s="81" t="str">
        <f t="shared" si="52"/>
        <v xml:space="preserve"> </v>
      </c>
      <c r="AU13" s="81" t="str">
        <f t="shared" si="52"/>
        <v xml:space="preserve"> </v>
      </c>
      <c r="AV13" s="78">
        <f t="shared" si="11"/>
        <v>1512000</v>
      </c>
      <c r="AW13" s="126">
        <v>1512000</v>
      </c>
      <c r="AX13" s="78"/>
      <c r="AY13" s="78">
        <f t="shared" si="53"/>
        <v>1179847.75</v>
      </c>
      <c r="AZ13" s="126">
        <v>1179847.75</v>
      </c>
      <c r="BA13" s="78"/>
      <c r="BB13" s="78">
        <f t="shared" si="12"/>
        <v>1051081.5</v>
      </c>
      <c r="BC13" s="126">
        <v>1051081.5</v>
      </c>
      <c r="BD13" s="78"/>
      <c r="BE13" s="81">
        <f>IF(AV13=0," ",IF(AY13/AV13*100&gt;200,"СВ.200",AY13/AV13))</f>
        <v>0.78032258597883597</v>
      </c>
      <c r="BF13" s="81">
        <f t="shared" si="54"/>
        <v>0.78032258597883597</v>
      </c>
      <c r="BG13" s="81" t="str">
        <f t="shared" si="54"/>
        <v xml:space="preserve"> </v>
      </c>
      <c r="BH13" s="81">
        <f t="shared" si="55"/>
        <v>1.1225083402190981</v>
      </c>
      <c r="BI13" s="81">
        <f>IF(BC13=0," ",IF(AZ13/BC13*100&gt;200,"СВ.200",AZ13/BC13))</f>
        <v>1.1225083402190981</v>
      </c>
      <c r="BJ13" s="81" t="str">
        <f t="shared" si="55"/>
        <v xml:space="preserve"> </v>
      </c>
      <c r="BK13" s="78">
        <f t="shared" si="13"/>
        <v>7000</v>
      </c>
      <c r="BL13" s="126">
        <v>7000</v>
      </c>
      <c r="BM13" s="78"/>
      <c r="BN13" s="85">
        <f t="shared" si="56"/>
        <v>5612.25</v>
      </c>
      <c r="BO13" s="126">
        <v>5612.25</v>
      </c>
      <c r="BP13" s="78"/>
      <c r="BQ13" s="85">
        <f t="shared" si="57"/>
        <v>3783.9</v>
      </c>
      <c r="BR13" s="126">
        <v>3783.9</v>
      </c>
      <c r="BS13" s="78"/>
      <c r="BT13" s="81">
        <f t="shared" si="58"/>
        <v>0.80174999999999996</v>
      </c>
      <c r="BU13" s="81">
        <f t="shared" si="58"/>
        <v>0.80174999999999996</v>
      </c>
      <c r="BV13" s="81" t="str">
        <f t="shared" si="58"/>
        <v xml:space="preserve"> </v>
      </c>
      <c r="BW13" s="81">
        <f>IF(BQ13=0," ",IF(BN13/BQ13*100&gt;200,"СВ.200",BN13/BQ13))</f>
        <v>1.4831919448188378</v>
      </c>
      <c r="BX13" s="81">
        <f t="shared" si="59"/>
        <v>1.4831919448188378</v>
      </c>
      <c r="BY13" s="81" t="str">
        <f t="shared" si="59"/>
        <v xml:space="preserve"> </v>
      </c>
      <c r="BZ13" s="78">
        <f t="shared" si="14"/>
        <v>10000</v>
      </c>
      <c r="CA13" s="126">
        <v>10000</v>
      </c>
      <c r="CB13" s="78"/>
      <c r="CC13" s="78">
        <f t="shared" si="60"/>
        <v>9477.6200000000008</v>
      </c>
      <c r="CD13" s="126">
        <v>9477.6200000000008</v>
      </c>
      <c r="CE13" s="78"/>
      <c r="CF13" s="78">
        <f t="shared" si="15"/>
        <v>34911.89</v>
      </c>
      <c r="CG13" s="126">
        <v>34911.89</v>
      </c>
      <c r="CH13" s="78"/>
      <c r="CI13" s="81">
        <f>IF(CC13=0," ",IF(CC13/BZ13*100&gt;200,"СВ.200",CC13/BZ13))</f>
        <v>0.9477620000000001</v>
      </c>
      <c r="CJ13" s="81">
        <f>IF(CD13=0," ",IF(CD13/CA13*100&gt;200,"СВ.200",CD13/CA13))</f>
        <v>0.9477620000000001</v>
      </c>
      <c r="CK13" s="81" t="str">
        <f t="shared" si="61"/>
        <v xml:space="preserve"> </v>
      </c>
      <c r="CL13" s="81">
        <f t="shared" si="62"/>
        <v>0.27147255562503209</v>
      </c>
      <c r="CM13" s="81">
        <f t="shared" si="62"/>
        <v>0.27147255562503209</v>
      </c>
      <c r="CN13" s="81" t="str">
        <f t="shared" si="62"/>
        <v xml:space="preserve"> </v>
      </c>
      <c r="CO13" s="78">
        <f t="shared" si="16"/>
        <v>500000</v>
      </c>
      <c r="CP13" s="126">
        <v>500000</v>
      </c>
      <c r="CQ13" s="78"/>
      <c r="CR13" s="78">
        <f t="shared" si="63"/>
        <v>215970.48</v>
      </c>
      <c r="CS13" s="126">
        <v>215970.48</v>
      </c>
      <c r="CT13" s="78"/>
      <c r="CU13" s="78">
        <f t="shared" si="17"/>
        <v>444300</v>
      </c>
      <c r="CV13" s="126">
        <v>444300</v>
      </c>
      <c r="CW13" s="78"/>
      <c r="CX13" s="81">
        <f t="shared" si="64"/>
        <v>0.43194096000000004</v>
      </c>
      <c r="CY13" s="81">
        <f>IF(CP13=0," ",IF(CS13/CP13*100&gt;200,"СВ.200",CS13/CP13))</f>
        <v>0.43194096000000004</v>
      </c>
      <c r="CZ13" s="81" t="str">
        <f t="shared" si="64"/>
        <v xml:space="preserve"> </v>
      </c>
      <c r="DA13" s="81">
        <f>IF(CU13=0," ",IF(CR13/CU13*100&gt;200,"СВ.200",CR13/CU13))</f>
        <v>0.48609155975692103</v>
      </c>
      <c r="DB13" s="81">
        <f t="shared" si="65"/>
        <v>0.48609155975692103</v>
      </c>
      <c r="DC13" s="82"/>
      <c r="DD13" s="78">
        <v>6000000</v>
      </c>
      <c r="DE13" s="126">
        <v>7000000</v>
      </c>
      <c r="DF13" s="78"/>
      <c r="DG13" s="78">
        <f t="shared" si="18"/>
        <v>2428611.75</v>
      </c>
      <c r="DH13" s="126">
        <v>2428611.75</v>
      </c>
      <c r="DI13" s="78"/>
      <c r="DJ13" s="78">
        <f t="shared" si="19"/>
        <v>12798110.74</v>
      </c>
      <c r="DK13" s="126">
        <v>12798110.74</v>
      </c>
      <c r="DL13" s="78"/>
      <c r="DM13" s="81">
        <f t="shared" si="20"/>
        <v>0.40476862499999999</v>
      </c>
      <c r="DN13" s="81">
        <f t="shared" si="20"/>
        <v>0.34694453571428574</v>
      </c>
      <c r="DO13" s="81" t="str">
        <f t="shared" si="20"/>
        <v xml:space="preserve"> </v>
      </c>
      <c r="DP13" s="81">
        <f t="shared" si="21"/>
        <v>0.18976330173558101</v>
      </c>
      <c r="DQ13" s="81">
        <f>IF(DK13=0," ",IF(DH13/DK13*100&gt;200,"СВ.200",DH13/DK13))</f>
        <v>0.18976330173558101</v>
      </c>
      <c r="DR13" s="81" t="str">
        <f t="shared" si="21"/>
        <v xml:space="preserve"> </v>
      </c>
      <c r="DS13" s="278">
        <f t="shared" si="22"/>
        <v>0</v>
      </c>
      <c r="DT13" s="126"/>
      <c r="DU13" s="78"/>
      <c r="DV13" s="278">
        <f t="shared" si="23"/>
        <v>0</v>
      </c>
      <c r="DW13" s="126">
        <v>0</v>
      </c>
      <c r="DX13" s="78"/>
      <c r="DY13" s="278">
        <f t="shared" si="24"/>
        <v>0</v>
      </c>
      <c r="DZ13" s="126">
        <v>0</v>
      </c>
      <c r="EA13" s="278"/>
      <c r="EB13" s="81" t="str">
        <f t="shared" si="66"/>
        <v xml:space="preserve"> </v>
      </c>
      <c r="EC13" s="81" t="str">
        <f t="shared" si="66"/>
        <v xml:space="preserve"> </v>
      </c>
      <c r="ED13" s="81" t="str">
        <f t="shared" si="66"/>
        <v xml:space="preserve"> </v>
      </c>
      <c r="EE13" s="81" t="str">
        <f t="shared" si="67"/>
        <v xml:space="preserve"> </v>
      </c>
      <c r="EF13" s="81" t="str">
        <f t="shared" si="67"/>
        <v xml:space="preserve"> </v>
      </c>
      <c r="EG13" s="81" t="str">
        <f t="shared" si="67"/>
        <v xml:space="preserve"> </v>
      </c>
      <c r="EH13" s="78">
        <f t="shared" si="25"/>
        <v>322245</v>
      </c>
      <c r="EI13" s="126">
        <v>322245</v>
      </c>
      <c r="EJ13" s="78"/>
      <c r="EK13" s="78">
        <f t="shared" si="26"/>
        <v>72452.59</v>
      </c>
      <c r="EL13" s="126">
        <v>72452.59</v>
      </c>
      <c r="EM13" s="78"/>
      <c r="EN13" s="78">
        <f t="shared" si="27"/>
        <v>107816.32000000001</v>
      </c>
      <c r="EO13" s="126">
        <v>107816.32000000001</v>
      </c>
      <c r="EP13" s="78"/>
      <c r="EQ13" s="81">
        <f>IF(EK13=0," ",IF(EK13/EH13*100&gt;200,"СВ.200",EK13/EH13))</f>
        <v>0.22483697186922993</v>
      </c>
      <c r="ER13" s="81">
        <f>IF(EL13=0," ",IF(EL13/EI13*100&gt;200,"СВ.200",EL13/EI13))</f>
        <v>0.22483697186922993</v>
      </c>
      <c r="ES13" s="81" t="str">
        <f t="shared" si="68"/>
        <v xml:space="preserve"> </v>
      </c>
      <c r="ET13" s="81">
        <f>IF(EK13=0," ",IF(EK13/EN13*100&gt;200,"СВ.200",EK13/EN13))</f>
        <v>0.67200021295477341</v>
      </c>
      <c r="EU13" s="81">
        <f>IF(EL13=0," ",IF(EL13/EO13*100&gt;200,"СВ.200",EL13/EO13))</f>
        <v>0.67200021295477341</v>
      </c>
      <c r="EV13" s="81" t="str">
        <f t="shared" si="69"/>
        <v xml:space="preserve"> </v>
      </c>
      <c r="EW13" s="78">
        <f t="shared" si="28"/>
        <v>97838</v>
      </c>
      <c r="EX13" s="126">
        <v>97838</v>
      </c>
      <c r="EY13" s="78"/>
      <c r="EZ13" s="78">
        <f t="shared" si="29"/>
        <v>44596.46</v>
      </c>
      <c r="FA13" s="126">
        <v>44596.46</v>
      </c>
      <c r="FB13" s="78"/>
      <c r="FC13" s="78">
        <f t="shared" si="30"/>
        <v>95828.479999999996</v>
      </c>
      <c r="FD13" s="126">
        <v>95828.479999999996</v>
      </c>
      <c r="FE13" s="78"/>
      <c r="FF13" s="81">
        <f t="shared" si="70"/>
        <v>0.45581941576892415</v>
      </c>
      <c r="FG13" s="81">
        <f t="shared" si="70"/>
        <v>0.45581941576892415</v>
      </c>
      <c r="FH13" s="81" t="str">
        <f t="shared" si="70"/>
        <v xml:space="preserve"> </v>
      </c>
      <c r="FI13" s="81">
        <f t="shared" si="71"/>
        <v>0.4653779335746534</v>
      </c>
      <c r="FJ13" s="81">
        <f t="shared" si="31"/>
        <v>0.4653779335746534</v>
      </c>
      <c r="FK13" s="81" t="str">
        <f t="shared" si="31"/>
        <v xml:space="preserve"> </v>
      </c>
      <c r="FL13" s="78">
        <f t="shared" si="32"/>
        <v>565898.1</v>
      </c>
      <c r="FM13" s="83">
        <v>565898.1</v>
      </c>
      <c r="FN13" s="78"/>
      <c r="FO13" s="78">
        <f t="shared" si="33"/>
        <v>248300</v>
      </c>
      <c r="FP13" s="83">
        <v>248300</v>
      </c>
      <c r="FQ13" s="78"/>
      <c r="FR13" s="78">
        <f t="shared" si="34"/>
        <v>433727.72</v>
      </c>
      <c r="FS13" s="83">
        <v>433727.72</v>
      </c>
      <c r="FT13" s="78"/>
      <c r="FU13" s="81">
        <f t="shared" si="35"/>
        <v>0.438771573892897</v>
      </c>
      <c r="FV13" s="81">
        <f t="shared" si="35"/>
        <v>0.438771573892897</v>
      </c>
      <c r="FW13" s="92" t="str">
        <f t="shared" si="35"/>
        <v xml:space="preserve"> </v>
      </c>
      <c r="FX13" s="81">
        <f t="shared" si="36"/>
        <v>0.57247897367500522</v>
      </c>
      <c r="FY13" s="81">
        <f t="shared" si="36"/>
        <v>0.57247897367500522</v>
      </c>
      <c r="FZ13" s="81" t="str">
        <f t="shared" si="36"/>
        <v xml:space="preserve"> </v>
      </c>
      <c r="GA13" s="279">
        <f>I13/'[1]исп.мун.образ01.07.2025-налогов'!I13</f>
        <v>0.35329794233300604</v>
      </c>
      <c r="GB13" s="280">
        <f>J13/'[1]исп.мун.образ01.07.2025-налогов'!J13</f>
        <v>0.35329794233300604</v>
      </c>
      <c r="GC13" s="87"/>
      <c r="GD13" s="281">
        <f>F13/'[1]исп.мун.образ01.07.2025-налогов'!F13</f>
        <v>0.20299927036726445</v>
      </c>
      <c r="GE13" s="280">
        <f>G13/'[1]исп.мун.образ01.07.2025-налогов'!G13</f>
        <v>0.20299927036726445</v>
      </c>
      <c r="GF13" s="87"/>
      <c r="GG13" s="86">
        <f t="shared" si="37"/>
        <v>0.48902141398835591</v>
      </c>
      <c r="GH13" s="81">
        <f t="shared" si="37"/>
        <v>0.48902141398835591</v>
      </c>
      <c r="GI13" s="87"/>
      <c r="GJ13" s="86">
        <f t="shared" si="38"/>
        <v>0.71756206304930292</v>
      </c>
      <c r="GK13" s="81">
        <f t="shared" si="38"/>
        <v>0.71756206304930292</v>
      </c>
      <c r="GL13" s="81" t="str">
        <f t="shared" si="72"/>
        <v xml:space="preserve"> </v>
      </c>
      <c r="GM13" s="86">
        <f t="shared" si="73"/>
        <v>3.4634287873655793E-2</v>
      </c>
      <c r="GN13" s="81">
        <f t="shared" si="73"/>
        <v>3.4634287873655793E-2</v>
      </c>
      <c r="GO13" s="81" t="str">
        <f t="shared" si="73"/>
        <v xml:space="preserve"> </v>
      </c>
      <c r="GP13" s="86">
        <f t="shared" si="74"/>
        <v>7.2528232002402257E-2</v>
      </c>
      <c r="GQ13" s="81">
        <f t="shared" si="74"/>
        <v>7.2528232002402257E-2</v>
      </c>
      <c r="GR13" s="81" t="str">
        <f t="shared" si="76"/>
        <v xml:space="preserve"> </v>
      </c>
      <c r="GS13" s="86">
        <f t="shared" si="39"/>
        <v>1.4640172148653808E-2</v>
      </c>
      <c r="GT13" s="81">
        <f t="shared" si="39"/>
        <v>1.4640172148653808E-2</v>
      </c>
      <c r="GU13" s="81" t="str">
        <f t="shared" si="39"/>
        <v xml:space="preserve"> </v>
      </c>
      <c r="GV13" s="86">
        <f t="shared" si="40"/>
        <v>1.32762528717033E-2</v>
      </c>
      <c r="GW13" s="81">
        <f t="shared" si="40"/>
        <v>1.32762528717033E-2</v>
      </c>
      <c r="GX13" s="81"/>
      <c r="GY13" s="86">
        <f t="shared" si="41"/>
        <v>3.5526659582136993E-3</v>
      </c>
      <c r="GZ13" s="81">
        <f t="shared" si="41"/>
        <v>3.5526659582136993E-3</v>
      </c>
      <c r="HA13" s="92" t="str">
        <f t="shared" si="41"/>
        <v xml:space="preserve"> </v>
      </c>
      <c r="HB13" s="86">
        <f t="shared" si="42"/>
        <v>4.4538443682203312E-3</v>
      </c>
      <c r="HC13" s="81">
        <f t="shared" si="42"/>
        <v>4.4538443682203312E-3</v>
      </c>
      <c r="HD13" s="81" t="str">
        <f t="shared" si="75"/>
        <v xml:space="preserve"> </v>
      </c>
      <c r="HE13" s="138"/>
      <c r="HF13" s="138"/>
      <c r="HG13" s="138"/>
      <c r="HH13" s="138"/>
      <c r="HI13" s="138"/>
      <c r="HJ13" s="138"/>
      <c r="HK13" s="138"/>
      <c r="HL13" s="138"/>
      <c r="HM13" s="138"/>
      <c r="HN13" s="138"/>
      <c r="HO13" s="138"/>
      <c r="HP13" s="138"/>
      <c r="HQ13" s="138"/>
      <c r="HR13" s="138"/>
      <c r="HS13" s="138"/>
      <c r="HT13" s="138"/>
      <c r="HU13" s="138"/>
      <c r="HV13" s="138"/>
      <c r="HW13" s="138"/>
      <c r="HX13" s="138"/>
      <c r="HY13" s="138"/>
      <c r="HZ13" s="138"/>
      <c r="IA13" s="138"/>
      <c r="IB13" s="138"/>
      <c r="IC13" s="138"/>
      <c r="ID13" s="138"/>
    </row>
    <row r="14" spans="1:238" s="91" customFormat="1" ht="15.75" outlineLevel="1" x14ac:dyDescent="0.2">
      <c r="A14" s="76">
        <v>5</v>
      </c>
      <c r="B14" s="77" t="s">
        <v>90</v>
      </c>
      <c r="C14" s="78">
        <f t="shared" si="5"/>
        <v>58935720</v>
      </c>
      <c r="D14" s="274">
        <v>58935720</v>
      </c>
      <c r="E14" s="78"/>
      <c r="F14" s="78">
        <f t="shared" si="43"/>
        <v>53980171.780000001</v>
      </c>
      <c r="G14" s="275">
        <v>53980171.780000001</v>
      </c>
      <c r="H14" s="78"/>
      <c r="I14" s="78">
        <f t="shared" si="6"/>
        <v>14409612.879999999</v>
      </c>
      <c r="J14" s="275">
        <v>14409612.879999999</v>
      </c>
      <c r="K14" s="78"/>
      <c r="L14" s="81">
        <f t="shared" si="44"/>
        <v>0.91591604853559105</v>
      </c>
      <c r="M14" s="81">
        <f t="shared" si="44"/>
        <v>0.91591604853559105</v>
      </c>
      <c r="N14" s="81" t="str">
        <f t="shared" si="44"/>
        <v xml:space="preserve"> </v>
      </c>
      <c r="O14" s="81" t="str">
        <f t="shared" si="45"/>
        <v>СВ.200</v>
      </c>
      <c r="P14" s="81" t="str">
        <f t="shared" si="45"/>
        <v>СВ.200</v>
      </c>
      <c r="Q14" s="81" t="str">
        <f t="shared" si="45"/>
        <v xml:space="preserve"> </v>
      </c>
      <c r="R14" s="78">
        <f t="shared" si="7"/>
        <v>5502212</v>
      </c>
      <c r="S14" s="126">
        <v>5502212</v>
      </c>
      <c r="T14" s="78"/>
      <c r="U14" s="78">
        <f t="shared" si="46"/>
        <v>3367856.23</v>
      </c>
      <c r="V14" s="126">
        <v>3367856.23</v>
      </c>
      <c r="W14" s="78"/>
      <c r="X14" s="78">
        <f t="shared" si="8"/>
        <v>3753381.97</v>
      </c>
      <c r="Y14" s="126">
        <v>3753381.97</v>
      </c>
      <c r="Z14" s="78"/>
      <c r="AA14" s="81">
        <f t="shared" si="47"/>
        <v>0.61209132436191116</v>
      </c>
      <c r="AB14" s="81">
        <f t="shared" si="47"/>
        <v>0.61209132436191116</v>
      </c>
      <c r="AC14" s="81" t="str">
        <f t="shared" si="47"/>
        <v xml:space="preserve"> </v>
      </c>
      <c r="AD14" s="81">
        <f t="shared" si="48"/>
        <v>0.89728576971876906</v>
      </c>
      <c r="AE14" s="81">
        <f>IF(Y14=0," ",IF(V14/Y14*100&gt;200,"СВ.200",V14/Y14))</f>
        <v>0.89728576971876906</v>
      </c>
      <c r="AF14" s="81" t="str">
        <f t="shared" si="49"/>
        <v xml:space="preserve"> </v>
      </c>
      <c r="AG14" s="78">
        <f t="shared" si="9"/>
        <v>1371800</v>
      </c>
      <c r="AH14" s="126">
        <v>1371800</v>
      </c>
      <c r="AI14" s="78"/>
      <c r="AJ14" s="78">
        <f t="shared" si="50"/>
        <v>743449.33</v>
      </c>
      <c r="AK14" s="83">
        <v>743449.33</v>
      </c>
      <c r="AL14" s="78"/>
      <c r="AM14" s="78">
        <f t="shared" si="10"/>
        <v>497751.76</v>
      </c>
      <c r="AN14" s="83">
        <v>497751.76</v>
      </c>
      <c r="AO14" s="78"/>
      <c r="AP14" s="81">
        <f>IF(AJ14=0," ",IF(AJ14/AG14*100&gt;200,"СВ.200",AJ14/AG14))</f>
        <v>0.54195169120863096</v>
      </c>
      <c r="AQ14" s="81">
        <f>IF(AK14=0," ",IF(AK14/AH14*100&gt;200,"СВ.200",AK14/AH14))</f>
        <v>0.54195169120863096</v>
      </c>
      <c r="AR14" s="81" t="str">
        <f t="shared" si="51"/>
        <v xml:space="preserve"> </v>
      </c>
      <c r="AS14" s="81">
        <f>IF(AJ14=0," ",IF(AM14/AJ14*100&gt;200,"СВ.200",AM14/AJ14))</f>
        <v>0.66951672415926455</v>
      </c>
      <c r="AT14" s="81">
        <f>IF(AK14=0," ",IF(AN14/AK14*100&gt;200,"СВ.200",AN14/AK14))</f>
        <v>0.66951672415926455</v>
      </c>
      <c r="AU14" s="81" t="str">
        <f t="shared" si="52"/>
        <v xml:space="preserve"> </v>
      </c>
      <c r="AV14" s="78">
        <f t="shared" si="11"/>
        <v>145700</v>
      </c>
      <c r="AW14" s="126">
        <v>145700</v>
      </c>
      <c r="AX14" s="78"/>
      <c r="AY14" s="78">
        <f t="shared" si="53"/>
        <v>83863.100000000006</v>
      </c>
      <c r="AZ14" s="126">
        <v>83863.100000000006</v>
      </c>
      <c r="BA14" s="78"/>
      <c r="BB14" s="78">
        <f t="shared" si="12"/>
        <v>78327.92</v>
      </c>
      <c r="BC14" s="126">
        <v>78327.92</v>
      </c>
      <c r="BD14" s="78"/>
      <c r="BE14" s="81">
        <f>IF(AV14=0," ",IF(AY14/AV14*100&gt;200,"СВ.200",AY14/AV14))</f>
        <v>0.57558750857927254</v>
      </c>
      <c r="BF14" s="81">
        <f>IF(AW14=0," ",IF(AZ14/AW14*100&gt;200,"СВ.200",AZ14/AW14))</f>
        <v>0.57558750857927254</v>
      </c>
      <c r="BG14" s="81" t="str">
        <f t="shared" si="54"/>
        <v xml:space="preserve"> </v>
      </c>
      <c r="BH14" s="81">
        <f t="shared" si="55"/>
        <v>1.0706667558643204</v>
      </c>
      <c r="BI14" s="81">
        <f t="shared" si="55"/>
        <v>1.0706667558643204</v>
      </c>
      <c r="BJ14" s="81" t="str">
        <f t="shared" si="55"/>
        <v xml:space="preserve"> </v>
      </c>
      <c r="BK14" s="78">
        <f t="shared" si="13"/>
        <v>577600</v>
      </c>
      <c r="BL14" s="126">
        <v>577600</v>
      </c>
      <c r="BM14" s="78"/>
      <c r="BN14" s="85">
        <f t="shared" si="56"/>
        <v>317882.23999999999</v>
      </c>
      <c r="BO14" s="126">
        <v>317882.23999999999</v>
      </c>
      <c r="BP14" s="78"/>
      <c r="BQ14" s="85">
        <f t="shared" si="57"/>
        <v>260881.67</v>
      </c>
      <c r="BR14" s="126">
        <v>260881.67</v>
      </c>
      <c r="BS14" s="78"/>
      <c r="BT14" s="81">
        <f t="shared" si="58"/>
        <v>0.55035013850415515</v>
      </c>
      <c r="BU14" s="81">
        <f t="shared" si="58"/>
        <v>0.55035013850415515</v>
      </c>
      <c r="BV14" s="81" t="str">
        <f t="shared" si="58"/>
        <v xml:space="preserve"> </v>
      </c>
      <c r="BW14" s="81">
        <f t="shared" si="59"/>
        <v>1.2184920466048841</v>
      </c>
      <c r="BX14" s="81">
        <f t="shared" si="59"/>
        <v>1.2184920466048841</v>
      </c>
      <c r="BY14" s="81" t="str">
        <f t="shared" si="59"/>
        <v xml:space="preserve"> </v>
      </c>
      <c r="BZ14" s="78">
        <f t="shared" si="14"/>
        <v>0</v>
      </c>
      <c r="CA14" s="126">
        <v>0</v>
      </c>
      <c r="CB14" s="78"/>
      <c r="CC14" s="78">
        <f t="shared" si="60"/>
        <v>0</v>
      </c>
      <c r="CD14" s="126">
        <v>0</v>
      </c>
      <c r="CE14" s="78"/>
      <c r="CF14" s="78">
        <f t="shared" si="15"/>
        <v>0</v>
      </c>
      <c r="CG14" s="126">
        <v>0</v>
      </c>
      <c r="CH14" s="78"/>
      <c r="CI14" s="81" t="str">
        <f t="shared" si="61"/>
        <v xml:space="preserve"> </v>
      </c>
      <c r="CJ14" s="81" t="str">
        <f t="shared" si="61"/>
        <v xml:space="preserve"> </v>
      </c>
      <c r="CK14" s="81" t="str">
        <f t="shared" si="61"/>
        <v xml:space="preserve"> </v>
      </c>
      <c r="CL14" s="81" t="str">
        <f t="shared" si="62"/>
        <v xml:space="preserve"> </v>
      </c>
      <c r="CM14" s="81" t="str">
        <f t="shared" si="62"/>
        <v xml:space="preserve"> </v>
      </c>
      <c r="CN14" s="81" t="str">
        <f t="shared" si="62"/>
        <v xml:space="preserve"> </v>
      </c>
      <c r="CO14" s="78">
        <f t="shared" si="16"/>
        <v>232100</v>
      </c>
      <c r="CP14" s="126">
        <v>232100</v>
      </c>
      <c r="CQ14" s="78"/>
      <c r="CR14" s="78">
        <f t="shared" si="63"/>
        <v>0</v>
      </c>
      <c r="CS14" s="126">
        <v>0</v>
      </c>
      <c r="CT14" s="78"/>
      <c r="CU14" s="78">
        <f t="shared" si="17"/>
        <v>1759304.93</v>
      </c>
      <c r="CV14" s="126">
        <v>1759304.93</v>
      </c>
      <c r="CW14" s="78"/>
      <c r="CX14" s="81">
        <f t="shared" si="64"/>
        <v>0</v>
      </c>
      <c r="CY14" s="81">
        <f t="shared" si="64"/>
        <v>0</v>
      </c>
      <c r="CZ14" s="81" t="str">
        <f t="shared" si="64"/>
        <v xml:space="preserve"> </v>
      </c>
      <c r="DA14" s="81">
        <f t="shared" si="65"/>
        <v>0</v>
      </c>
      <c r="DB14" s="81">
        <f t="shared" si="65"/>
        <v>0</v>
      </c>
      <c r="DC14" s="82"/>
      <c r="DD14" s="78">
        <v>4149723.04</v>
      </c>
      <c r="DE14" s="126">
        <v>1451200</v>
      </c>
      <c r="DF14" s="78"/>
      <c r="DG14" s="78">
        <f t="shared" si="18"/>
        <v>2133303.12</v>
      </c>
      <c r="DH14" s="126">
        <v>2133303.12</v>
      </c>
      <c r="DI14" s="78"/>
      <c r="DJ14" s="78">
        <f t="shared" si="19"/>
        <v>3170899.56</v>
      </c>
      <c r="DK14" s="126">
        <v>3170899.56</v>
      </c>
      <c r="DL14" s="78"/>
      <c r="DM14" s="81">
        <f>IF(DD14=0," ",IF(DG14/DD14*100&gt;200,"СВ.200",DG14/DD14))</f>
        <v>0.51408325313199699</v>
      </c>
      <c r="DN14" s="81">
        <f t="shared" si="20"/>
        <v>1.4700269570011026</v>
      </c>
      <c r="DO14" s="81" t="str">
        <f t="shared" si="20"/>
        <v xml:space="preserve"> </v>
      </c>
      <c r="DP14" s="81">
        <f>IF(DJ14&lt;=0," ",IF(DG14/DJ14*100&gt;200,"СВ.200",DG14/DJ14))</f>
        <v>0.67277536851403774</v>
      </c>
      <c r="DQ14" s="81">
        <f>IF(DK14&lt;=0," ",IF(DH14/DK14*100&gt;200,"СВ.200",DH14/DK14))</f>
        <v>0.67277536851403774</v>
      </c>
      <c r="DR14" s="81" t="str">
        <f t="shared" si="21"/>
        <v xml:space="preserve"> </v>
      </c>
      <c r="DS14" s="278">
        <f t="shared" si="22"/>
        <v>0</v>
      </c>
      <c r="DT14" s="126"/>
      <c r="DU14" s="78"/>
      <c r="DV14" s="278">
        <f t="shared" si="23"/>
        <v>0</v>
      </c>
      <c r="DW14" s="126">
        <v>0</v>
      </c>
      <c r="DX14" s="78"/>
      <c r="DY14" s="278">
        <f t="shared" si="24"/>
        <v>953430</v>
      </c>
      <c r="DZ14" s="126">
        <v>953430</v>
      </c>
      <c r="EA14" s="278"/>
      <c r="EB14" s="81" t="str">
        <f t="shared" si="66"/>
        <v xml:space="preserve"> </v>
      </c>
      <c r="EC14" s="81" t="str">
        <f t="shared" si="66"/>
        <v xml:space="preserve"> </v>
      </c>
      <c r="ED14" s="81" t="str">
        <f t="shared" si="66"/>
        <v xml:space="preserve"> </v>
      </c>
      <c r="EE14" s="81">
        <f t="shared" si="67"/>
        <v>0</v>
      </c>
      <c r="EF14" s="81" t="str">
        <f>IF(DW14=0," ",IF(DW14/DZ14*100&gt;200,"СВ.200",DW14/DZ14))</f>
        <v xml:space="preserve"> </v>
      </c>
      <c r="EG14" s="81" t="str">
        <f t="shared" si="67"/>
        <v xml:space="preserve"> </v>
      </c>
      <c r="EH14" s="78">
        <f t="shared" si="25"/>
        <v>96900</v>
      </c>
      <c r="EI14" s="126">
        <v>96900</v>
      </c>
      <c r="EJ14" s="78"/>
      <c r="EK14" s="78">
        <f t="shared" si="26"/>
        <v>191290.45</v>
      </c>
      <c r="EL14" s="126">
        <v>191290.45</v>
      </c>
      <c r="EM14" s="78"/>
      <c r="EN14" s="78">
        <f t="shared" si="27"/>
        <v>109922.43</v>
      </c>
      <c r="EO14" s="126">
        <v>109922.43</v>
      </c>
      <c r="EP14" s="78"/>
      <c r="EQ14" s="81">
        <f t="shared" si="68"/>
        <v>1.9741016511867906</v>
      </c>
      <c r="ER14" s="81">
        <f t="shared" si="68"/>
        <v>1.9741016511867906</v>
      </c>
      <c r="ES14" s="81" t="str">
        <f t="shared" si="68"/>
        <v xml:space="preserve"> </v>
      </c>
      <c r="ET14" s="81">
        <f t="shared" si="69"/>
        <v>1.7402312703603806</v>
      </c>
      <c r="EU14" s="81">
        <f t="shared" si="69"/>
        <v>1.7402312703603806</v>
      </c>
      <c r="EV14" s="81" t="str">
        <f t="shared" si="69"/>
        <v xml:space="preserve"> </v>
      </c>
      <c r="EW14" s="78">
        <f t="shared" si="28"/>
        <v>485589.71</v>
      </c>
      <c r="EX14" s="126">
        <v>485589.71</v>
      </c>
      <c r="EY14" s="78"/>
      <c r="EZ14" s="78">
        <f t="shared" si="29"/>
        <v>485589.71</v>
      </c>
      <c r="FA14" s="126">
        <v>485589.71</v>
      </c>
      <c r="FB14" s="78"/>
      <c r="FC14" s="78">
        <f t="shared" si="30"/>
        <v>150000</v>
      </c>
      <c r="FD14" s="126">
        <v>150000</v>
      </c>
      <c r="FE14" s="78"/>
      <c r="FF14" s="81">
        <f t="shared" si="70"/>
        <v>1</v>
      </c>
      <c r="FG14" s="81">
        <f t="shared" si="70"/>
        <v>1</v>
      </c>
      <c r="FH14" s="81" t="str">
        <f t="shared" si="70"/>
        <v xml:space="preserve"> </v>
      </c>
      <c r="FI14" s="81" t="str">
        <f>IF(EZ14=0," ",IF(EZ14/FC14*100&gt;200,"СВ.200",EZ14/FC14))</f>
        <v>СВ.200</v>
      </c>
      <c r="FJ14" s="81" t="str">
        <f>IF(FA14=0," ",IF(FA14/FD14*100&gt;200,"СВ.200",FA14/FD14))</f>
        <v>СВ.200</v>
      </c>
      <c r="FK14" s="81" t="str">
        <f t="shared" si="31"/>
        <v xml:space="preserve"> </v>
      </c>
      <c r="FL14" s="78">
        <f t="shared" si="32"/>
        <v>1100310.21</v>
      </c>
      <c r="FM14" s="83">
        <v>1100310.21</v>
      </c>
      <c r="FN14" s="78"/>
      <c r="FO14" s="78">
        <f t="shared" si="33"/>
        <v>1096516.6599999999</v>
      </c>
      <c r="FP14" s="83">
        <v>1096516.6599999999</v>
      </c>
      <c r="FQ14" s="78"/>
      <c r="FR14" s="78">
        <f t="shared" si="34"/>
        <v>1003959.83</v>
      </c>
      <c r="FS14" s="83">
        <v>1003959.83</v>
      </c>
      <c r="FT14" s="78"/>
      <c r="FU14" s="81">
        <f t="shared" si="35"/>
        <v>0.99655229046724914</v>
      </c>
      <c r="FV14" s="81">
        <f t="shared" si="35"/>
        <v>0.99655229046724914</v>
      </c>
      <c r="FW14" s="92" t="str">
        <f t="shared" si="35"/>
        <v xml:space="preserve"> </v>
      </c>
      <c r="FX14" s="81">
        <f>IF(FO14=0," ",IF(FO14/FR14*100&gt;200,"СВ.200",FO14/FR14))</f>
        <v>1.0921917662781389</v>
      </c>
      <c r="FY14" s="81">
        <f>IF(FP14=0," ",IF(FP14/FS14*100&gt;200,"СВ.200",FP14/FS14))</f>
        <v>1.0921917662781389</v>
      </c>
      <c r="FZ14" s="81" t="str">
        <f t="shared" si="36"/>
        <v xml:space="preserve"> </v>
      </c>
      <c r="GA14" s="279">
        <f>I14/'[1]исп.мун.образ01.07.2025-налогов'!I14</f>
        <v>0.12037760309453462</v>
      </c>
      <c r="GB14" s="280">
        <f>J14/'[1]исп.мун.образ01.07.2025-налогов'!J14</f>
        <v>0.12037760309453462</v>
      </c>
      <c r="GC14" s="87"/>
      <c r="GD14" s="281">
        <f>F14/'[1]исп.мун.образ01.07.2025-налогов'!F14</f>
        <v>0.30146873327393314</v>
      </c>
      <c r="GE14" s="280">
        <f>G14/'[1]исп.мун.образ01.07.2025-налогов'!G14</f>
        <v>0.30146873327393314</v>
      </c>
      <c r="GF14" s="87"/>
      <c r="GG14" s="86">
        <f t="shared" si="37"/>
        <v>0.2604776409510316</v>
      </c>
      <c r="GH14" s="81">
        <f t="shared" si="37"/>
        <v>0.2604776409510316</v>
      </c>
      <c r="GI14" s="87"/>
      <c r="GJ14" s="86">
        <f t="shared" si="38"/>
        <v>6.2390617127450719E-2</v>
      </c>
      <c r="GK14" s="81">
        <f t="shared" si="38"/>
        <v>6.2390617127450719E-2</v>
      </c>
      <c r="GL14" s="81" t="str">
        <f t="shared" si="72"/>
        <v xml:space="preserve"> </v>
      </c>
      <c r="GM14" s="86">
        <f t="shared" si="73"/>
        <v>5.4358101534230808E-3</v>
      </c>
      <c r="GN14" s="81">
        <f t="shared" si="73"/>
        <v>5.4358101534230808E-3</v>
      </c>
      <c r="GO14" s="81" t="str">
        <f t="shared" si="73"/>
        <v xml:space="preserve"> </v>
      </c>
      <c r="GP14" s="86">
        <f t="shared" si="74"/>
        <v>1.5535908322372516E-3</v>
      </c>
      <c r="GQ14" s="81">
        <f t="shared" si="74"/>
        <v>1.5535908322372516E-3</v>
      </c>
      <c r="GR14" s="81" t="str">
        <f t="shared" si="76"/>
        <v xml:space="preserve"> </v>
      </c>
      <c r="GS14" s="86">
        <f t="shared" si="39"/>
        <v>0.1220924493011085</v>
      </c>
      <c r="GT14" s="81">
        <f t="shared" si="39"/>
        <v>0.1220924493011085</v>
      </c>
      <c r="GU14" s="81" t="str">
        <f t="shared" si="39"/>
        <v xml:space="preserve"> </v>
      </c>
      <c r="GV14" s="86" t="str">
        <f t="shared" si="40"/>
        <v xml:space="preserve"> </v>
      </c>
      <c r="GW14" s="81" t="str">
        <f t="shared" si="40"/>
        <v xml:space="preserve"> </v>
      </c>
      <c r="GX14" s="81"/>
      <c r="GY14" s="86">
        <f t="shared" si="41"/>
        <v>7.6284096537088926E-3</v>
      </c>
      <c r="GZ14" s="81">
        <f t="shared" si="41"/>
        <v>7.6284096537088926E-3</v>
      </c>
      <c r="HA14" s="92" t="str">
        <f t="shared" si="41"/>
        <v xml:space="preserve"> </v>
      </c>
      <c r="HB14" s="86">
        <f t="shared" si="42"/>
        <v>3.5437169555446717E-3</v>
      </c>
      <c r="HC14" s="81">
        <f t="shared" si="42"/>
        <v>3.5437169555446717E-3</v>
      </c>
      <c r="HD14" s="81" t="str">
        <f t="shared" si="75"/>
        <v xml:space="preserve"> </v>
      </c>
      <c r="HE14" s="138"/>
      <c r="HF14" s="138"/>
      <c r="HG14" s="138"/>
      <c r="HH14" s="138"/>
      <c r="HI14" s="138"/>
      <c r="HJ14" s="138"/>
      <c r="HK14" s="138"/>
      <c r="HL14" s="138"/>
      <c r="HM14" s="138"/>
      <c r="HN14" s="138"/>
      <c r="HO14" s="138"/>
      <c r="HP14" s="138"/>
      <c r="HQ14" s="138"/>
      <c r="HR14" s="138"/>
      <c r="HS14" s="138"/>
      <c r="HT14" s="138"/>
      <c r="HU14" s="138"/>
      <c r="HV14" s="138"/>
      <c r="HW14" s="138"/>
      <c r="HX14" s="138"/>
      <c r="HY14" s="138"/>
      <c r="HZ14" s="138"/>
      <c r="IA14" s="138"/>
      <c r="IB14" s="138"/>
      <c r="IC14" s="138"/>
      <c r="ID14" s="138"/>
    </row>
    <row r="15" spans="1:238" s="91" customFormat="1" ht="15.75" outlineLevel="1" x14ac:dyDescent="0.2">
      <c r="A15" s="76">
        <v>6</v>
      </c>
      <c r="B15" s="77" t="s">
        <v>91</v>
      </c>
      <c r="C15" s="78">
        <f t="shared" si="5"/>
        <v>60197451.920000002</v>
      </c>
      <c r="D15" s="274">
        <v>60197451.920000002</v>
      </c>
      <c r="E15" s="78"/>
      <c r="F15" s="78">
        <f t="shared" si="43"/>
        <v>52529718.920000002</v>
      </c>
      <c r="G15" s="275">
        <v>52529718.920000002</v>
      </c>
      <c r="H15" s="78"/>
      <c r="I15" s="78">
        <f t="shared" si="6"/>
        <v>21970784.420000002</v>
      </c>
      <c r="J15" s="275">
        <v>21970784.420000002</v>
      </c>
      <c r="K15" s="78"/>
      <c r="L15" s="81">
        <f t="shared" si="44"/>
        <v>0.8726236284853035</v>
      </c>
      <c r="M15" s="81">
        <f>IF(D15=0," ",IF(G15/D15*100&gt;200,"СВ.200",G15/D15))</f>
        <v>0.8726236284853035</v>
      </c>
      <c r="N15" s="81" t="str">
        <f t="shared" si="44"/>
        <v xml:space="preserve"> </v>
      </c>
      <c r="O15" s="81" t="str">
        <f>IF(I15=0," ",IF(F15/I15*100&gt;200,"СВ.200",F15/I15))</f>
        <v>СВ.200</v>
      </c>
      <c r="P15" s="81" t="str">
        <f t="shared" si="45"/>
        <v>СВ.200</v>
      </c>
      <c r="Q15" s="81" t="str">
        <f t="shared" si="45"/>
        <v xml:space="preserve"> </v>
      </c>
      <c r="R15" s="78">
        <f t="shared" si="7"/>
        <v>9621493.8399999999</v>
      </c>
      <c r="S15" s="126">
        <v>9621493.8399999999</v>
      </c>
      <c r="T15" s="78"/>
      <c r="U15" s="78">
        <f t="shared" si="46"/>
        <v>4419466.05</v>
      </c>
      <c r="V15" s="126">
        <v>4419466.05</v>
      </c>
      <c r="W15" s="78"/>
      <c r="X15" s="78">
        <f t="shared" si="8"/>
        <v>4479816.4000000004</v>
      </c>
      <c r="Y15" s="126">
        <v>4479816.4000000004</v>
      </c>
      <c r="Z15" s="78"/>
      <c r="AA15" s="81">
        <f t="shared" si="47"/>
        <v>0.4593326279155005</v>
      </c>
      <c r="AB15" s="81">
        <f t="shared" si="47"/>
        <v>0.4593326279155005</v>
      </c>
      <c r="AC15" s="81" t="str">
        <f t="shared" si="47"/>
        <v xml:space="preserve"> </v>
      </c>
      <c r="AD15" s="81">
        <f>IF(X15=0," ",IF(U15/X15*100&gt;200,"СВ.200",U15/X15))</f>
        <v>0.98652838763660033</v>
      </c>
      <c r="AE15" s="81">
        <f>IF(Y15=0," ",IF(V15/Y15*100&gt;200,"СВ.200",V15/Y15))</f>
        <v>0.98652838763660033</v>
      </c>
      <c r="AF15" s="81" t="str">
        <f t="shared" si="49"/>
        <v xml:space="preserve"> </v>
      </c>
      <c r="AG15" s="78">
        <f t="shared" si="9"/>
        <v>0</v>
      </c>
      <c r="AH15" s="126">
        <v>0</v>
      </c>
      <c r="AI15" s="78"/>
      <c r="AJ15" s="78">
        <f t="shared" si="50"/>
        <v>0</v>
      </c>
      <c r="AK15" s="83">
        <v>0</v>
      </c>
      <c r="AL15" s="78"/>
      <c r="AM15" s="78">
        <f t="shared" si="10"/>
        <v>0</v>
      </c>
      <c r="AN15" s="83">
        <v>0</v>
      </c>
      <c r="AO15" s="78"/>
      <c r="AP15" s="81" t="str">
        <f>IF(AG15=0," ",IF(AJ15/AG15*100&gt;200,"СВ.200",AJ15/AG15))</f>
        <v xml:space="preserve"> </v>
      </c>
      <c r="AQ15" s="81" t="str">
        <f t="shared" si="51"/>
        <v xml:space="preserve"> </v>
      </c>
      <c r="AR15" s="81" t="str">
        <f t="shared" si="51"/>
        <v xml:space="preserve"> </v>
      </c>
      <c r="AS15" s="81" t="str">
        <f t="shared" si="52"/>
        <v xml:space="preserve"> </v>
      </c>
      <c r="AT15" s="81" t="str">
        <f>IF(AN15=0," ",IF(AK15/AN15*100&gt;200,"СВ.200",AK15/AN15))</f>
        <v xml:space="preserve"> </v>
      </c>
      <c r="AU15" s="81" t="str">
        <f t="shared" si="52"/>
        <v xml:space="preserve"> </v>
      </c>
      <c r="AV15" s="78">
        <f t="shared" si="11"/>
        <v>2261320</v>
      </c>
      <c r="AW15" s="126">
        <v>2261320</v>
      </c>
      <c r="AX15" s="78"/>
      <c r="AY15" s="78">
        <f t="shared" si="53"/>
        <v>942692.4</v>
      </c>
      <c r="AZ15" s="126">
        <v>942692.4</v>
      </c>
      <c r="BA15" s="78"/>
      <c r="BB15" s="78">
        <f t="shared" si="12"/>
        <v>1198518.2</v>
      </c>
      <c r="BC15" s="126">
        <v>1198518.2</v>
      </c>
      <c r="BD15" s="78"/>
      <c r="BE15" s="81">
        <f t="shared" si="54"/>
        <v>0.4168770452655971</v>
      </c>
      <c r="BF15" s="81">
        <f t="shared" si="54"/>
        <v>0.4168770452655971</v>
      </c>
      <c r="BG15" s="81" t="str">
        <f t="shared" si="54"/>
        <v xml:space="preserve"> </v>
      </c>
      <c r="BH15" s="81">
        <f>IF(AY15=0," ",IF(AY15/BB15*100&gt;200,"СВ.200",AY15/BB15))</f>
        <v>0.78654825600478995</v>
      </c>
      <c r="BI15" s="81">
        <f>IF(AZ15=0," ",IF(AZ15/BC15*100&gt;200,"СВ.200",AZ15/BC15))</f>
        <v>0.78654825600478995</v>
      </c>
      <c r="BJ15" s="81" t="str">
        <f t="shared" si="55"/>
        <v xml:space="preserve"> </v>
      </c>
      <c r="BK15" s="78">
        <f t="shared" si="13"/>
        <v>87100</v>
      </c>
      <c r="BL15" s="126">
        <v>87100</v>
      </c>
      <c r="BM15" s="78"/>
      <c r="BN15" s="85">
        <f t="shared" si="56"/>
        <v>163601.87</v>
      </c>
      <c r="BO15" s="126">
        <v>163601.87</v>
      </c>
      <c r="BP15" s="78"/>
      <c r="BQ15" s="85">
        <f t="shared" si="57"/>
        <v>97930.19</v>
      </c>
      <c r="BR15" s="126">
        <v>97930.19</v>
      </c>
      <c r="BS15" s="78"/>
      <c r="BT15" s="81">
        <f t="shared" si="58"/>
        <v>1.8783222732491389</v>
      </c>
      <c r="BU15" s="81">
        <f t="shared" si="58"/>
        <v>1.8783222732491389</v>
      </c>
      <c r="BV15" s="81" t="str">
        <f t="shared" si="58"/>
        <v xml:space="preserve"> </v>
      </c>
      <c r="BW15" s="81">
        <f t="shared" si="59"/>
        <v>1.6705968813090222</v>
      </c>
      <c r="BX15" s="81">
        <f t="shared" si="59"/>
        <v>1.6705968813090222</v>
      </c>
      <c r="BY15" s="81" t="str">
        <f t="shared" si="59"/>
        <v xml:space="preserve"> </v>
      </c>
      <c r="BZ15" s="78">
        <f t="shared" si="14"/>
        <v>1300000</v>
      </c>
      <c r="CA15" s="126">
        <v>1300000</v>
      </c>
      <c r="CB15" s="78"/>
      <c r="CC15" s="78">
        <f t="shared" si="60"/>
        <v>647584.6</v>
      </c>
      <c r="CD15" s="126">
        <v>647584.6</v>
      </c>
      <c r="CE15" s="78"/>
      <c r="CF15" s="78">
        <f t="shared" si="15"/>
        <v>651566.23</v>
      </c>
      <c r="CG15" s="126">
        <v>651566.23</v>
      </c>
      <c r="CH15" s="78"/>
      <c r="CI15" s="81">
        <f t="shared" si="61"/>
        <v>0.49814199999999997</v>
      </c>
      <c r="CJ15" s="81">
        <f t="shared" si="61"/>
        <v>0.49814199999999997</v>
      </c>
      <c r="CK15" s="81" t="str">
        <f t="shared" si="61"/>
        <v xml:space="preserve"> </v>
      </c>
      <c r="CL15" s="81">
        <f t="shared" si="62"/>
        <v>0.99388914001881279</v>
      </c>
      <c r="CM15" s="81">
        <f t="shared" si="62"/>
        <v>0.99388914001881279</v>
      </c>
      <c r="CN15" s="81" t="str">
        <f t="shared" si="62"/>
        <v xml:space="preserve"> </v>
      </c>
      <c r="CO15" s="78">
        <f t="shared" si="16"/>
        <v>37780300</v>
      </c>
      <c r="CP15" s="126">
        <v>37780300</v>
      </c>
      <c r="CQ15" s="78"/>
      <c r="CR15" s="78">
        <f t="shared" si="63"/>
        <v>37780300</v>
      </c>
      <c r="CS15" s="126">
        <v>37780300</v>
      </c>
      <c r="CT15" s="78"/>
      <c r="CU15" s="78">
        <f t="shared" si="17"/>
        <v>5629000</v>
      </c>
      <c r="CV15" s="126">
        <v>5629000</v>
      </c>
      <c r="CW15" s="78"/>
      <c r="CX15" s="81">
        <f>IF(CR15=0," ",IF(CR15/CO15*100&gt;200,"СВ.200",CR15/CO15))</f>
        <v>1</v>
      </c>
      <c r="CY15" s="81">
        <f>IF(CS15=0," ",IF(CS15/CP15*100&gt;200,"СВ.200",CS15/CP15))</f>
        <v>1</v>
      </c>
      <c r="CZ15" s="81" t="str">
        <f t="shared" si="64"/>
        <v xml:space="preserve"> </v>
      </c>
      <c r="DA15" s="81" t="str">
        <f t="shared" si="65"/>
        <v>СВ.200</v>
      </c>
      <c r="DB15" s="81" t="str">
        <f t="shared" si="65"/>
        <v>СВ.200</v>
      </c>
      <c r="DC15" s="82"/>
      <c r="DD15" s="78">
        <v>349770.77</v>
      </c>
      <c r="DE15" s="126">
        <v>1359976.97</v>
      </c>
      <c r="DF15" s="78"/>
      <c r="DG15" s="78">
        <f t="shared" si="18"/>
        <v>1616768.7</v>
      </c>
      <c r="DH15" s="126">
        <v>1616768.7</v>
      </c>
      <c r="DI15" s="78"/>
      <c r="DJ15" s="78">
        <f t="shared" si="19"/>
        <v>2511008.81</v>
      </c>
      <c r="DK15" s="126">
        <v>2511008.81</v>
      </c>
      <c r="DL15" s="78"/>
      <c r="DM15" s="81" t="str">
        <f t="shared" si="20"/>
        <v>СВ.200</v>
      </c>
      <c r="DN15" s="81">
        <f t="shared" si="20"/>
        <v>1.1888206459849096</v>
      </c>
      <c r="DO15" s="81" t="str">
        <f t="shared" si="20"/>
        <v xml:space="preserve"> </v>
      </c>
      <c r="DP15" s="81">
        <f>IF(DJ15=0," ",IF(DG15/DJ15*100&gt;200,"СВ.200",DG15/DJ15))</f>
        <v>0.64387217343136283</v>
      </c>
      <c r="DQ15" s="81">
        <f>IF(DK15=0," ",IF(DH15/DK15*100&gt;200,"СВ.200",DH15/DK15))</f>
        <v>0.64387217343136283</v>
      </c>
      <c r="DR15" s="81" t="str">
        <f t="shared" si="21"/>
        <v xml:space="preserve"> </v>
      </c>
      <c r="DS15" s="278">
        <f t="shared" si="22"/>
        <v>0</v>
      </c>
      <c r="DT15" s="126"/>
      <c r="DU15" s="78"/>
      <c r="DV15" s="278">
        <f t="shared" si="23"/>
        <v>0</v>
      </c>
      <c r="DW15" s="126">
        <v>0</v>
      </c>
      <c r="DX15" s="78"/>
      <c r="DY15" s="278">
        <f t="shared" si="24"/>
        <v>0</v>
      </c>
      <c r="DZ15" s="126">
        <v>0</v>
      </c>
      <c r="EA15" s="278"/>
      <c r="EB15" s="81" t="str">
        <f t="shared" si="66"/>
        <v xml:space="preserve"> </v>
      </c>
      <c r="EC15" s="81" t="str">
        <f t="shared" si="66"/>
        <v xml:space="preserve"> </v>
      </c>
      <c r="ED15" s="81" t="str">
        <f t="shared" si="66"/>
        <v xml:space="preserve"> </v>
      </c>
      <c r="EE15" s="81" t="str">
        <f t="shared" si="67"/>
        <v xml:space="preserve"> </v>
      </c>
      <c r="EF15" s="81" t="str">
        <f t="shared" si="67"/>
        <v xml:space="preserve"> </v>
      </c>
      <c r="EG15" s="81" t="str">
        <f t="shared" si="67"/>
        <v xml:space="preserve"> </v>
      </c>
      <c r="EH15" s="78">
        <f t="shared" si="25"/>
        <v>973074.56</v>
      </c>
      <c r="EI15" s="126">
        <v>973074.56</v>
      </c>
      <c r="EJ15" s="78"/>
      <c r="EK15" s="78">
        <f t="shared" si="26"/>
        <v>604251.82999999996</v>
      </c>
      <c r="EL15" s="126">
        <v>604251.82999999996</v>
      </c>
      <c r="EM15" s="78"/>
      <c r="EN15" s="78">
        <f t="shared" si="27"/>
        <v>2037147.02</v>
      </c>
      <c r="EO15" s="126">
        <v>2037147.02</v>
      </c>
      <c r="EP15" s="78"/>
      <c r="EQ15" s="81">
        <f t="shared" si="68"/>
        <v>0.62097176808321852</v>
      </c>
      <c r="ER15" s="81">
        <f t="shared" si="68"/>
        <v>0.62097176808321852</v>
      </c>
      <c r="ES15" s="81" t="str">
        <f t="shared" si="68"/>
        <v xml:space="preserve"> </v>
      </c>
      <c r="ET15" s="81">
        <f t="shared" si="69"/>
        <v>0.29661670172435561</v>
      </c>
      <c r="EU15" s="81">
        <f t="shared" si="69"/>
        <v>0.29661670172435561</v>
      </c>
      <c r="EV15" s="81" t="str">
        <f t="shared" si="69"/>
        <v xml:space="preserve"> </v>
      </c>
      <c r="EW15" s="78">
        <f t="shared" si="28"/>
        <v>310000</v>
      </c>
      <c r="EX15" s="126">
        <v>310000</v>
      </c>
      <c r="EY15" s="78"/>
      <c r="EZ15" s="78">
        <f t="shared" si="29"/>
        <v>1861702</v>
      </c>
      <c r="FA15" s="126">
        <v>1861702</v>
      </c>
      <c r="FB15" s="78"/>
      <c r="FC15" s="78">
        <f t="shared" si="30"/>
        <v>652424</v>
      </c>
      <c r="FD15" s="126">
        <v>652424</v>
      </c>
      <c r="FE15" s="78"/>
      <c r="FF15" s="81" t="str">
        <f t="shared" si="70"/>
        <v>СВ.200</v>
      </c>
      <c r="FG15" s="81" t="str">
        <f t="shared" si="70"/>
        <v>СВ.200</v>
      </c>
      <c r="FH15" s="81" t="str">
        <f t="shared" si="70"/>
        <v xml:space="preserve"> </v>
      </c>
      <c r="FI15" s="81" t="str">
        <f t="shared" si="71"/>
        <v>СВ.200</v>
      </c>
      <c r="FJ15" s="81" t="str">
        <f t="shared" si="31"/>
        <v>СВ.200</v>
      </c>
      <c r="FK15" s="81" t="str">
        <f t="shared" si="31"/>
        <v xml:space="preserve"> </v>
      </c>
      <c r="FL15" s="78">
        <f t="shared" si="32"/>
        <v>1374670.06</v>
      </c>
      <c r="FM15" s="83">
        <v>1374670.06</v>
      </c>
      <c r="FN15" s="78"/>
      <c r="FO15" s="78">
        <f t="shared" si="33"/>
        <v>761224.39</v>
      </c>
      <c r="FP15" s="83">
        <v>761224.39</v>
      </c>
      <c r="FQ15" s="78"/>
      <c r="FR15" s="78">
        <f t="shared" si="34"/>
        <v>1567651.49</v>
      </c>
      <c r="FS15" s="83">
        <v>1567651.49</v>
      </c>
      <c r="FT15" s="78"/>
      <c r="FU15" s="81">
        <f t="shared" si="35"/>
        <v>0.55375061416555471</v>
      </c>
      <c r="FV15" s="81">
        <f t="shared" si="35"/>
        <v>0.55375061416555471</v>
      </c>
      <c r="FW15" s="92" t="str">
        <f t="shared" si="35"/>
        <v xml:space="preserve"> </v>
      </c>
      <c r="FX15" s="81">
        <f>IF(FR15=0," ",IF(FO15/FR15*100&gt;200,"СВ.200",FO15/FR15))</f>
        <v>0.48558266608096678</v>
      </c>
      <c r="FY15" s="81">
        <f>IF(FS15=0," ",IF(FP15/FS15*100&gt;200,"СВ.200",FP15/FS15))</f>
        <v>0.48558266608096678</v>
      </c>
      <c r="FZ15" s="81" t="str">
        <f t="shared" si="36"/>
        <v xml:space="preserve"> </v>
      </c>
      <c r="GA15" s="279">
        <f>I15/'[1]исп.мун.образ01.07.2025-налогов'!I15</f>
        <v>0.1274166545893774</v>
      </c>
      <c r="GB15" s="280">
        <f>J15/'[1]исп.мун.образ01.07.2025-налогов'!J15</f>
        <v>0.1274166545893774</v>
      </c>
      <c r="GC15" s="87"/>
      <c r="GD15" s="281">
        <f>F15/'[1]исп.мун.образ01.07.2025-налогов'!F15</f>
        <v>0.2253702904934308</v>
      </c>
      <c r="GE15" s="280">
        <f>G15/'[1]исп.мун.образ01.07.2025-налогов'!G15</f>
        <v>0.2253702904934308</v>
      </c>
      <c r="GF15" s="87"/>
      <c r="GG15" s="86">
        <f t="shared" si="37"/>
        <v>0.20389879188482793</v>
      </c>
      <c r="GH15" s="81">
        <f t="shared" si="37"/>
        <v>0.20389879188482793</v>
      </c>
      <c r="GI15" s="87"/>
      <c r="GJ15" s="86">
        <f t="shared" si="38"/>
        <v>8.4132680335309129E-2</v>
      </c>
      <c r="GK15" s="81">
        <f t="shared" si="38"/>
        <v>8.4132680335309129E-2</v>
      </c>
      <c r="GL15" s="81" t="str">
        <f t="shared" si="72"/>
        <v xml:space="preserve"> </v>
      </c>
      <c r="GM15" s="86">
        <f t="shared" si="73"/>
        <v>5.4550542078460752E-2</v>
      </c>
      <c r="GN15" s="81">
        <f t="shared" si="73"/>
        <v>5.4550542078460752E-2</v>
      </c>
      <c r="GO15" s="81" t="str">
        <f t="shared" si="73"/>
        <v xml:space="preserve"> </v>
      </c>
      <c r="GP15" s="86">
        <f t="shared" si="74"/>
        <v>1.7945887002282859E-2</v>
      </c>
      <c r="GQ15" s="81">
        <f t="shared" si="74"/>
        <v>1.7945887002282859E-2</v>
      </c>
      <c r="GR15" s="81" t="str">
        <f t="shared" si="76"/>
        <v xml:space="preserve"> </v>
      </c>
      <c r="GS15" s="86">
        <f t="shared" si="39"/>
        <v>0.25620387021211322</v>
      </c>
      <c r="GT15" s="81">
        <f t="shared" si="39"/>
        <v>0.25620387021211322</v>
      </c>
      <c r="GU15" s="81" t="str">
        <f t="shared" si="39"/>
        <v xml:space="preserve"> </v>
      </c>
      <c r="GV15" s="86">
        <f t="shared" si="40"/>
        <v>0.71921763102401914</v>
      </c>
      <c r="GW15" s="81">
        <f t="shared" si="40"/>
        <v>0.71921763102401914</v>
      </c>
      <c r="GX15" s="81"/>
      <c r="GY15" s="86">
        <f t="shared" si="41"/>
        <v>9.2720723168426583E-2</v>
      </c>
      <c r="GZ15" s="81">
        <f t="shared" si="41"/>
        <v>9.2720723168426583E-2</v>
      </c>
      <c r="HA15" s="92" t="str">
        <f t="shared" si="41"/>
        <v xml:space="preserve"> </v>
      </c>
      <c r="HB15" s="86">
        <f t="shared" si="42"/>
        <v>1.1503047083123436E-2</v>
      </c>
      <c r="HC15" s="81">
        <f t="shared" si="42"/>
        <v>1.1503047083123436E-2</v>
      </c>
      <c r="HD15" s="81" t="str">
        <f t="shared" si="75"/>
        <v xml:space="preserve"> </v>
      </c>
      <c r="HE15" s="138"/>
      <c r="HF15" s="138"/>
      <c r="HG15" s="138"/>
      <c r="HH15" s="138"/>
      <c r="HI15" s="138"/>
      <c r="HJ15" s="138"/>
      <c r="HK15" s="138"/>
      <c r="HL15" s="138"/>
      <c r="HM15" s="138"/>
      <c r="HN15" s="138"/>
      <c r="HO15" s="138"/>
      <c r="HP15" s="138"/>
      <c r="HQ15" s="138"/>
      <c r="HR15" s="138"/>
      <c r="HS15" s="138"/>
      <c r="HT15" s="138"/>
      <c r="HU15" s="138"/>
      <c r="HV15" s="138"/>
      <c r="HW15" s="138"/>
      <c r="HX15" s="138"/>
      <c r="HY15" s="138"/>
      <c r="HZ15" s="138"/>
      <c r="IA15" s="138"/>
      <c r="IB15" s="138"/>
      <c r="IC15" s="138"/>
      <c r="ID15" s="138"/>
    </row>
    <row r="16" spans="1:238" s="117" customFormat="1" ht="18.75" customHeight="1" x14ac:dyDescent="0.2">
      <c r="A16" s="4"/>
      <c r="B16" s="104" t="s">
        <v>92</v>
      </c>
      <c r="C16" s="110">
        <f>SUM(C10:C15)</f>
        <v>670076061.43999994</v>
      </c>
      <c r="D16" s="110">
        <f>SUM(D10:D15)</f>
        <v>670076061.43999994</v>
      </c>
      <c r="E16" s="110"/>
      <c r="F16" s="110">
        <f t="shared" si="43"/>
        <v>422802650.18000001</v>
      </c>
      <c r="G16" s="110">
        <f>SUM(G10:G15)</f>
        <v>422802650.18000001</v>
      </c>
      <c r="H16" s="110"/>
      <c r="I16" s="110">
        <f>SUM(I10:I15)</f>
        <v>354278886.60000002</v>
      </c>
      <c r="J16" s="110">
        <f>SUM(J10:J15)</f>
        <v>354278886.60000002</v>
      </c>
      <c r="K16" s="110"/>
      <c r="L16" s="108">
        <f t="shared" si="44"/>
        <v>0.63097710022858156</v>
      </c>
      <c r="M16" s="108">
        <f t="shared" si="44"/>
        <v>0.63097710022858156</v>
      </c>
      <c r="N16" s="108" t="str">
        <f t="shared" si="44"/>
        <v xml:space="preserve"> </v>
      </c>
      <c r="O16" s="108">
        <f t="shared" si="45"/>
        <v>1.1934175762987733</v>
      </c>
      <c r="P16" s="108">
        <f t="shared" si="45"/>
        <v>1.1934175762987733</v>
      </c>
      <c r="Q16" s="108" t="str">
        <f t="shared" si="45"/>
        <v xml:space="preserve"> </v>
      </c>
      <c r="R16" s="110">
        <f>SUM(R10:R15)</f>
        <v>238020298.84</v>
      </c>
      <c r="S16" s="110">
        <f>SUM(S10:S15)</f>
        <v>238020298.84</v>
      </c>
      <c r="T16" s="110"/>
      <c r="U16" s="110">
        <f t="shared" si="46"/>
        <v>117535234.90000001</v>
      </c>
      <c r="V16" s="110">
        <f>SUM(V10:V15)</f>
        <v>117535234.90000001</v>
      </c>
      <c r="W16" s="107"/>
      <c r="X16" s="110">
        <f>SUM(X10:X15)</f>
        <v>117991264.74000002</v>
      </c>
      <c r="Y16" s="110">
        <f>SUM(Y10:Y15)</f>
        <v>117991264.74000002</v>
      </c>
      <c r="Z16" s="107"/>
      <c r="AA16" s="108">
        <f t="shared" si="47"/>
        <v>0.49380340867065525</v>
      </c>
      <c r="AB16" s="108">
        <f t="shared" si="47"/>
        <v>0.49380340867065525</v>
      </c>
      <c r="AC16" s="108" t="str">
        <f t="shared" si="47"/>
        <v xml:space="preserve"> </v>
      </c>
      <c r="AD16" s="108">
        <f t="shared" si="48"/>
        <v>0.99613505422621829</v>
      </c>
      <c r="AE16" s="108">
        <f t="shared" si="49"/>
        <v>0.99613505422621829</v>
      </c>
      <c r="AF16" s="108" t="str">
        <f t="shared" si="49"/>
        <v xml:space="preserve"> </v>
      </c>
      <c r="AG16" s="110">
        <f>SUM(AG10:AG15)</f>
        <v>16543102</v>
      </c>
      <c r="AH16" s="110">
        <f>SUM(AH10:AH15)</f>
        <v>16543102</v>
      </c>
      <c r="AI16" s="107"/>
      <c r="AJ16" s="110">
        <f t="shared" si="50"/>
        <v>6012735.2700000005</v>
      </c>
      <c r="AK16" s="110">
        <f>SUM(AK10:AK15)</f>
        <v>6012735.2700000005</v>
      </c>
      <c r="AL16" s="107"/>
      <c r="AM16" s="110">
        <f>SUM(AM10:AM15)</f>
        <v>5853408.2699999996</v>
      </c>
      <c r="AN16" s="110">
        <f>SUM(AN10:AN15)</f>
        <v>5853408.2699999996</v>
      </c>
      <c r="AO16" s="107"/>
      <c r="AP16" s="108">
        <f t="shared" si="51"/>
        <v>0.36345875580045389</v>
      </c>
      <c r="AQ16" s="108">
        <f t="shared" si="51"/>
        <v>0.36345875580045389</v>
      </c>
      <c r="AR16" s="108" t="str">
        <f t="shared" si="51"/>
        <v xml:space="preserve"> </v>
      </c>
      <c r="AS16" s="108">
        <f t="shared" si="52"/>
        <v>1.0272195262402226</v>
      </c>
      <c r="AT16" s="108">
        <f t="shared" si="52"/>
        <v>1.0272195262402226</v>
      </c>
      <c r="AU16" s="108" t="str">
        <f t="shared" si="52"/>
        <v xml:space="preserve"> </v>
      </c>
      <c r="AV16" s="110">
        <f>SUM(AV10:AV15)</f>
        <v>15718494</v>
      </c>
      <c r="AW16" s="110">
        <f>SUM(AW10:AW15)</f>
        <v>15718494</v>
      </c>
      <c r="AX16" s="107"/>
      <c r="AY16" s="110">
        <f t="shared" si="53"/>
        <v>8455741.5199999996</v>
      </c>
      <c r="AZ16" s="110">
        <f>SUM(AZ10:AZ15)</f>
        <v>8455741.5199999996</v>
      </c>
      <c r="BA16" s="107"/>
      <c r="BB16" s="110">
        <f>SUM(BB10:BB15)</f>
        <v>7975947.7299999995</v>
      </c>
      <c r="BC16" s="110">
        <f>SUM(BC10:BC15)</f>
        <v>7975947.7299999995</v>
      </c>
      <c r="BD16" s="107"/>
      <c r="BE16" s="108">
        <f t="shared" si="54"/>
        <v>0.53794857955221409</v>
      </c>
      <c r="BF16" s="108">
        <f t="shared" si="54"/>
        <v>0.53794857955221409</v>
      </c>
      <c r="BG16" s="108" t="str">
        <f t="shared" si="54"/>
        <v xml:space="preserve"> </v>
      </c>
      <c r="BH16" s="108">
        <f t="shared" si="55"/>
        <v>1.0601550820343704</v>
      </c>
      <c r="BI16" s="108">
        <f t="shared" si="55"/>
        <v>1.0601550820343704</v>
      </c>
      <c r="BJ16" s="108" t="str">
        <f t="shared" si="55"/>
        <v xml:space="preserve"> </v>
      </c>
      <c r="BK16" s="110">
        <f>SUM(BK10:BK15)</f>
        <v>2617082.25</v>
      </c>
      <c r="BL16" s="110">
        <f>SUM(BL10:BL15)</f>
        <v>2617082.25</v>
      </c>
      <c r="BM16" s="107"/>
      <c r="BN16" s="110">
        <f t="shared" si="56"/>
        <v>1627708.85</v>
      </c>
      <c r="BO16" s="110">
        <f>SUM(BO10:BO15)</f>
        <v>1627708.85</v>
      </c>
      <c r="BP16" s="107"/>
      <c r="BQ16" s="110">
        <f t="shared" si="57"/>
        <v>1203691.3400000001</v>
      </c>
      <c r="BR16" s="110">
        <f>SUM(BR10:BR15)</f>
        <v>1203691.3400000001</v>
      </c>
      <c r="BS16" s="107"/>
      <c r="BT16" s="108">
        <f t="shared" si="58"/>
        <v>0.62195555756797483</v>
      </c>
      <c r="BU16" s="108">
        <f t="shared" si="58"/>
        <v>0.62195555756797483</v>
      </c>
      <c r="BV16" s="108" t="str">
        <f t="shared" si="58"/>
        <v xml:space="preserve"> </v>
      </c>
      <c r="BW16" s="108">
        <f t="shared" si="59"/>
        <v>1.3522643188576899</v>
      </c>
      <c r="BX16" s="108">
        <f t="shared" si="59"/>
        <v>1.3522643188576899</v>
      </c>
      <c r="BY16" s="108" t="str">
        <f t="shared" si="59"/>
        <v xml:space="preserve"> </v>
      </c>
      <c r="BZ16" s="110">
        <f>SUM(BZ10:BZ15)</f>
        <v>45161712.359999999</v>
      </c>
      <c r="CA16" s="110">
        <f>CA15+CA14+CA13+CA12+CA11+CA10</f>
        <v>45161712.359999999</v>
      </c>
      <c r="CB16" s="107"/>
      <c r="CC16" s="110">
        <f t="shared" si="60"/>
        <v>39854146.18</v>
      </c>
      <c r="CD16" s="110">
        <f>SUM(CD10:CD15)</f>
        <v>39854146.18</v>
      </c>
      <c r="CE16" s="107"/>
      <c r="CF16" s="110">
        <f>SUM(CF10:CF15)</f>
        <v>17200132.43</v>
      </c>
      <c r="CG16" s="110">
        <f>SUM(CG10:CG15)</f>
        <v>17200132.43</v>
      </c>
      <c r="CH16" s="107"/>
      <c r="CI16" s="108">
        <f t="shared" si="61"/>
        <v>0.88247641857129977</v>
      </c>
      <c r="CJ16" s="108">
        <f t="shared" si="61"/>
        <v>0.88247641857129977</v>
      </c>
      <c r="CK16" s="108" t="str">
        <f t="shared" si="61"/>
        <v xml:space="preserve"> </v>
      </c>
      <c r="CL16" s="108" t="str">
        <f t="shared" si="62"/>
        <v>СВ.200</v>
      </c>
      <c r="CM16" s="108" t="str">
        <f t="shared" si="62"/>
        <v>СВ.200</v>
      </c>
      <c r="CN16" s="108" t="str">
        <f t="shared" si="62"/>
        <v xml:space="preserve"> </v>
      </c>
      <c r="CO16" s="110">
        <f>SUM(CO10:CO15)</f>
        <v>54900560</v>
      </c>
      <c r="CP16" s="110">
        <f>SUM(CP10:CP15)</f>
        <v>54900560</v>
      </c>
      <c r="CQ16" s="107"/>
      <c r="CR16" s="110">
        <f t="shared" si="63"/>
        <v>43715739.880000003</v>
      </c>
      <c r="CS16" s="110">
        <f>SUM(CS10:CS15)</f>
        <v>43715739.880000003</v>
      </c>
      <c r="CT16" s="107"/>
      <c r="CU16" s="110">
        <f>SUM(CU10:CU15)</f>
        <v>31000466.73</v>
      </c>
      <c r="CV16" s="110">
        <f>SUM(CV10:CV15)</f>
        <v>31000466.73</v>
      </c>
      <c r="CW16" s="107"/>
      <c r="CX16" s="108">
        <f t="shared" si="64"/>
        <v>0.79627129267898178</v>
      </c>
      <c r="CY16" s="108">
        <f t="shared" si="64"/>
        <v>0.79627129267898178</v>
      </c>
      <c r="CZ16" s="108" t="str">
        <f t="shared" si="64"/>
        <v xml:space="preserve"> </v>
      </c>
      <c r="DA16" s="108">
        <f t="shared" si="65"/>
        <v>1.410163926264216</v>
      </c>
      <c r="DB16" s="108">
        <f t="shared" si="65"/>
        <v>1.410163926264216</v>
      </c>
      <c r="DC16" s="109"/>
      <c r="DD16" s="110">
        <f>SUM(DD10:DD15)</f>
        <v>76371260.810000002</v>
      </c>
      <c r="DE16" s="110">
        <f>SUM(DE10:DE15)</f>
        <v>75964376.969999999</v>
      </c>
      <c r="DF16" s="107"/>
      <c r="DG16" s="110">
        <f t="shared" si="18"/>
        <v>43604109.530000001</v>
      </c>
      <c r="DH16" s="110">
        <f>SUM(DH10:DH15)</f>
        <v>43604109.530000001</v>
      </c>
      <c r="DI16" s="107"/>
      <c r="DJ16" s="110">
        <f>SUM(DJ10:DJ15)</f>
        <v>65962637.200000003</v>
      </c>
      <c r="DK16" s="110">
        <f>SUM(DK10:DK15)</f>
        <v>65962637.200000003</v>
      </c>
      <c r="DL16" s="107"/>
      <c r="DM16" s="108">
        <f t="shared" si="20"/>
        <v>0.57094919040920833</v>
      </c>
      <c r="DN16" s="108">
        <f t="shared" si="20"/>
        <v>0.57400733434857532</v>
      </c>
      <c r="DO16" s="108" t="str">
        <f t="shared" si="20"/>
        <v xml:space="preserve"> </v>
      </c>
      <c r="DP16" s="108">
        <f t="shared" si="21"/>
        <v>0.66104254439966503</v>
      </c>
      <c r="DQ16" s="108">
        <f t="shared" si="21"/>
        <v>0.66104254439966503</v>
      </c>
      <c r="DR16" s="108" t="str">
        <f t="shared" si="21"/>
        <v xml:space="preserve"> </v>
      </c>
      <c r="DS16" s="282">
        <f>SUM(DS10:DS15)</f>
        <v>0</v>
      </c>
      <c r="DT16" s="110">
        <f>SUM(DT10:DT15)</f>
        <v>0</v>
      </c>
      <c r="DU16" s="107"/>
      <c r="DV16" s="282">
        <f>SUM(DV10:DV15)</f>
        <v>5450330</v>
      </c>
      <c r="DW16" s="110">
        <f>SUM(DW10:DW15)</f>
        <v>5450330</v>
      </c>
      <c r="DX16" s="107"/>
      <c r="DY16" s="282">
        <f>SUM(DY10:DY15)</f>
        <v>7007430</v>
      </c>
      <c r="DZ16" s="282">
        <f>SUM(DZ10:DZ15)</f>
        <v>7007430</v>
      </c>
      <c r="EA16" s="282"/>
      <c r="EB16" s="108" t="str">
        <f t="shared" si="66"/>
        <v xml:space="preserve"> </v>
      </c>
      <c r="EC16" s="108" t="str">
        <f t="shared" si="66"/>
        <v xml:space="preserve"> </v>
      </c>
      <c r="ED16" s="108" t="str">
        <f t="shared" si="66"/>
        <v xml:space="preserve"> </v>
      </c>
      <c r="EE16" s="108">
        <f t="shared" si="67"/>
        <v>0.77779299971601568</v>
      </c>
      <c r="EF16" s="108">
        <f t="shared" si="67"/>
        <v>0.77779299971601568</v>
      </c>
      <c r="EG16" s="108" t="str">
        <f t="shared" si="67"/>
        <v xml:space="preserve"> </v>
      </c>
      <c r="EH16" s="110">
        <f>SUM(EH10:EH15)</f>
        <v>24603388.379999999</v>
      </c>
      <c r="EI16" s="110">
        <f>SUM(EI10:EI15)</f>
        <v>24603388.379999999</v>
      </c>
      <c r="EJ16" s="107"/>
      <c r="EK16" s="110">
        <f>SUM(EK10:EK15)</f>
        <v>14954977.509999998</v>
      </c>
      <c r="EL16" s="110">
        <f>SUM(EL10:EL15)</f>
        <v>14954977.509999998</v>
      </c>
      <c r="EM16" s="107"/>
      <c r="EN16" s="110">
        <f>SUM(EN10:EN15)</f>
        <v>18320083.370000001</v>
      </c>
      <c r="EO16" s="110">
        <f>SUM(EO10:EO15)</f>
        <v>18320083.370000001</v>
      </c>
      <c r="EP16" s="110"/>
      <c r="EQ16" s="108">
        <f t="shared" si="68"/>
        <v>0.60784219145021678</v>
      </c>
      <c r="ER16" s="108">
        <f t="shared" si="68"/>
        <v>0.60784219145021678</v>
      </c>
      <c r="ES16" s="108" t="str">
        <f t="shared" si="68"/>
        <v xml:space="preserve"> </v>
      </c>
      <c r="ET16" s="108">
        <f t="shared" si="69"/>
        <v>0.81631601821689725</v>
      </c>
      <c r="EU16" s="108">
        <f t="shared" si="69"/>
        <v>0.81631601821689725</v>
      </c>
      <c r="EV16" s="108" t="str">
        <f t="shared" si="69"/>
        <v xml:space="preserve"> </v>
      </c>
      <c r="EW16" s="110">
        <f>SUM(EW10:EW15)</f>
        <v>22074722.870000001</v>
      </c>
      <c r="EX16" s="110">
        <f>SUM(EX10:EX15)</f>
        <v>22074722.870000001</v>
      </c>
      <c r="EY16" s="107"/>
      <c r="EZ16" s="110">
        <f>SUM(FA16:FB16)</f>
        <v>26760693.060000002</v>
      </c>
      <c r="FA16" s="110">
        <f>SUM(FA10:FA15)</f>
        <v>26760693.060000002</v>
      </c>
      <c r="FB16" s="107"/>
      <c r="FC16" s="110">
        <f>SUM(FC10:FC15)</f>
        <v>3159061.02</v>
      </c>
      <c r="FD16" s="110">
        <f>SUM(FD10:FD15)</f>
        <v>3159061.02</v>
      </c>
      <c r="FE16" s="107"/>
      <c r="FF16" s="108">
        <f t="shared" si="70"/>
        <v>1.2122776452323363</v>
      </c>
      <c r="FG16" s="108">
        <f t="shared" si="70"/>
        <v>1.2122776452323363</v>
      </c>
      <c r="FH16" s="108" t="str">
        <f t="shared" si="70"/>
        <v xml:space="preserve"> </v>
      </c>
      <c r="FI16" s="108" t="str">
        <f t="shared" si="71"/>
        <v>СВ.200</v>
      </c>
      <c r="FJ16" s="108" t="str">
        <f t="shared" si="31"/>
        <v>СВ.200</v>
      </c>
      <c r="FK16" s="108" t="str">
        <f t="shared" si="31"/>
        <v xml:space="preserve"> </v>
      </c>
      <c r="FL16" s="110">
        <f>SUM(FL10:FL15)</f>
        <v>8360592.5199999996</v>
      </c>
      <c r="FM16" s="110">
        <f>SUM(FM10:FM15)</f>
        <v>8360592.5199999996</v>
      </c>
      <c r="FN16" s="107"/>
      <c r="FO16" s="110">
        <f>SUM(FP16:FQ16)</f>
        <v>7026085.5</v>
      </c>
      <c r="FP16" s="110">
        <f>SUM(FP10:FP15)</f>
        <v>7026085.5</v>
      </c>
      <c r="FQ16" s="107"/>
      <c r="FR16" s="110">
        <f>SUM(FR10:FR15)</f>
        <v>7000043.1500000004</v>
      </c>
      <c r="FS16" s="110">
        <f>SUM(FS10:FS15)</f>
        <v>7000043.1500000004</v>
      </c>
      <c r="FT16" s="107"/>
      <c r="FU16" s="108">
        <f t="shared" si="35"/>
        <v>0.84038128675597745</v>
      </c>
      <c r="FV16" s="108">
        <f t="shared" si="35"/>
        <v>0.84038128675597745</v>
      </c>
      <c r="FW16" s="115" t="str">
        <f t="shared" si="35"/>
        <v xml:space="preserve"> </v>
      </c>
      <c r="FX16" s="108">
        <f>IF(FR16=0," ",IF(FO16/FR16*100&gt;200,"СВ.200",FO16/FR16))</f>
        <v>1.0037203127812147</v>
      </c>
      <c r="FY16" s="108">
        <f>IF(FS16=0," ",IF(FP16/FS16*100&gt;200,"СВ.200",FP16/FS16))</f>
        <v>1.0037203127812147</v>
      </c>
      <c r="FZ16" s="108" t="str">
        <f t="shared" si="36"/>
        <v xml:space="preserve"> </v>
      </c>
      <c r="GA16" s="283">
        <f>I16/'[1]исп.мун.образ01.07.2025-налогов'!I16</f>
        <v>0.12781565530196112</v>
      </c>
      <c r="GB16" s="135">
        <f>J16/'[1]исп.мун.образ01.07.2025-налогов'!J16</f>
        <v>0.12781565530196112</v>
      </c>
      <c r="GC16" s="4"/>
      <c r="GD16" s="135">
        <f>F16/'[1]исп.мун.образ01.07.2025-налогов'!F16</f>
        <v>0.12858258700539335</v>
      </c>
      <c r="GE16" s="135">
        <f>G16/'[1]исп.мун.образ01.07.2025-налогов'!G16</f>
        <v>0.12858258700539335</v>
      </c>
      <c r="GF16" s="4"/>
      <c r="GG16" s="108">
        <f t="shared" si="37"/>
        <v>0.33304627851904289</v>
      </c>
      <c r="GH16" s="108">
        <f t="shared" si="37"/>
        <v>0.33304627851904289</v>
      </c>
      <c r="GI16" s="4"/>
      <c r="GJ16" s="108">
        <f t="shared" si="38"/>
        <v>0.27799077146267098</v>
      </c>
      <c r="GK16" s="108">
        <f t="shared" si="38"/>
        <v>0.27799077146267098</v>
      </c>
      <c r="GL16" s="108" t="str">
        <f t="shared" si="72"/>
        <v xml:space="preserve"> </v>
      </c>
      <c r="GM16" s="108">
        <f t="shared" si="73"/>
        <v>2.2513189556806062E-2</v>
      </c>
      <c r="GN16" s="108">
        <f t="shared" si="73"/>
        <v>2.2513189556806062E-2</v>
      </c>
      <c r="GO16" s="108" t="str">
        <f t="shared" si="73"/>
        <v xml:space="preserve"> </v>
      </c>
      <c r="GP16" s="108">
        <f t="shared" si="74"/>
        <v>1.9999263288439966E-2</v>
      </c>
      <c r="GQ16" s="108">
        <f t="shared" si="74"/>
        <v>1.9999263288439966E-2</v>
      </c>
      <c r="GR16" s="108" t="str">
        <f t="shared" si="76"/>
        <v xml:space="preserve"> </v>
      </c>
      <c r="GS16" s="108">
        <f t="shared" si="39"/>
        <v>8.7503003714136648E-2</v>
      </c>
      <c r="GT16" s="108">
        <f t="shared" si="39"/>
        <v>8.7503003714136648E-2</v>
      </c>
      <c r="GU16" s="108" t="str">
        <f t="shared" si="39"/>
        <v xml:space="preserve"> </v>
      </c>
      <c r="GV16" s="108">
        <f t="shared" si="40"/>
        <v>0.10339514159002758</v>
      </c>
      <c r="GW16" s="108">
        <f t="shared" si="40"/>
        <v>0.10339514159002758</v>
      </c>
      <c r="GX16" s="108"/>
      <c r="GY16" s="108">
        <f t="shared" si="41"/>
        <v>5.1710909294700264E-2</v>
      </c>
      <c r="GZ16" s="108">
        <f t="shared" si="41"/>
        <v>5.1710909294700264E-2</v>
      </c>
      <c r="HA16" s="115" t="str">
        <f t="shared" si="41"/>
        <v xml:space="preserve"> </v>
      </c>
      <c r="HB16" s="108">
        <f t="shared" si="42"/>
        <v>3.5371059059429277E-2</v>
      </c>
      <c r="HC16" s="108">
        <f t="shared" si="42"/>
        <v>3.5371059059429277E-2</v>
      </c>
      <c r="HD16" s="108" t="str">
        <f t="shared" si="75"/>
        <v xml:space="preserve"> </v>
      </c>
      <c r="HE16" s="284"/>
      <c r="HF16" s="284"/>
      <c r="HG16" s="284"/>
      <c r="HH16" s="284"/>
      <c r="HI16" s="284"/>
      <c r="HJ16" s="284"/>
      <c r="HK16" s="284"/>
      <c r="HL16" s="284"/>
      <c r="HM16" s="284"/>
      <c r="HN16" s="284"/>
      <c r="HO16" s="284"/>
      <c r="HP16" s="284"/>
      <c r="HQ16" s="284"/>
      <c r="HR16" s="284"/>
      <c r="HS16" s="284"/>
      <c r="HT16" s="284"/>
      <c r="HU16" s="284"/>
      <c r="HV16" s="284"/>
      <c r="HW16" s="284"/>
      <c r="HX16" s="284"/>
      <c r="HY16" s="284"/>
      <c r="HZ16" s="284"/>
      <c r="IA16" s="284"/>
      <c r="IB16" s="284"/>
      <c r="IC16" s="284"/>
      <c r="ID16" s="284"/>
    </row>
    <row r="17" spans="1:238" s="91" customFormat="1" ht="19.5" customHeight="1" x14ac:dyDescent="0.2">
      <c r="A17" s="76"/>
      <c r="B17" s="118" t="s">
        <v>93</v>
      </c>
      <c r="C17" s="122" t="s">
        <v>85</v>
      </c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 s="123"/>
      <c r="EF17" s="123"/>
      <c r="EG17" s="123"/>
      <c r="EH17" s="123"/>
      <c r="EI17" s="123"/>
      <c r="EJ17" s="123"/>
      <c r="EK17" s="123"/>
      <c r="EL17" s="123"/>
      <c r="EM17" s="123"/>
      <c r="EN17" s="123"/>
      <c r="EO17" s="123"/>
      <c r="EP17" s="123"/>
      <c r="EQ17" s="123"/>
      <c r="ER17" s="123"/>
      <c r="ES17" s="123"/>
      <c r="ET17" s="123"/>
      <c r="EU17" s="123"/>
      <c r="EV17" s="123"/>
      <c r="EW17" s="123"/>
      <c r="EX17" s="123"/>
      <c r="EY17" s="123"/>
      <c r="EZ17" s="123"/>
      <c r="FA17" s="123"/>
      <c r="FB17" s="123"/>
      <c r="FC17" s="123"/>
      <c r="FD17" s="123"/>
      <c r="FE17" s="123"/>
      <c r="FF17" s="123"/>
      <c r="FG17" s="123"/>
      <c r="FH17" s="123"/>
      <c r="FI17" s="123"/>
      <c r="FJ17" s="123"/>
      <c r="FK17" s="123"/>
      <c r="FL17" s="285"/>
      <c r="FM17" s="285"/>
      <c r="FN17" s="285"/>
      <c r="FO17" s="285"/>
      <c r="FP17" s="286"/>
      <c r="FQ17" s="285"/>
      <c r="FR17" s="285"/>
      <c r="FS17" s="285"/>
      <c r="FT17" s="285"/>
      <c r="FU17" s="81" t="str">
        <f t="shared" si="35"/>
        <v xml:space="preserve"> </v>
      </c>
      <c r="FV17" s="81" t="str">
        <f t="shared" si="35"/>
        <v xml:space="preserve"> </v>
      </c>
      <c r="FW17" s="92" t="str">
        <f t="shared" si="35"/>
        <v xml:space="preserve"> </v>
      </c>
      <c r="FX17" s="82"/>
      <c r="FY17" s="82"/>
      <c r="FZ17" s="82"/>
      <c r="GA17" s="287"/>
      <c r="GB17" s="87"/>
      <c r="GC17" s="87"/>
      <c r="GD17" s="273"/>
      <c r="GE17" s="87"/>
      <c r="GF17" s="87"/>
      <c r="GG17" s="86" t="str">
        <f t="shared" si="37"/>
        <v xml:space="preserve"> </v>
      </c>
      <c r="GH17" s="81" t="str">
        <f t="shared" si="37"/>
        <v xml:space="preserve"> </v>
      </c>
      <c r="GI17" s="87"/>
      <c r="GJ17" s="86" t="str">
        <f t="shared" si="38"/>
        <v xml:space="preserve"> </v>
      </c>
      <c r="GK17" s="81" t="str">
        <f t="shared" si="38"/>
        <v xml:space="preserve"> </v>
      </c>
      <c r="GL17" s="81" t="str">
        <f t="shared" si="72"/>
        <v xml:space="preserve"> </v>
      </c>
      <c r="GM17" s="86" t="str">
        <f t="shared" si="73"/>
        <v xml:space="preserve"> </v>
      </c>
      <c r="GN17" s="81" t="str">
        <f t="shared" si="73"/>
        <v xml:space="preserve"> </v>
      </c>
      <c r="GO17" s="81" t="str">
        <f t="shared" si="73"/>
        <v xml:space="preserve"> </v>
      </c>
      <c r="GP17" s="86" t="str">
        <f t="shared" si="74"/>
        <v xml:space="preserve"> </v>
      </c>
      <c r="GQ17" s="81" t="str">
        <f t="shared" si="74"/>
        <v xml:space="preserve"> </v>
      </c>
      <c r="GR17" s="81" t="str">
        <f t="shared" si="76"/>
        <v xml:space="preserve"> </v>
      </c>
      <c r="GS17" s="86" t="str">
        <f t="shared" si="39"/>
        <v xml:space="preserve"> </v>
      </c>
      <c r="GT17" s="81" t="str">
        <f t="shared" si="39"/>
        <v xml:space="preserve"> </v>
      </c>
      <c r="GU17" s="81" t="str">
        <f t="shared" si="39"/>
        <v xml:space="preserve"> </v>
      </c>
      <c r="GV17" s="86" t="str">
        <f t="shared" si="40"/>
        <v xml:space="preserve"> </v>
      </c>
      <c r="GW17" s="81" t="str">
        <f t="shared" si="40"/>
        <v xml:space="preserve"> </v>
      </c>
      <c r="GX17" s="81" t="str">
        <f>IF(CT17&lt;=0," ",IF(K17&lt;=0," ",IF(CT17/K17*100&gt;200,"СВ.200",CT17/K17)))</f>
        <v xml:space="preserve"> </v>
      </c>
      <c r="GY17" s="86" t="str">
        <f t="shared" si="41"/>
        <v xml:space="preserve"> </v>
      </c>
      <c r="GZ17" s="81" t="str">
        <f t="shared" si="41"/>
        <v xml:space="preserve"> </v>
      </c>
      <c r="HA17" s="92" t="str">
        <f t="shared" si="41"/>
        <v xml:space="preserve"> </v>
      </c>
      <c r="HB17" s="86" t="str">
        <f t="shared" si="42"/>
        <v xml:space="preserve"> </v>
      </c>
      <c r="HC17" s="81" t="str">
        <f t="shared" si="42"/>
        <v xml:space="preserve"> </v>
      </c>
      <c r="HD17" s="81" t="str">
        <f t="shared" si="75"/>
        <v xml:space="preserve"> </v>
      </c>
      <c r="HE17" s="138"/>
      <c r="HF17" s="138"/>
      <c r="HG17" s="138"/>
      <c r="HH17" s="138"/>
      <c r="HI17" s="138"/>
      <c r="HJ17" s="138"/>
      <c r="HK17" s="138"/>
      <c r="HL17" s="138"/>
      <c r="HM17" s="138"/>
      <c r="HN17" s="138"/>
      <c r="HO17" s="138"/>
      <c r="HP17" s="138"/>
      <c r="HQ17" s="138"/>
      <c r="HR17" s="138"/>
      <c r="HS17" s="138"/>
      <c r="HT17" s="138"/>
      <c r="HU17" s="138"/>
      <c r="HV17" s="138"/>
      <c r="HW17" s="138"/>
      <c r="HX17" s="138"/>
      <c r="HY17" s="138"/>
      <c r="HZ17" s="138"/>
      <c r="IA17" s="138"/>
      <c r="IB17" s="138"/>
      <c r="IC17" s="138"/>
      <c r="ID17" s="138"/>
    </row>
    <row r="18" spans="1:238" s="91" customFormat="1" ht="15.75" outlineLevel="1" x14ac:dyDescent="0.2">
      <c r="A18" s="76">
        <v>7</v>
      </c>
      <c r="B18" s="77" t="s">
        <v>94</v>
      </c>
      <c r="C18" s="78">
        <f>D18+E18</f>
        <v>4646815.63</v>
      </c>
      <c r="D18" s="83">
        <v>3788393.27</v>
      </c>
      <c r="E18" s="83">
        <v>858422.3600000001</v>
      </c>
      <c r="F18" s="78">
        <f t="shared" ref="F18:F38" si="77">SUM(G18:H18)</f>
        <v>3227521.29</v>
      </c>
      <c r="G18" s="83">
        <v>2727446.91</v>
      </c>
      <c r="H18" s="83">
        <v>500074.38</v>
      </c>
      <c r="I18" s="78">
        <f t="shared" ref="I18:I38" si="78">SUM(J18:K18)</f>
        <v>1420353.1400000001</v>
      </c>
      <c r="J18" s="83">
        <v>1144889.25</v>
      </c>
      <c r="K18" s="83">
        <v>275463.89</v>
      </c>
      <c r="L18" s="81">
        <f t="shared" ref="L18:N33" si="79">IF(C18=0," ",IF(F18/C18*100&gt;200,"СВ.200",F18/C18))</f>
        <v>0.69456624643401232</v>
      </c>
      <c r="M18" s="81">
        <f t="shared" si="79"/>
        <v>0.71994819851424774</v>
      </c>
      <c r="N18" s="81">
        <f t="shared" si="79"/>
        <v>0.58255050579064593</v>
      </c>
      <c r="O18" s="81" t="str">
        <f t="shared" ref="O18:Q33" si="80">IF(I18=0," ",IF(F18/I18*100&gt;200,"СВ.200",F18/I18))</f>
        <v>СВ.200</v>
      </c>
      <c r="P18" s="81" t="str">
        <f t="shared" si="80"/>
        <v>СВ.200</v>
      </c>
      <c r="Q18" s="81">
        <f t="shared" si="80"/>
        <v>1.815389959097724</v>
      </c>
      <c r="R18" s="78">
        <f>S18+T18</f>
        <v>640000</v>
      </c>
      <c r="S18" s="126">
        <v>520000</v>
      </c>
      <c r="T18" s="126">
        <v>120000</v>
      </c>
      <c r="U18" s="78">
        <f t="shared" ref="U18:U39" si="81">SUM(V18:W18)</f>
        <v>357027.4</v>
      </c>
      <c r="V18" s="126">
        <v>257572.16</v>
      </c>
      <c r="W18" s="126">
        <v>99455.24</v>
      </c>
      <c r="X18" s="78">
        <f t="shared" ref="X18:X38" si="82">SUM(Y18:Z18)</f>
        <v>249611.64</v>
      </c>
      <c r="Y18" s="126">
        <v>203990.28</v>
      </c>
      <c r="Z18" s="126">
        <v>45621.36</v>
      </c>
      <c r="AA18" s="81">
        <f t="shared" ref="AA18:AC40" si="83">IF(R18=0," ",IF(U18/R18*100&gt;200,"СВ.200",U18/R18))</f>
        <v>0.55785531250000009</v>
      </c>
      <c r="AB18" s="81">
        <f t="shared" si="83"/>
        <v>0.49533107692307693</v>
      </c>
      <c r="AC18" s="81">
        <f t="shared" si="83"/>
        <v>0.82879366666666676</v>
      </c>
      <c r="AD18" s="81">
        <f t="shared" ref="AD18:AF26" si="84">IF(X18=0," ",IF(U18/X18*100&gt;200,"СВ.200",U18/X18))</f>
        <v>1.4303315342185163</v>
      </c>
      <c r="AE18" s="81">
        <f t="shared" si="84"/>
        <v>1.2626687899050877</v>
      </c>
      <c r="AF18" s="81" t="str">
        <f t="shared" si="84"/>
        <v>СВ.200</v>
      </c>
      <c r="AG18" s="78">
        <f>AH18+AI18</f>
        <v>189000</v>
      </c>
      <c r="AH18" s="126">
        <v>1000</v>
      </c>
      <c r="AI18" s="126">
        <v>188000</v>
      </c>
      <c r="AJ18" s="78">
        <f>AK18+AL18</f>
        <v>27836.629999999997</v>
      </c>
      <c r="AK18" s="126">
        <v>8332.94</v>
      </c>
      <c r="AL18" s="126">
        <v>19503.689999999999</v>
      </c>
      <c r="AM18" s="78">
        <v>11679.33</v>
      </c>
      <c r="AN18" s="126">
        <v>0</v>
      </c>
      <c r="AO18" s="126">
        <v>40735.25</v>
      </c>
      <c r="AP18" s="81">
        <f t="shared" ref="AP18:AR38" si="85">IF(AJ18=0," ",IF(AJ18/AG18*100&gt;200,"СВ.200",AJ18/AG18))</f>
        <v>0.14728375661375659</v>
      </c>
      <c r="AQ18" s="81" t="str">
        <f t="shared" si="85"/>
        <v>СВ.200</v>
      </c>
      <c r="AR18" s="81">
        <f t="shared" si="85"/>
        <v>0.1037430319148936</v>
      </c>
      <c r="AS18" s="81" t="str">
        <f t="shared" ref="AS18:AU33" si="86">IF(AJ18=0," ",IF(AM18=0," ",IF(AJ18/AM18*100&gt;200,"СВ.200",AJ18/AM18)))</f>
        <v>СВ.200</v>
      </c>
      <c r="AT18" s="81" t="str">
        <f>IF(AK18=0," ",IF(AN18=0," ",IF(AK18/AN18*100&gt;200,"СВ.200",AK18/AN18)))</f>
        <v xml:space="preserve"> </v>
      </c>
      <c r="AU18" s="81">
        <f>IF(AL18=0," ",IF(AO18=0," ",IF(AL18/AO18*100&gt;200,"СВ.200",AL18/AO18)))</f>
        <v>0.47879146439508774</v>
      </c>
      <c r="AV18" s="78">
        <f>AW18+AX18</f>
        <v>59687.839999999997</v>
      </c>
      <c r="AW18" s="126">
        <v>33687.839999999997</v>
      </c>
      <c r="AX18" s="126">
        <v>26000</v>
      </c>
      <c r="AY18" s="78">
        <f t="shared" ref="AY18:AY39" si="87">SUM(AZ18:BA18)</f>
        <v>68842.880000000005</v>
      </c>
      <c r="AZ18" s="126">
        <v>52534.879999999997</v>
      </c>
      <c r="BA18" s="126">
        <v>16308</v>
      </c>
      <c r="BB18" s="78">
        <f t="shared" ref="BB18:BB39" si="88">SUM(BC18:BD18)</f>
        <v>53093.67</v>
      </c>
      <c r="BC18" s="126">
        <v>40047.269999999997</v>
      </c>
      <c r="BD18" s="126">
        <v>13046.4</v>
      </c>
      <c r="BE18" s="81">
        <f t="shared" ref="BE18:BE31" si="89">IF(AV18=0," ",IF(AY18/AV18*100&gt;200,"СВ.200",AY18/AV18))</f>
        <v>1.1533819953947071</v>
      </c>
      <c r="BF18" s="81">
        <f t="shared" ref="BF18:BG38" si="90">IF(AZ18=0," ",IF(AZ18/AW18*100&gt;200,"СВ.200",AZ18/AW18))</f>
        <v>1.5594612180537548</v>
      </c>
      <c r="BG18" s="81">
        <f t="shared" si="90"/>
        <v>0.62723076923076926</v>
      </c>
      <c r="BH18" s="81">
        <f>IF(BB18=0," ",IF(AY18/BB18*100&gt;200,"СВ.200",AY18/BB18))</f>
        <v>1.2966306529573113</v>
      </c>
      <c r="BI18" s="81">
        <f>IF(BC18=0," ",IF(AZ18/BC18*100&gt;200,"СВ.200",AZ18/BC18))</f>
        <v>1.3118217546414526</v>
      </c>
      <c r="BJ18" s="81">
        <f>IF(BD18=0," ",IF(BA18/BD18*100&gt;200,"СВ.200",BA18/BD18))</f>
        <v>1.25</v>
      </c>
      <c r="BK18" s="78">
        <f>BL18+BM18</f>
        <v>700</v>
      </c>
      <c r="BL18" s="126">
        <v>700</v>
      </c>
      <c r="BM18" s="126"/>
      <c r="BN18" s="78">
        <f t="shared" ref="BN18:BN39" si="91">SUM(BO18:BP18)</f>
        <v>18.670000000000002</v>
      </c>
      <c r="BO18" s="126">
        <v>18.670000000000002</v>
      </c>
      <c r="BP18" s="126"/>
      <c r="BQ18" s="78">
        <f t="shared" ref="BQ18:BQ39" si="92">SUM(BR18:BS18)</f>
        <v>222.28</v>
      </c>
      <c r="BR18" s="126">
        <v>222.28</v>
      </c>
      <c r="BS18" s="126"/>
      <c r="BT18" s="81">
        <f t="shared" ref="BT18:BT31" si="93">IF(BK18=0," ",IF(BN18/BK18*100&gt;200,"СВ.200",BN18/BK18))</f>
        <v>2.6671428571428575E-2</v>
      </c>
      <c r="BU18" s="81">
        <f t="shared" ref="BU18:BV38" si="94">IF(BO18=0," ",IF(BO18/BL18*100&gt;200,"СВ.200",BO18/BL18))</f>
        <v>2.6671428571428575E-2</v>
      </c>
      <c r="BV18" s="81" t="str">
        <f t="shared" si="94"/>
        <v xml:space="preserve"> </v>
      </c>
      <c r="BW18" s="81">
        <f t="shared" ref="BW18:BY42" si="95">IF(BQ18=0," ",IF(BN18/BQ18*100&gt;200,"СВ.200",BN18/BQ18))</f>
        <v>8.3993161777937739E-2</v>
      </c>
      <c r="BX18" s="81">
        <f t="shared" si="95"/>
        <v>8.3993161777937739E-2</v>
      </c>
      <c r="BY18" s="81" t="str">
        <f t="shared" si="95"/>
        <v xml:space="preserve"> </v>
      </c>
      <c r="BZ18" s="78">
        <f>CA18+CB18</f>
        <v>1846629</v>
      </c>
      <c r="CA18" s="126">
        <v>1573629</v>
      </c>
      <c r="CB18" s="126">
        <v>273000</v>
      </c>
      <c r="CC18" s="78">
        <f>CD18+CE18</f>
        <v>895910.86</v>
      </c>
      <c r="CD18" s="126">
        <v>764769.86</v>
      </c>
      <c r="CE18" s="126">
        <v>131141</v>
      </c>
      <c r="CF18" s="78">
        <f>CG18+CH18</f>
        <v>1010897.5900000001</v>
      </c>
      <c r="CG18" s="126">
        <v>834919.68</v>
      </c>
      <c r="CH18" s="126">
        <v>175977.91</v>
      </c>
      <c r="CI18" s="81">
        <f t="shared" ref="CI18:CK33" si="96">IF(BZ18=0," ",IF(CC18/BZ18*100&gt;200,"СВ.200",CC18/BZ18))</f>
        <v>0.48516018106506503</v>
      </c>
      <c r="CJ18" s="81">
        <f t="shared" si="96"/>
        <v>0.48599120885545449</v>
      </c>
      <c r="CK18" s="81">
        <f t="shared" si="96"/>
        <v>0.48036996336996335</v>
      </c>
      <c r="CL18" s="81">
        <f t="shared" ref="CL18:CN33" si="97">IF(CF18=0," ",IF(CC18/CF18*100&gt;200,"СВ.200",CC18/CF18))</f>
        <v>0.8862528399142785</v>
      </c>
      <c r="CM18" s="81">
        <f t="shared" si="97"/>
        <v>0.91598015751646911</v>
      </c>
      <c r="CN18" s="81">
        <f t="shared" si="97"/>
        <v>0.74521285086292932</v>
      </c>
      <c r="CO18" s="78">
        <f>CP18+CQ18</f>
        <v>1322463.75</v>
      </c>
      <c r="CP18" s="126">
        <v>1322463.75</v>
      </c>
      <c r="CQ18" s="126">
        <v>0</v>
      </c>
      <c r="CR18" s="78">
        <f t="shared" ref="CR18:CR39" si="98">SUM(CS18:CT18)</f>
        <v>1322463.75</v>
      </c>
      <c r="CS18" s="126">
        <v>1322463.75</v>
      </c>
      <c r="CT18" s="126">
        <v>0</v>
      </c>
      <c r="CU18" s="78">
        <f t="shared" ref="CU18:CU38" si="99">SUM(CV18:CW18)</f>
        <v>43973</v>
      </c>
      <c r="CV18" s="126">
        <v>31350</v>
      </c>
      <c r="CW18" s="126">
        <v>12623</v>
      </c>
      <c r="CX18" s="81">
        <f t="shared" ref="CX18:CZ21" si="100">IF(CR18=0," ",IF(CR18/CO18*100&gt;200,"СВ.200",CR18/CO18))</f>
        <v>1</v>
      </c>
      <c r="CY18" s="81">
        <f t="shared" si="100"/>
        <v>1</v>
      </c>
      <c r="CZ18" s="81" t="str">
        <f t="shared" si="100"/>
        <v xml:space="preserve"> </v>
      </c>
      <c r="DA18" s="81" t="str">
        <f t="shared" ref="DA18:DC40" si="101">IF(CU18=0," ",IF(CR18/CU18*100&gt;200,"СВ.200",CR18/CU18))</f>
        <v>СВ.200</v>
      </c>
      <c r="DB18" s="81" t="str">
        <f t="shared" si="101"/>
        <v>СВ.200</v>
      </c>
      <c r="DC18" s="81">
        <f t="shared" si="101"/>
        <v>0</v>
      </c>
      <c r="DD18" s="78">
        <f>DE18+DF18</f>
        <v>22500</v>
      </c>
      <c r="DE18" s="126">
        <v>16250</v>
      </c>
      <c r="DF18" s="126">
        <v>6250</v>
      </c>
      <c r="DG18" s="78">
        <f t="shared" ref="DG18:DG39" si="102">SUM(DH18:DI18)</f>
        <v>74328.040000000008</v>
      </c>
      <c r="DH18" s="126">
        <v>39369.53</v>
      </c>
      <c r="DI18" s="126">
        <v>34958.51</v>
      </c>
      <c r="DJ18" s="78">
        <f t="shared" ref="DJ18:DJ38" si="103">SUM(DK18:DL18)</f>
        <v>1031.94</v>
      </c>
      <c r="DK18" s="126">
        <v>1031.94</v>
      </c>
      <c r="DL18" s="126">
        <v>0</v>
      </c>
      <c r="DM18" s="81" t="str">
        <f t="shared" ref="DM18:DO42" si="104">IF(DD18=0," ",IF(DG18/DD18*100&gt;200,"СВ.200",DG18/DD18))</f>
        <v>СВ.200</v>
      </c>
      <c r="DN18" s="81" t="str">
        <f t="shared" si="104"/>
        <v>СВ.200</v>
      </c>
      <c r="DO18" s="81" t="str">
        <f t="shared" si="104"/>
        <v>СВ.200</v>
      </c>
      <c r="DP18" s="81" t="str">
        <f t="shared" ref="DP18:DR26" si="105">IF(DJ18=0," ",IF(DG18/DJ18*100&gt;200,"СВ.200",DG18/DJ18))</f>
        <v>СВ.200</v>
      </c>
      <c r="DQ18" s="81" t="str">
        <f t="shared" si="105"/>
        <v>СВ.200</v>
      </c>
      <c r="DR18" s="81" t="str">
        <f t="shared" si="105"/>
        <v xml:space="preserve"> </v>
      </c>
      <c r="DS18" s="278">
        <f>DT18+DU18</f>
        <v>184375</v>
      </c>
      <c r="DT18" s="126">
        <v>184375</v>
      </c>
      <c r="DU18" s="126">
        <v>0</v>
      </c>
      <c r="DV18" s="278">
        <f>DW18+DX18</f>
        <v>240890.31</v>
      </c>
      <c r="DW18" s="126">
        <v>184375</v>
      </c>
      <c r="DX18" s="126">
        <v>56515.31</v>
      </c>
      <c r="DY18" s="278">
        <f>DZ18+EA18</f>
        <v>10910.85</v>
      </c>
      <c r="DZ18" s="126">
        <v>0</v>
      </c>
      <c r="EA18" s="126">
        <v>10910.85</v>
      </c>
      <c r="EB18" s="81">
        <f t="shared" ref="EB18:ED22" si="106">IF(DS18=0," ",IF(DV18/DS18*100&gt;200,"СВ.200",DV18/DS18))</f>
        <v>1.3065237152542373</v>
      </c>
      <c r="EC18" s="81">
        <f t="shared" si="106"/>
        <v>1</v>
      </c>
      <c r="ED18" s="81" t="str">
        <f t="shared" si="106"/>
        <v xml:space="preserve"> </v>
      </c>
      <c r="EE18" s="81" t="str">
        <f t="shared" ref="EE18:EG42" si="107">IF(DY18=0," ",IF(DV18/DY18*100&gt;200,"СВ.200",DV18/DY18))</f>
        <v>СВ.200</v>
      </c>
      <c r="EF18" s="81" t="str">
        <f t="shared" si="107"/>
        <v xml:space="preserve"> </v>
      </c>
      <c r="EG18" s="81" t="str">
        <f t="shared" si="107"/>
        <v>СВ.200</v>
      </c>
      <c r="EH18" s="78">
        <f>SUM(EI18:EJ18)</f>
        <v>130287.67999999999</v>
      </c>
      <c r="EI18" s="126">
        <v>130287.67999999999</v>
      </c>
      <c r="EJ18" s="126">
        <v>0</v>
      </c>
      <c r="EK18" s="78">
        <f>SUM(EL18:EM18)</f>
        <v>78237.67</v>
      </c>
      <c r="EL18" s="126">
        <v>78237.67</v>
      </c>
      <c r="EM18" s="126">
        <v>0</v>
      </c>
      <c r="EN18" s="78">
        <f>SUM(EO18:EP18)</f>
        <v>30388.48</v>
      </c>
      <c r="EO18" s="126">
        <v>30388.48</v>
      </c>
      <c r="EP18" s="126">
        <v>0</v>
      </c>
      <c r="EQ18" s="81">
        <f t="shared" ref="EQ18:ES42" si="108">IF(EH18=0," ",IF(EK18/EH18*100&gt;200,"СВ.200",EK18/EH18))</f>
        <v>0.60049937185158264</v>
      </c>
      <c r="ER18" s="81">
        <f t="shared" ref="ER18:ES38" si="109">IF(EL18=0," ",IF(EL18/EI18*100&gt;200,"СВ.200",EL18/EI18))</f>
        <v>0.60049937185158264</v>
      </c>
      <c r="ES18" s="81" t="str">
        <f t="shared" si="109"/>
        <v xml:space="preserve"> </v>
      </c>
      <c r="ET18" s="81" t="str">
        <f t="shared" ref="ET18:EV42" si="110">IF(EN18=0," ",IF(EK18/EN18*100&gt;200,"СВ.200",EK18/EN18))</f>
        <v>СВ.200</v>
      </c>
      <c r="EU18" s="81" t="str">
        <f t="shared" si="110"/>
        <v>СВ.200</v>
      </c>
      <c r="EV18" s="81" t="str">
        <f t="shared" si="110"/>
        <v xml:space="preserve"> </v>
      </c>
      <c r="EW18" s="78">
        <f>SUM(EX18:EY18)</f>
        <v>0</v>
      </c>
      <c r="EX18" s="126">
        <v>0</v>
      </c>
      <c r="EY18" s="126">
        <v>0</v>
      </c>
      <c r="EZ18" s="78">
        <f>FA18+FB18</f>
        <v>4389.18</v>
      </c>
      <c r="FA18" s="126">
        <v>0</v>
      </c>
      <c r="FB18" s="126">
        <v>4389.18</v>
      </c>
      <c r="FC18" s="78">
        <f>FD18+FE18</f>
        <v>35763.730000000003</v>
      </c>
      <c r="FD18" s="126">
        <v>0</v>
      </c>
      <c r="FE18" s="126">
        <v>35763.730000000003</v>
      </c>
      <c r="FF18" s="81" t="str">
        <f>IF(EW18=0," ",IF(EZ18/EW18*100&gt;200,"СВ.200",EZ18/EW18))</f>
        <v xml:space="preserve"> </v>
      </c>
      <c r="FG18" s="81" t="str">
        <f t="shared" ref="FG18:FH33" si="111">IF(EX18=0," ",IF(FA18/EX18*100&gt;200,"СВ.200",FA18/EX18))</f>
        <v xml:space="preserve"> </v>
      </c>
      <c r="FH18" s="81" t="str">
        <f t="shared" si="111"/>
        <v xml:space="preserve"> </v>
      </c>
      <c r="FI18" s="81">
        <f>IF(EZ18&lt;0," ",IF(FC18&lt;0," ",IF(FC18=0," ",IF(EZ18/FC18*100&gt;200,"СВ.200",EZ18/FC18))))</f>
        <v>0.12272713164985867</v>
      </c>
      <c r="FJ18" s="81" t="str">
        <f>IF(FA18&lt;0," ",IF(FD18&lt;0," ",IF(FD18=0," ",IF(FA18/FD18*100&gt;200,"СВ.200",FA18/FD18))))</f>
        <v xml:space="preserve"> </v>
      </c>
      <c r="FK18" s="81">
        <f>IF(FB18&lt;0," ",IF(FE18&lt;0," ",IF(FE18=0," ",IF(FB18/FE18*100&gt;200,"СВ.200",FB18/FE18))))</f>
        <v>0.12272713164985867</v>
      </c>
      <c r="FL18" s="78">
        <f>SUM(FM18:FN18)</f>
        <v>189028.36</v>
      </c>
      <c r="FM18" s="78"/>
      <c r="FN18" s="83">
        <v>189028.36</v>
      </c>
      <c r="FO18" s="78">
        <f>FP18+FQ18</f>
        <v>110528.36</v>
      </c>
      <c r="FP18" s="78"/>
      <c r="FQ18" s="83">
        <v>110528.36</v>
      </c>
      <c r="FR18" s="78">
        <f>FS18+FT18</f>
        <v>22032.75</v>
      </c>
      <c r="FS18" s="78"/>
      <c r="FT18" s="83">
        <v>22032.75</v>
      </c>
      <c r="FU18" s="81">
        <f t="shared" si="35"/>
        <v>0.58471839886882582</v>
      </c>
      <c r="FV18" s="81" t="str">
        <f t="shared" si="35"/>
        <v xml:space="preserve"> </v>
      </c>
      <c r="FW18" s="92">
        <f t="shared" si="35"/>
        <v>0.58471839886882582</v>
      </c>
      <c r="FX18" s="81" t="str">
        <f>IF(FO18&lt;0," ",IF(FR18&lt;0," ",IF(FR18=0," ",IF(FO18/FR18*100&gt;200,"СВ.200",FO18/FR18))))</f>
        <v>СВ.200</v>
      </c>
      <c r="FY18" s="81" t="str">
        <f>IF(FP18&lt;0," ",IF(FS18&lt;0," ",IF(FS18=0," ",IF(FP18/FS18*100&gt;200,"СВ.200",FP18/FS18))))</f>
        <v xml:space="preserve"> </v>
      </c>
      <c r="FZ18" s="81" t="str">
        <f>IF(FQ18&lt;0," ",IF(FT18&lt;0," ",IF(FT18=0," ",IF(FQ18/FT18*100&gt;200,"СВ.200",FQ18/FT18))))</f>
        <v>СВ.200</v>
      </c>
      <c r="GA18" s="279">
        <f>I18/'[1]исп.мун.образ01.07.2025-налогов'!I18</f>
        <v>9.6223088551252597E-2</v>
      </c>
      <c r="GB18" s="280">
        <f>J18/'[1]исп.мун.образ01.07.2025-налогов'!J18</f>
        <v>0.1293541932450753</v>
      </c>
      <c r="GC18" s="280">
        <f>K18/'[1]исп.мун.образ01.07.2025-налогов'!K18</f>
        <v>4.6607950029078207E-2</v>
      </c>
      <c r="GD18" s="281">
        <f>F18/'[1]исп.мун.образ01.07.2025-налогов'!F18</f>
        <v>0.17160721054213504</v>
      </c>
      <c r="GE18" s="280">
        <f>G18/'[1]исп.мун.образ01.07.2025-налогов'!G18</f>
        <v>0.24159642239073592</v>
      </c>
      <c r="GF18" s="280">
        <f>H18/'[1]исп.мун.образ01.07.2025-налогов'!H18</f>
        <v>6.6513933310668932E-2</v>
      </c>
      <c r="GG18" s="86">
        <f t="shared" si="37"/>
        <v>0.17573914047882486</v>
      </c>
      <c r="GH18" s="81">
        <f t="shared" si="37"/>
        <v>0.17817468370848971</v>
      </c>
      <c r="GI18" s="81">
        <f t="shared" si="37"/>
        <v>0.1656164806211079</v>
      </c>
      <c r="GJ18" s="86">
        <f t="shared" si="38"/>
        <v>0.1106196885846104</v>
      </c>
      <c r="GK18" s="81">
        <f t="shared" si="38"/>
        <v>9.4437093919455969E-2</v>
      </c>
      <c r="GL18" s="81">
        <f t="shared" si="38"/>
        <v>0.19888089447813745</v>
      </c>
      <c r="GM18" s="86">
        <f t="shared" si="73"/>
        <v>3.7380612260976165E-2</v>
      </c>
      <c r="GN18" s="81">
        <f t="shared" si="73"/>
        <v>3.4979165015306062E-2</v>
      </c>
      <c r="GO18" s="81">
        <f t="shared" si="73"/>
        <v>4.7361561618838678E-2</v>
      </c>
      <c r="GP18" s="86">
        <f t="shared" si="74"/>
        <v>2.132995379869361E-2</v>
      </c>
      <c r="GQ18" s="81">
        <f t="shared" si="74"/>
        <v>1.9261559155334756E-2</v>
      </c>
      <c r="GR18" s="81">
        <f t="shared" si="74"/>
        <v>3.2611148765509641E-2</v>
      </c>
      <c r="GS18" s="86">
        <f t="shared" si="39"/>
        <v>3.0959202160105052E-2</v>
      </c>
      <c r="GT18" s="81">
        <f t="shared" si="39"/>
        <v>2.7382561239001939E-2</v>
      </c>
      <c r="GU18" s="81">
        <f t="shared" si="39"/>
        <v>4.5824518052075713E-2</v>
      </c>
      <c r="GV18" s="86">
        <f t="shared" si="40"/>
        <v>0.40974594159842087</v>
      </c>
      <c r="GW18" s="81">
        <f t="shared" si="40"/>
        <v>0.48487240765394035</v>
      </c>
      <c r="GX18" s="81" t="str">
        <f t="shared" si="40"/>
        <v xml:space="preserve"> </v>
      </c>
      <c r="GY18" s="86">
        <f t="shared" si="41"/>
        <v>2.1395017298303714E-2</v>
      </c>
      <c r="GZ18" s="81">
        <f t="shared" si="41"/>
        <v>2.654272454737434E-2</v>
      </c>
      <c r="HA18" s="92" t="str">
        <f t="shared" si="41"/>
        <v xml:space="preserve"> </v>
      </c>
      <c r="HB18" s="86">
        <f t="shared" si="42"/>
        <v>2.4240791297770185E-2</v>
      </c>
      <c r="HC18" s="81">
        <f t="shared" si="42"/>
        <v>2.8685313621741586E-2</v>
      </c>
      <c r="HD18" s="81" t="str">
        <f t="shared" si="42"/>
        <v xml:space="preserve"> </v>
      </c>
      <c r="HE18" s="138"/>
      <c r="HF18" s="138"/>
      <c r="HG18" s="138"/>
      <c r="HH18" s="138"/>
      <c r="HI18" s="138"/>
      <c r="HJ18" s="138"/>
      <c r="HK18" s="138"/>
      <c r="HL18" s="138"/>
      <c r="HM18" s="138"/>
      <c r="HN18" s="138"/>
      <c r="HO18" s="138"/>
      <c r="HP18" s="138"/>
      <c r="HQ18" s="138"/>
      <c r="HR18" s="138"/>
      <c r="HS18" s="138"/>
      <c r="HT18" s="138"/>
      <c r="HU18" s="138"/>
      <c r="HV18" s="138"/>
      <c r="HW18" s="138"/>
      <c r="HX18" s="138"/>
      <c r="HY18" s="138"/>
      <c r="HZ18" s="138"/>
      <c r="IA18" s="138"/>
      <c r="IB18" s="138"/>
      <c r="IC18" s="138"/>
      <c r="ID18" s="138"/>
    </row>
    <row r="19" spans="1:238" s="91" customFormat="1" ht="15.75" outlineLevel="1" x14ac:dyDescent="0.2">
      <c r="A19" s="76">
        <v>8</v>
      </c>
      <c r="B19" s="77" t="s">
        <v>95</v>
      </c>
      <c r="C19" s="78">
        <f t="shared" ref="C19:C38" si="112">D19+E19</f>
        <v>14007377.619999999</v>
      </c>
      <c r="D19" s="83">
        <v>10311594.52</v>
      </c>
      <c r="E19" s="83">
        <v>3695783.1</v>
      </c>
      <c r="F19" s="78">
        <f t="shared" si="77"/>
        <v>9595741.879999999</v>
      </c>
      <c r="G19" s="83">
        <v>6816204.0499999998</v>
      </c>
      <c r="H19" s="83">
        <v>2779537.83</v>
      </c>
      <c r="I19" s="78">
        <f t="shared" si="78"/>
        <v>9289228.2400000002</v>
      </c>
      <c r="J19" s="83">
        <v>6651860.9100000001</v>
      </c>
      <c r="K19" s="83">
        <v>2637367.33</v>
      </c>
      <c r="L19" s="81">
        <f t="shared" si="79"/>
        <v>0.68504913198734763</v>
      </c>
      <c r="M19" s="81">
        <f t="shared" si="79"/>
        <v>0.66102328178047876</v>
      </c>
      <c r="N19" s="81">
        <f t="shared" si="79"/>
        <v>0.75208359224327859</v>
      </c>
      <c r="O19" s="81">
        <f t="shared" si="80"/>
        <v>1.0329966744363253</v>
      </c>
      <c r="P19" s="81">
        <f t="shared" si="80"/>
        <v>1.0247063404096344</v>
      </c>
      <c r="Q19" s="81">
        <f t="shared" si="80"/>
        <v>1.0539062186684476</v>
      </c>
      <c r="R19" s="78">
        <f t="shared" ref="R19:R38" si="113">S19+T19</f>
        <v>1733175.3199999998</v>
      </c>
      <c r="S19" s="126">
        <v>1225919.3799999999</v>
      </c>
      <c r="T19" s="126">
        <v>507255.94</v>
      </c>
      <c r="U19" s="78">
        <f t="shared" si="81"/>
        <v>1354631.2999999998</v>
      </c>
      <c r="V19" s="126">
        <v>1081349.8899999999</v>
      </c>
      <c r="W19" s="126">
        <v>273281.40999999997</v>
      </c>
      <c r="X19" s="78">
        <f t="shared" si="82"/>
        <v>3265818</v>
      </c>
      <c r="Y19" s="126">
        <v>3081780.95</v>
      </c>
      <c r="Z19" s="126">
        <v>184037.05</v>
      </c>
      <c r="AA19" s="81">
        <f t="shared" si="83"/>
        <v>0.78158930857612252</v>
      </c>
      <c r="AB19" s="81">
        <f t="shared" si="83"/>
        <v>0.88207259599729959</v>
      </c>
      <c r="AC19" s="81">
        <f t="shared" si="83"/>
        <v>0.53874462268495071</v>
      </c>
      <c r="AD19" s="81">
        <f t="shared" si="84"/>
        <v>0.41479081198033685</v>
      </c>
      <c r="AE19" s="81">
        <f t="shared" si="84"/>
        <v>0.35088473436114914</v>
      </c>
      <c r="AF19" s="81">
        <f t="shared" si="84"/>
        <v>1.484926051574941</v>
      </c>
      <c r="AG19" s="78">
        <f t="shared" ref="AG19:AG38" si="114">AH19+AI19</f>
        <v>1183856.8999999999</v>
      </c>
      <c r="AH19" s="126">
        <v>718730</v>
      </c>
      <c r="AI19" s="126">
        <v>465126.9</v>
      </c>
      <c r="AJ19" s="78">
        <f t="shared" ref="AJ19:AJ38" si="115">AK19+AL19</f>
        <v>591797.35</v>
      </c>
      <c r="AK19" s="126">
        <v>412769.38</v>
      </c>
      <c r="AL19" s="126">
        <v>179027.97</v>
      </c>
      <c r="AM19" s="78">
        <v>973898.04</v>
      </c>
      <c r="AN19" s="126">
        <v>184327.19</v>
      </c>
      <c r="AO19" s="126">
        <v>1489944.69</v>
      </c>
      <c r="AP19" s="81">
        <f t="shared" si="85"/>
        <v>0.49988926026447961</v>
      </c>
      <c r="AQ19" s="81">
        <f t="shared" si="85"/>
        <v>0.57430381367133698</v>
      </c>
      <c r="AR19" s="81">
        <f t="shared" si="85"/>
        <v>0.38490134627775774</v>
      </c>
      <c r="AS19" s="81">
        <f t="shared" si="86"/>
        <v>0.60765842592721508</v>
      </c>
      <c r="AT19" s="81" t="str">
        <f t="shared" si="86"/>
        <v>СВ.200</v>
      </c>
      <c r="AU19" s="81">
        <f t="shared" si="86"/>
        <v>0.120157460341699</v>
      </c>
      <c r="AV19" s="78">
        <f t="shared" ref="AV19:AV38" si="116">AW19+AX19</f>
        <v>614009</v>
      </c>
      <c r="AW19" s="126">
        <v>42180</v>
      </c>
      <c r="AX19" s="126">
        <v>571829</v>
      </c>
      <c r="AY19" s="78">
        <f t="shared" si="87"/>
        <v>335326.05000000005</v>
      </c>
      <c r="AZ19" s="126">
        <v>16164.02</v>
      </c>
      <c r="BA19" s="126">
        <v>319162.03000000003</v>
      </c>
      <c r="BB19" s="78">
        <f t="shared" si="88"/>
        <v>323481.39999999997</v>
      </c>
      <c r="BC19" s="126">
        <v>12169.96</v>
      </c>
      <c r="BD19" s="126">
        <v>311311.43999999994</v>
      </c>
      <c r="BE19" s="81">
        <f t="shared" si="89"/>
        <v>0.54612562682305965</v>
      </c>
      <c r="BF19" s="81">
        <f t="shared" si="90"/>
        <v>0.38321526789947846</v>
      </c>
      <c r="BG19" s="81">
        <f t="shared" si="90"/>
        <v>0.55814243418924192</v>
      </c>
      <c r="BH19" s="81">
        <f>IF(BB19=0," ",IF(AY19/BB19*100&gt;200,"СВ.200",AY19/BB19))</f>
        <v>1.0366161702032948</v>
      </c>
      <c r="BI19" s="81">
        <f>IF(AZ19=0," ",IF(AZ19/BC19*100&gt;200,"СВ.200",AZ19/BC19))</f>
        <v>1.3281900680035104</v>
      </c>
      <c r="BJ19" s="81">
        <f>IF(BD19=0," ",IF(BA19/BD19*100&gt;200,"СВ.200",BA19/BD19))</f>
        <v>1.0252178011832784</v>
      </c>
      <c r="BK19" s="78">
        <f t="shared" ref="BK19:BK38" si="117">BL19+BM19</f>
        <v>1358440.86</v>
      </c>
      <c r="BL19" s="126">
        <v>1358440.86</v>
      </c>
      <c r="BM19" s="126"/>
      <c r="BN19" s="78">
        <f t="shared" si="91"/>
        <v>994967.39</v>
      </c>
      <c r="BO19" s="126">
        <v>994967.39</v>
      </c>
      <c r="BP19" s="126"/>
      <c r="BQ19" s="78">
        <f t="shared" si="92"/>
        <v>491270.08</v>
      </c>
      <c r="BR19" s="126">
        <v>491270.08</v>
      </c>
      <c r="BS19" s="126"/>
      <c r="BT19" s="81">
        <f t="shared" si="93"/>
        <v>0.73243335009814114</v>
      </c>
      <c r="BU19" s="81">
        <f t="shared" si="94"/>
        <v>0.73243335009814114</v>
      </c>
      <c r="BV19" s="81" t="str">
        <f t="shared" si="94"/>
        <v xml:space="preserve"> </v>
      </c>
      <c r="BW19" s="81" t="str">
        <f t="shared" si="95"/>
        <v>СВ.200</v>
      </c>
      <c r="BX19" s="81" t="str">
        <f t="shared" si="95"/>
        <v>СВ.200</v>
      </c>
      <c r="BY19" s="81" t="str">
        <f t="shared" si="95"/>
        <v xml:space="preserve"> </v>
      </c>
      <c r="BZ19" s="78">
        <f t="shared" ref="BZ19:BZ38" si="118">CA19+CB19</f>
        <v>4892205.46</v>
      </c>
      <c r="CA19" s="126">
        <v>4682300</v>
      </c>
      <c r="CB19" s="126">
        <v>209905.46</v>
      </c>
      <c r="CC19" s="78">
        <f t="shared" ref="CC19:CC38" si="119">CD19+CE19</f>
        <v>2375092.9</v>
      </c>
      <c r="CD19" s="126">
        <v>2109739.59</v>
      </c>
      <c r="CE19" s="126">
        <v>265353.31</v>
      </c>
      <c r="CF19" s="78">
        <f t="shared" ref="CF19:CF38" si="120">CG19+CH19</f>
        <v>2574118.58</v>
      </c>
      <c r="CG19" s="126">
        <v>2290136.75</v>
      </c>
      <c r="CH19" s="126">
        <v>283981.82999999996</v>
      </c>
      <c r="CI19" s="81">
        <f t="shared" si="96"/>
        <v>0.48548510879590079</v>
      </c>
      <c r="CJ19" s="81">
        <f t="shared" si="96"/>
        <v>0.45057761997309009</v>
      </c>
      <c r="CK19" s="81">
        <f t="shared" si="96"/>
        <v>1.2641563016035886</v>
      </c>
      <c r="CL19" s="81">
        <f t="shared" si="97"/>
        <v>0.92268200791278221</v>
      </c>
      <c r="CM19" s="81">
        <f t="shared" si="97"/>
        <v>0.92122865152048228</v>
      </c>
      <c r="CN19" s="81">
        <f t="shared" si="97"/>
        <v>0.93440242285923725</v>
      </c>
      <c r="CO19" s="78">
        <f t="shared" ref="CO19:CO38" si="121">CP19+CQ19</f>
        <v>60000</v>
      </c>
      <c r="CP19" s="126">
        <v>60000</v>
      </c>
      <c r="CQ19" s="126">
        <v>0</v>
      </c>
      <c r="CR19" s="78">
        <f t="shared" si="98"/>
        <v>0</v>
      </c>
      <c r="CS19" s="126">
        <v>0</v>
      </c>
      <c r="CT19" s="126">
        <v>0</v>
      </c>
      <c r="CU19" s="78">
        <f t="shared" si="99"/>
        <v>32482.03</v>
      </c>
      <c r="CV19" s="126">
        <v>32482.03</v>
      </c>
      <c r="CW19" s="126">
        <v>0</v>
      </c>
      <c r="CX19" s="81" t="str">
        <f t="shared" si="100"/>
        <v xml:space="preserve"> </v>
      </c>
      <c r="CY19" s="81" t="str">
        <f t="shared" si="100"/>
        <v xml:space="preserve"> </v>
      </c>
      <c r="CZ19" s="81" t="str">
        <f t="shared" si="100"/>
        <v xml:space="preserve"> </v>
      </c>
      <c r="DA19" s="81">
        <f t="shared" si="101"/>
        <v>0</v>
      </c>
      <c r="DB19" s="81">
        <f t="shared" si="101"/>
        <v>0</v>
      </c>
      <c r="DC19" s="81" t="str">
        <f t="shared" si="101"/>
        <v xml:space="preserve"> </v>
      </c>
      <c r="DD19" s="78">
        <f t="shared" ref="DD19:DD38" si="122">DE19+DF19</f>
        <v>3430006.3600000003</v>
      </c>
      <c r="DE19" s="126">
        <v>1982483.61</v>
      </c>
      <c r="DF19" s="126">
        <v>1447522.75</v>
      </c>
      <c r="DG19" s="78">
        <f t="shared" si="102"/>
        <v>3485165.41</v>
      </c>
      <c r="DH19" s="126">
        <v>2059127.58</v>
      </c>
      <c r="DI19" s="126">
        <v>1426037.83</v>
      </c>
      <c r="DJ19" s="78">
        <f t="shared" si="103"/>
        <v>539238.39</v>
      </c>
      <c r="DK19" s="126">
        <v>493154.77</v>
      </c>
      <c r="DL19" s="126">
        <v>46083.62</v>
      </c>
      <c r="DM19" s="81">
        <f t="shared" si="104"/>
        <v>1.0160813258666961</v>
      </c>
      <c r="DN19" s="81">
        <f t="shared" si="104"/>
        <v>1.038660581915227</v>
      </c>
      <c r="DO19" s="81">
        <f t="shared" si="104"/>
        <v>0.98515745607452465</v>
      </c>
      <c r="DP19" s="81" t="str">
        <f t="shared" si="105"/>
        <v>СВ.200</v>
      </c>
      <c r="DQ19" s="81" t="str">
        <f t="shared" si="105"/>
        <v>СВ.200</v>
      </c>
      <c r="DR19" s="81" t="str">
        <f t="shared" si="105"/>
        <v>СВ.200</v>
      </c>
      <c r="DS19" s="278">
        <f t="shared" ref="DS19:DS38" si="123">DT19+DU19</f>
        <v>0</v>
      </c>
      <c r="DT19" s="126">
        <v>0</v>
      </c>
      <c r="DU19" s="126">
        <v>0</v>
      </c>
      <c r="DV19" s="278">
        <f t="shared" ref="DV19:DV38" si="124">DW19+DX19</f>
        <v>0</v>
      </c>
      <c r="DW19" s="126">
        <v>0</v>
      </c>
      <c r="DX19" s="126">
        <v>0</v>
      </c>
      <c r="DY19" s="278">
        <f t="shared" ref="DY19:DY38" si="125">DZ19+EA19</f>
        <v>0</v>
      </c>
      <c r="DZ19" s="126">
        <v>0</v>
      </c>
      <c r="EA19" s="126">
        <v>0</v>
      </c>
      <c r="EB19" s="81" t="str">
        <f t="shared" si="106"/>
        <v xml:space="preserve"> </v>
      </c>
      <c r="EC19" s="81" t="str">
        <f t="shared" si="106"/>
        <v xml:space="preserve"> </v>
      </c>
      <c r="ED19" s="81" t="str">
        <f t="shared" si="106"/>
        <v xml:space="preserve"> </v>
      </c>
      <c r="EE19" s="81" t="str">
        <f t="shared" si="107"/>
        <v xml:space="preserve"> </v>
      </c>
      <c r="EF19" s="81" t="str">
        <f t="shared" si="107"/>
        <v xml:space="preserve"> </v>
      </c>
      <c r="EG19" s="81" t="str">
        <f t="shared" si="107"/>
        <v xml:space="preserve"> </v>
      </c>
      <c r="EH19" s="78">
        <f t="shared" ref="EH19:EH38" si="126">SUM(EI19:EJ19)</f>
        <v>98152.23000000001</v>
      </c>
      <c r="EI19" s="126">
        <v>76833.33</v>
      </c>
      <c r="EJ19" s="126">
        <v>21318.9</v>
      </c>
      <c r="EK19" s="78">
        <f t="shared" ref="EK19:EK38" si="127">SUM(EL19:EM19)</f>
        <v>161476.94</v>
      </c>
      <c r="EL19" s="126">
        <v>74791.69</v>
      </c>
      <c r="EM19" s="126">
        <v>86685.25</v>
      </c>
      <c r="EN19" s="78">
        <f t="shared" ref="EN19:EN38" si="128">SUM(EO19:EP19)</f>
        <v>55788.7</v>
      </c>
      <c r="EO19" s="126">
        <v>15635.42</v>
      </c>
      <c r="EP19" s="126">
        <v>40153.279999999999</v>
      </c>
      <c r="EQ19" s="81">
        <f t="shared" si="108"/>
        <v>1.6451683267919637</v>
      </c>
      <c r="ER19" s="81">
        <f t="shared" si="109"/>
        <v>0.97342767780597306</v>
      </c>
      <c r="ES19" s="81" t="str">
        <f t="shared" si="109"/>
        <v>СВ.200</v>
      </c>
      <c r="ET19" s="81" t="str">
        <f t="shared" si="110"/>
        <v>СВ.200</v>
      </c>
      <c r="EU19" s="81" t="str">
        <f t="shared" si="110"/>
        <v>СВ.200</v>
      </c>
      <c r="EV19" s="81" t="str">
        <f t="shared" si="110"/>
        <v>СВ.200</v>
      </c>
      <c r="EW19" s="78">
        <f t="shared" ref="EW19:EW38" si="129">SUM(EX19:EY19)</f>
        <v>14400</v>
      </c>
      <c r="EX19" s="126">
        <v>0</v>
      </c>
      <c r="EY19" s="126">
        <v>14400</v>
      </c>
      <c r="EZ19" s="78">
        <f t="shared" ref="EZ19:EZ38" si="130">FA19+FB19</f>
        <v>18000</v>
      </c>
      <c r="FA19" s="126">
        <v>0</v>
      </c>
      <c r="FB19" s="126">
        <v>18000</v>
      </c>
      <c r="FC19" s="78">
        <f t="shared" ref="FC19:FC38" si="131">FD19+FE19</f>
        <v>29880.6</v>
      </c>
      <c r="FD19" s="126">
        <v>0</v>
      </c>
      <c r="FE19" s="126">
        <v>29880.6</v>
      </c>
      <c r="FF19" s="81">
        <f t="shared" ref="FF19:FF25" si="132">IF(EW19=0," ",IF(EZ19/EW19*100&gt;200,"СВ.200",EZ19/EW19))</f>
        <v>1.25</v>
      </c>
      <c r="FG19" s="81" t="str">
        <f t="shared" si="111"/>
        <v xml:space="preserve"> </v>
      </c>
      <c r="FH19" s="81">
        <f t="shared" si="111"/>
        <v>1.25</v>
      </c>
      <c r="FI19" s="81">
        <f t="shared" ref="FI19:FK34" si="133">IF(EZ19&lt;0," ",IF(FC19&lt;0," ",IF(FC19=0," ",IF(EZ19/FC19*100&gt;200,"СВ.200",EZ19/FC19))))</f>
        <v>0.60239754221802777</v>
      </c>
      <c r="FJ19" s="81" t="str">
        <f t="shared" si="133"/>
        <v xml:space="preserve"> </v>
      </c>
      <c r="FK19" s="81">
        <f t="shared" si="133"/>
        <v>0.60239754221802777</v>
      </c>
      <c r="FL19" s="78">
        <f t="shared" ref="FL19:FL38" si="134">SUM(FM19:FN19)</f>
        <v>458424.15</v>
      </c>
      <c r="FM19" s="78"/>
      <c r="FN19" s="83">
        <v>458424.15</v>
      </c>
      <c r="FO19" s="78">
        <f t="shared" ref="FO19:FO38" si="135">FP19+FQ19</f>
        <v>211990.03</v>
      </c>
      <c r="FP19" s="78"/>
      <c r="FQ19" s="83">
        <v>211990.03</v>
      </c>
      <c r="FR19" s="78">
        <f t="shared" ref="FR19:FR38" si="136">FS19+FT19</f>
        <v>251974.82</v>
      </c>
      <c r="FS19" s="78"/>
      <c r="FT19" s="83">
        <v>251974.82</v>
      </c>
      <c r="FU19" s="81">
        <f t="shared" si="35"/>
        <v>0.46243207300487982</v>
      </c>
      <c r="FV19" s="81" t="str">
        <f t="shared" si="35"/>
        <v xml:space="preserve"> </v>
      </c>
      <c r="FW19" s="92">
        <f t="shared" si="35"/>
        <v>0.46243207300487982</v>
      </c>
      <c r="FX19" s="81">
        <f>IF(FO19&lt;0," ",IF(FR19&lt;0," ",IF(FR19=0," ",IF(FO19/FR19*100&gt;200,"СВ.200",FO19/FR19))))</f>
        <v>0.84131434244104231</v>
      </c>
      <c r="FY19" s="81" t="str">
        <f t="shared" ref="FY19:FZ35" si="137">IF(FP19&lt;0," ",IF(FS19&lt;0," ",IF(FS19=0," ",IF(FP19/FS19*100&gt;200,"СВ.200",FP19/FS19))))</f>
        <v xml:space="preserve"> </v>
      </c>
      <c r="FZ19" s="81">
        <f t="shared" si="137"/>
        <v>0.84131434244104231</v>
      </c>
      <c r="GA19" s="279">
        <f>I19/'[1]исп.мун.образ01.07.2025-налогов'!I19</f>
        <v>0.17548879781502882</v>
      </c>
      <c r="GB19" s="280">
        <f>J19/'[1]исп.мун.образ01.07.2025-налогов'!J19</f>
        <v>0.21766068617759982</v>
      </c>
      <c r="GC19" s="280">
        <f>K19/'[1]исп.мун.образ01.07.2025-налогов'!K19</f>
        <v>0.11788294871832257</v>
      </c>
      <c r="GD19" s="281">
        <f>F19/'[1]исп.мун.образ01.07.2025-налогов'!F19</f>
        <v>0.15203745270052338</v>
      </c>
      <c r="GE19" s="280">
        <f>G19/'[1]исп.мун.образ01.07.2025-налогов'!G19</f>
        <v>0.19513677979804883</v>
      </c>
      <c r="GF19" s="280">
        <f>H19/'[1]исп.мун.образ01.07.2025-налогов'!H19</f>
        <v>9.8621342461078745E-2</v>
      </c>
      <c r="GG19" s="86">
        <f t="shared" si="37"/>
        <v>0.3515704335842651</v>
      </c>
      <c r="GH19" s="81">
        <f t="shared" si="37"/>
        <v>0.46329605980892347</v>
      </c>
      <c r="GI19" s="81">
        <f t="shared" si="37"/>
        <v>6.9780590631643255E-2</v>
      </c>
      <c r="GJ19" s="86">
        <f t="shared" si="38"/>
        <v>0.14117004364440031</v>
      </c>
      <c r="GK19" s="81">
        <f t="shared" si="38"/>
        <v>0.15864400215542254</v>
      </c>
      <c r="GL19" s="81">
        <f t="shared" si="38"/>
        <v>9.831901082634302E-2</v>
      </c>
      <c r="GM19" s="86">
        <f t="shared" si="73"/>
        <v>3.4823280432175058E-2</v>
      </c>
      <c r="GN19" s="81">
        <f t="shared" si="73"/>
        <v>1.8295571967995342E-3</v>
      </c>
      <c r="GO19" s="81">
        <f t="shared" si="73"/>
        <v>0.1180387109747052</v>
      </c>
      <c r="GP19" s="86">
        <f t="shared" si="74"/>
        <v>3.494529700709291E-2</v>
      </c>
      <c r="GQ19" s="81">
        <f t="shared" si="74"/>
        <v>2.3714108147921422E-3</v>
      </c>
      <c r="GR19" s="81">
        <f t="shared" si="74"/>
        <v>0.1148255751568598</v>
      </c>
      <c r="GS19" s="86">
        <f t="shared" si="39"/>
        <v>3.4967415118653603E-3</v>
      </c>
      <c r="GT19" s="81">
        <f t="shared" si="39"/>
        <v>4.8831493080633281E-3</v>
      </c>
      <c r="GU19" s="81" t="str">
        <f t="shared" si="39"/>
        <v xml:space="preserve"> </v>
      </c>
      <c r="GV19" s="86" t="str">
        <f t="shared" si="40"/>
        <v xml:space="preserve"> </v>
      </c>
      <c r="GW19" s="81" t="str">
        <f t="shared" si="40"/>
        <v xml:space="preserve"> </v>
      </c>
      <c r="GX19" s="81" t="str">
        <f t="shared" si="40"/>
        <v xml:space="preserve"> </v>
      </c>
      <c r="GY19" s="86">
        <f t="shared" si="41"/>
        <v>6.0057411184893002E-3</v>
      </c>
      <c r="GZ19" s="81">
        <f t="shared" si="41"/>
        <v>2.3505332134192204E-3</v>
      </c>
      <c r="HA19" s="92">
        <f t="shared" si="41"/>
        <v>1.5224758244047861E-2</v>
      </c>
      <c r="HB19" s="86">
        <f t="shared" si="42"/>
        <v>1.6827978703403808E-2</v>
      </c>
      <c r="HC19" s="81">
        <f t="shared" si="42"/>
        <v>1.0972630726921975E-2</v>
      </c>
      <c r="HD19" s="81">
        <f t="shared" si="42"/>
        <v>3.1186929375233579E-2</v>
      </c>
      <c r="HE19" s="138"/>
      <c r="HF19" s="138"/>
      <c r="HG19" s="138"/>
      <c r="HH19" s="138"/>
      <c r="HI19" s="138"/>
      <c r="HJ19" s="138"/>
      <c r="HK19" s="138"/>
      <c r="HL19" s="138"/>
      <c r="HM19" s="138"/>
      <c r="HN19" s="138"/>
      <c r="HO19" s="138"/>
      <c r="HP19" s="138"/>
      <c r="HQ19" s="138"/>
      <c r="HR19" s="138"/>
      <c r="HS19" s="138"/>
      <c r="HT19" s="138"/>
      <c r="HU19" s="138"/>
      <c r="HV19" s="138"/>
      <c r="HW19" s="138"/>
      <c r="HX19" s="138"/>
      <c r="HY19" s="138"/>
      <c r="HZ19" s="138"/>
      <c r="IA19" s="138"/>
      <c r="IB19" s="138"/>
      <c r="IC19" s="138"/>
      <c r="ID19" s="138"/>
    </row>
    <row r="20" spans="1:238" s="91" customFormat="1" ht="15.75" outlineLevel="1" x14ac:dyDescent="0.2">
      <c r="A20" s="76">
        <v>9</v>
      </c>
      <c r="B20" s="77" t="s">
        <v>96</v>
      </c>
      <c r="C20" s="78">
        <f t="shared" si="112"/>
        <v>54135267.350000001</v>
      </c>
      <c r="D20" s="83">
        <v>42540771.960000001</v>
      </c>
      <c r="E20" s="83">
        <v>11594495.389999999</v>
      </c>
      <c r="F20" s="78">
        <f t="shared" si="77"/>
        <v>11489757.98</v>
      </c>
      <c r="G20" s="83">
        <v>6558368.9299999997</v>
      </c>
      <c r="H20" s="83">
        <v>4931389.05</v>
      </c>
      <c r="I20" s="78">
        <f t="shared" si="78"/>
        <v>5833525.0600000005</v>
      </c>
      <c r="J20" s="83">
        <v>3554567.9700000007</v>
      </c>
      <c r="K20" s="83">
        <v>2278957.09</v>
      </c>
      <c r="L20" s="81">
        <f t="shared" si="79"/>
        <v>0.21224164103070603</v>
      </c>
      <c r="M20" s="81">
        <f t="shared" si="79"/>
        <v>0.15416666477436436</v>
      </c>
      <c r="N20" s="81">
        <f t="shared" si="79"/>
        <v>0.42532157581029495</v>
      </c>
      <c r="O20" s="81">
        <f t="shared" si="80"/>
        <v>1.9696080606191824</v>
      </c>
      <c r="P20" s="81">
        <f t="shared" si="80"/>
        <v>1.8450537408066496</v>
      </c>
      <c r="Q20" s="81" t="str">
        <f t="shared" si="80"/>
        <v>СВ.200</v>
      </c>
      <c r="R20" s="78">
        <f t="shared" si="113"/>
        <v>2060000</v>
      </c>
      <c r="S20" s="126">
        <v>1260000</v>
      </c>
      <c r="T20" s="126">
        <v>800000</v>
      </c>
      <c r="U20" s="78">
        <f t="shared" si="81"/>
        <v>1781461.56</v>
      </c>
      <c r="V20" s="126">
        <v>1073276.44</v>
      </c>
      <c r="W20" s="126">
        <v>708185.12</v>
      </c>
      <c r="X20" s="78">
        <f t="shared" si="82"/>
        <v>1209378.44</v>
      </c>
      <c r="Y20" s="126">
        <v>797509.13</v>
      </c>
      <c r="Z20" s="126">
        <v>411869.31</v>
      </c>
      <c r="AA20" s="81">
        <f t="shared" si="83"/>
        <v>0.86478716504854369</v>
      </c>
      <c r="AB20" s="81">
        <f t="shared" si="83"/>
        <v>0.8518066984126984</v>
      </c>
      <c r="AC20" s="81">
        <f t="shared" si="83"/>
        <v>0.8852314</v>
      </c>
      <c r="AD20" s="81">
        <f t="shared" si="84"/>
        <v>1.4730389604101097</v>
      </c>
      <c r="AE20" s="81">
        <f t="shared" si="84"/>
        <v>1.3457857717566193</v>
      </c>
      <c r="AF20" s="81">
        <f t="shared" si="84"/>
        <v>1.7194413441487058</v>
      </c>
      <c r="AG20" s="78">
        <f t="shared" si="114"/>
        <v>0</v>
      </c>
      <c r="AH20" s="126">
        <v>0</v>
      </c>
      <c r="AI20" s="126">
        <v>0</v>
      </c>
      <c r="AJ20" s="78">
        <f t="shared" si="115"/>
        <v>0</v>
      </c>
      <c r="AK20" s="126">
        <v>0</v>
      </c>
      <c r="AL20" s="126">
        <v>0</v>
      </c>
      <c r="AM20" s="78">
        <v>0</v>
      </c>
      <c r="AN20" s="126">
        <v>0</v>
      </c>
      <c r="AO20" s="126">
        <v>61471.05</v>
      </c>
      <c r="AP20" s="81" t="str">
        <f t="shared" si="85"/>
        <v xml:space="preserve"> </v>
      </c>
      <c r="AQ20" s="81" t="str">
        <f t="shared" si="85"/>
        <v xml:space="preserve"> </v>
      </c>
      <c r="AR20" s="81" t="str">
        <f t="shared" si="85"/>
        <v xml:space="preserve"> </v>
      </c>
      <c r="AS20" s="81" t="str">
        <f t="shared" si="86"/>
        <v xml:space="preserve"> </v>
      </c>
      <c r="AT20" s="81" t="str">
        <f t="shared" si="86"/>
        <v xml:space="preserve"> </v>
      </c>
      <c r="AU20" s="81" t="str">
        <f t="shared" si="86"/>
        <v xml:space="preserve"> </v>
      </c>
      <c r="AV20" s="78">
        <f t="shared" si="116"/>
        <v>281800</v>
      </c>
      <c r="AW20" s="126">
        <v>281800</v>
      </c>
      <c r="AX20" s="126">
        <v>0</v>
      </c>
      <c r="AY20" s="78">
        <f t="shared" si="87"/>
        <v>259087.58</v>
      </c>
      <c r="AZ20" s="126">
        <v>259087.58</v>
      </c>
      <c r="BA20" s="126">
        <v>0</v>
      </c>
      <c r="BB20" s="78">
        <f t="shared" si="88"/>
        <v>163599.76</v>
      </c>
      <c r="BC20" s="126">
        <v>163599.76</v>
      </c>
      <c r="BD20" s="126">
        <v>0</v>
      </c>
      <c r="BE20" s="81">
        <f t="shared" si="89"/>
        <v>0.91940234208658622</v>
      </c>
      <c r="BF20" s="81">
        <f t="shared" si="90"/>
        <v>0.91940234208658622</v>
      </c>
      <c r="BG20" s="81" t="str">
        <f t="shared" si="90"/>
        <v xml:space="preserve"> </v>
      </c>
      <c r="BH20" s="81">
        <f>IF(BB20=0," ",IF(AY20/BB20*100&gt;200,"СВ.200",AY20/BB20))</f>
        <v>1.5836672376536491</v>
      </c>
      <c r="BI20" s="81">
        <f>IF(BC20=0," ",IF(AZ20/BC20*100&gt;200,"СВ.200",AZ20/BC20))</f>
        <v>1.5836672376536491</v>
      </c>
      <c r="BJ20" s="81" t="str">
        <f>IF(BD20=0," ",IF(BA20/BD20*100&gt;200,"СВ.200",BA20/BD20))</f>
        <v xml:space="preserve"> </v>
      </c>
      <c r="BK20" s="78">
        <f t="shared" si="117"/>
        <v>78736</v>
      </c>
      <c r="BL20" s="126">
        <v>78736</v>
      </c>
      <c r="BM20" s="126"/>
      <c r="BN20" s="78">
        <f t="shared" si="91"/>
        <v>677065.89</v>
      </c>
      <c r="BO20" s="126">
        <v>677065.89</v>
      </c>
      <c r="BP20" s="126"/>
      <c r="BQ20" s="78">
        <f t="shared" si="92"/>
        <v>95049.32</v>
      </c>
      <c r="BR20" s="126">
        <v>95049.32</v>
      </c>
      <c r="BS20" s="126"/>
      <c r="BT20" s="81" t="str">
        <f t="shared" si="93"/>
        <v>СВ.200</v>
      </c>
      <c r="BU20" s="81" t="str">
        <f t="shared" si="94"/>
        <v>СВ.200</v>
      </c>
      <c r="BV20" s="81" t="str">
        <f t="shared" si="94"/>
        <v xml:space="preserve"> </v>
      </c>
      <c r="BW20" s="81" t="str">
        <f>IF(BN20=0," ",IF(BN20/BQ20*100&gt;200,"СВ.200",BN20/BQ20))</f>
        <v>СВ.200</v>
      </c>
      <c r="BX20" s="81" t="str">
        <f>IF(BO20=0," ",IF(BO20/BR20*100&gt;200,"СВ.200",BO20/BR20))</f>
        <v>СВ.200</v>
      </c>
      <c r="BY20" s="81" t="str">
        <f t="shared" si="95"/>
        <v xml:space="preserve"> </v>
      </c>
      <c r="BZ20" s="78">
        <f t="shared" si="118"/>
        <v>1904000</v>
      </c>
      <c r="CA20" s="126">
        <v>1429000</v>
      </c>
      <c r="CB20" s="126">
        <v>475000</v>
      </c>
      <c r="CC20" s="78">
        <f t="shared" si="119"/>
        <v>1310357.48</v>
      </c>
      <c r="CD20" s="126">
        <v>946112.52</v>
      </c>
      <c r="CE20" s="126">
        <v>364244.96</v>
      </c>
      <c r="CF20" s="78">
        <f t="shared" si="120"/>
        <v>1241307.1000000001</v>
      </c>
      <c r="CG20" s="126">
        <v>934139.66</v>
      </c>
      <c r="CH20" s="126">
        <v>307167.44</v>
      </c>
      <c r="CI20" s="81">
        <f t="shared" si="96"/>
        <v>0.68821296218487393</v>
      </c>
      <c r="CJ20" s="81">
        <f t="shared" si="96"/>
        <v>0.66208013995801263</v>
      </c>
      <c r="CK20" s="81">
        <f t="shared" si="96"/>
        <v>0.7668314947368422</v>
      </c>
      <c r="CL20" s="81">
        <f t="shared" si="97"/>
        <v>1.0556271530228094</v>
      </c>
      <c r="CM20" s="81">
        <f t="shared" si="97"/>
        <v>1.0128169914121834</v>
      </c>
      <c r="CN20" s="81">
        <f t="shared" si="97"/>
        <v>1.1858189136192301</v>
      </c>
      <c r="CO20" s="78">
        <f t="shared" si="121"/>
        <v>1641390.62</v>
      </c>
      <c r="CP20" s="126">
        <v>700000</v>
      </c>
      <c r="CQ20" s="126">
        <v>941390.62</v>
      </c>
      <c r="CR20" s="78">
        <f t="shared" si="98"/>
        <v>941390.62</v>
      </c>
      <c r="CS20" s="126">
        <v>0</v>
      </c>
      <c r="CT20" s="126">
        <v>941390.62</v>
      </c>
      <c r="CU20" s="78">
        <f t="shared" si="99"/>
        <v>413242.5</v>
      </c>
      <c r="CV20" s="126">
        <v>413242.5</v>
      </c>
      <c r="CW20" s="126">
        <v>0</v>
      </c>
      <c r="CX20" s="81"/>
      <c r="CY20" s="81"/>
      <c r="CZ20" s="81">
        <f t="shared" si="100"/>
        <v>1</v>
      </c>
      <c r="DA20" s="81" t="str">
        <f t="shared" si="101"/>
        <v>СВ.200</v>
      </c>
      <c r="DB20" s="81">
        <f t="shared" si="101"/>
        <v>0</v>
      </c>
      <c r="DC20" s="81" t="str">
        <f t="shared" si="101"/>
        <v xml:space="preserve"> </v>
      </c>
      <c r="DD20" s="78">
        <f t="shared" si="122"/>
        <v>1666018.96</v>
      </c>
      <c r="DE20" s="126">
        <v>1341018.96</v>
      </c>
      <c r="DF20" s="126">
        <v>325000</v>
      </c>
      <c r="DG20" s="78">
        <f t="shared" si="102"/>
        <v>2158532.8199999998</v>
      </c>
      <c r="DH20" s="126">
        <v>1366574.19</v>
      </c>
      <c r="DI20" s="126">
        <v>791958.63</v>
      </c>
      <c r="DJ20" s="78">
        <f t="shared" si="103"/>
        <v>1375804.73</v>
      </c>
      <c r="DK20" s="126">
        <v>814397.53</v>
      </c>
      <c r="DL20" s="126">
        <v>561407.19999999995</v>
      </c>
      <c r="DM20" s="81">
        <f t="shared" si="104"/>
        <v>1.2956232022713594</v>
      </c>
      <c r="DN20" s="81">
        <f t="shared" si="104"/>
        <v>1.0190565762023229</v>
      </c>
      <c r="DO20" s="81" t="str">
        <f t="shared" si="104"/>
        <v>СВ.200</v>
      </c>
      <c r="DP20" s="81">
        <f t="shared" si="105"/>
        <v>1.568923825403624</v>
      </c>
      <c r="DQ20" s="81">
        <f t="shared" si="105"/>
        <v>1.6780185838726696</v>
      </c>
      <c r="DR20" s="81">
        <f t="shared" si="105"/>
        <v>1.410667034551748</v>
      </c>
      <c r="DS20" s="278">
        <f t="shared" si="123"/>
        <v>376556.25</v>
      </c>
      <c r="DT20" s="126">
        <v>0</v>
      </c>
      <c r="DU20" s="126">
        <v>376556.25</v>
      </c>
      <c r="DV20" s="278">
        <f t="shared" si="124"/>
        <v>376556.25</v>
      </c>
      <c r="DW20" s="126">
        <v>0</v>
      </c>
      <c r="DX20" s="126">
        <v>376556.25</v>
      </c>
      <c r="DY20" s="278">
        <f t="shared" si="125"/>
        <v>0</v>
      </c>
      <c r="DZ20" s="126">
        <v>0</v>
      </c>
      <c r="EA20" s="126">
        <v>0</v>
      </c>
      <c r="EB20" s="81">
        <f t="shared" si="106"/>
        <v>1</v>
      </c>
      <c r="EC20" s="81" t="str">
        <f t="shared" si="106"/>
        <v xml:space="preserve"> </v>
      </c>
      <c r="ED20" s="81">
        <f t="shared" si="106"/>
        <v>1</v>
      </c>
      <c r="EE20" s="81" t="str">
        <f t="shared" si="107"/>
        <v xml:space="preserve"> </v>
      </c>
      <c r="EF20" s="81" t="str">
        <f t="shared" si="107"/>
        <v xml:space="preserve"> </v>
      </c>
      <c r="EG20" s="81" t="str">
        <f t="shared" si="107"/>
        <v xml:space="preserve"> </v>
      </c>
      <c r="EH20" s="78">
        <f t="shared" si="126"/>
        <v>333235</v>
      </c>
      <c r="EI20" s="126">
        <v>333235</v>
      </c>
      <c r="EJ20" s="126">
        <v>0</v>
      </c>
      <c r="EK20" s="78">
        <f t="shared" si="127"/>
        <v>429697.37</v>
      </c>
      <c r="EL20" s="126">
        <v>429697.37</v>
      </c>
      <c r="EM20" s="126">
        <v>0</v>
      </c>
      <c r="EN20" s="78">
        <f t="shared" si="128"/>
        <v>318641.15999999997</v>
      </c>
      <c r="EO20" s="126">
        <v>287541.15999999997</v>
      </c>
      <c r="EP20" s="126">
        <v>31100</v>
      </c>
      <c r="EQ20" s="81">
        <f t="shared" si="108"/>
        <v>1.2894725043887947</v>
      </c>
      <c r="ER20" s="81">
        <f t="shared" si="109"/>
        <v>1.2894725043887947</v>
      </c>
      <c r="ES20" s="81" t="str">
        <f t="shared" si="109"/>
        <v xml:space="preserve"> </v>
      </c>
      <c r="ET20" s="81">
        <f t="shared" si="110"/>
        <v>1.348530648080744</v>
      </c>
      <c r="EU20" s="81">
        <f t="shared" si="110"/>
        <v>1.4943856037862546</v>
      </c>
      <c r="EV20" s="81">
        <f>IF(EP20=0," ",IF(EM20/EP20*100&gt;200,"СВ.200",EM20/EP20))</f>
        <v>0</v>
      </c>
      <c r="EW20" s="78">
        <f t="shared" si="129"/>
        <v>43390617.980000004</v>
      </c>
      <c r="EX20" s="126">
        <v>37113400</v>
      </c>
      <c r="EY20" s="126">
        <v>6277217.9800000004</v>
      </c>
      <c r="EZ20" s="78">
        <f t="shared" si="130"/>
        <v>1944979.37</v>
      </c>
      <c r="FA20" s="126">
        <v>1800000</v>
      </c>
      <c r="FB20" s="126">
        <v>144979.37</v>
      </c>
      <c r="FC20" s="78">
        <f t="shared" si="131"/>
        <v>341575.5</v>
      </c>
      <c r="FD20" s="126">
        <v>50000</v>
      </c>
      <c r="FE20" s="126">
        <v>291575.5</v>
      </c>
      <c r="FF20" s="81">
        <f t="shared" si="132"/>
        <v>4.4824882902024986E-2</v>
      </c>
      <c r="FG20" s="81">
        <f t="shared" si="111"/>
        <v>4.8500002694444592E-2</v>
      </c>
      <c r="FH20" s="81">
        <f t="shared" si="111"/>
        <v>2.3096118449593809E-2</v>
      </c>
      <c r="FI20" s="81" t="str">
        <f>IF(FC20&lt;=0," ",IF(EZ20&lt;=0," ",IF(EZ20/FC20*100&gt;200,"СВ.200",EZ20/FC20)))</f>
        <v>СВ.200</v>
      </c>
      <c r="FJ20" s="81" t="str">
        <f t="shared" si="133"/>
        <v>СВ.200</v>
      </c>
      <c r="FK20" s="81">
        <f t="shared" si="133"/>
        <v>0.49722754483830089</v>
      </c>
      <c r="FL20" s="78">
        <f t="shared" si="134"/>
        <v>1415330.54</v>
      </c>
      <c r="FM20" s="78"/>
      <c r="FN20" s="83">
        <v>1415330.54</v>
      </c>
      <c r="FO20" s="78">
        <f t="shared" si="135"/>
        <v>976138.33</v>
      </c>
      <c r="FP20" s="78"/>
      <c r="FQ20" s="83">
        <v>976138.33</v>
      </c>
      <c r="FR20" s="78">
        <f t="shared" si="136"/>
        <v>131664.79999999999</v>
      </c>
      <c r="FS20" s="78"/>
      <c r="FT20" s="83">
        <v>131664.79999999999</v>
      </c>
      <c r="FU20" s="81">
        <f t="shared" si="35"/>
        <v>0.68968930042306575</v>
      </c>
      <c r="FV20" s="81" t="str">
        <f t="shared" si="35"/>
        <v xml:space="preserve"> </v>
      </c>
      <c r="FW20" s="92">
        <f t="shared" si="35"/>
        <v>0.68968930042306575</v>
      </c>
      <c r="FX20" s="81" t="str">
        <f>IF(FR20&lt;=0," ",IF(FO20&lt;=0," ",IF(FO20/FR20*100&gt;200,"СВ.200",FO20/FR20)))</f>
        <v>СВ.200</v>
      </c>
      <c r="FY20" s="81" t="str">
        <f t="shared" si="137"/>
        <v xml:space="preserve"> </v>
      </c>
      <c r="FZ20" s="81" t="str">
        <f t="shared" si="137"/>
        <v>СВ.200</v>
      </c>
      <c r="GA20" s="279">
        <f>I20/'[1]исп.мун.образ01.07.2025-налогов'!I20</f>
        <v>7.1379581607548953E-2</v>
      </c>
      <c r="GB20" s="280">
        <f>J20/'[1]исп.мун.образ01.07.2025-налогов'!J20</f>
        <v>7.6709011669289728E-2</v>
      </c>
      <c r="GC20" s="280">
        <f>K20/'[1]исп.мун.образ01.07.2025-налогов'!K20</f>
        <v>6.4400847703492817E-2</v>
      </c>
      <c r="GD20" s="281">
        <f>F20/'[1]исп.мун.образ01.07.2025-налогов'!F20</f>
        <v>0.12708841142423916</v>
      </c>
      <c r="GE20" s="280">
        <f>G20/'[1]исп.мун.образ01.07.2025-налогов'!G20</f>
        <v>0.12173079954500046</v>
      </c>
      <c r="GF20" s="280">
        <f>H20/'[1]исп.мун.образ01.07.2025-налогов'!H20</f>
        <v>0.13498970115722589</v>
      </c>
      <c r="GG20" s="86">
        <f t="shared" si="37"/>
        <v>0.20731520436804293</v>
      </c>
      <c r="GH20" s="81">
        <f t="shared" si="37"/>
        <v>0.22436176118472137</v>
      </c>
      <c r="GI20" s="81">
        <f t="shared" si="37"/>
        <v>0.18072710179900756</v>
      </c>
      <c r="GJ20" s="86">
        <f t="shared" si="38"/>
        <v>0.15504778804749028</v>
      </c>
      <c r="GK20" s="81">
        <f t="shared" si="38"/>
        <v>0.16364990311699346</v>
      </c>
      <c r="GL20" s="81">
        <f t="shared" si="38"/>
        <v>0.14360763525643958</v>
      </c>
      <c r="GM20" s="86">
        <f t="shared" si="73"/>
        <v>2.8044751383994225E-2</v>
      </c>
      <c r="GN20" s="81">
        <f t="shared" si="73"/>
        <v>4.602521639219069E-2</v>
      </c>
      <c r="GO20" s="81" t="str">
        <f t="shared" si="73"/>
        <v xml:space="preserve"> </v>
      </c>
      <c r="GP20" s="86">
        <f t="shared" si="74"/>
        <v>2.2549437546986517E-2</v>
      </c>
      <c r="GQ20" s="81">
        <f t="shared" si="74"/>
        <v>3.9504880369698875E-2</v>
      </c>
      <c r="GR20" s="81" t="str">
        <f t="shared" si="74"/>
        <v xml:space="preserve"> </v>
      </c>
      <c r="GS20" s="86">
        <f t="shared" si="39"/>
        <v>7.0839243124807966E-2</v>
      </c>
      <c r="GT20" s="81">
        <f t="shared" si="39"/>
        <v>0.11625674441667799</v>
      </c>
      <c r="GU20" s="81" t="str">
        <f t="shared" si="39"/>
        <v xml:space="preserve"> </v>
      </c>
      <c r="GV20" s="86">
        <f t="shared" si="40"/>
        <v>8.1933024319455677E-2</v>
      </c>
      <c r="GW20" s="81" t="str">
        <f t="shared" si="40"/>
        <v xml:space="preserve"> </v>
      </c>
      <c r="GX20" s="81">
        <f t="shared" si="40"/>
        <v>0.19089765793270763</v>
      </c>
      <c r="GY20" s="86">
        <f t="shared" si="41"/>
        <v>5.4622403559195468E-2</v>
      </c>
      <c r="GZ20" s="81">
        <f t="shared" si="41"/>
        <v>8.0893420079965417E-2</v>
      </c>
      <c r="HA20" s="92">
        <f t="shared" si="41"/>
        <v>1.3646593056300152E-2</v>
      </c>
      <c r="HB20" s="86">
        <f t="shared" si="42"/>
        <v>3.7398296008320273E-2</v>
      </c>
      <c r="HC20" s="81">
        <f t="shared" si="42"/>
        <v>6.5518938410803917E-2</v>
      </c>
      <c r="HD20" s="81" t="str">
        <f t="shared" si="42"/>
        <v xml:space="preserve"> </v>
      </c>
      <c r="HE20" s="138"/>
      <c r="HF20" s="138"/>
      <c r="HG20" s="138"/>
      <c r="HH20" s="138"/>
      <c r="HI20" s="138"/>
      <c r="HJ20" s="138"/>
      <c r="HK20" s="138"/>
      <c r="HL20" s="138"/>
      <c r="HM20" s="138"/>
      <c r="HN20" s="138"/>
      <c r="HO20" s="138"/>
      <c r="HP20" s="138"/>
      <c r="HQ20" s="138"/>
      <c r="HR20" s="138"/>
      <c r="HS20" s="138"/>
      <c r="HT20" s="138"/>
      <c r="HU20" s="138"/>
      <c r="HV20" s="138"/>
      <c r="HW20" s="138"/>
      <c r="HX20" s="138"/>
      <c r="HY20" s="138"/>
      <c r="HZ20" s="138"/>
      <c r="IA20" s="138"/>
      <c r="IB20" s="138"/>
      <c r="IC20" s="138"/>
      <c r="ID20" s="138"/>
    </row>
    <row r="21" spans="1:238" s="91" customFormat="1" ht="15.75" outlineLevel="1" x14ac:dyDescent="0.2">
      <c r="A21" s="76">
        <v>10</v>
      </c>
      <c r="B21" s="77" t="s">
        <v>97</v>
      </c>
      <c r="C21" s="78">
        <f t="shared" si="112"/>
        <v>43930001.640000001</v>
      </c>
      <c r="D21" s="83">
        <v>37514744.950000003</v>
      </c>
      <c r="E21" s="83">
        <v>6415256.6900000004</v>
      </c>
      <c r="F21" s="78">
        <f t="shared" si="77"/>
        <v>13101185.020000001</v>
      </c>
      <c r="G21" s="83">
        <v>9203413.5000000019</v>
      </c>
      <c r="H21" s="83">
        <v>3897771.52</v>
      </c>
      <c r="I21" s="78">
        <f t="shared" si="78"/>
        <v>22672587</v>
      </c>
      <c r="J21" s="83">
        <v>16156613.09</v>
      </c>
      <c r="K21" s="83">
        <v>6515973.9099999992</v>
      </c>
      <c r="L21" s="81">
        <f t="shared" si="79"/>
        <v>0.29822864855235642</v>
      </c>
      <c r="M21" s="81">
        <f t="shared" si="79"/>
        <v>0.24532789739784705</v>
      </c>
      <c r="N21" s="81">
        <f t="shared" si="79"/>
        <v>0.60757841943811597</v>
      </c>
      <c r="O21" s="81">
        <f t="shared" si="80"/>
        <v>0.57784252939463865</v>
      </c>
      <c r="P21" s="81">
        <f t="shared" si="80"/>
        <v>0.56963755019276763</v>
      </c>
      <c r="Q21" s="81">
        <f t="shared" si="80"/>
        <v>0.59818709740659481</v>
      </c>
      <c r="R21" s="78">
        <f t="shared" si="113"/>
        <v>3851688.22</v>
      </c>
      <c r="S21" s="126">
        <v>3328884.22</v>
      </c>
      <c r="T21" s="126">
        <v>522804</v>
      </c>
      <c r="U21" s="78">
        <f t="shared" si="81"/>
        <v>2383679.36</v>
      </c>
      <c r="V21" s="126">
        <v>1744170.13</v>
      </c>
      <c r="W21" s="126">
        <v>639509.23</v>
      </c>
      <c r="X21" s="78">
        <f t="shared" si="82"/>
        <v>1823294.63</v>
      </c>
      <c r="Y21" s="126">
        <v>1544481.49</v>
      </c>
      <c r="Z21" s="126">
        <v>278813.14</v>
      </c>
      <c r="AA21" s="81">
        <f t="shared" si="83"/>
        <v>0.6188661241121951</v>
      </c>
      <c r="AB21" s="81">
        <f t="shared" si="83"/>
        <v>0.52395037337765982</v>
      </c>
      <c r="AC21" s="81">
        <f t="shared" si="83"/>
        <v>1.2232294129348666</v>
      </c>
      <c r="AD21" s="81">
        <f t="shared" si="84"/>
        <v>1.3073473265261577</v>
      </c>
      <c r="AE21" s="81">
        <f t="shared" si="84"/>
        <v>1.129291701644155</v>
      </c>
      <c r="AF21" s="81" t="str">
        <f t="shared" si="84"/>
        <v>СВ.200</v>
      </c>
      <c r="AG21" s="78">
        <f t="shared" si="114"/>
        <v>1997708.38</v>
      </c>
      <c r="AH21" s="126">
        <v>0</v>
      </c>
      <c r="AI21" s="126">
        <v>1997708.38</v>
      </c>
      <c r="AJ21" s="78">
        <f t="shared" si="115"/>
        <v>1166822.48</v>
      </c>
      <c r="AK21" s="126">
        <v>0</v>
      </c>
      <c r="AL21" s="126">
        <v>1166822.48</v>
      </c>
      <c r="AM21" s="78">
        <v>270609.59000000003</v>
      </c>
      <c r="AN21" s="126">
        <v>5849.28</v>
      </c>
      <c r="AO21" s="126">
        <v>1007310.43</v>
      </c>
      <c r="AP21" s="81">
        <f t="shared" si="85"/>
        <v>0.58408048526081668</v>
      </c>
      <c r="AQ21" s="81" t="str">
        <f t="shared" si="85"/>
        <v xml:space="preserve"> </v>
      </c>
      <c r="AR21" s="81">
        <f t="shared" si="85"/>
        <v>0.58408048526081668</v>
      </c>
      <c r="AS21" s="81" t="str">
        <f t="shared" si="86"/>
        <v>СВ.200</v>
      </c>
      <c r="AT21" s="81" t="str">
        <f t="shared" si="86"/>
        <v xml:space="preserve"> </v>
      </c>
      <c r="AU21" s="81">
        <f t="shared" si="86"/>
        <v>1.1583544111620088</v>
      </c>
      <c r="AV21" s="78">
        <f t="shared" si="116"/>
        <v>1633895.76</v>
      </c>
      <c r="AW21" s="126">
        <v>1064960.76</v>
      </c>
      <c r="AX21" s="126">
        <v>568935</v>
      </c>
      <c r="AY21" s="78">
        <f t="shared" si="87"/>
        <v>939981.15</v>
      </c>
      <c r="AZ21" s="126">
        <v>464730.65</v>
      </c>
      <c r="BA21" s="126">
        <v>475250.5</v>
      </c>
      <c r="BB21" s="78">
        <f t="shared" si="88"/>
        <v>749340.31</v>
      </c>
      <c r="BC21" s="126">
        <v>532480.38</v>
      </c>
      <c r="BD21" s="126">
        <v>216859.93</v>
      </c>
      <c r="BE21" s="81">
        <f t="shared" si="89"/>
        <v>0.5753005626258556</v>
      </c>
      <c r="BF21" s="81">
        <f t="shared" si="90"/>
        <v>0.43638288606990555</v>
      </c>
      <c r="BG21" s="81">
        <f t="shared" si="90"/>
        <v>0.83533356183043761</v>
      </c>
      <c r="BH21" s="81">
        <f t="shared" ref="BH21:BH38" si="138">IF(AY21=0," ",IF(AY21/BB21*100&gt;200,"СВ.200",AY21/BB21))</f>
        <v>1.2544115636859305</v>
      </c>
      <c r="BI21" s="81">
        <f>IF(BC21=0," ",IF(AZ21/BC21*100&gt;200,"СВ.200",AZ21/BC21))</f>
        <v>0.8727657721398111</v>
      </c>
      <c r="BJ21" s="81" t="str">
        <f t="shared" ref="BJ21:BJ38" si="139">IF(BA21=0," ",IF(BA21/BD21*100&gt;200,"СВ.200",BA21/BD21))</f>
        <v>СВ.200</v>
      </c>
      <c r="BK21" s="78">
        <f t="shared" si="117"/>
        <v>803012.81</v>
      </c>
      <c r="BL21" s="126">
        <v>803012.81</v>
      </c>
      <c r="BM21" s="126"/>
      <c r="BN21" s="78">
        <f t="shared" si="91"/>
        <v>1005330.11</v>
      </c>
      <c r="BO21" s="126">
        <v>1005330.11</v>
      </c>
      <c r="BP21" s="126"/>
      <c r="BQ21" s="78">
        <f t="shared" si="92"/>
        <v>1928363.13</v>
      </c>
      <c r="BR21" s="126">
        <v>1928363.13</v>
      </c>
      <c r="BS21" s="126"/>
      <c r="BT21" s="81">
        <f t="shared" si="93"/>
        <v>1.2519477864867434</v>
      </c>
      <c r="BU21" s="81">
        <f t="shared" si="94"/>
        <v>1.2519477864867434</v>
      </c>
      <c r="BV21" s="81" t="str">
        <f t="shared" si="94"/>
        <v xml:space="preserve"> </v>
      </c>
      <c r="BW21" s="81">
        <f t="shared" si="95"/>
        <v>0.52133858730227856</v>
      </c>
      <c r="BX21" s="81">
        <f t="shared" si="95"/>
        <v>0.52133858730227856</v>
      </c>
      <c r="BY21" s="81" t="str">
        <f t="shared" si="95"/>
        <v xml:space="preserve"> </v>
      </c>
      <c r="BZ21" s="78">
        <f t="shared" si="118"/>
        <v>8518685.7400000002</v>
      </c>
      <c r="CA21" s="126">
        <v>7985321.6699999999</v>
      </c>
      <c r="CB21" s="126">
        <v>533364.07000000007</v>
      </c>
      <c r="CC21" s="78">
        <f t="shared" si="119"/>
        <v>4068634.9099999997</v>
      </c>
      <c r="CD21" s="126">
        <v>3759925.84</v>
      </c>
      <c r="CE21" s="126">
        <v>308709.07</v>
      </c>
      <c r="CF21" s="78">
        <f t="shared" si="120"/>
        <v>7091873.3200000003</v>
      </c>
      <c r="CG21" s="126">
        <v>4618296.63</v>
      </c>
      <c r="CH21" s="126">
        <v>2473576.69</v>
      </c>
      <c r="CI21" s="81">
        <f t="shared" si="96"/>
        <v>0.47761298329101171</v>
      </c>
      <c r="CJ21" s="81">
        <f t="shared" si="96"/>
        <v>0.4708546499918268</v>
      </c>
      <c r="CK21" s="81">
        <f t="shared" si="96"/>
        <v>0.57879614950440883</v>
      </c>
      <c r="CL21" s="81">
        <f t="shared" si="97"/>
        <v>0.573703833446365</v>
      </c>
      <c r="CM21" s="81">
        <f t="shared" si="97"/>
        <v>0.81413692996155596</v>
      </c>
      <c r="CN21" s="81">
        <f t="shared" si="97"/>
        <v>0.12480270825967398</v>
      </c>
      <c r="CO21" s="78">
        <f t="shared" si="121"/>
        <v>12671634.33</v>
      </c>
      <c r="CP21" s="126">
        <v>12637158.33</v>
      </c>
      <c r="CQ21" s="126">
        <v>34476</v>
      </c>
      <c r="CR21" s="78">
        <f t="shared" si="98"/>
        <v>375500</v>
      </c>
      <c r="CS21" s="126">
        <v>273000</v>
      </c>
      <c r="CT21" s="126">
        <v>102500</v>
      </c>
      <c r="CU21" s="78">
        <f t="shared" si="99"/>
        <v>3505500</v>
      </c>
      <c r="CV21" s="126">
        <v>3208500</v>
      </c>
      <c r="CW21" s="126">
        <v>297000</v>
      </c>
      <c r="CX21" s="81">
        <f t="shared" si="100"/>
        <v>2.9633115210009379E-2</v>
      </c>
      <c r="CY21" s="81">
        <f t="shared" si="100"/>
        <v>2.1602957949170522E-2</v>
      </c>
      <c r="CZ21" s="81" t="str">
        <f t="shared" si="100"/>
        <v>СВ.200</v>
      </c>
      <c r="DA21" s="81">
        <f t="shared" si="101"/>
        <v>0.10711738696334332</v>
      </c>
      <c r="DB21" s="81">
        <f t="shared" si="101"/>
        <v>8.508648901355774E-2</v>
      </c>
      <c r="DC21" s="81">
        <f t="shared" si="101"/>
        <v>0.3451178451178451</v>
      </c>
      <c r="DD21" s="78">
        <f t="shared" si="122"/>
        <v>3602852.73</v>
      </c>
      <c r="DE21" s="126">
        <v>2966968.73</v>
      </c>
      <c r="DF21" s="126">
        <v>635884</v>
      </c>
      <c r="DG21" s="78">
        <f t="shared" si="102"/>
        <v>1682603.71</v>
      </c>
      <c r="DH21" s="126">
        <v>1020256.08</v>
      </c>
      <c r="DI21" s="126">
        <v>662347.63</v>
      </c>
      <c r="DJ21" s="78">
        <f t="shared" si="103"/>
        <v>3982013.4299999997</v>
      </c>
      <c r="DK21" s="126">
        <v>2318193.27</v>
      </c>
      <c r="DL21" s="126">
        <v>1663820.16</v>
      </c>
      <c r="DM21" s="81">
        <f t="shared" si="104"/>
        <v>0.4670198412467445</v>
      </c>
      <c r="DN21" s="81">
        <f t="shared" si="104"/>
        <v>0.34387153113002306</v>
      </c>
      <c r="DO21" s="81">
        <f t="shared" si="104"/>
        <v>1.0416170716671593</v>
      </c>
      <c r="DP21" s="81">
        <f t="shared" si="105"/>
        <v>0.42255098823210147</v>
      </c>
      <c r="DQ21" s="81">
        <f t="shared" si="105"/>
        <v>0.44010829174739169</v>
      </c>
      <c r="DR21" s="81">
        <f t="shared" si="105"/>
        <v>0.3980884748986333</v>
      </c>
      <c r="DS21" s="278">
        <f t="shared" si="123"/>
        <v>1268449.67</v>
      </c>
      <c r="DT21" s="126">
        <v>481191.67</v>
      </c>
      <c r="DU21" s="126">
        <v>787258</v>
      </c>
      <c r="DV21" s="278">
        <f t="shared" si="124"/>
        <v>0</v>
      </c>
      <c r="DW21" s="126">
        <v>0</v>
      </c>
      <c r="DX21" s="126">
        <v>0</v>
      </c>
      <c r="DY21" s="278">
        <f t="shared" si="125"/>
        <v>1302500</v>
      </c>
      <c r="DZ21" s="126">
        <v>1302500</v>
      </c>
      <c r="EA21" s="126">
        <v>0</v>
      </c>
      <c r="EB21" s="81">
        <f t="shared" si="106"/>
        <v>0</v>
      </c>
      <c r="EC21" s="81">
        <f t="shared" si="106"/>
        <v>0</v>
      </c>
      <c r="ED21" s="81">
        <f t="shared" si="106"/>
        <v>0</v>
      </c>
      <c r="EE21" s="81">
        <f t="shared" si="107"/>
        <v>0</v>
      </c>
      <c r="EF21" s="81">
        <f t="shared" si="107"/>
        <v>0</v>
      </c>
      <c r="EG21" s="81" t="str">
        <f t="shared" si="107"/>
        <v xml:space="preserve"> </v>
      </c>
      <c r="EH21" s="78">
        <f t="shared" si="126"/>
        <v>521324.80999999994</v>
      </c>
      <c r="EI21" s="126">
        <v>345934.29</v>
      </c>
      <c r="EJ21" s="126">
        <v>175390.52</v>
      </c>
      <c r="EK21" s="78">
        <f t="shared" si="127"/>
        <v>230170.92</v>
      </c>
      <c r="EL21" s="126">
        <v>227494.88</v>
      </c>
      <c r="EM21" s="126">
        <v>2676.04</v>
      </c>
      <c r="EN21" s="78">
        <f t="shared" si="128"/>
        <v>192695.53000000003</v>
      </c>
      <c r="EO21" s="126">
        <v>166666.39000000001</v>
      </c>
      <c r="EP21" s="126">
        <v>26029.14</v>
      </c>
      <c r="EQ21" s="81">
        <f t="shared" si="108"/>
        <v>0.44151154056911285</v>
      </c>
      <c r="ER21" s="81">
        <f t="shared" si="109"/>
        <v>0.65762454482323807</v>
      </c>
      <c r="ES21" s="81">
        <f t="shared" si="109"/>
        <v>1.5257609134176694E-2</v>
      </c>
      <c r="ET21" s="81">
        <f t="shared" si="110"/>
        <v>1.1944798096769551</v>
      </c>
      <c r="EU21" s="81">
        <f t="shared" si="110"/>
        <v>1.364971545852766</v>
      </c>
      <c r="EV21" s="81">
        <f t="shared" si="110"/>
        <v>0.10280938978391142</v>
      </c>
      <c r="EW21" s="78">
        <f t="shared" si="129"/>
        <v>6606400</v>
      </c>
      <c r="EX21" s="126">
        <v>6606400</v>
      </c>
      <c r="EY21" s="126">
        <v>0</v>
      </c>
      <c r="EZ21" s="78">
        <f t="shared" si="130"/>
        <v>0</v>
      </c>
      <c r="FA21" s="126">
        <v>0</v>
      </c>
      <c r="FB21" s="126">
        <v>0</v>
      </c>
      <c r="FC21" s="78">
        <f t="shared" si="131"/>
        <v>-1990.91</v>
      </c>
      <c r="FD21" s="126">
        <v>-1990.91</v>
      </c>
      <c r="FE21" s="126">
        <v>0</v>
      </c>
      <c r="FF21" s="81">
        <f t="shared" si="132"/>
        <v>0</v>
      </c>
      <c r="FG21" s="81">
        <f t="shared" si="111"/>
        <v>0</v>
      </c>
      <c r="FH21" s="81" t="str">
        <f t="shared" si="111"/>
        <v xml:space="preserve"> </v>
      </c>
      <c r="FI21" s="81" t="str">
        <f t="shared" si="133"/>
        <v xml:space="preserve"> </v>
      </c>
      <c r="FJ21" s="81" t="str">
        <f t="shared" si="133"/>
        <v xml:space="preserve"> </v>
      </c>
      <c r="FK21" s="81" t="str">
        <f t="shared" si="133"/>
        <v xml:space="preserve"> </v>
      </c>
      <c r="FL21" s="78">
        <f t="shared" si="134"/>
        <v>339773.4</v>
      </c>
      <c r="FM21" s="78"/>
      <c r="FN21" s="83">
        <v>339773.4</v>
      </c>
      <c r="FO21" s="78">
        <f t="shared" si="135"/>
        <v>142845.35999999999</v>
      </c>
      <c r="FP21" s="78"/>
      <c r="FQ21" s="83">
        <v>142845.35999999999</v>
      </c>
      <c r="FR21" s="78">
        <f t="shared" si="136"/>
        <v>141674.51999999999</v>
      </c>
      <c r="FS21" s="78"/>
      <c r="FT21" s="83">
        <v>141674.51999999999</v>
      </c>
      <c r="FU21" s="81">
        <f t="shared" si="35"/>
        <v>0.42041360506737718</v>
      </c>
      <c r="FV21" s="81" t="str">
        <f t="shared" si="35"/>
        <v xml:space="preserve"> </v>
      </c>
      <c r="FW21" s="92">
        <f t="shared" si="35"/>
        <v>0.42041360506737718</v>
      </c>
      <c r="FX21" s="81">
        <f>IF(FO21&lt;0," ",IF(FR21&lt;0," ",IF(FR21=0," ",IF(FO21/FR21*100&gt;200,"СВ.200",FO21/FR21))))</f>
        <v>1.0082642948075631</v>
      </c>
      <c r="FY21" s="81" t="str">
        <f t="shared" si="137"/>
        <v xml:space="preserve"> </v>
      </c>
      <c r="FZ21" s="81">
        <f t="shared" si="137"/>
        <v>1.0082642948075631</v>
      </c>
      <c r="GA21" s="279">
        <f>I21/'[1]исп.мун.образ01.07.2025-налогов'!I21</f>
        <v>0.21896730352902602</v>
      </c>
      <c r="GB21" s="280">
        <f>J21/'[1]исп.мун.образ01.07.2025-налогов'!J21</f>
        <v>0.29886184713988201</v>
      </c>
      <c r="GC21" s="280">
        <f>K21/'[1]исп.мун.образ01.07.2025-налогов'!K21</f>
        <v>0.13168164712095817</v>
      </c>
      <c r="GD21" s="281">
        <f>F21/'[1]исп.мун.образ01.07.2025-налогов'!F21</f>
        <v>0.14584042208128548</v>
      </c>
      <c r="GE21" s="280">
        <f>G21/'[1]исп.мун.образ01.07.2025-налогов'!G21</f>
        <v>0.19706121466171403</v>
      </c>
      <c r="GF21" s="280">
        <f>H21/'[1]исп.мун.образ01.07.2025-налогов'!H21</f>
        <v>9.0374708447154367E-2</v>
      </c>
      <c r="GG21" s="86">
        <f t="shared" si="37"/>
        <v>8.0418464377267573E-2</v>
      </c>
      <c r="GH21" s="81">
        <f t="shared" si="37"/>
        <v>9.5594384874880978E-2</v>
      </c>
      <c r="GI21" s="81">
        <f t="shared" si="37"/>
        <v>4.2789173782925731E-2</v>
      </c>
      <c r="GJ21" s="86">
        <f t="shared" si="38"/>
        <v>0.18194379793592133</v>
      </c>
      <c r="GK21" s="81">
        <f t="shared" si="38"/>
        <v>0.18951339413360049</v>
      </c>
      <c r="GL21" s="81">
        <f t="shared" si="38"/>
        <v>0.16407047635260058</v>
      </c>
      <c r="GM21" s="86">
        <f t="shared" si="73"/>
        <v>3.3050498824858408E-2</v>
      </c>
      <c r="GN21" s="81">
        <f t="shared" si="73"/>
        <v>3.2957425979927332E-2</v>
      </c>
      <c r="GO21" s="81">
        <f t="shared" si="73"/>
        <v>3.3281276597376681E-2</v>
      </c>
      <c r="GP21" s="86">
        <f t="shared" si="74"/>
        <v>7.1747795986778606E-2</v>
      </c>
      <c r="GQ21" s="81">
        <f t="shared" si="74"/>
        <v>5.0495465622619251E-2</v>
      </c>
      <c r="GR21" s="81">
        <f t="shared" si="74"/>
        <v>0.12192877329043648</v>
      </c>
      <c r="GS21" s="86">
        <f t="shared" si="39"/>
        <v>0.1546140279448481</v>
      </c>
      <c r="GT21" s="81">
        <f t="shared" si="39"/>
        <v>0.19858741322374515</v>
      </c>
      <c r="GU21" s="81">
        <f t="shared" si="39"/>
        <v>4.5580293000283059E-2</v>
      </c>
      <c r="GV21" s="86">
        <f t="shared" si="40"/>
        <v>2.8661529428579885E-2</v>
      </c>
      <c r="GW21" s="81">
        <f t="shared" si="40"/>
        <v>2.9662907137661471E-2</v>
      </c>
      <c r="GX21" s="81">
        <f t="shared" si="40"/>
        <v>2.629707756702989E-2</v>
      </c>
      <c r="GY21" s="86">
        <f t="shared" si="41"/>
        <v>8.4990535045691967E-3</v>
      </c>
      <c r="GZ21" s="81">
        <f t="shared" si="41"/>
        <v>1.0315676254149874E-2</v>
      </c>
      <c r="HA21" s="92">
        <f t="shared" si="41"/>
        <v>3.9946660866848069E-3</v>
      </c>
      <c r="HB21" s="86">
        <f t="shared" si="42"/>
        <v>1.756870997918324E-2</v>
      </c>
      <c r="HC21" s="81">
        <f t="shared" si="42"/>
        <v>2.4718532966056556E-2</v>
      </c>
      <c r="HD21" s="81">
        <f t="shared" si="42"/>
        <v>6.8655640441438702E-4</v>
      </c>
      <c r="HE21" s="138"/>
      <c r="HF21" s="138"/>
      <c r="HG21" s="138"/>
      <c r="HH21" s="138"/>
      <c r="HI21" s="138"/>
      <c r="HJ21" s="138"/>
      <c r="HK21" s="138"/>
      <c r="HL21" s="138"/>
      <c r="HM21" s="138"/>
      <c r="HN21" s="138"/>
      <c r="HO21" s="138"/>
      <c r="HP21" s="138"/>
      <c r="HQ21" s="138"/>
      <c r="HR21" s="138"/>
      <c r="HS21" s="138"/>
      <c r="HT21" s="138"/>
      <c r="HU21" s="138"/>
      <c r="HV21" s="138"/>
      <c r="HW21" s="138"/>
      <c r="HX21" s="138"/>
      <c r="HY21" s="138"/>
      <c r="HZ21" s="138"/>
      <c r="IA21" s="138"/>
      <c r="IB21" s="138"/>
      <c r="IC21" s="138"/>
      <c r="ID21" s="138"/>
    </row>
    <row r="22" spans="1:238" s="91" customFormat="1" ht="15.75" outlineLevel="1" x14ac:dyDescent="0.2">
      <c r="A22" s="76">
        <v>11</v>
      </c>
      <c r="B22" s="77" t="s">
        <v>98</v>
      </c>
      <c r="C22" s="78">
        <f t="shared" si="112"/>
        <v>60659733.370000005</v>
      </c>
      <c r="D22" s="83">
        <v>52383666.710000001</v>
      </c>
      <c r="E22" s="83">
        <v>8276066.6600000001</v>
      </c>
      <c r="F22" s="78">
        <f t="shared" si="77"/>
        <v>52490836.5</v>
      </c>
      <c r="G22" s="83">
        <v>46642243.25</v>
      </c>
      <c r="H22" s="83">
        <v>5848593.25</v>
      </c>
      <c r="I22" s="78">
        <f t="shared" si="78"/>
        <v>48263381.530000009</v>
      </c>
      <c r="J22" s="83">
        <v>42634360.640000008</v>
      </c>
      <c r="K22" s="83">
        <v>5629020.8900000006</v>
      </c>
      <c r="L22" s="81">
        <f t="shared" si="79"/>
        <v>0.86533246329697799</v>
      </c>
      <c r="M22" s="81">
        <f t="shared" si="79"/>
        <v>0.89039668620784107</v>
      </c>
      <c r="N22" s="81">
        <f t="shared" si="79"/>
        <v>0.70668754739102113</v>
      </c>
      <c r="O22" s="81">
        <f t="shared" si="80"/>
        <v>1.0875913546872436</v>
      </c>
      <c r="P22" s="81">
        <f t="shared" si="80"/>
        <v>1.0940059273749201</v>
      </c>
      <c r="Q22" s="81">
        <f t="shared" si="80"/>
        <v>1.0390072029027413</v>
      </c>
      <c r="R22" s="78">
        <f t="shared" si="113"/>
        <v>27000000</v>
      </c>
      <c r="S22" s="126">
        <v>27000000</v>
      </c>
      <c r="T22" s="126">
        <v>0</v>
      </c>
      <c r="U22" s="78">
        <f t="shared" si="81"/>
        <v>20390299.039999999</v>
      </c>
      <c r="V22" s="126">
        <v>20390299.039999999</v>
      </c>
      <c r="W22" s="126">
        <v>0</v>
      </c>
      <c r="X22" s="78">
        <f t="shared" si="82"/>
        <v>14069969.23</v>
      </c>
      <c r="Y22" s="126">
        <v>14069969.23</v>
      </c>
      <c r="Z22" s="126">
        <v>0</v>
      </c>
      <c r="AA22" s="81">
        <f t="shared" si="83"/>
        <v>0.75519626074074075</v>
      </c>
      <c r="AB22" s="81">
        <f t="shared" si="83"/>
        <v>0.75519626074074075</v>
      </c>
      <c r="AC22" s="81" t="str">
        <f t="shared" si="83"/>
        <v xml:space="preserve"> </v>
      </c>
      <c r="AD22" s="81">
        <f t="shared" si="84"/>
        <v>1.4492070811728419</v>
      </c>
      <c r="AE22" s="81">
        <f t="shared" si="84"/>
        <v>1.4492070811728419</v>
      </c>
      <c r="AF22" s="81" t="str">
        <f t="shared" si="84"/>
        <v xml:space="preserve"> </v>
      </c>
      <c r="AG22" s="78">
        <f t="shared" si="114"/>
        <v>228560</v>
      </c>
      <c r="AH22" s="126">
        <v>0</v>
      </c>
      <c r="AI22" s="126">
        <v>228560</v>
      </c>
      <c r="AJ22" s="78">
        <f t="shared" si="115"/>
        <v>1265.9000000000001</v>
      </c>
      <c r="AK22" s="126">
        <v>0</v>
      </c>
      <c r="AL22" s="126">
        <v>1265.9000000000001</v>
      </c>
      <c r="AM22" s="78">
        <v>89107.83</v>
      </c>
      <c r="AN22" s="126">
        <v>0</v>
      </c>
      <c r="AO22" s="126">
        <v>3256.94</v>
      </c>
      <c r="AP22" s="81">
        <f t="shared" si="85"/>
        <v>5.538589429471474E-3</v>
      </c>
      <c r="AQ22" s="81" t="str">
        <f t="shared" si="85"/>
        <v xml:space="preserve"> </v>
      </c>
      <c r="AR22" s="81">
        <f t="shared" si="85"/>
        <v>5.538589429471474E-3</v>
      </c>
      <c r="AS22" s="81">
        <f t="shared" si="86"/>
        <v>1.4206383434542173E-2</v>
      </c>
      <c r="AT22" s="81" t="str">
        <f t="shared" si="86"/>
        <v xml:space="preserve"> </v>
      </c>
      <c r="AU22" s="81">
        <f t="shared" si="86"/>
        <v>0.38867771589283195</v>
      </c>
      <c r="AV22" s="78">
        <f t="shared" si="116"/>
        <v>1921200</v>
      </c>
      <c r="AW22" s="126">
        <v>1540000</v>
      </c>
      <c r="AX22" s="126">
        <v>381200</v>
      </c>
      <c r="AY22" s="78">
        <f t="shared" si="87"/>
        <v>829556.91</v>
      </c>
      <c r="AZ22" s="126">
        <v>680980.31</v>
      </c>
      <c r="BA22" s="126">
        <v>148576.6</v>
      </c>
      <c r="BB22" s="78">
        <f t="shared" si="88"/>
        <v>892853.91</v>
      </c>
      <c r="BC22" s="126">
        <v>712856.51</v>
      </c>
      <c r="BD22" s="126">
        <v>179997.4</v>
      </c>
      <c r="BE22" s="81">
        <f t="shared" si="89"/>
        <v>0.43179102123672708</v>
      </c>
      <c r="BF22" s="81">
        <f t="shared" si="90"/>
        <v>0.44219500649350651</v>
      </c>
      <c r="BG22" s="81">
        <f t="shared" si="90"/>
        <v>0.38976023084994754</v>
      </c>
      <c r="BH22" s="81">
        <f t="shared" si="138"/>
        <v>0.92910710331099966</v>
      </c>
      <c r="BI22" s="81">
        <f>IF(AZ22=0," ",IF(AZ22/BC22*100&gt;200,"СВ.200",AZ22/BC22))</f>
        <v>0.95528384807764477</v>
      </c>
      <c r="BJ22" s="81">
        <f t="shared" si="139"/>
        <v>0.82543747854135674</v>
      </c>
      <c r="BK22" s="78">
        <f t="shared" si="117"/>
        <v>2222146.71</v>
      </c>
      <c r="BL22" s="126">
        <v>2222146.71</v>
      </c>
      <c r="BM22" s="126"/>
      <c r="BN22" s="78">
        <f t="shared" si="91"/>
        <v>789162.71</v>
      </c>
      <c r="BO22" s="126">
        <v>789162.71</v>
      </c>
      <c r="BP22" s="126"/>
      <c r="BQ22" s="78">
        <f t="shared" si="92"/>
        <v>2806638.44</v>
      </c>
      <c r="BR22" s="126">
        <v>2806638.44</v>
      </c>
      <c r="BS22" s="126"/>
      <c r="BT22" s="81">
        <f t="shared" si="93"/>
        <v>0.35513528717462584</v>
      </c>
      <c r="BU22" s="81">
        <f t="shared" si="94"/>
        <v>0.35513528717462584</v>
      </c>
      <c r="BV22" s="81" t="str">
        <f t="shared" si="94"/>
        <v xml:space="preserve"> </v>
      </c>
      <c r="BW22" s="81">
        <f t="shared" si="95"/>
        <v>0.28117719003378289</v>
      </c>
      <c r="BX22" s="81">
        <f t="shared" si="95"/>
        <v>0.28117719003378289</v>
      </c>
      <c r="BY22" s="81" t="str">
        <f t="shared" si="95"/>
        <v xml:space="preserve"> </v>
      </c>
      <c r="BZ22" s="78">
        <f t="shared" si="118"/>
        <v>1538000</v>
      </c>
      <c r="CA22" s="126">
        <v>105000</v>
      </c>
      <c r="CB22" s="126">
        <v>1433000</v>
      </c>
      <c r="CC22" s="78">
        <f t="shared" si="119"/>
        <v>781760.54999999993</v>
      </c>
      <c r="CD22" s="126">
        <v>195316.21</v>
      </c>
      <c r="CE22" s="126">
        <v>586444.34</v>
      </c>
      <c r="CF22" s="78">
        <f t="shared" si="120"/>
        <v>1093473.78</v>
      </c>
      <c r="CG22" s="126">
        <v>220434.71</v>
      </c>
      <c r="CH22" s="126">
        <v>873039.07</v>
      </c>
      <c r="CI22" s="81">
        <f t="shared" si="96"/>
        <v>0.50829684655396612</v>
      </c>
      <c r="CJ22" s="81">
        <f t="shared" si="96"/>
        <v>1.8601543809523808</v>
      </c>
      <c r="CK22" s="81">
        <f t="shared" si="96"/>
        <v>0.40924238660153522</v>
      </c>
      <c r="CL22" s="81">
        <f t="shared" si="97"/>
        <v>0.71493305491056214</v>
      </c>
      <c r="CM22" s="81">
        <f t="shared" si="97"/>
        <v>0.88605015970488499</v>
      </c>
      <c r="CN22" s="81">
        <f t="shared" si="97"/>
        <v>0.67172748637698421</v>
      </c>
      <c r="CO22" s="78">
        <f t="shared" si="121"/>
        <v>2126520</v>
      </c>
      <c r="CP22" s="126">
        <v>2126520</v>
      </c>
      <c r="CQ22" s="126">
        <v>0</v>
      </c>
      <c r="CR22" s="78">
        <f t="shared" si="98"/>
        <v>2491320</v>
      </c>
      <c r="CS22" s="126">
        <v>2126520</v>
      </c>
      <c r="CT22" s="126">
        <v>364800</v>
      </c>
      <c r="CU22" s="78">
        <f t="shared" si="99"/>
        <v>1193000</v>
      </c>
      <c r="CV22" s="126">
        <v>20000</v>
      </c>
      <c r="CW22" s="126">
        <v>1173000</v>
      </c>
      <c r="CX22" s="81">
        <f>IF(CO22=0," ",IF(CR22/CO22*100&gt;200,"СВ.200",CR22/CO22))</f>
        <v>1.1715478810450877</v>
      </c>
      <c r="CY22" s="81">
        <f>IF(CP22=0," ",IF(CS22/CP22*100&gt;200,"СВ.200",CS22/CP22))</f>
        <v>1</v>
      </c>
      <c r="CZ22" s="81" t="str">
        <f>IF(CQ22=0," ",IF(CT22/CQ22*100&gt;200,"СВ.200",CT22/CQ22))</f>
        <v xml:space="preserve"> </v>
      </c>
      <c r="DA22" s="81" t="str">
        <f t="shared" si="101"/>
        <v>СВ.200</v>
      </c>
      <c r="DB22" s="81" t="str">
        <f t="shared" si="101"/>
        <v>СВ.200</v>
      </c>
      <c r="DC22" s="81">
        <f t="shared" si="101"/>
        <v>0.31099744245524297</v>
      </c>
      <c r="DD22" s="78">
        <f t="shared" si="122"/>
        <v>14000000</v>
      </c>
      <c r="DE22" s="126">
        <v>14000000</v>
      </c>
      <c r="DF22" s="126">
        <v>0</v>
      </c>
      <c r="DG22" s="78">
        <f t="shared" si="102"/>
        <v>13856035.5</v>
      </c>
      <c r="DH22" s="126">
        <v>13856035.5</v>
      </c>
      <c r="DI22" s="126">
        <v>0</v>
      </c>
      <c r="DJ22" s="78">
        <f t="shared" si="103"/>
        <v>19994490.559999999</v>
      </c>
      <c r="DK22" s="126">
        <v>19994490.559999999</v>
      </c>
      <c r="DL22" s="126">
        <v>0</v>
      </c>
      <c r="DM22" s="81">
        <f t="shared" si="104"/>
        <v>0.98971682142857142</v>
      </c>
      <c r="DN22" s="81">
        <f t="shared" si="104"/>
        <v>0.98971682142857142</v>
      </c>
      <c r="DO22" s="81" t="str">
        <f t="shared" si="104"/>
        <v xml:space="preserve"> </v>
      </c>
      <c r="DP22" s="81">
        <f t="shared" si="105"/>
        <v>0.69299267507818918</v>
      </c>
      <c r="DQ22" s="81">
        <f t="shared" si="105"/>
        <v>0.69299267507818918</v>
      </c>
      <c r="DR22" s="81" t="str">
        <f t="shared" si="105"/>
        <v xml:space="preserve"> </v>
      </c>
      <c r="DS22" s="278">
        <f t="shared" si="123"/>
        <v>95926.38</v>
      </c>
      <c r="DT22" s="126">
        <v>0</v>
      </c>
      <c r="DU22" s="126">
        <v>95926.38</v>
      </c>
      <c r="DV22" s="278">
        <f t="shared" si="124"/>
        <v>1208336.26</v>
      </c>
      <c r="DW22" s="126">
        <v>0</v>
      </c>
      <c r="DX22" s="126">
        <v>1208336.26</v>
      </c>
      <c r="DY22" s="278">
        <f t="shared" si="125"/>
        <v>415120</v>
      </c>
      <c r="DZ22" s="126">
        <v>0</v>
      </c>
      <c r="EA22" s="126">
        <v>415120</v>
      </c>
      <c r="EB22" s="81" t="str">
        <f t="shared" si="106"/>
        <v>СВ.200</v>
      </c>
      <c r="EC22" s="81" t="str">
        <f t="shared" si="106"/>
        <v xml:space="preserve"> </v>
      </c>
      <c r="ED22" s="81" t="str">
        <f t="shared" si="106"/>
        <v>СВ.200</v>
      </c>
      <c r="EE22" s="81" t="str">
        <f t="shared" si="107"/>
        <v>СВ.200</v>
      </c>
      <c r="EF22" s="81" t="str">
        <f t="shared" si="107"/>
        <v xml:space="preserve"> </v>
      </c>
      <c r="EG22" s="81" t="str">
        <f t="shared" si="107"/>
        <v>СВ.200</v>
      </c>
      <c r="EH22" s="78">
        <f t="shared" si="126"/>
        <v>540021.86</v>
      </c>
      <c r="EI22" s="126">
        <v>0</v>
      </c>
      <c r="EJ22" s="126">
        <v>540021.86</v>
      </c>
      <c r="EK22" s="78">
        <f t="shared" si="127"/>
        <v>6479876.8900000006</v>
      </c>
      <c r="EL22" s="126">
        <v>5747955.0300000003</v>
      </c>
      <c r="EM22" s="126">
        <v>731921.86</v>
      </c>
      <c r="EN22" s="78">
        <f t="shared" si="128"/>
        <v>636487.13</v>
      </c>
      <c r="EO22" s="126">
        <v>592687.13</v>
      </c>
      <c r="EP22" s="126">
        <v>43800</v>
      </c>
      <c r="EQ22" s="81" t="str">
        <f t="shared" si="108"/>
        <v>СВ.200</v>
      </c>
      <c r="ER22" s="81"/>
      <c r="ES22" s="81">
        <f t="shared" si="109"/>
        <v>1.355355985033643</v>
      </c>
      <c r="ET22" s="81" t="str">
        <f t="shared" si="110"/>
        <v>СВ.200</v>
      </c>
      <c r="EU22" s="81" t="str">
        <f t="shared" si="110"/>
        <v>СВ.200</v>
      </c>
      <c r="EV22" s="81" t="str">
        <f t="shared" si="110"/>
        <v>СВ.200</v>
      </c>
      <c r="EW22" s="78">
        <f t="shared" si="129"/>
        <v>2550000</v>
      </c>
      <c r="EX22" s="126">
        <v>2550000</v>
      </c>
      <c r="EY22" s="126">
        <v>0</v>
      </c>
      <c r="EZ22" s="78">
        <f t="shared" si="130"/>
        <v>1302903.57</v>
      </c>
      <c r="FA22" s="126">
        <v>1302903.57</v>
      </c>
      <c r="FB22" s="126">
        <v>0</v>
      </c>
      <c r="FC22" s="78">
        <f t="shared" si="131"/>
        <v>558634.38</v>
      </c>
      <c r="FD22" s="126">
        <v>558634.38</v>
      </c>
      <c r="FE22" s="126">
        <v>0</v>
      </c>
      <c r="FF22" s="81">
        <f t="shared" si="132"/>
        <v>0.51094257647058827</v>
      </c>
      <c r="FG22" s="81">
        <f t="shared" si="111"/>
        <v>0.51094257647058827</v>
      </c>
      <c r="FH22" s="81" t="str">
        <f t="shared" si="111"/>
        <v xml:space="preserve"> </v>
      </c>
      <c r="FI22" s="81" t="str">
        <f t="shared" si="133"/>
        <v>СВ.200</v>
      </c>
      <c r="FJ22" s="81" t="str">
        <f t="shared" si="133"/>
        <v>СВ.200</v>
      </c>
      <c r="FK22" s="81" t="str">
        <f t="shared" si="133"/>
        <v xml:space="preserve"> </v>
      </c>
      <c r="FL22" s="78">
        <f t="shared" si="134"/>
        <v>1322158.42</v>
      </c>
      <c r="FM22" s="78"/>
      <c r="FN22" s="83">
        <v>1322158.42</v>
      </c>
      <c r="FO22" s="78">
        <f t="shared" si="135"/>
        <v>372540.81</v>
      </c>
      <c r="FP22" s="78"/>
      <c r="FQ22" s="83">
        <v>372540.81</v>
      </c>
      <c r="FR22" s="78">
        <f t="shared" si="136"/>
        <v>728485.49</v>
      </c>
      <c r="FS22" s="78"/>
      <c r="FT22" s="83">
        <v>728485.49</v>
      </c>
      <c r="FU22" s="81">
        <f t="shared" si="35"/>
        <v>0.28176715011201153</v>
      </c>
      <c r="FV22" s="81" t="str">
        <f t="shared" si="35"/>
        <v xml:space="preserve"> </v>
      </c>
      <c r="FW22" s="92">
        <f t="shared" si="35"/>
        <v>0.28176715011201153</v>
      </c>
      <c r="FX22" s="81">
        <f>IF(FO22&lt;0," ",IF(FR22&lt;0," ",IF(FR22=0," ",IF(FO22/FR22*100&gt;200,"СВ.200",FO22/FR22))))</f>
        <v>0.51139084458634865</v>
      </c>
      <c r="FY22" s="81" t="str">
        <f t="shared" si="137"/>
        <v xml:space="preserve"> </v>
      </c>
      <c r="FZ22" s="81">
        <f t="shared" si="137"/>
        <v>0.51139084458634865</v>
      </c>
      <c r="GA22" s="279">
        <f>I22/'[1]исп.мун.образ01.07.2025-налогов'!I22</f>
        <v>0.12561095275577186</v>
      </c>
      <c r="GB22" s="280">
        <f>J22/'[1]исп.мун.образ01.07.2025-налогов'!J22</f>
        <v>0.12705870377087614</v>
      </c>
      <c r="GC22" s="280">
        <f>K22/'[1]исп.мун.образ01.07.2025-налогов'!K22</f>
        <v>0.11563180068944104</v>
      </c>
      <c r="GD22" s="281">
        <f>F22/'[1]исп.мун.образ01.07.2025-налогов'!F22</f>
        <v>0.1172244862046105</v>
      </c>
      <c r="GE22" s="280">
        <f>G22/'[1]исп.мун.образ01.07.2025-налогов'!G22</f>
        <v>0.1185606288283579</v>
      </c>
      <c r="GF22" s="280">
        <f>H22/'[1]исп.мун.образ01.07.2025-налогов'!H22</f>
        <v>0.10755770554709979</v>
      </c>
      <c r="GG22" s="86">
        <f t="shared" si="37"/>
        <v>0.29152472918322675</v>
      </c>
      <c r="GH22" s="81">
        <f t="shared" si="37"/>
        <v>0.33001478194560768</v>
      </c>
      <c r="GI22" s="81" t="str">
        <f t="shared" si="37"/>
        <v xml:space="preserve"> </v>
      </c>
      <c r="GJ22" s="86">
        <f t="shared" si="38"/>
        <v>0.3884544503305829</v>
      </c>
      <c r="GK22" s="81">
        <f t="shared" si="38"/>
        <v>0.43716377299241499</v>
      </c>
      <c r="GL22" s="81" t="str">
        <f t="shared" si="38"/>
        <v xml:space="preserve"> </v>
      </c>
      <c r="GM22" s="86">
        <f t="shared" si="73"/>
        <v>1.8499613613791471E-2</v>
      </c>
      <c r="GN22" s="81">
        <f t="shared" si="73"/>
        <v>1.6720234554923535E-2</v>
      </c>
      <c r="GO22" s="81">
        <f t="shared" si="73"/>
        <v>3.197668005101327E-2</v>
      </c>
      <c r="GP22" s="86">
        <f t="shared" si="74"/>
        <v>1.5803842447814676E-2</v>
      </c>
      <c r="GQ22" s="81">
        <f t="shared" si="74"/>
        <v>1.4600076294572304E-2</v>
      </c>
      <c r="GR22" s="81">
        <f t="shared" si="74"/>
        <v>2.5403818260057665E-2</v>
      </c>
      <c r="GS22" s="86">
        <f t="shared" si="39"/>
        <v>2.4718533227068722E-2</v>
      </c>
      <c r="GT22" s="81">
        <f t="shared" si="39"/>
        <v>4.6910519355216479E-4</v>
      </c>
      <c r="GU22" s="81">
        <f t="shared" si="39"/>
        <v>0.20838437499563087</v>
      </c>
      <c r="GV22" s="86">
        <f t="shared" si="40"/>
        <v>4.7461998438527456E-2</v>
      </c>
      <c r="GW22" s="81">
        <f t="shared" si="40"/>
        <v>4.5592146771371252E-2</v>
      </c>
      <c r="GX22" s="81">
        <f t="shared" si="40"/>
        <v>6.2373973433697071E-2</v>
      </c>
      <c r="GY22" s="86">
        <f t="shared" si="41"/>
        <v>1.3187785642503443E-2</v>
      </c>
      <c r="GZ22" s="81">
        <f t="shared" si="41"/>
        <v>1.3901630541726353E-2</v>
      </c>
      <c r="HA22" s="92">
        <f t="shared" si="41"/>
        <v>7.7811045394787998E-3</v>
      </c>
      <c r="HB22" s="86">
        <f t="shared" si="42"/>
        <v>0.12344777340326822</v>
      </c>
      <c r="HC22" s="81">
        <f t="shared" si="42"/>
        <v>0.12323496104574688</v>
      </c>
      <c r="HD22" s="81">
        <f t="shared" si="42"/>
        <v>0.12514494147802124</v>
      </c>
      <c r="HE22" s="138"/>
      <c r="HF22" s="138"/>
      <c r="HG22" s="138"/>
      <c r="HH22" s="138"/>
      <c r="HI22" s="138"/>
      <c r="HJ22" s="138"/>
      <c r="HK22" s="138"/>
      <c r="HL22" s="138"/>
      <c r="HM22" s="138"/>
      <c r="HN22" s="138"/>
      <c r="HO22" s="138"/>
      <c r="HP22" s="138"/>
      <c r="HQ22" s="138"/>
      <c r="HR22" s="138"/>
      <c r="HS22" s="138"/>
      <c r="HT22" s="138"/>
      <c r="HU22" s="138"/>
      <c r="HV22" s="138"/>
      <c r="HW22" s="138"/>
      <c r="HX22" s="138"/>
      <c r="HY22" s="138"/>
      <c r="HZ22" s="138"/>
      <c r="IA22" s="138"/>
      <c r="IB22" s="138"/>
      <c r="IC22" s="138"/>
      <c r="ID22" s="138"/>
    </row>
    <row r="23" spans="1:238" s="91" customFormat="1" ht="15.75" outlineLevel="1" x14ac:dyDescent="0.2">
      <c r="A23" s="76">
        <v>12</v>
      </c>
      <c r="B23" s="77" t="s">
        <v>99</v>
      </c>
      <c r="C23" s="78">
        <f t="shared" si="112"/>
        <v>6427310</v>
      </c>
      <c r="D23" s="83">
        <v>3603500</v>
      </c>
      <c r="E23" s="83">
        <v>2823810</v>
      </c>
      <c r="F23" s="78">
        <f t="shared" si="77"/>
        <v>7054020.620000001</v>
      </c>
      <c r="G23" s="83">
        <v>4435237.3900000006</v>
      </c>
      <c r="H23" s="83">
        <v>2618783.23</v>
      </c>
      <c r="I23" s="78">
        <f t="shared" si="78"/>
        <v>3888747.46</v>
      </c>
      <c r="J23" s="83">
        <v>2887089.87</v>
      </c>
      <c r="K23" s="83">
        <v>1001657.5899999999</v>
      </c>
      <c r="L23" s="81">
        <f t="shared" si="79"/>
        <v>1.0975074517955414</v>
      </c>
      <c r="M23" s="81">
        <f t="shared" si="79"/>
        <v>1.2308137616206467</v>
      </c>
      <c r="N23" s="81">
        <f t="shared" si="79"/>
        <v>0.92739356755589075</v>
      </c>
      <c r="O23" s="81">
        <f t="shared" si="80"/>
        <v>1.8139569855225315</v>
      </c>
      <c r="P23" s="81">
        <f t="shared" si="80"/>
        <v>1.5362311496039438</v>
      </c>
      <c r="Q23" s="81" t="str">
        <f t="shared" si="80"/>
        <v>СВ.200</v>
      </c>
      <c r="R23" s="78">
        <f t="shared" si="113"/>
        <v>1242500</v>
      </c>
      <c r="S23" s="126">
        <v>1000000</v>
      </c>
      <c r="T23" s="126">
        <v>242500</v>
      </c>
      <c r="U23" s="78">
        <f t="shared" si="81"/>
        <v>389297.68000000005</v>
      </c>
      <c r="V23" s="126">
        <v>247855.23</v>
      </c>
      <c r="W23" s="126">
        <v>141442.45000000001</v>
      </c>
      <c r="X23" s="78">
        <f t="shared" si="82"/>
        <v>481237.02</v>
      </c>
      <c r="Y23" s="126">
        <v>409581.4</v>
      </c>
      <c r="Z23" s="126">
        <v>71655.62</v>
      </c>
      <c r="AA23" s="81">
        <f t="shared" si="83"/>
        <v>0.31331805231388332</v>
      </c>
      <c r="AB23" s="81">
        <f t="shared" si="83"/>
        <v>0.24785523000000001</v>
      </c>
      <c r="AC23" s="81">
        <f t="shared" si="83"/>
        <v>0.58326783505154645</v>
      </c>
      <c r="AD23" s="81">
        <f t="shared" si="84"/>
        <v>0.80895206274862241</v>
      </c>
      <c r="AE23" s="81">
        <f t="shared" si="84"/>
        <v>0.60514278724570991</v>
      </c>
      <c r="AF23" s="81">
        <f t="shared" si="84"/>
        <v>1.9739198404814586</v>
      </c>
      <c r="AG23" s="78">
        <f t="shared" si="114"/>
        <v>386000</v>
      </c>
      <c r="AH23" s="126">
        <v>0</v>
      </c>
      <c r="AI23" s="126">
        <v>386000</v>
      </c>
      <c r="AJ23" s="78">
        <f t="shared" si="115"/>
        <v>900000</v>
      </c>
      <c r="AK23" s="126">
        <v>0</v>
      </c>
      <c r="AL23" s="126">
        <v>900000</v>
      </c>
      <c r="AM23" s="78">
        <v>0</v>
      </c>
      <c r="AN23" s="126">
        <v>0</v>
      </c>
      <c r="AO23" s="126">
        <v>135741.63</v>
      </c>
      <c r="AP23" s="81" t="str">
        <f t="shared" si="85"/>
        <v>СВ.200</v>
      </c>
      <c r="AQ23" s="81" t="str">
        <f t="shared" si="85"/>
        <v xml:space="preserve"> </v>
      </c>
      <c r="AR23" s="81" t="str">
        <f t="shared" si="85"/>
        <v>СВ.200</v>
      </c>
      <c r="AS23" s="81" t="str">
        <f t="shared" si="86"/>
        <v xml:space="preserve"> </v>
      </c>
      <c r="AT23" s="81" t="str">
        <f t="shared" si="86"/>
        <v xml:space="preserve"> </v>
      </c>
      <c r="AU23" s="81" t="str">
        <f t="shared" si="86"/>
        <v>СВ.200</v>
      </c>
      <c r="AV23" s="78">
        <f t="shared" si="116"/>
        <v>360900</v>
      </c>
      <c r="AW23" s="126">
        <v>0</v>
      </c>
      <c r="AX23" s="126">
        <v>360900</v>
      </c>
      <c r="AY23" s="78">
        <f t="shared" si="87"/>
        <v>208015.62</v>
      </c>
      <c r="AZ23" s="126">
        <v>0</v>
      </c>
      <c r="BA23" s="126">
        <v>208015.62</v>
      </c>
      <c r="BB23" s="78">
        <f t="shared" si="88"/>
        <v>159709.24000000002</v>
      </c>
      <c r="BC23" s="126">
        <v>0</v>
      </c>
      <c r="BD23" s="126">
        <v>159709.24000000002</v>
      </c>
      <c r="BE23" s="81">
        <f t="shared" si="89"/>
        <v>0.57638021612635082</v>
      </c>
      <c r="BF23" s="81" t="str">
        <f t="shared" si="90"/>
        <v xml:space="preserve"> </v>
      </c>
      <c r="BG23" s="81">
        <f t="shared" si="90"/>
        <v>0.57638021612635082</v>
      </c>
      <c r="BH23" s="81">
        <f t="shared" si="138"/>
        <v>1.3024645286647158</v>
      </c>
      <c r="BI23" s="81" t="str">
        <f>IF(AZ23=0," ",IF(AZ23/BC23*100&gt;200,"СВ.200",AZ23/BC23))</f>
        <v xml:space="preserve"> </v>
      </c>
      <c r="BJ23" s="81">
        <f t="shared" si="139"/>
        <v>1.3024645286647158</v>
      </c>
      <c r="BK23" s="78">
        <f t="shared" si="117"/>
        <v>24500</v>
      </c>
      <c r="BL23" s="126">
        <v>24500</v>
      </c>
      <c r="BM23" s="126"/>
      <c r="BN23" s="78">
        <f t="shared" si="91"/>
        <v>3249.85</v>
      </c>
      <c r="BO23" s="126">
        <v>3249.85</v>
      </c>
      <c r="BP23" s="126"/>
      <c r="BQ23" s="78">
        <f t="shared" si="92"/>
        <v>19219.150000000001</v>
      </c>
      <c r="BR23" s="126">
        <v>19219.150000000001</v>
      </c>
      <c r="BS23" s="126"/>
      <c r="BT23" s="81">
        <f t="shared" si="93"/>
        <v>0.1326469387755102</v>
      </c>
      <c r="BU23" s="81">
        <f t="shared" si="94"/>
        <v>0.1326469387755102</v>
      </c>
      <c r="BV23" s="81" t="str">
        <f t="shared" si="94"/>
        <v xml:space="preserve"> </v>
      </c>
      <c r="BW23" s="81">
        <f t="shared" si="95"/>
        <v>0.16909436681643047</v>
      </c>
      <c r="BX23" s="81">
        <f t="shared" si="95"/>
        <v>0.16909436681643047</v>
      </c>
      <c r="BY23" s="81" t="str">
        <f t="shared" si="95"/>
        <v xml:space="preserve"> </v>
      </c>
      <c r="BZ23" s="78">
        <f t="shared" si="118"/>
        <v>1707490</v>
      </c>
      <c r="CA23" s="126">
        <v>1277000</v>
      </c>
      <c r="CB23" s="126">
        <v>430490</v>
      </c>
      <c r="CC23" s="78">
        <f t="shared" si="119"/>
        <v>1350075.12</v>
      </c>
      <c r="CD23" s="126">
        <v>1117829.6200000001</v>
      </c>
      <c r="CE23" s="126">
        <v>232245.5</v>
      </c>
      <c r="CF23" s="78">
        <f t="shared" si="120"/>
        <v>1699568.48</v>
      </c>
      <c r="CG23" s="126">
        <v>1391115.12</v>
      </c>
      <c r="CH23" s="126">
        <v>308453.36</v>
      </c>
      <c r="CI23" s="81">
        <f t="shared" si="96"/>
        <v>0.79067820016515478</v>
      </c>
      <c r="CJ23" s="81">
        <f t="shared" si="96"/>
        <v>0.87535600626468291</v>
      </c>
      <c r="CK23" s="81">
        <f>IF(CB23=0," ",IF(CE23/CB23*100&gt;200,"СВ.200",CE23/CB23))</f>
        <v>0.53949104508815537</v>
      </c>
      <c r="CL23" s="81">
        <f t="shared" si="97"/>
        <v>0.79436347277986707</v>
      </c>
      <c r="CM23" s="81">
        <f t="shared" si="97"/>
        <v>0.80354932811024293</v>
      </c>
      <c r="CN23" s="81">
        <f t="shared" si="97"/>
        <v>0.75293554915401151</v>
      </c>
      <c r="CO23" s="78">
        <f t="shared" si="121"/>
        <v>700000</v>
      </c>
      <c r="CP23" s="126">
        <v>200000</v>
      </c>
      <c r="CQ23" s="126">
        <v>500000</v>
      </c>
      <c r="CR23" s="78">
        <f t="shared" si="98"/>
        <v>1348500</v>
      </c>
      <c r="CS23" s="126">
        <v>1348500</v>
      </c>
      <c r="CT23" s="126">
        <v>0</v>
      </c>
      <c r="CU23" s="78">
        <f t="shared" si="99"/>
        <v>175000</v>
      </c>
      <c r="CV23" s="126">
        <v>175000</v>
      </c>
      <c r="CW23" s="126">
        <v>0</v>
      </c>
      <c r="CX23" s="81">
        <f t="shared" ref="CX23:CZ24" si="140">IF(CR23=0," ",IF(CR23/CO23*100&gt;200,"СВ.200",CR23/CO23))</f>
        <v>1.9264285714285714</v>
      </c>
      <c r="CY23" s="81" t="str">
        <f t="shared" si="140"/>
        <v>СВ.200</v>
      </c>
      <c r="CZ23" s="81" t="str">
        <f t="shared" si="140"/>
        <v xml:space="preserve"> </v>
      </c>
      <c r="DA23" s="81" t="str">
        <f t="shared" si="101"/>
        <v>СВ.200</v>
      </c>
      <c r="DB23" s="81" t="str">
        <f t="shared" si="101"/>
        <v>СВ.200</v>
      </c>
      <c r="DC23" s="81" t="str">
        <f t="shared" si="101"/>
        <v xml:space="preserve"> </v>
      </c>
      <c r="DD23" s="78">
        <f t="shared" si="122"/>
        <v>1159056</v>
      </c>
      <c r="DE23" s="126">
        <v>800000</v>
      </c>
      <c r="DF23" s="126">
        <v>359056</v>
      </c>
      <c r="DG23" s="78">
        <f t="shared" si="102"/>
        <v>2370128.17</v>
      </c>
      <c r="DH23" s="126">
        <v>1384821.68</v>
      </c>
      <c r="DI23" s="126">
        <v>985306.49</v>
      </c>
      <c r="DJ23" s="78">
        <f t="shared" si="103"/>
        <v>740618.94000000006</v>
      </c>
      <c r="DK23" s="126">
        <v>648928.27</v>
      </c>
      <c r="DL23" s="126">
        <v>91690.67</v>
      </c>
      <c r="DM23" s="81" t="str">
        <f t="shared" si="104"/>
        <v>СВ.200</v>
      </c>
      <c r="DN23" s="81">
        <f t="shared" si="104"/>
        <v>1.7310270999999999</v>
      </c>
      <c r="DO23" s="81" t="str">
        <f t="shared" si="104"/>
        <v>СВ.200</v>
      </c>
      <c r="DP23" s="81" t="str">
        <f t="shared" si="105"/>
        <v>СВ.200</v>
      </c>
      <c r="DQ23" s="81" t="str">
        <f t="shared" si="105"/>
        <v>СВ.200</v>
      </c>
      <c r="DR23" s="81" t="str">
        <f t="shared" si="105"/>
        <v>СВ.200</v>
      </c>
      <c r="DS23" s="278">
        <f t="shared" si="123"/>
        <v>0</v>
      </c>
      <c r="DT23" s="126">
        <v>0</v>
      </c>
      <c r="DU23" s="126">
        <v>0</v>
      </c>
      <c r="DV23" s="278">
        <f t="shared" si="124"/>
        <v>0</v>
      </c>
      <c r="DW23" s="126">
        <v>0</v>
      </c>
      <c r="DX23" s="126">
        <v>0</v>
      </c>
      <c r="DY23" s="278">
        <f t="shared" si="125"/>
        <v>0</v>
      </c>
      <c r="DZ23" s="126">
        <v>0</v>
      </c>
      <c r="EA23" s="126">
        <v>0</v>
      </c>
      <c r="EB23" s="81" t="str">
        <f>IF(DS23=0," ",IF(DV23/DS23*100&gt;200,"СВ.200",DV23/DS23))</f>
        <v xml:space="preserve"> </v>
      </c>
      <c r="EC23" s="81" t="str">
        <f>IF(DW23=0," ",IF(DW23/DT23*100&gt;200,"СВ.200",DW23/DT23))</f>
        <v xml:space="preserve"> </v>
      </c>
      <c r="ED23" s="81" t="str">
        <f>IF(DU23=0," ",IF(DX23/DU23*100&gt;200,"СВ.200",DX23/DU23))</f>
        <v xml:space="preserve"> </v>
      </c>
      <c r="EE23" s="81" t="str">
        <f t="shared" si="107"/>
        <v xml:space="preserve"> </v>
      </c>
      <c r="EF23" s="81" t="str">
        <f t="shared" si="107"/>
        <v xml:space="preserve"> </v>
      </c>
      <c r="EG23" s="81" t="str">
        <f t="shared" si="107"/>
        <v xml:space="preserve"> </v>
      </c>
      <c r="EH23" s="78">
        <f t="shared" si="126"/>
        <v>202000</v>
      </c>
      <c r="EI23" s="126">
        <v>202000</v>
      </c>
      <c r="EJ23" s="126">
        <v>0</v>
      </c>
      <c r="EK23" s="78">
        <f t="shared" si="127"/>
        <v>277139.96000000002</v>
      </c>
      <c r="EL23" s="126">
        <v>277139.96000000002</v>
      </c>
      <c r="EM23" s="126">
        <v>0</v>
      </c>
      <c r="EN23" s="78">
        <f t="shared" si="128"/>
        <v>185609.28</v>
      </c>
      <c r="EO23" s="126">
        <v>185609.28</v>
      </c>
      <c r="EP23" s="126">
        <v>0</v>
      </c>
      <c r="EQ23" s="81">
        <f t="shared" si="108"/>
        <v>1.3719800000000002</v>
      </c>
      <c r="ER23" s="81">
        <f t="shared" si="109"/>
        <v>1.3719800000000002</v>
      </c>
      <c r="ES23" s="81" t="str">
        <f t="shared" si="109"/>
        <v xml:space="preserve"> </v>
      </c>
      <c r="ET23" s="81">
        <f t="shared" si="110"/>
        <v>1.4931363345625823</v>
      </c>
      <c r="EU23" s="81">
        <f t="shared" si="110"/>
        <v>1.4931363345625823</v>
      </c>
      <c r="EV23" s="81" t="str">
        <f t="shared" si="110"/>
        <v xml:space="preserve"> </v>
      </c>
      <c r="EW23" s="78">
        <f t="shared" si="129"/>
        <v>0</v>
      </c>
      <c r="EX23" s="126">
        <v>0</v>
      </c>
      <c r="EY23" s="126">
        <v>0</v>
      </c>
      <c r="EZ23" s="78">
        <f t="shared" si="130"/>
        <v>0</v>
      </c>
      <c r="FA23" s="126">
        <v>0</v>
      </c>
      <c r="FB23" s="126">
        <v>0</v>
      </c>
      <c r="FC23" s="78">
        <f t="shared" si="131"/>
        <v>0</v>
      </c>
      <c r="FD23" s="126">
        <v>0</v>
      </c>
      <c r="FE23" s="126">
        <v>0</v>
      </c>
      <c r="FF23" s="81" t="str">
        <f t="shared" si="132"/>
        <v xml:space="preserve"> </v>
      </c>
      <c r="FG23" s="81" t="str">
        <f t="shared" si="111"/>
        <v xml:space="preserve"> </v>
      </c>
      <c r="FH23" s="81" t="str">
        <f t="shared" si="111"/>
        <v xml:space="preserve"> </v>
      </c>
      <c r="FI23" s="81" t="str">
        <f t="shared" si="133"/>
        <v xml:space="preserve"> </v>
      </c>
      <c r="FJ23" s="81" t="str">
        <f t="shared" si="133"/>
        <v xml:space="preserve"> </v>
      </c>
      <c r="FK23" s="81" t="str">
        <f t="shared" si="133"/>
        <v xml:space="preserve"> </v>
      </c>
      <c r="FL23" s="78">
        <f t="shared" si="134"/>
        <v>477125</v>
      </c>
      <c r="FM23" s="78"/>
      <c r="FN23" s="83">
        <v>477125</v>
      </c>
      <c r="FO23" s="78">
        <f t="shared" si="135"/>
        <v>119750</v>
      </c>
      <c r="FP23" s="78"/>
      <c r="FQ23" s="83">
        <v>119750</v>
      </c>
      <c r="FR23" s="78">
        <f t="shared" si="136"/>
        <v>207999.95</v>
      </c>
      <c r="FS23" s="78"/>
      <c r="FT23" s="83">
        <v>207999.95</v>
      </c>
      <c r="FU23" s="81">
        <f t="shared" si="35"/>
        <v>0.25098244694786481</v>
      </c>
      <c r="FV23" s="81" t="str">
        <f t="shared" si="35"/>
        <v xml:space="preserve"> </v>
      </c>
      <c r="FW23" s="92">
        <f t="shared" si="35"/>
        <v>0.25098244694786481</v>
      </c>
      <c r="FX23" s="81">
        <f>IF(FO23&lt;0," ",IF(FR23&lt;0," ",IF(FR23=0," ",IF(FO23/FR23*100&gt;200,"СВ.200",FO23/FR23))))</f>
        <v>0.57572129224069524</v>
      </c>
      <c r="FY23" s="81" t="str">
        <f t="shared" si="137"/>
        <v xml:space="preserve"> </v>
      </c>
      <c r="FZ23" s="81">
        <f t="shared" si="137"/>
        <v>0.57572129224069524</v>
      </c>
      <c r="GA23" s="279">
        <f>I23/'[1]исп.мун.образ01.07.2025-налогов'!I23</f>
        <v>7.4267554242850253E-2</v>
      </c>
      <c r="GB23" s="280">
        <f>J23/'[1]исп.мун.образ01.07.2025-налогов'!J23</f>
        <v>7.6276601421359946E-2</v>
      </c>
      <c r="GC23" s="280">
        <f>K23/'[1]исп.мун.образ01.07.2025-налогов'!K23</f>
        <v>6.9027206403631969E-2</v>
      </c>
      <c r="GD23" s="281">
        <f>F23/'[1]исп.мун.образ01.07.2025-налогов'!F23</f>
        <v>0.13371061833016165</v>
      </c>
      <c r="GE23" s="280">
        <f>G23/'[1]исп.мун.образ01.07.2025-налогов'!G23</f>
        <v>0.12743474399530536</v>
      </c>
      <c r="GF23" s="280">
        <f>H23/'[1]исп.мун.образ01.07.2025-налогов'!H23</f>
        <v>0.14587788922533793</v>
      </c>
      <c r="GG23" s="86">
        <f t="shared" si="37"/>
        <v>0.12375116279728796</v>
      </c>
      <c r="GH23" s="81">
        <f t="shared" si="37"/>
        <v>0.14186652249934983</v>
      </c>
      <c r="GI23" s="81">
        <f t="shared" si="37"/>
        <v>7.153704091634748E-2</v>
      </c>
      <c r="GJ23" s="86">
        <f t="shared" si="38"/>
        <v>5.5188055290941292E-2</v>
      </c>
      <c r="GK23" s="81">
        <f t="shared" si="38"/>
        <v>5.5883193661478398E-2</v>
      </c>
      <c r="GL23" s="81">
        <f t="shared" si="38"/>
        <v>5.4010751397701603E-2</v>
      </c>
      <c r="GM23" s="86">
        <f t="shared" si="73"/>
        <v>4.1069583880872534E-2</v>
      </c>
      <c r="GN23" s="81" t="str">
        <f t="shared" si="73"/>
        <v xml:space="preserve"> </v>
      </c>
      <c r="GO23" s="81">
        <f t="shared" si="73"/>
        <v>0.15944494565253586</v>
      </c>
      <c r="GP23" s="86">
        <f t="shared" si="74"/>
        <v>2.9488944136372538E-2</v>
      </c>
      <c r="GQ23" s="81" t="str">
        <f t="shared" si="74"/>
        <v xml:space="preserve"> </v>
      </c>
      <c r="GR23" s="81">
        <f t="shared" si="74"/>
        <v>7.9432164379638251E-2</v>
      </c>
      <c r="GS23" s="86">
        <f t="shared" si="39"/>
        <v>4.500163659380442E-2</v>
      </c>
      <c r="GT23" s="81">
        <f t="shared" si="39"/>
        <v>6.0614670093383685E-2</v>
      </c>
      <c r="GU23" s="81" t="str">
        <f t="shared" si="39"/>
        <v xml:space="preserve"> </v>
      </c>
      <c r="GV23" s="86">
        <f t="shared" si="40"/>
        <v>0.19116757274236601</v>
      </c>
      <c r="GW23" s="81">
        <f t="shared" si="40"/>
        <v>0.30404235025625082</v>
      </c>
      <c r="GX23" s="81" t="str">
        <f t="shared" si="40"/>
        <v xml:space="preserve"> </v>
      </c>
      <c r="GY23" s="86">
        <f t="shared" si="41"/>
        <v>4.7729836382843949E-2</v>
      </c>
      <c r="GZ23" s="81">
        <f t="shared" si="41"/>
        <v>6.4289401562688447E-2</v>
      </c>
      <c r="HA23" s="92" t="str">
        <f t="shared" si="41"/>
        <v xml:space="preserve"> </v>
      </c>
      <c r="HB23" s="86">
        <f t="shared" si="42"/>
        <v>3.928822652066475E-2</v>
      </c>
      <c r="HC23" s="81">
        <f t="shared" si="42"/>
        <v>6.248593606846374E-2</v>
      </c>
      <c r="HD23" s="81" t="str">
        <f t="shared" si="42"/>
        <v xml:space="preserve"> </v>
      </c>
      <c r="HE23" s="138"/>
      <c r="HF23" s="138"/>
      <c r="HG23" s="138"/>
      <c r="HH23" s="138"/>
      <c r="HI23" s="138"/>
      <c r="HJ23" s="138"/>
      <c r="HK23" s="138"/>
      <c r="HL23" s="138"/>
      <c r="HM23" s="138"/>
      <c r="HN23" s="138"/>
      <c r="HO23" s="138"/>
      <c r="HP23" s="138"/>
      <c r="HQ23" s="138"/>
      <c r="HR23" s="138"/>
      <c r="HS23" s="138"/>
      <c r="HT23" s="138"/>
      <c r="HU23" s="138"/>
      <c r="HV23" s="138"/>
      <c r="HW23" s="138"/>
      <c r="HX23" s="138"/>
      <c r="HY23" s="138"/>
      <c r="HZ23" s="138"/>
      <c r="IA23" s="138"/>
      <c r="IB23" s="138"/>
      <c r="IC23" s="138"/>
      <c r="ID23" s="138"/>
    </row>
    <row r="24" spans="1:238" s="91" customFormat="1" ht="15.75" outlineLevel="1" x14ac:dyDescent="0.2">
      <c r="A24" s="76">
        <v>13</v>
      </c>
      <c r="B24" s="77" t="s">
        <v>100</v>
      </c>
      <c r="C24" s="78">
        <f t="shared" si="112"/>
        <v>29278132.119999997</v>
      </c>
      <c r="D24" s="83">
        <v>8237857.0799999991</v>
      </c>
      <c r="E24" s="83">
        <v>21040275.039999999</v>
      </c>
      <c r="F24" s="78">
        <f t="shared" si="77"/>
        <v>12088660.390000001</v>
      </c>
      <c r="G24" s="83">
        <v>3668347.4000000004</v>
      </c>
      <c r="H24" s="83">
        <v>8420312.9900000002</v>
      </c>
      <c r="I24" s="78">
        <f t="shared" si="78"/>
        <v>13580976.529999999</v>
      </c>
      <c r="J24" s="83">
        <v>4468065.8900000006</v>
      </c>
      <c r="K24" s="83">
        <v>9112910.6399999987</v>
      </c>
      <c r="L24" s="81">
        <f t="shared" si="79"/>
        <v>0.41289042417231914</v>
      </c>
      <c r="M24" s="81">
        <f t="shared" si="79"/>
        <v>0.44530359829937721</v>
      </c>
      <c r="N24" s="81">
        <f t="shared" si="79"/>
        <v>0.4001997585103812</v>
      </c>
      <c r="O24" s="81">
        <f t="shared" si="80"/>
        <v>0.89011716965245369</v>
      </c>
      <c r="P24" s="81">
        <f t="shared" si="80"/>
        <v>0.82101461578938351</v>
      </c>
      <c r="Q24" s="81">
        <f t="shared" si="80"/>
        <v>0.92399819581683085</v>
      </c>
      <c r="R24" s="78">
        <f t="shared" si="113"/>
        <v>2400000</v>
      </c>
      <c r="S24" s="126">
        <v>1800000</v>
      </c>
      <c r="T24" s="126">
        <v>600000</v>
      </c>
      <c r="U24" s="78">
        <f t="shared" si="81"/>
        <v>582094.63</v>
      </c>
      <c r="V24" s="126">
        <v>443478.62</v>
      </c>
      <c r="W24" s="126">
        <v>138616.01</v>
      </c>
      <c r="X24" s="78">
        <f t="shared" si="82"/>
        <v>656093.59</v>
      </c>
      <c r="Y24" s="126">
        <v>508005.47</v>
      </c>
      <c r="Z24" s="126">
        <v>148088.12</v>
      </c>
      <c r="AA24" s="81">
        <f t="shared" si="83"/>
        <v>0.24253942916666668</v>
      </c>
      <c r="AB24" s="81">
        <f t="shared" si="83"/>
        <v>0.2463770111111111</v>
      </c>
      <c r="AC24" s="81">
        <f t="shared" si="83"/>
        <v>0.23102668333333334</v>
      </c>
      <c r="AD24" s="81">
        <f t="shared" si="84"/>
        <v>0.88721279840578848</v>
      </c>
      <c r="AE24" s="81">
        <f t="shared" si="84"/>
        <v>0.87298000944753607</v>
      </c>
      <c r="AF24" s="81">
        <f t="shared" si="84"/>
        <v>0.9360373404699851</v>
      </c>
      <c r="AG24" s="78">
        <f t="shared" si="114"/>
        <v>13264214.58</v>
      </c>
      <c r="AH24" s="126">
        <v>36000</v>
      </c>
      <c r="AI24" s="126">
        <v>13228214.58</v>
      </c>
      <c r="AJ24" s="78">
        <f t="shared" si="115"/>
        <v>2243180.6999999997</v>
      </c>
      <c r="AK24" s="126">
        <v>5295.03</v>
      </c>
      <c r="AL24" s="126">
        <v>2237885.67</v>
      </c>
      <c r="AM24" s="78">
        <v>14541677.529999999</v>
      </c>
      <c r="AN24" s="126">
        <v>0</v>
      </c>
      <c r="AO24" s="126">
        <v>6920704.8200000003</v>
      </c>
      <c r="AP24" s="81">
        <f t="shared" si="85"/>
        <v>0.16911523004025464</v>
      </c>
      <c r="AQ24" s="81">
        <f t="shared" si="85"/>
        <v>0.14708416666666665</v>
      </c>
      <c r="AR24" s="81">
        <f t="shared" si="85"/>
        <v>0.16917518660330047</v>
      </c>
      <c r="AS24" s="81">
        <f t="shared" si="86"/>
        <v>0.15425872946035546</v>
      </c>
      <c r="AT24" s="81" t="str">
        <f t="shared" si="86"/>
        <v xml:space="preserve"> </v>
      </c>
      <c r="AU24" s="81">
        <f t="shared" si="86"/>
        <v>0.32336094779433172</v>
      </c>
      <c r="AV24" s="78">
        <f t="shared" si="116"/>
        <v>407344.91000000003</v>
      </c>
      <c r="AW24" s="126">
        <v>76300</v>
      </c>
      <c r="AX24" s="126">
        <v>331044.91000000003</v>
      </c>
      <c r="AY24" s="78">
        <f t="shared" si="87"/>
        <v>252820.53</v>
      </c>
      <c r="AZ24" s="126">
        <v>38166.120000000003</v>
      </c>
      <c r="BA24" s="126">
        <v>214654.41</v>
      </c>
      <c r="BB24" s="78">
        <f t="shared" si="88"/>
        <v>214712.48</v>
      </c>
      <c r="BC24" s="126">
        <v>106682.08</v>
      </c>
      <c r="BD24" s="126">
        <v>108030.40000000001</v>
      </c>
      <c r="BE24" s="81">
        <f t="shared" si="89"/>
        <v>0.62065469284985042</v>
      </c>
      <c r="BF24" s="81">
        <f t="shared" si="90"/>
        <v>0.50021127129750986</v>
      </c>
      <c r="BG24" s="81">
        <f t="shared" si="90"/>
        <v>0.64841477248509871</v>
      </c>
      <c r="BH24" s="81">
        <f t="shared" si="138"/>
        <v>1.1774840940778104</v>
      </c>
      <c r="BI24" s="81">
        <f>IF(AZ24=0," ",IF(AZ24/BC24*100&gt;200,"СВ.200",AZ24/BC24))</f>
        <v>0.35775567930434055</v>
      </c>
      <c r="BJ24" s="81">
        <f t="shared" si="139"/>
        <v>1.9869815348272337</v>
      </c>
      <c r="BK24" s="78">
        <f t="shared" si="117"/>
        <v>461722.02</v>
      </c>
      <c r="BL24" s="126">
        <v>461722.02</v>
      </c>
      <c r="BM24" s="126"/>
      <c r="BN24" s="78">
        <f t="shared" si="91"/>
        <v>205532.15</v>
      </c>
      <c r="BO24" s="126">
        <v>205532.15</v>
      </c>
      <c r="BP24" s="126"/>
      <c r="BQ24" s="78">
        <f t="shared" si="92"/>
        <v>44368.480000000003</v>
      </c>
      <c r="BR24" s="126">
        <v>44368.480000000003</v>
      </c>
      <c r="BS24" s="126"/>
      <c r="BT24" s="81">
        <f t="shared" si="93"/>
        <v>0.44514262066166993</v>
      </c>
      <c r="BU24" s="81">
        <f t="shared" si="94"/>
        <v>0.44514262066166993</v>
      </c>
      <c r="BV24" s="81" t="str">
        <f t="shared" si="94"/>
        <v xml:space="preserve"> </v>
      </c>
      <c r="BW24" s="81" t="str">
        <f t="shared" si="95"/>
        <v>СВ.200</v>
      </c>
      <c r="BX24" s="81" t="str">
        <f t="shared" si="95"/>
        <v>СВ.200</v>
      </c>
      <c r="BY24" s="81" t="str">
        <f t="shared" si="95"/>
        <v xml:space="preserve"> </v>
      </c>
      <c r="BZ24" s="78">
        <f t="shared" si="118"/>
        <v>5534264.8300000001</v>
      </c>
      <c r="CA24" s="126">
        <v>4488160</v>
      </c>
      <c r="CB24" s="126">
        <v>1046104.83</v>
      </c>
      <c r="CC24" s="78">
        <f t="shared" si="119"/>
        <v>2847397</v>
      </c>
      <c r="CD24" s="126">
        <v>1816408.8</v>
      </c>
      <c r="CE24" s="126">
        <v>1030988.2000000001</v>
      </c>
      <c r="CF24" s="78">
        <f t="shared" si="120"/>
        <v>2264793.42</v>
      </c>
      <c r="CG24" s="126">
        <v>2223019</v>
      </c>
      <c r="CH24" s="126">
        <v>41774.42</v>
      </c>
      <c r="CI24" s="81">
        <f t="shared" si="96"/>
        <v>0.5145032063816144</v>
      </c>
      <c r="CJ24" s="81">
        <f t="shared" si="96"/>
        <v>0.40471124024098964</v>
      </c>
      <c r="CK24" s="81">
        <f t="shared" si="96"/>
        <v>0.98554960309283735</v>
      </c>
      <c r="CL24" s="81">
        <f t="shared" si="97"/>
        <v>1.2572435855981956</v>
      </c>
      <c r="CM24" s="81">
        <f t="shared" si="97"/>
        <v>0.8170909920248095</v>
      </c>
      <c r="CN24" s="81" t="str">
        <f>IF(CH24&lt;=0," ",IF(CE24&lt;=0," ",IF(CE24/CH24*100&gt;200,"СВ.200",CE24/CH24)))</f>
        <v>СВ.200</v>
      </c>
      <c r="CO24" s="78">
        <f t="shared" si="121"/>
        <v>396952</v>
      </c>
      <c r="CP24" s="126">
        <v>100000</v>
      </c>
      <c r="CQ24" s="126">
        <v>296952</v>
      </c>
      <c r="CR24" s="78">
        <f t="shared" si="98"/>
        <v>169952</v>
      </c>
      <c r="CS24" s="126">
        <v>0</v>
      </c>
      <c r="CT24" s="126">
        <v>169952</v>
      </c>
      <c r="CU24" s="78">
        <f t="shared" si="99"/>
        <v>352075</v>
      </c>
      <c r="CV24" s="126">
        <v>352075</v>
      </c>
      <c r="CW24" s="126">
        <v>0</v>
      </c>
      <c r="CX24" s="81">
        <f t="shared" si="140"/>
        <v>0.42814244543420865</v>
      </c>
      <c r="CY24" s="81" t="str">
        <f t="shared" si="140"/>
        <v xml:space="preserve"> </v>
      </c>
      <c r="CZ24" s="81"/>
      <c r="DA24" s="81">
        <f t="shared" si="101"/>
        <v>0.4827153305403678</v>
      </c>
      <c r="DB24" s="81">
        <f t="shared" si="101"/>
        <v>0</v>
      </c>
      <c r="DC24" s="81" t="str">
        <f>IF(CW24&lt;=0," ",IF(CT24&lt;=0," ",IF(CT24/CW24*100&gt;200,"СВ.200",CT24/CW24)))</f>
        <v xml:space="preserve"> </v>
      </c>
      <c r="DD24" s="78">
        <f t="shared" si="122"/>
        <v>1600000</v>
      </c>
      <c r="DE24" s="126">
        <v>1200000</v>
      </c>
      <c r="DF24" s="126">
        <v>400000</v>
      </c>
      <c r="DG24" s="78">
        <f t="shared" si="102"/>
        <v>1552289.06</v>
      </c>
      <c r="DH24" s="126">
        <v>1123530.75</v>
      </c>
      <c r="DI24" s="126">
        <v>428758.31</v>
      </c>
      <c r="DJ24" s="78">
        <f t="shared" si="103"/>
        <v>1421089.84</v>
      </c>
      <c r="DK24" s="126">
        <v>930353.75</v>
      </c>
      <c r="DL24" s="126">
        <v>490736.09</v>
      </c>
      <c r="DM24" s="81">
        <f t="shared" si="104"/>
        <v>0.97018066250000001</v>
      </c>
      <c r="DN24" s="81">
        <f t="shared" si="104"/>
        <v>0.93627562499999994</v>
      </c>
      <c r="DO24" s="81">
        <f t="shared" si="104"/>
        <v>1.071895775</v>
      </c>
      <c r="DP24" s="81">
        <f t="shared" si="105"/>
        <v>1.0923229596800157</v>
      </c>
      <c r="DQ24" s="81">
        <f t="shared" si="105"/>
        <v>1.2076382236326773</v>
      </c>
      <c r="DR24" s="81">
        <f t="shared" si="105"/>
        <v>0.87370445894859694</v>
      </c>
      <c r="DS24" s="278">
        <f t="shared" si="123"/>
        <v>3341071.83</v>
      </c>
      <c r="DT24" s="126">
        <v>0</v>
      </c>
      <c r="DU24" s="126">
        <v>3341071.83</v>
      </c>
      <c r="DV24" s="278">
        <f t="shared" si="124"/>
        <v>3379712.63</v>
      </c>
      <c r="DW24" s="126">
        <v>0</v>
      </c>
      <c r="DX24" s="126">
        <v>3379712.63</v>
      </c>
      <c r="DY24" s="278">
        <f t="shared" si="125"/>
        <v>721084.89</v>
      </c>
      <c r="DZ24" s="126">
        <v>0</v>
      </c>
      <c r="EA24" s="126">
        <v>721084.89</v>
      </c>
      <c r="EB24" s="81"/>
      <c r="EC24" s="81"/>
      <c r="ED24" s="81"/>
      <c r="EE24" s="81" t="str">
        <f t="shared" si="107"/>
        <v>СВ.200</v>
      </c>
      <c r="EF24" s="81" t="str">
        <f t="shared" si="107"/>
        <v xml:space="preserve"> </v>
      </c>
      <c r="EG24" s="81" t="str">
        <f t="shared" si="107"/>
        <v>СВ.200</v>
      </c>
      <c r="EH24" s="78">
        <f t="shared" si="126"/>
        <v>288744.49</v>
      </c>
      <c r="EI24" s="126">
        <v>72147.06</v>
      </c>
      <c r="EJ24" s="126">
        <v>216597.43000000002</v>
      </c>
      <c r="EK24" s="78">
        <f t="shared" si="127"/>
        <v>245846.36000000002</v>
      </c>
      <c r="EL24" s="126">
        <v>29248.93</v>
      </c>
      <c r="EM24" s="126">
        <v>216597.43000000002</v>
      </c>
      <c r="EN24" s="78">
        <f t="shared" si="128"/>
        <v>135300.12</v>
      </c>
      <c r="EO24" s="126">
        <v>125615.15</v>
      </c>
      <c r="EP24" s="126">
        <v>9684.9699999999993</v>
      </c>
      <c r="EQ24" s="81">
        <f t="shared" si="108"/>
        <v>0.85143221261122604</v>
      </c>
      <c r="ER24" s="81">
        <f t="shared" si="109"/>
        <v>0.40540709489756066</v>
      </c>
      <c r="ES24" s="81">
        <f t="shared" si="109"/>
        <v>1</v>
      </c>
      <c r="ET24" s="81">
        <f t="shared" si="110"/>
        <v>1.8170446559840452</v>
      </c>
      <c r="EU24" s="81">
        <f t="shared" si="110"/>
        <v>0.23284556042802163</v>
      </c>
      <c r="EV24" s="81" t="str">
        <f>IF(EM24=0," ",IF(EM24/EP24*100&gt;200,"СВ.200",EM24/EP24))</f>
        <v>СВ.200</v>
      </c>
      <c r="EW24" s="78">
        <f t="shared" si="129"/>
        <v>0</v>
      </c>
      <c r="EX24" s="126">
        <v>0</v>
      </c>
      <c r="EY24" s="126">
        <v>0</v>
      </c>
      <c r="EZ24" s="78">
        <f t="shared" si="130"/>
        <v>0</v>
      </c>
      <c r="FA24" s="126">
        <v>0</v>
      </c>
      <c r="FB24" s="126">
        <v>0</v>
      </c>
      <c r="FC24" s="78">
        <f t="shared" si="131"/>
        <v>0</v>
      </c>
      <c r="FD24" s="126">
        <v>0</v>
      </c>
      <c r="FE24" s="126">
        <v>0</v>
      </c>
      <c r="FF24" s="81" t="str">
        <f t="shared" si="132"/>
        <v xml:space="preserve"> </v>
      </c>
      <c r="FG24" s="81" t="str">
        <f t="shared" si="111"/>
        <v xml:space="preserve"> </v>
      </c>
      <c r="FH24" s="81" t="str">
        <f t="shared" si="111"/>
        <v xml:space="preserve"> </v>
      </c>
      <c r="FI24" s="81" t="str">
        <f t="shared" si="133"/>
        <v xml:space="preserve"> </v>
      </c>
      <c r="FJ24" s="81" t="str">
        <f t="shared" si="133"/>
        <v xml:space="preserve"> </v>
      </c>
      <c r="FK24" s="81" t="str">
        <f t="shared" si="133"/>
        <v xml:space="preserve"> </v>
      </c>
      <c r="FL24" s="78">
        <f t="shared" si="134"/>
        <v>593193.97</v>
      </c>
      <c r="FM24" s="78"/>
      <c r="FN24" s="83">
        <v>593193.97</v>
      </c>
      <c r="FO24" s="78">
        <f t="shared" si="135"/>
        <v>112312.78</v>
      </c>
      <c r="FP24" s="78"/>
      <c r="FQ24" s="83">
        <v>112312.78</v>
      </c>
      <c r="FR24" s="78">
        <f t="shared" si="136"/>
        <v>123469.33</v>
      </c>
      <c r="FS24" s="78"/>
      <c r="FT24" s="83">
        <v>123469.33</v>
      </c>
      <c r="FU24" s="81">
        <f t="shared" si="35"/>
        <v>0.18933567379317764</v>
      </c>
      <c r="FV24" s="81" t="str">
        <f t="shared" si="35"/>
        <v xml:space="preserve"> </v>
      </c>
      <c r="FW24" s="92">
        <f t="shared" si="35"/>
        <v>0.18933567379317764</v>
      </c>
      <c r="FX24" s="81">
        <f>IF(FO24&lt;0," ",IF(FR24&lt;0," ",IF(FR24=0," ",IF(FO24/FR24*100&gt;200,"СВ.200",FO24/FR24))))</f>
        <v>0.90964112302221123</v>
      </c>
      <c r="FY24" s="81" t="str">
        <f t="shared" si="137"/>
        <v xml:space="preserve"> </v>
      </c>
      <c r="FZ24" s="81">
        <f t="shared" si="137"/>
        <v>0.90964112302221123</v>
      </c>
      <c r="GA24" s="279">
        <f>I24/'[1]исп.мун.образ01.07.2025-налогов'!I24</f>
        <v>8.631657336395783E-2</v>
      </c>
      <c r="GB24" s="280">
        <f>J24/'[1]исп.мун.образ01.07.2025-налогов'!J24</f>
        <v>4.6887218599267033E-2</v>
      </c>
      <c r="GC24" s="280">
        <f>K24/'[1]исп.мун.образ01.07.2025-налогов'!K24</f>
        <v>0.14687522616053134</v>
      </c>
      <c r="GD24" s="281">
        <f>F24/'[1]исп.мун.образ01.07.2025-налогов'!F24</f>
        <v>7.6861759087630835E-2</v>
      </c>
      <c r="GE24" s="280">
        <f>G24/'[1]исп.мун.образ01.07.2025-налогов'!G24</f>
        <v>4.3608891414072176E-2</v>
      </c>
      <c r="GF24" s="280">
        <f>H24/'[1]исп.мун.образ01.07.2025-налогов'!H24</f>
        <v>0.11509653240139844</v>
      </c>
      <c r="GG24" s="86">
        <f t="shared" si="37"/>
        <v>4.8309750668569927E-2</v>
      </c>
      <c r="GH24" s="81">
        <f t="shared" si="37"/>
        <v>0.11369695132226439</v>
      </c>
      <c r="GI24" s="81">
        <f t="shared" si="37"/>
        <v>1.6250364548729957E-2</v>
      </c>
      <c r="GJ24" s="86">
        <f t="shared" si="38"/>
        <v>4.815212035251823E-2</v>
      </c>
      <c r="GK24" s="81">
        <f t="shared" si="38"/>
        <v>0.12089329925513596</v>
      </c>
      <c r="GL24" s="81">
        <f t="shared" si="38"/>
        <v>1.6462097093614094E-2</v>
      </c>
      <c r="GM24" s="86">
        <f t="shared" si="73"/>
        <v>1.5809796852656811E-2</v>
      </c>
      <c r="GN24" s="81">
        <f t="shared" si="73"/>
        <v>2.3876568212381485E-2</v>
      </c>
      <c r="GO24" s="81">
        <f t="shared" si="73"/>
        <v>1.1854653717969522E-2</v>
      </c>
      <c r="GP24" s="86">
        <f t="shared" si="74"/>
        <v>2.0913858264157918E-2</v>
      </c>
      <c r="GQ24" s="81">
        <f t="shared" si="74"/>
        <v>1.040417273456707E-2</v>
      </c>
      <c r="GR24" s="81">
        <f t="shared" si="74"/>
        <v>2.5492450251543439E-2</v>
      </c>
      <c r="GS24" s="86">
        <f t="shared" si="39"/>
        <v>2.5924129919691424E-2</v>
      </c>
      <c r="GT24" s="81">
        <f t="shared" si="39"/>
        <v>7.8798076990758067E-2</v>
      </c>
      <c r="GU24" s="81" t="str">
        <f t="shared" si="39"/>
        <v xml:space="preserve"> </v>
      </c>
      <c r="GV24" s="86">
        <f t="shared" si="40"/>
        <v>1.4058795144959812E-2</v>
      </c>
      <c r="GW24" s="81" t="str">
        <f t="shared" si="40"/>
        <v xml:space="preserve"> </v>
      </c>
      <c r="GX24" s="81">
        <f t="shared" si="40"/>
        <v>2.0183572772394059E-2</v>
      </c>
      <c r="GY24" s="86">
        <f t="shared" si="41"/>
        <v>9.9624735895188238E-3</v>
      </c>
      <c r="GZ24" s="81">
        <f t="shared" si="41"/>
        <v>2.8113987817668457E-2</v>
      </c>
      <c r="HA24" s="92">
        <f t="shared" si="41"/>
        <v>1.0627746043606547E-3</v>
      </c>
      <c r="HB24" s="86">
        <f t="shared" si="42"/>
        <v>2.0336939914646739E-2</v>
      </c>
      <c r="HC24" s="81">
        <f t="shared" si="42"/>
        <v>7.9733260813847663E-3</v>
      </c>
      <c r="HD24" s="81">
        <f t="shared" si="42"/>
        <v>2.5723204144220298E-2</v>
      </c>
      <c r="HE24" s="138"/>
      <c r="HF24" s="138"/>
      <c r="HG24" s="138"/>
      <c r="HH24" s="138"/>
      <c r="HI24" s="138"/>
      <c r="HJ24" s="138"/>
      <c r="HK24" s="138"/>
      <c r="HL24" s="138"/>
      <c r="HM24" s="138"/>
      <c r="HN24" s="138"/>
      <c r="HO24" s="138"/>
      <c r="HP24" s="138"/>
      <c r="HQ24" s="138"/>
      <c r="HR24" s="138"/>
      <c r="HS24" s="138"/>
      <c r="HT24" s="138"/>
      <c r="HU24" s="138"/>
      <c r="HV24" s="138"/>
      <c r="HW24" s="138"/>
      <c r="HX24" s="138"/>
      <c r="HY24" s="138"/>
      <c r="HZ24" s="138"/>
      <c r="IA24" s="138"/>
      <c r="IB24" s="138"/>
      <c r="IC24" s="138"/>
      <c r="ID24" s="138"/>
    </row>
    <row r="25" spans="1:238" s="91" customFormat="1" ht="15.75" outlineLevel="1" x14ac:dyDescent="0.2">
      <c r="A25" s="76">
        <v>14</v>
      </c>
      <c r="B25" s="77" t="s">
        <v>101</v>
      </c>
      <c r="C25" s="78">
        <f t="shared" si="112"/>
        <v>18243308.640000001</v>
      </c>
      <c r="D25" s="83">
        <v>13598980.91</v>
      </c>
      <c r="E25" s="83">
        <v>4644327.7300000004</v>
      </c>
      <c r="F25" s="78">
        <f t="shared" si="77"/>
        <v>10129780.960000001</v>
      </c>
      <c r="G25" s="83">
        <v>8103863.9300000006</v>
      </c>
      <c r="H25" s="83">
        <v>2025917.0299999998</v>
      </c>
      <c r="I25" s="78">
        <f t="shared" si="78"/>
        <v>7910139.4900000002</v>
      </c>
      <c r="J25" s="83">
        <v>5680264.7599999998</v>
      </c>
      <c r="K25" s="83">
        <v>2229874.73</v>
      </c>
      <c r="L25" s="81">
        <f t="shared" si="79"/>
        <v>0.55526007699006952</v>
      </c>
      <c r="M25" s="81">
        <f t="shared" si="79"/>
        <v>0.59591700169538664</v>
      </c>
      <c r="N25" s="81">
        <f t="shared" si="79"/>
        <v>0.43621319333551845</v>
      </c>
      <c r="O25" s="81">
        <f t="shared" si="80"/>
        <v>1.2806071211267605</v>
      </c>
      <c r="P25" s="81">
        <f t="shared" si="80"/>
        <v>1.4266701064828535</v>
      </c>
      <c r="Q25" s="81">
        <f t="shared" si="80"/>
        <v>0.90853400989032229</v>
      </c>
      <c r="R25" s="78">
        <f t="shared" si="113"/>
        <v>4310820</v>
      </c>
      <c r="S25" s="126">
        <v>2961890</v>
      </c>
      <c r="T25" s="126">
        <v>1348930</v>
      </c>
      <c r="U25" s="78">
        <f t="shared" si="81"/>
        <v>1749001.7399999998</v>
      </c>
      <c r="V25" s="126">
        <v>1095877.3899999999</v>
      </c>
      <c r="W25" s="126">
        <v>653124.35</v>
      </c>
      <c r="X25" s="78">
        <f t="shared" si="82"/>
        <v>2387684.87</v>
      </c>
      <c r="Y25" s="126">
        <v>1350514.28</v>
      </c>
      <c r="Z25" s="126">
        <v>1037170.59</v>
      </c>
      <c r="AA25" s="81">
        <f t="shared" si="83"/>
        <v>0.40572367670188031</v>
      </c>
      <c r="AB25" s="81">
        <f>IF(S25=0," ",IF(V25/S25*100&gt;200,"СВ.200",V25/S25))</f>
        <v>0.36999260269625134</v>
      </c>
      <c r="AC25" s="81">
        <f t="shared" si="83"/>
        <v>0.4841795719570326</v>
      </c>
      <c r="AD25" s="81">
        <f t="shared" si="84"/>
        <v>0.73250945381247057</v>
      </c>
      <c r="AE25" s="81">
        <f t="shared" si="84"/>
        <v>0.81145190852776461</v>
      </c>
      <c r="AF25" s="81">
        <f t="shared" si="84"/>
        <v>0.62971738332842619</v>
      </c>
      <c r="AG25" s="78">
        <f t="shared" si="114"/>
        <v>501875.54000000004</v>
      </c>
      <c r="AH25" s="126">
        <v>261590</v>
      </c>
      <c r="AI25" s="126">
        <v>240285.54</v>
      </c>
      <c r="AJ25" s="78">
        <f t="shared" si="115"/>
        <v>43720.990000000005</v>
      </c>
      <c r="AK25" s="126">
        <v>4574.0200000000004</v>
      </c>
      <c r="AL25" s="126">
        <v>39146.97</v>
      </c>
      <c r="AM25" s="78">
        <v>31976.54</v>
      </c>
      <c r="AN25" s="126">
        <v>1462.31</v>
      </c>
      <c r="AO25" s="126">
        <v>21584.940000000002</v>
      </c>
      <c r="AP25" s="81">
        <f t="shared" si="85"/>
        <v>8.7115203900951219E-2</v>
      </c>
      <c r="AQ25" s="81">
        <f t="shared" si="85"/>
        <v>1.7485454336939488E-2</v>
      </c>
      <c r="AR25" s="81">
        <f t="shared" si="85"/>
        <v>0.16291854266386566</v>
      </c>
      <c r="AS25" s="81">
        <f t="shared" si="86"/>
        <v>1.3672833270891724</v>
      </c>
      <c r="AT25" s="81" t="str">
        <f t="shared" si="86"/>
        <v>СВ.200</v>
      </c>
      <c r="AU25" s="81">
        <f t="shared" si="86"/>
        <v>1.8136242213320952</v>
      </c>
      <c r="AV25" s="78">
        <f t="shared" si="116"/>
        <v>1510511.51</v>
      </c>
      <c r="AW25" s="126">
        <v>463220</v>
      </c>
      <c r="AX25" s="126">
        <v>1047291.51</v>
      </c>
      <c r="AY25" s="78">
        <f t="shared" si="87"/>
        <v>769490.1100000001</v>
      </c>
      <c r="AZ25" s="126">
        <v>314358.2</v>
      </c>
      <c r="BA25" s="126">
        <v>455131.91000000003</v>
      </c>
      <c r="BB25" s="78">
        <f t="shared" si="88"/>
        <v>482510.38</v>
      </c>
      <c r="BC25" s="126">
        <v>185389.52000000002</v>
      </c>
      <c r="BD25" s="126">
        <v>297120.86</v>
      </c>
      <c r="BE25" s="81">
        <f t="shared" si="89"/>
        <v>0.50942353295937481</v>
      </c>
      <c r="BF25" s="81">
        <f t="shared" si="90"/>
        <v>0.67863693277492343</v>
      </c>
      <c r="BG25" s="81">
        <f t="shared" si="90"/>
        <v>0.4345799671382804</v>
      </c>
      <c r="BH25" s="81">
        <f t="shared" si="138"/>
        <v>1.5947638473601338</v>
      </c>
      <c r="BI25" s="81">
        <f>IF(AZ25=0," ",IF(AZ25/BC25*100&gt;200,"СВ.200",AZ25/BC25))</f>
        <v>1.6956632715808315</v>
      </c>
      <c r="BJ25" s="81">
        <f t="shared" si="139"/>
        <v>1.5318073258134755</v>
      </c>
      <c r="BK25" s="78">
        <f t="shared" si="117"/>
        <v>117003.52</v>
      </c>
      <c r="BL25" s="126">
        <v>117003.52</v>
      </c>
      <c r="BM25" s="126"/>
      <c r="BN25" s="78">
        <f t="shared" si="91"/>
        <v>57858.37</v>
      </c>
      <c r="BO25" s="126">
        <v>57858.37</v>
      </c>
      <c r="BP25" s="126"/>
      <c r="BQ25" s="78">
        <f t="shared" si="92"/>
        <v>37223.49</v>
      </c>
      <c r="BR25" s="126">
        <v>37223.49</v>
      </c>
      <c r="BS25" s="126"/>
      <c r="BT25" s="81">
        <f t="shared" si="93"/>
        <v>0.49450110560776289</v>
      </c>
      <c r="BU25" s="81">
        <f t="shared" si="94"/>
        <v>0.49450110560776289</v>
      </c>
      <c r="BV25" s="81" t="str">
        <f t="shared" si="94"/>
        <v xml:space="preserve"> </v>
      </c>
      <c r="BW25" s="81">
        <f t="shared" si="95"/>
        <v>1.5543510294171774</v>
      </c>
      <c r="BX25" s="81">
        <f t="shared" si="95"/>
        <v>1.5543510294171774</v>
      </c>
      <c r="BY25" s="81" t="str">
        <f t="shared" si="95"/>
        <v xml:space="preserve"> </v>
      </c>
      <c r="BZ25" s="78">
        <f t="shared" si="118"/>
        <v>6140973.5300000003</v>
      </c>
      <c r="CA25" s="126">
        <v>6058241.21</v>
      </c>
      <c r="CB25" s="126">
        <v>82732.320000000007</v>
      </c>
      <c r="CC25" s="78">
        <f t="shared" si="119"/>
        <v>3162792.46</v>
      </c>
      <c r="CD25" s="126">
        <v>3145410.14</v>
      </c>
      <c r="CE25" s="126">
        <v>17382.32</v>
      </c>
      <c r="CF25" s="78">
        <f t="shared" si="120"/>
        <v>3387074.5500000003</v>
      </c>
      <c r="CG25" s="126">
        <v>3305555.06</v>
      </c>
      <c r="CH25" s="126">
        <v>81519.490000000005</v>
      </c>
      <c r="CI25" s="81">
        <f>IF(BZ25=0," ",IF(CC25/BZ25*100&gt;200,"СВ.200",CC25/BZ25))</f>
        <v>0.51503111754985853</v>
      </c>
      <c r="CJ25" s="81">
        <f t="shared" si="96"/>
        <v>0.51919526327344767</v>
      </c>
      <c r="CK25" s="81">
        <f t="shared" si="96"/>
        <v>0.21010313744374626</v>
      </c>
      <c r="CL25" s="81">
        <f t="shared" si="97"/>
        <v>0.93378294847392707</v>
      </c>
      <c r="CM25" s="81">
        <f t="shared" si="97"/>
        <v>0.95155279004791404</v>
      </c>
      <c r="CN25" s="81">
        <f t="shared" si="97"/>
        <v>0.21322900817951632</v>
      </c>
      <c r="CO25" s="78">
        <f t="shared" si="121"/>
        <v>2596684</v>
      </c>
      <c r="CP25" s="126">
        <v>2419950</v>
      </c>
      <c r="CQ25" s="126">
        <v>176734</v>
      </c>
      <c r="CR25" s="78">
        <f t="shared" si="98"/>
        <v>2419950</v>
      </c>
      <c r="CS25" s="126">
        <v>2419950</v>
      </c>
      <c r="CT25" s="126">
        <v>0</v>
      </c>
      <c r="CU25" s="78">
        <f t="shared" si="99"/>
        <v>0</v>
      </c>
      <c r="CV25" s="126">
        <v>0</v>
      </c>
      <c r="CW25" s="126">
        <v>0</v>
      </c>
      <c r="CX25" s="81">
        <f>IF(CO25=0," ",IF(CR25/CO25*100&gt;200,"СВ.200",CR25/CO25))</f>
        <v>0.93193858012757813</v>
      </c>
      <c r="CY25" s="81">
        <f>IF(CP25=0," ",IF(CS25/CP25*100&gt;200,"СВ.200",CS25/CP25))</f>
        <v>1</v>
      </c>
      <c r="CZ25" s="81">
        <f>IF(CQ25=0," ",IF(CT25/CQ25*100&gt;200,"СВ.200",CT25/CQ25))</f>
        <v>0</v>
      </c>
      <c r="DA25" s="81" t="str">
        <f t="shared" si="101"/>
        <v xml:space="preserve"> </v>
      </c>
      <c r="DB25" s="81" t="str">
        <f t="shared" si="101"/>
        <v xml:space="preserve"> </v>
      </c>
      <c r="DC25" s="81" t="str">
        <f t="shared" si="101"/>
        <v xml:space="preserve"> </v>
      </c>
      <c r="DD25" s="78">
        <f t="shared" si="122"/>
        <v>349616.07</v>
      </c>
      <c r="DE25" s="126">
        <v>346616.14</v>
      </c>
      <c r="DF25" s="126">
        <v>2999.93</v>
      </c>
      <c r="DG25" s="78">
        <f t="shared" si="102"/>
        <v>424192.01999999996</v>
      </c>
      <c r="DH25" s="126">
        <v>421697.79</v>
      </c>
      <c r="DI25" s="126">
        <v>2494.23</v>
      </c>
      <c r="DJ25" s="78">
        <f t="shared" si="103"/>
        <v>265812.26</v>
      </c>
      <c r="DK25" s="126">
        <v>196037.03</v>
      </c>
      <c r="DL25" s="126">
        <v>69775.23</v>
      </c>
      <c r="DM25" s="81">
        <f t="shared" si="104"/>
        <v>1.2133081296863726</v>
      </c>
      <c r="DN25" s="81">
        <f t="shared" si="104"/>
        <v>1.2166132540740888</v>
      </c>
      <c r="DO25" s="81">
        <f t="shared" si="104"/>
        <v>0.83142940001933385</v>
      </c>
      <c r="DP25" s="81">
        <f t="shared" si="105"/>
        <v>1.5958331643544206</v>
      </c>
      <c r="DQ25" s="81" t="str">
        <f t="shared" si="105"/>
        <v>СВ.200</v>
      </c>
      <c r="DR25" s="81">
        <f t="shared" si="105"/>
        <v>3.5746639602621165E-2</v>
      </c>
      <c r="DS25" s="278">
        <f t="shared" si="123"/>
        <v>151363.88</v>
      </c>
      <c r="DT25" s="126">
        <v>0</v>
      </c>
      <c r="DU25" s="126">
        <v>151363.88</v>
      </c>
      <c r="DV25" s="278">
        <f t="shared" si="124"/>
        <v>144046.88</v>
      </c>
      <c r="DW25" s="126">
        <v>0</v>
      </c>
      <c r="DX25" s="126">
        <v>144046.88</v>
      </c>
      <c r="DY25" s="278">
        <f t="shared" si="125"/>
        <v>0</v>
      </c>
      <c r="DZ25" s="126">
        <v>0</v>
      </c>
      <c r="EA25" s="126">
        <v>0</v>
      </c>
      <c r="EB25" s="81">
        <f>IF(DV25=0," ",IF(DV25/DS25*100&gt;200,"СВ.200",DV25/DS25))</f>
        <v>0.95165953726873276</v>
      </c>
      <c r="EC25" s="81" t="str">
        <f t="shared" ref="EC25:ED39" si="141">IF(DW25=0," ",IF(DW25/DT25*100&gt;200,"СВ.200",DW25/DT25))</f>
        <v xml:space="preserve"> </v>
      </c>
      <c r="ED25" s="81">
        <f>IF(DU25=0," ",IF(DX25/DU25*100&gt;200,"СВ.200",DX25/DU25))</f>
        <v>0.95165953726873276</v>
      </c>
      <c r="EE25" s="81" t="str">
        <f t="shared" si="107"/>
        <v xml:space="preserve"> </v>
      </c>
      <c r="EF25" s="81" t="str">
        <f t="shared" si="107"/>
        <v xml:space="preserve"> </v>
      </c>
      <c r="EG25" s="81" t="str">
        <f t="shared" si="107"/>
        <v xml:space="preserve"> </v>
      </c>
      <c r="EH25" s="78">
        <f t="shared" si="126"/>
        <v>551470.04</v>
      </c>
      <c r="EI25" s="126">
        <v>551470.04</v>
      </c>
      <c r="EJ25" s="126">
        <v>0</v>
      </c>
      <c r="EK25" s="78">
        <f t="shared" si="127"/>
        <v>387452.4</v>
      </c>
      <c r="EL25" s="126">
        <v>387316.07</v>
      </c>
      <c r="EM25" s="126">
        <v>136.33000000000001</v>
      </c>
      <c r="EN25" s="78">
        <f t="shared" si="128"/>
        <v>330891.46000000002</v>
      </c>
      <c r="EO25" s="126">
        <v>326829.77</v>
      </c>
      <c r="EP25" s="126">
        <v>4061.69</v>
      </c>
      <c r="EQ25" s="81">
        <f t="shared" si="108"/>
        <v>0.70258105045924157</v>
      </c>
      <c r="ER25" s="81">
        <f t="shared" si="109"/>
        <v>0.70233383848014663</v>
      </c>
      <c r="ES25" s="81"/>
      <c r="ET25" s="81">
        <f t="shared" si="110"/>
        <v>1.1709350250381196</v>
      </c>
      <c r="EU25" s="81">
        <f t="shared" si="110"/>
        <v>1.1850697382922002</v>
      </c>
      <c r="EV25" s="81">
        <f t="shared" si="110"/>
        <v>3.3564846160095925E-2</v>
      </c>
      <c r="EW25" s="78">
        <f t="shared" si="129"/>
        <v>19000</v>
      </c>
      <c r="EX25" s="126">
        <v>19000</v>
      </c>
      <c r="EY25" s="126">
        <v>0</v>
      </c>
      <c r="EZ25" s="78">
        <f t="shared" si="130"/>
        <v>19000</v>
      </c>
      <c r="FA25" s="126">
        <v>19000</v>
      </c>
      <c r="FB25" s="126">
        <v>0</v>
      </c>
      <c r="FC25" s="78">
        <f t="shared" si="131"/>
        <v>0</v>
      </c>
      <c r="FD25" s="126">
        <v>0</v>
      </c>
      <c r="FE25" s="126">
        <v>0</v>
      </c>
      <c r="FF25" s="81">
        <f t="shared" si="132"/>
        <v>1</v>
      </c>
      <c r="FG25" s="81">
        <f t="shared" si="111"/>
        <v>1</v>
      </c>
      <c r="FH25" s="81" t="str">
        <f t="shared" si="111"/>
        <v xml:space="preserve"> </v>
      </c>
      <c r="FI25" s="81" t="str">
        <f t="shared" si="133"/>
        <v xml:space="preserve"> </v>
      </c>
      <c r="FJ25" s="81" t="str">
        <f t="shared" si="133"/>
        <v xml:space="preserve"> </v>
      </c>
      <c r="FK25" s="81" t="str">
        <f t="shared" si="133"/>
        <v xml:space="preserve"> </v>
      </c>
      <c r="FL25" s="78">
        <f t="shared" si="134"/>
        <v>1099990.55</v>
      </c>
      <c r="FM25" s="78"/>
      <c r="FN25" s="83">
        <v>1099990.55</v>
      </c>
      <c r="FO25" s="78">
        <f t="shared" si="135"/>
        <v>488298.26</v>
      </c>
      <c r="FP25" s="78"/>
      <c r="FQ25" s="83">
        <v>488298.26</v>
      </c>
      <c r="FR25" s="78">
        <f t="shared" si="136"/>
        <v>443262.53</v>
      </c>
      <c r="FS25" s="78"/>
      <c r="FT25" s="83">
        <v>443262.53</v>
      </c>
      <c r="FU25" s="81">
        <f t="shared" si="35"/>
        <v>0.44391132269272676</v>
      </c>
      <c r="FV25" s="81" t="str">
        <f t="shared" si="35"/>
        <v xml:space="preserve"> </v>
      </c>
      <c r="FW25" s="92">
        <f t="shared" si="35"/>
        <v>0.44391132269272676</v>
      </c>
      <c r="FX25" s="81">
        <f>IF(FO25&lt;0," ",IF(FR25&lt;0," ",IF(FR25=0," ",IF(FO25/FR25*100&gt;200,"СВ.200",FO25/FR25))))</f>
        <v>1.1016005796835568</v>
      </c>
      <c r="FY25" s="81" t="str">
        <f t="shared" si="137"/>
        <v xml:space="preserve"> </v>
      </c>
      <c r="FZ25" s="81">
        <f t="shared" si="137"/>
        <v>1.1016005796835568</v>
      </c>
      <c r="GA25" s="279">
        <f>I25/'[1]исп.мун.образ01.07.2025-налогов'!I25</f>
        <v>9.1486178744264707E-2</v>
      </c>
      <c r="GB25" s="280">
        <f>J25/'[1]исп.мун.образ01.07.2025-налогов'!J25</f>
        <v>0.12151977289398146</v>
      </c>
      <c r="GC25" s="280">
        <f>K25/'[1]исп.мун.образ01.07.2025-налогов'!K25</f>
        <v>5.6141078241599363E-2</v>
      </c>
      <c r="GD25" s="281">
        <f>F25/'[1]исп.мун.образ01.07.2025-налогов'!F25</f>
        <v>0.11558155935964184</v>
      </c>
      <c r="GE25" s="280">
        <f>G25/'[1]исп.мун.образ01.07.2025-налогов'!G25</f>
        <v>0.16061457690649736</v>
      </c>
      <c r="GF25" s="280">
        <f>H25/'[1]исп.мун.образ01.07.2025-налогов'!H25</f>
        <v>5.4479908419557049E-2</v>
      </c>
      <c r="GG25" s="86">
        <f t="shared" si="37"/>
        <v>0.30185117127435135</v>
      </c>
      <c r="GH25" s="81">
        <f t="shared" si="37"/>
        <v>0.23775551617069343</v>
      </c>
      <c r="GI25" s="81">
        <f t="shared" si="37"/>
        <v>0.46512504762991774</v>
      </c>
      <c r="GJ25" s="86">
        <f t="shared" si="38"/>
        <v>0.17265938393992672</v>
      </c>
      <c r="GK25" s="81">
        <f t="shared" si="38"/>
        <v>0.13522899686693035</v>
      </c>
      <c r="GL25" s="81">
        <f t="shared" si="38"/>
        <v>0.32238454997340144</v>
      </c>
      <c r="GM25" s="86">
        <f t="shared" si="73"/>
        <v>6.0998972345555943E-2</v>
      </c>
      <c r="GN25" s="81">
        <f t="shared" si="73"/>
        <v>3.2637478679779008E-2</v>
      </c>
      <c r="GO25" s="81">
        <f t="shared" si="73"/>
        <v>0.13324553886486709</v>
      </c>
      <c r="GP25" s="86">
        <f t="shared" si="74"/>
        <v>7.5963153896271424E-2</v>
      </c>
      <c r="GQ25" s="81">
        <f t="shared" si="74"/>
        <v>3.8791149841036383E-2</v>
      </c>
      <c r="GR25" s="81">
        <f t="shared" si="74"/>
        <v>0.22465476288532907</v>
      </c>
      <c r="GS25" s="86" t="str">
        <f t="shared" si="39"/>
        <v xml:space="preserve"> </v>
      </c>
      <c r="GT25" s="81" t="str">
        <f t="shared" si="39"/>
        <v xml:space="preserve"> </v>
      </c>
      <c r="GU25" s="81" t="str">
        <f t="shared" si="39"/>
        <v xml:space="preserve"> </v>
      </c>
      <c r="GV25" s="86">
        <f t="shared" si="40"/>
        <v>0.23889460290955786</v>
      </c>
      <c r="GW25" s="81">
        <f t="shared" si="40"/>
        <v>0.29861681056137868</v>
      </c>
      <c r="GX25" s="81" t="str">
        <f t="shared" si="40"/>
        <v xml:space="preserve"> </v>
      </c>
      <c r="GY25" s="86">
        <f t="shared" si="41"/>
        <v>4.1831305303568045E-2</v>
      </c>
      <c r="GZ25" s="81">
        <f t="shared" si="41"/>
        <v>5.7537770475332567E-2</v>
      </c>
      <c r="HA25" s="92">
        <f t="shared" si="41"/>
        <v>1.8214879721068456E-3</v>
      </c>
      <c r="HB25" s="86">
        <f t="shared" si="42"/>
        <v>3.824884284566011E-2</v>
      </c>
      <c r="HC25" s="81">
        <f t="shared" si="42"/>
        <v>4.7793999670475706E-2</v>
      </c>
      <c r="HD25" s="81">
        <f t="shared" si="42"/>
        <v>6.7292982872057714E-5</v>
      </c>
      <c r="HE25" s="138"/>
      <c r="HF25" s="138"/>
      <c r="HG25" s="138"/>
      <c r="HH25" s="138"/>
      <c r="HI25" s="138"/>
      <c r="HJ25" s="138"/>
      <c r="HK25" s="138"/>
      <c r="HL25" s="138"/>
      <c r="HM25" s="138"/>
      <c r="HN25" s="138"/>
      <c r="HO25" s="138"/>
      <c r="HP25" s="138"/>
      <c r="HQ25" s="138"/>
      <c r="HR25" s="138"/>
      <c r="HS25" s="138"/>
      <c r="HT25" s="138"/>
      <c r="HU25" s="138"/>
      <c r="HV25" s="138"/>
      <c r="HW25" s="138"/>
      <c r="HX25" s="138"/>
      <c r="HY25" s="138"/>
      <c r="HZ25" s="138"/>
      <c r="IA25" s="138"/>
      <c r="IB25" s="138"/>
      <c r="IC25" s="138"/>
      <c r="ID25" s="138"/>
    </row>
    <row r="26" spans="1:238" s="91" customFormat="1" ht="15.75" outlineLevel="1" x14ac:dyDescent="0.2">
      <c r="A26" s="76">
        <v>15</v>
      </c>
      <c r="B26" s="77" t="s">
        <v>102</v>
      </c>
      <c r="C26" s="78">
        <f t="shared" si="112"/>
        <v>20612744.329999998</v>
      </c>
      <c r="D26" s="83">
        <v>18614771</v>
      </c>
      <c r="E26" s="83">
        <v>1997973.33</v>
      </c>
      <c r="F26" s="78">
        <f t="shared" si="77"/>
        <v>9772592.0600000024</v>
      </c>
      <c r="G26" s="83">
        <v>8933623.9800000023</v>
      </c>
      <c r="H26" s="83">
        <v>838968.08000000007</v>
      </c>
      <c r="I26" s="78">
        <f t="shared" si="78"/>
        <v>10732088.99</v>
      </c>
      <c r="J26" s="83">
        <v>9690858.9500000011</v>
      </c>
      <c r="K26" s="83">
        <v>1041230.0399999999</v>
      </c>
      <c r="L26" s="81">
        <f t="shared" si="79"/>
        <v>0.47410436492810287</v>
      </c>
      <c r="M26" s="81">
        <f t="shared" si="79"/>
        <v>0.47992123996583158</v>
      </c>
      <c r="N26" s="81">
        <f t="shared" si="79"/>
        <v>0.41990954904287942</v>
      </c>
      <c r="O26" s="81">
        <f t="shared" si="80"/>
        <v>0.91059551119134008</v>
      </c>
      <c r="P26" s="81">
        <f t="shared" si="80"/>
        <v>0.92186090274278543</v>
      </c>
      <c r="Q26" s="81">
        <f t="shared" si="80"/>
        <v>0.80574709504155306</v>
      </c>
      <c r="R26" s="78">
        <f t="shared" si="113"/>
        <v>1990000</v>
      </c>
      <c r="S26" s="126">
        <v>1790000</v>
      </c>
      <c r="T26" s="126">
        <v>200000</v>
      </c>
      <c r="U26" s="78">
        <f t="shared" si="81"/>
        <v>630540.89</v>
      </c>
      <c r="V26" s="126">
        <v>528050.80000000005</v>
      </c>
      <c r="W26" s="126">
        <v>102490.09</v>
      </c>
      <c r="X26" s="78">
        <f t="shared" si="82"/>
        <v>1635597.6400000001</v>
      </c>
      <c r="Y26" s="126">
        <v>1478403.59</v>
      </c>
      <c r="Z26" s="126">
        <v>157194.04999999999</v>
      </c>
      <c r="AA26" s="81">
        <f t="shared" si="83"/>
        <v>0.31685471859296482</v>
      </c>
      <c r="AB26" s="81">
        <f t="shared" si="83"/>
        <v>0.29500044692737432</v>
      </c>
      <c r="AC26" s="81">
        <f t="shared" si="83"/>
        <v>0.51245045</v>
      </c>
      <c r="AD26" s="81">
        <f t="shared" si="84"/>
        <v>0.38551100501710184</v>
      </c>
      <c r="AE26" s="81">
        <f t="shared" si="84"/>
        <v>0.35717635128307557</v>
      </c>
      <c r="AF26" s="81">
        <f t="shared" si="84"/>
        <v>0.65199726071056763</v>
      </c>
      <c r="AG26" s="78">
        <f t="shared" si="114"/>
        <v>512941.09</v>
      </c>
      <c r="AH26" s="126">
        <v>0</v>
      </c>
      <c r="AI26" s="126">
        <v>512941.09</v>
      </c>
      <c r="AJ26" s="78">
        <f t="shared" si="115"/>
        <v>0</v>
      </c>
      <c r="AK26" s="126">
        <v>0</v>
      </c>
      <c r="AL26" s="126">
        <v>0</v>
      </c>
      <c r="AM26" s="78">
        <v>64045.01</v>
      </c>
      <c r="AN26" s="126">
        <v>0</v>
      </c>
      <c r="AO26" s="126">
        <v>73101.03</v>
      </c>
      <c r="AP26" s="81" t="str">
        <f t="shared" si="85"/>
        <v xml:space="preserve"> </v>
      </c>
      <c r="AQ26" s="81" t="str">
        <f t="shared" si="85"/>
        <v xml:space="preserve"> </v>
      </c>
      <c r="AR26" s="81" t="str">
        <f t="shared" si="85"/>
        <v xml:space="preserve"> </v>
      </c>
      <c r="AS26" s="81" t="str">
        <f t="shared" si="86"/>
        <v xml:space="preserve"> </v>
      </c>
      <c r="AT26" s="81" t="str">
        <f t="shared" si="86"/>
        <v xml:space="preserve"> </v>
      </c>
      <c r="AU26" s="81" t="str">
        <f t="shared" si="86"/>
        <v xml:space="preserve"> </v>
      </c>
      <c r="AV26" s="78">
        <f t="shared" si="116"/>
        <v>1092267.3599999999</v>
      </c>
      <c r="AW26" s="126">
        <v>833000</v>
      </c>
      <c r="AX26" s="126">
        <v>259267.36</v>
      </c>
      <c r="AY26" s="78">
        <f t="shared" si="87"/>
        <v>280621.83</v>
      </c>
      <c r="AZ26" s="126">
        <v>124608.6</v>
      </c>
      <c r="BA26" s="126">
        <v>156013.23000000001</v>
      </c>
      <c r="BB26" s="78">
        <f t="shared" si="88"/>
        <v>213656.75</v>
      </c>
      <c r="BC26" s="126">
        <v>50000</v>
      </c>
      <c r="BD26" s="126">
        <v>163656.75</v>
      </c>
      <c r="BE26" s="81">
        <f t="shared" si="89"/>
        <v>0.25691679553621383</v>
      </c>
      <c r="BF26" s="81">
        <f t="shared" si="90"/>
        <v>0.14959015606242498</v>
      </c>
      <c r="BG26" s="81">
        <f t="shared" si="90"/>
        <v>0.60174651371464583</v>
      </c>
      <c r="BH26" s="81">
        <f t="shared" si="138"/>
        <v>1.3134236573382307</v>
      </c>
      <c r="BI26" s="81" t="str">
        <f t="shared" ref="BI26:BI38" si="142">IF(BC26=0," ",IF(AZ26/BC26*100&gt;200,"СВ.200",AZ26/BC26))</f>
        <v>СВ.200</v>
      </c>
      <c r="BJ26" s="81">
        <f t="shared" si="139"/>
        <v>0.95329541861243128</v>
      </c>
      <c r="BK26" s="78">
        <f t="shared" si="117"/>
        <v>58492</v>
      </c>
      <c r="BL26" s="126">
        <v>58492</v>
      </c>
      <c r="BM26" s="126"/>
      <c r="BN26" s="78">
        <f t="shared" si="91"/>
        <v>22119.94</v>
      </c>
      <c r="BO26" s="126">
        <v>22119.94</v>
      </c>
      <c r="BP26" s="126"/>
      <c r="BQ26" s="78">
        <f t="shared" si="92"/>
        <v>14253.17</v>
      </c>
      <c r="BR26" s="126">
        <v>14253.17</v>
      </c>
      <c r="BS26" s="126"/>
      <c r="BT26" s="81">
        <f t="shared" si="93"/>
        <v>0.37817034808178895</v>
      </c>
      <c r="BU26" s="81">
        <f t="shared" si="94"/>
        <v>0.37817034808178895</v>
      </c>
      <c r="BV26" s="81" t="str">
        <f t="shared" si="94"/>
        <v xml:space="preserve"> </v>
      </c>
      <c r="BW26" s="81">
        <f t="shared" si="95"/>
        <v>1.5519312545910839</v>
      </c>
      <c r="BX26" s="81">
        <f t="shared" si="95"/>
        <v>1.5519312545910839</v>
      </c>
      <c r="BY26" s="81" t="str">
        <f t="shared" si="95"/>
        <v xml:space="preserve"> </v>
      </c>
      <c r="BZ26" s="78">
        <f t="shared" si="118"/>
        <v>10006511.140000001</v>
      </c>
      <c r="CA26" s="126">
        <v>9922339</v>
      </c>
      <c r="CB26" s="126">
        <v>84172.14</v>
      </c>
      <c r="CC26" s="78">
        <f t="shared" si="119"/>
        <v>4151017.52</v>
      </c>
      <c r="CD26" s="126">
        <v>4096997.93</v>
      </c>
      <c r="CE26" s="126">
        <v>54019.59</v>
      </c>
      <c r="CF26" s="78">
        <f t="shared" si="120"/>
        <v>4754819.7</v>
      </c>
      <c r="CG26" s="126">
        <v>4753090.55</v>
      </c>
      <c r="CH26" s="126">
        <v>1729.15</v>
      </c>
      <c r="CI26" s="81">
        <f t="shared" si="96"/>
        <v>0.4148316493054941</v>
      </c>
      <c r="CJ26" s="81">
        <f t="shared" si="96"/>
        <v>0.4129064659048638</v>
      </c>
      <c r="CK26" s="81">
        <f t="shared" si="96"/>
        <v>0.64177517644199134</v>
      </c>
      <c r="CL26" s="81">
        <f t="shared" si="97"/>
        <v>0.87301260234956957</v>
      </c>
      <c r="CM26" s="81">
        <f t="shared" si="97"/>
        <v>0.86196504924569561</v>
      </c>
      <c r="CN26" s="81" t="str">
        <f t="shared" si="97"/>
        <v>СВ.200</v>
      </c>
      <c r="CO26" s="78">
        <f t="shared" si="121"/>
        <v>485245.4</v>
      </c>
      <c r="CP26" s="126">
        <v>200000</v>
      </c>
      <c r="CQ26" s="126">
        <v>285245.40000000002</v>
      </c>
      <c r="CR26" s="78">
        <f t="shared" si="98"/>
        <v>286245.40000000002</v>
      </c>
      <c r="CS26" s="126">
        <v>0</v>
      </c>
      <c r="CT26" s="126">
        <v>286245.40000000002</v>
      </c>
      <c r="CU26" s="78">
        <f t="shared" si="99"/>
        <v>0</v>
      </c>
      <c r="CV26" s="126">
        <v>0</v>
      </c>
      <c r="CW26" s="126">
        <v>0</v>
      </c>
      <c r="CX26" s="81">
        <f t="shared" ref="CX26:CZ38" si="143">IF(CR26=0," ",IF(CR26/CO26*100&gt;200,"СВ.200",CR26/CO26))</f>
        <v>0.58989822469208364</v>
      </c>
      <c r="CY26" s="81" t="str">
        <f t="shared" si="143"/>
        <v xml:space="preserve"> </v>
      </c>
      <c r="CZ26" s="81">
        <f t="shared" si="143"/>
        <v>1.0035057532917271</v>
      </c>
      <c r="DA26" s="81" t="str">
        <f t="shared" si="101"/>
        <v xml:space="preserve"> </v>
      </c>
      <c r="DB26" s="81" t="str">
        <f t="shared" si="101"/>
        <v xml:space="preserve"> </v>
      </c>
      <c r="DC26" s="81" t="str">
        <f t="shared" si="101"/>
        <v xml:space="preserve"> </v>
      </c>
      <c r="DD26" s="78">
        <f t="shared" si="122"/>
        <v>5749364.9800000004</v>
      </c>
      <c r="DE26" s="126">
        <v>5500000</v>
      </c>
      <c r="DF26" s="126">
        <v>249364.98</v>
      </c>
      <c r="DG26" s="78">
        <f t="shared" si="102"/>
        <v>3941142.85</v>
      </c>
      <c r="DH26" s="126">
        <v>3700943.08</v>
      </c>
      <c r="DI26" s="126">
        <v>240199.77</v>
      </c>
      <c r="DJ26" s="78">
        <f t="shared" si="103"/>
        <v>3412180.57</v>
      </c>
      <c r="DK26" s="126">
        <v>3371505.17</v>
      </c>
      <c r="DL26" s="126">
        <v>40675.4</v>
      </c>
      <c r="DM26" s="81">
        <f t="shared" si="104"/>
        <v>0.68549185235410115</v>
      </c>
      <c r="DN26" s="81">
        <f t="shared" si="104"/>
        <v>0.67289874181818188</v>
      </c>
      <c r="DO26" s="81">
        <f t="shared" si="104"/>
        <v>0.96324580139520788</v>
      </c>
      <c r="DP26" s="81">
        <f t="shared" si="105"/>
        <v>1.1550217724849188</v>
      </c>
      <c r="DQ26" s="81">
        <f t="shared" si="105"/>
        <v>1.0977124143042616</v>
      </c>
      <c r="DR26" s="81" t="str">
        <f t="shared" si="105"/>
        <v>СВ.200</v>
      </c>
      <c r="DS26" s="278">
        <f t="shared" si="123"/>
        <v>1000</v>
      </c>
      <c r="DT26" s="126">
        <v>0</v>
      </c>
      <c r="DU26" s="126">
        <v>1000</v>
      </c>
      <c r="DV26" s="278">
        <f t="shared" si="124"/>
        <v>0</v>
      </c>
      <c r="DW26" s="126">
        <v>0</v>
      </c>
      <c r="DX26" s="126">
        <v>0</v>
      </c>
      <c r="DY26" s="278">
        <f t="shared" si="125"/>
        <v>256800</v>
      </c>
      <c r="DZ26" s="126">
        <v>0</v>
      </c>
      <c r="EA26" s="126">
        <v>256800</v>
      </c>
      <c r="EB26" s="81" t="str">
        <f t="shared" ref="EB26:EB31" si="144">IF(DV26=0," ",IF(DV26/DS26*100&gt;200,"СВ.200",DV26/DS26))</f>
        <v xml:space="preserve"> </v>
      </c>
      <c r="EC26" s="81" t="str">
        <f t="shared" si="141"/>
        <v xml:space="preserve"> </v>
      </c>
      <c r="ED26" s="81" t="str">
        <f t="shared" si="141"/>
        <v xml:space="preserve"> </v>
      </c>
      <c r="EE26" s="81">
        <f t="shared" si="107"/>
        <v>0</v>
      </c>
      <c r="EF26" s="81" t="str">
        <f>IF(DZ26=0," ",IF(DW26/DZ26*100&gt;200,"СВ.200",DW26/DZ26))</f>
        <v xml:space="preserve"> </v>
      </c>
      <c r="EG26" s="81">
        <f t="shared" si="107"/>
        <v>0</v>
      </c>
      <c r="EH26" s="78">
        <f t="shared" si="126"/>
        <v>280940</v>
      </c>
      <c r="EI26" s="126">
        <v>280940</v>
      </c>
      <c r="EJ26" s="126">
        <v>0</v>
      </c>
      <c r="EK26" s="78">
        <f t="shared" si="127"/>
        <v>445413.92</v>
      </c>
      <c r="EL26" s="126">
        <v>445413.92</v>
      </c>
      <c r="EM26" s="126">
        <v>0</v>
      </c>
      <c r="EN26" s="78">
        <f t="shared" si="128"/>
        <v>15299.65</v>
      </c>
      <c r="EO26" s="126">
        <v>-193.53</v>
      </c>
      <c r="EP26" s="126">
        <v>15493.18</v>
      </c>
      <c r="EQ26" s="81">
        <f t="shared" si="108"/>
        <v>1.5854414465722217</v>
      </c>
      <c r="ER26" s="81">
        <f t="shared" si="109"/>
        <v>1.5854414465722217</v>
      </c>
      <c r="ES26" s="81" t="str">
        <f t="shared" si="109"/>
        <v xml:space="preserve"> </v>
      </c>
      <c r="ET26" s="81" t="str">
        <f t="shared" si="110"/>
        <v>СВ.200</v>
      </c>
      <c r="EU26" s="81">
        <f t="shared" si="110"/>
        <v>-2301.5238981036532</v>
      </c>
      <c r="EV26" s="81">
        <f t="shared" si="110"/>
        <v>0</v>
      </c>
      <c r="EW26" s="78">
        <f t="shared" si="129"/>
        <v>1000</v>
      </c>
      <c r="EX26" s="126">
        <v>0</v>
      </c>
      <c r="EY26" s="126">
        <v>1000</v>
      </c>
      <c r="EZ26" s="78">
        <f t="shared" si="130"/>
        <v>143.71</v>
      </c>
      <c r="FA26" s="126">
        <v>143.71</v>
      </c>
      <c r="FB26" s="126">
        <v>0</v>
      </c>
      <c r="FC26" s="78">
        <f t="shared" si="131"/>
        <v>262546.54000000004</v>
      </c>
      <c r="FD26" s="126">
        <v>111591.06</v>
      </c>
      <c r="FE26" s="126">
        <v>150955.48000000001</v>
      </c>
      <c r="FF26" s="81" t="str">
        <f>IF(EZ26=0," ",IF(EW26/EZ26*100&gt;200,"СВ.200",EW26/EZ26))</f>
        <v>СВ.200</v>
      </c>
      <c r="FG26" s="81" t="str">
        <f t="shared" si="111"/>
        <v xml:space="preserve"> </v>
      </c>
      <c r="FH26" s="81" t="str">
        <f t="shared" ref="FH26:FH38" si="145">IF(FB26=0," ",IF(EY26/FB26*100&gt;200,"СВ.200",EY26/FB26))</f>
        <v xml:space="preserve"> </v>
      </c>
      <c r="FI26" s="81">
        <f>IF(EZ26&lt;0," ",IF(FC26&lt;0," ",IF(FC26=0," ",IF(EZ26/FC26*100&gt;200,"СВ.200",EZ26/FC26))))</f>
        <v>5.4736962063944925E-4</v>
      </c>
      <c r="FJ26" s="81">
        <f t="shared" si="133"/>
        <v>1.2878271789872773E-3</v>
      </c>
      <c r="FK26" s="81">
        <f t="shared" si="133"/>
        <v>0</v>
      </c>
      <c r="FL26" s="78">
        <f t="shared" si="134"/>
        <v>0</v>
      </c>
      <c r="FM26" s="78"/>
      <c r="FN26" s="83">
        <v>0</v>
      </c>
      <c r="FO26" s="78">
        <f t="shared" si="135"/>
        <v>0</v>
      </c>
      <c r="FP26" s="78"/>
      <c r="FQ26" s="83">
        <v>0</v>
      </c>
      <c r="FR26" s="78">
        <f t="shared" si="136"/>
        <v>0</v>
      </c>
      <c r="FS26" s="78"/>
      <c r="FT26" s="83">
        <v>0</v>
      </c>
      <c r="FU26" s="81" t="str">
        <f t="shared" si="35"/>
        <v xml:space="preserve"> </v>
      </c>
      <c r="FV26" s="81" t="str">
        <f t="shared" si="35"/>
        <v xml:space="preserve"> </v>
      </c>
      <c r="FW26" s="92" t="str">
        <f t="shared" si="35"/>
        <v xml:space="preserve"> </v>
      </c>
      <c r="FX26" s="81" t="str">
        <f t="shared" ref="FX26:FX33" si="146">IF(FO26&lt;0," ",IF(FR26&lt;0," ",IF(FR26=0," ",IF(FO26/FR26*100&gt;200,"СВ.200",FO26/FR26))))</f>
        <v xml:space="preserve"> </v>
      </c>
      <c r="FY26" s="81" t="str">
        <f t="shared" si="137"/>
        <v xml:space="preserve"> </v>
      </c>
      <c r="FZ26" s="81" t="str">
        <f t="shared" si="137"/>
        <v xml:space="preserve"> </v>
      </c>
      <c r="GA26" s="279">
        <f>I26/'[1]исп.мун.образ01.07.2025-налогов'!I26</f>
        <v>0.11587173441097511</v>
      </c>
      <c r="GB26" s="280">
        <f>J26/'[1]исп.мун.образ01.07.2025-налогов'!J26</f>
        <v>0.14412572771084953</v>
      </c>
      <c r="GC26" s="280">
        <f>K26/'[1]исп.мун.образ01.07.2025-налогов'!K26</f>
        <v>4.1023191375291E-2</v>
      </c>
      <c r="GD26" s="281">
        <f>F26/'[1]исп.мун.образ01.07.2025-налогов'!F26</f>
        <v>9.2635206780641341E-2</v>
      </c>
      <c r="GE26" s="280">
        <f>G26/'[1]исп.мун.образ01.07.2025-налогов'!G26</f>
        <v>0.1171846728450454</v>
      </c>
      <c r="GF26" s="280">
        <f>H26/'[1]исп.мун.образ01.07.2025-налогов'!H26</f>
        <v>2.8672855678183364E-2</v>
      </c>
      <c r="GG26" s="86">
        <f t="shared" si="37"/>
        <v>0.15240254171615847</v>
      </c>
      <c r="GH26" s="81">
        <f t="shared" si="37"/>
        <v>0.1525565068718702</v>
      </c>
      <c r="GI26" s="81">
        <f t="shared" si="37"/>
        <v>0.15096956864594493</v>
      </c>
      <c r="GJ26" s="86">
        <f t="shared" si="38"/>
        <v>6.4521355862264429E-2</v>
      </c>
      <c r="GK26" s="81">
        <f t="shared" si="38"/>
        <v>5.9108241088069606E-2</v>
      </c>
      <c r="GL26" s="81">
        <f t="shared" si="38"/>
        <v>0.12216208511770792</v>
      </c>
      <c r="GM26" s="86">
        <f t="shared" si="73"/>
        <v>1.9908216396554497E-2</v>
      </c>
      <c r="GN26" s="81">
        <f t="shared" si="73"/>
        <v>5.1595013670073069E-3</v>
      </c>
      <c r="GO26" s="81">
        <f t="shared" si="73"/>
        <v>0.15717636229550197</v>
      </c>
      <c r="GP26" s="86">
        <f t="shared" si="74"/>
        <v>2.8715189202321002E-2</v>
      </c>
      <c r="GQ26" s="81">
        <f t="shared" si="74"/>
        <v>1.3948270072589284E-2</v>
      </c>
      <c r="GR26" s="81">
        <f t="shared" si="74"/>
        <v>0.18595848128095649</v>
      </c>
      <c r="GS26" s="86" t="str">
        <f t="shared" si="39"/>
        <v xml:space="preserve"> </v>
      </c>
      <c r="GT26" s="81" t="str">
        <f t="shared" si="39"/>
        <v xml:space="preserve"> </v>
      </c>
      <c r="GU26" s="81" t="str">
        <f t="shared" si="39"/>
        <v xml:space="preserve"> </v>
      </c>
      <c r="GV26" s="86">
        <f t="shared" si="40"/>
        <v>2.9290632233757639E-2</v>
      </c>
      <c r="GW26" s="81" t="str">
        <f t="shared" si="40"/>
        <v xml:space="preserve"> </v>
      </c>
      <c r="GX26" s="81">
        <f t="shared" si="40"/>
        <v>0.34118747402165767</v>
      </c>
      <c r="GY26" s="86">
        <f t="shared" si="41"/>
        <v>1.4255985031670893E-3</v>
      </c>
      <c r="GZ26" s="81" t="str">
        <f t="shared" si="41"/>
        <v xml:space="preserve"> </v>
      </c>
      <c r="HA26" s="92">
        <f t="shared" si="41"/>
        <v>1.4879689794581801E-2</v>
      </c>
      <c r="HB26" s="86">
        <f t="shared" si="42"/>
        <v>4.5577868928256465E-2</v>
      </c>
      <c r="HC26" s="81">
        <f t="shared" si="42"/>
        <v>4.985814502570992E-2</v>
      </c>
      <c r="HD26" s="81" t="str">
        <f t="shared" si="42"/>
        <v xml:space="preserve"> </v>
      </c>
      <c r="HE26" s="138"/>
      <c r="HF26" s="138"/>
      <c r="HG26" s="138"/>
      <c r="HH26" s="138"/>
      <c r="HI26" s="138"/>
      <c r="HJ26" s="138"/>
      <c r="HK26" s="138"/>
      <c r="HL26" s="138"/>
      <c r="HM26" s="138"/>
      <c r="HN26" s="138"/>
      <c r="HO26" s="138"/>
      <c r="HP26" s="138"/>
      <c r="HQ26" s="138"/>
      <c r="HR26" s="138"/>
      <c r="HS26" s="138"/>
      <c r="HT26" s="138"/>
      <c r="HU26" s="138"/>
      <c r="HV26" s="138"/>
      <c r="HW26" s="138"/>
      <c r="HX26" s="138"/>
      <c r="HY26" s="138"/>
      <c r="HZ26" s="138"/>
      <c r="IA26" s="138"/>
      <c r="IB26" s="138"/>
      <c r="IC26" s="138"/>
      <c r="ID26" s="138"/>
    </row>
    <row r="27" spans="1:238" s="91" customFormat="1" ht="15.75" outlineLevel="1" x14ac:dyDescent="0.2">
      <c r="A27" s="76">
        <v>16</v>
      </c>
      <c r="B27" s="77" t="s">
        <v>103</v>
      </c>
      <c r="C27" s="78">
        <f t="shared" si="112"/>
        <v>3122484.75</v>
      </c>
      <c r="D27" s="83">
        <v>2513250</v>
      </c>
      <c r="E27" s="83">
        <v>609234.75</v>
      </c>
      <c r="F27" s="78">
        <f t="shared" si="77"/>
        <v>2127917.14</v>
      </c>
      <c r="G27" s="83">
        <v>1551450.3000000003</v>
      </c>
      <c r="H27" s="83">
        <v>576466.84</v>
      </c>
      <c r="I27" s="78">
        <f t="shared" si="78"/>
        <v>3179980.4299999997</v>
      </c>
      <c r="J27" s="83">
        <v>2789204.73</v>
      </c>
      <c r="K27" s="83">
        <v>390775.69999999995</v>
      </c>
      <c r="L27" s="81">
        <f t="shared" si="79"/>
        <v>0.68148199602896387</v>
      </c>
      <c r="M27" s="81">
        <f t="shared" si="79"/>
        <v>0.61730838555655043</v>
      </c>
      <c r="N27" s="81">
        <f t="shared" si="79"/>
        <v>0.94621464057984217</v>
      </c>
      <c r="O27" s="81">
        <f t="shared" si="80"/>
        <v>0.66916045140567115</v>
      </c>
      <c r="P27" s="81">
        <f t="shared" si="80"/>
        <v>0.55623392693730311</v>
      </c>
      <c r="Q27" s="81">
        <f t="shared" si="80"/>
        <v>1.4751859954444455</v>
      </c>
      <c r="R27" s="78">
        <f t="shared" si="113"/>
        <v>435000</v>
      </c>
      <c r="S27" s="126">
        <v>345000</v>
      </c>
      <c r="T27" s="126">
        <v>90000</v>
      </c>
      <c r="U27" s="78">
        <f t="shared" si="81"/>
        <v>2086.2000000000003</v>
      </c>
      <c r="V27" s="126">
        <v>1723.88</v>
      </c>
      <c r="W27" s="126">
        <v>362.32</v>
      </c>
      <c r="X27" s="78">
        <f t="shared" si="82"/>
        <v>264010.77</v>
      </c>
      <c r="Y27" s="126">
        <v>246780.51</v>
      </c>
      <c r="Z27" s="126">
        <v>17230.259999999998</v>
      </c>
      <c r="AA27" s="81">
        <f>IF(R27=0," ",IF(U27/R27*100&gt;200,"СВ.200",U27/R27))</f>
        <v>4.7958620689655179E-3</v>
      </c>
      <c r="AB27" s="81">
        <f t="shared" si="83"/>
        <v>4.9967536231884059E-3</v>
      </c>
      <c r="AC27" s="81">
        <f t="shared" si="83"/>
        <v>4.0257777777777774E-3</v>
      </c>
      <c r="AD27" s="81">
        <f>IF(X27&lt;=0," ",IF(U27&lt;=0," ",IF(U27/X27*100&gt;200,"СВ.200",U27/X27)))</f>
        <v>7.9019503636158488E-3</v>
      </c>
      <c r="AE27" s="81">
        <f>IF(Y27&lt;=0," ",IF(V27&lt;=0," ",IF(V27/Y27*100&gt;200,"СВ.200",V27/Y27)))</f>
        <v>6.9854787154787872E-3</v>
      </c>
      <c r="AF27" s="81">
        <f>IF(Z27&lt;=0," ",IF(W27&lt;=0," ",IF(W27/Z27*100&gt;200,"СВ.200",W27/Z27)))</f>
        <v>2.1028121456089462E-2</v>
      </c>
      <c r="AG27" s="78">
        <f t="shared" si="114"/>
        <v>284997.15000000002</v>
      </c>
      <c r="AH27" s="126">
        <v>0</v>
      </c>
      <c r="AI27" s="126">
        <v>284997.15000000002</v>
      </c>
      <c r="AJ27" s="78">
        <f t="shared" si="115"/>
        <v>423234.75</v>
      </c>
      <c r="AK27" s="126">
        <v>0</v>
      </c>
      <c r="AL27" s="126">
        <v>423234.75</v>
      </c>
      <c r="AM27" s="78">
        <v>0</v>
      </c>
      <c r="AN27" s="126">
        <v>0</v>
      </c>
      <c r="AO27" s="126">
        <v>42119.27</v>
      </c>
      <c r="AP27" s="81">
        <f t="shared" si="85"/>
        <v>1.4850490610169258</v>
      </c>
      <c r="AQ27" s="81" t="str">
        <f t="shared" si="85"/>
        <v xml:space="preserve"> </v>
      </c>
      <c r="AR27" s="81">
        <f t="shared" si="85"/>
        <v>1.4850490610169258</v>
      </c>
      <c r="AS27" s="81" t="str">
        <f>IF(AJ27=0," ",IF(AM27=0," ",IF(AJ27/AM27*100&gt;200,"СВ.200",AJ27/AM27)))</f>
        <v xml:space="preserve"> </v>
      </c>
      <c r="AT27" s="81" t="str">
        <f t="shared" si="86"/>
        <v xml:space="preserve"> </v>
      </c>
      <c r="AU27" s="81" t="str">
        <f t="shared" si="86"/>
        <v>СВ.200</v>
      </c>
      <c r="AV27" s="78">
        <f t="shared" si="116"/>
        <v>320000</v>
      </c>
      <c r="AW27" s="126">
        <v>320000</v>
      </c>
      <c r="AX27" s="126">
        <v>0</v>
      </c>
      <c r="AY27" s="78">
        <f t="shared" si="87"/>
        <v>307584.52</v>
      </c>
      <c r="AZ27" s="126">
        <v>307584.52</v>
      </c>
      <c r="BA27" s="126">
        <v>0</v>
      </c>
      <c r="BB27" s="78">
        <f t="shared" si="88"/>
        <v>193337.15</v>
      </c>
      <c r="BC27" s="126">
        <v>193337.15</v>
      </c>
      <c r="BD27" s="126">
        <v>0</v>
      </c>
      <c r="BE27" s="81">
        <f t="shared" si="89"/>
        <v>0.96120162500000006</v>
      </c>
      <c r="BF27" s="81">
        <f t="shared" si="90"/>
        <v>0.96120162500000006</v>
      </c>
      <c r="BG27" s="81" t="str">
        <f t="shared" si="90"/>
        <v xml:space="preserve"> </v>
      </c>
      <c r="BH27" s="81">
        <f t="shared" si="138"/>
        <v>1.5909230067785731</v>
      </c>
      <c r="BI27" s="81">
        <f t="shared" si="142"/>
        <v>1.5909230067785731</v>
      </c>
      <c r="BJ27" s="81" t="str">
        <f t="shared" si="139"/>
        <v xml:space="preserve"> </v>
      </c>
      <c r="BK27" s="78">
        <f t="shared" si="117"/>
        <v>53000</v>
      </c>
      <c r="BL27" s="126">
        <v>53000</v>
      </c>
      <c r="BM27" s="126"/>
      <c r="BN27" s="78">
        <f t="shared" si="91"/>
        <v>13386.49</v>
      </c>
      <c r="BO27" s="126">
        <v>13386.49</v>
      </c>
      <c r="BP27" s="126"/>
      <c r="BQ27" s="78">
        <f t="shared" si="92"/>
        <v>6687.55</v>
      </c>
      <c r="BR27" s="126">
        <v>6687.55</v>
      </c>
      <c r="BS27" s="126"/>
      <c r="BT27" s="81">
        <f t="shared" si="93"/>
        <v>0.25257528301886795</v>
      </c>
      <c r="BU27" s="81">
        <f t="shared" si="94"/>
        <v>0.25257528301886795</v>
      </c>
      <c r="BV27" s="81" t="str">
        <f t="shared" si="94"/>
        <v xml:space="preserve"> </v>
      </c>
      <c r="BW27" s="81" t="str">
        <f t="shared" si="95"/>
        <v>СВ.200</v>
      </c>
      <c r="BX27" s="81" t="str">
        <f t="shared" si="95"/>
        <v>СВ.200</v>
      </c>
      <c r="BY27" s="81" t="str">
        <f t="shared" si="95"/>
        <v xml:space="preserve"> </v>
      </c>
      <c r="BZ27" s="78">
        <f t="shared" si="118"/>
        <v>1361000</v>
      </c>
      <c r="CA27" s="126">
        <v>1310000</v>
      </c>
      <c r="CB27" s="126">
        <v>51000</v>
      </c>
      <c r="CC27" s="78">
        <f t="shared" si="119"/>
        <v>909338.27</v>
      </c>
      <c r="CD27" s="126">
        <v>776038.27</v>
      </c>
      <c r="CE27" s="126">
        <v>133300</v>
      </c>
      <c r="CF27" s="78">
        <f t="shared" si="120"/>
        <v>863911.12</v>
      </c>
      <c r="CG27" s="126">
        <v>798911.12</v>
      </c>
      <c r="CH27" s="126">
        <v>65000</v>
      </c>
      <c r="CI27" s="81">
        <f t="shared" si="96"/>
        <v>0.66813980161645847</v>
      </c>
      <c r="CJ27" s="81">
        <f t="shared" si="96"/>
        <v>0.59239562595419848</v>
      </c>
      <c r="CK27" s="81" t="str">
        <f>IF(CB27=0," ",IF(CE27/CB27*100&gt;200,"СВ.200",CE27/CB27))</f>
        <v>СВ.200</v>
      </c>
      <c r="CL27" s="81">
        <f t="shared" si="97"/>
        <v>1.0525831291533787</v>
      </c>
      <c r="CM27" s="81">
        <f t="shared" si="97"/>
        <v>0.9713699691650306</v>
      </c>
      <c r="CN27" s="81" t="str">
        <f t="shared" si="97"/>
        <v>СВ.200</v>
      </c>
      <c r="CO27" s="78">
        <f t="shared" si="121"/>
        <v>200000</v>
      </c>
      <c r="CP27" s="126">
        <v>200000</v>
      </c>
      <c r="CQ27" s="126">
        <v>0</v>
      </c>
      <c r="CR27" s="78">
        <f t="shared" si="98"/>
        <v>274000</v>
      </c>
      <c r="CS27" s="126">
        <v>274000</v>
      </c>
      <c r="CT27" s="126">
        <v>0</v>
      </c>
      <c r="CU27" s="78">
        <f t="shared" si="99"/>
        <v>171175.83</v>
      </c>
      <c r="CV27" s="126">
        <v>0</v>
      </c>
      <c r="CW27" s="126">
        <v>171175.83</v>
      </c>
      <c r="CX27" s="81">
        <f t="shared" si="143"/>
        <v>1.37</v>
      </c>
      <c r="CY27" s="81">
        <f t="shared" si="143"/>
        <v>1.37</v>
      </c>
      <c r="CZ27" s="81" t="str">
        <f t="shared" si="143"/>
        <v xml:space="preserve"> </v>
      </c>
      <c r="DA27" s="81">
        <f t="shared" si="101"/>
        <v>1.6006932754466563</v>
      </c>
      <c r="DB27" s="81" t="str">
        <f t="shared" si="101"/>
        <v xml:space="preserve"> </v>
      </c>
      <c r="DC27" s="81">
        <f t="shared" si="101"/>
        <v>0</v>
      </c>
      <c r="DD27" s="78">
        <f t="shared" si="122"/>
        <v>205000</v>
      </c>
      <c r="DE27" s="126">
        <v>170000</v>
      </c>
      <c r="DF27" s="126">
        <v>35000</v>
      </c>
      <c r="DG27" s="78">
        <f t="shared" si="102"/>
        <v>73176.69</v>
      </c>
      <c r="DH27" s="126">
        <v>65858.03</v>
      </c>
      <c r="DI27" s="126">
        <v>7318.66</v>
      </c>
      <c r="DJ27" s="78">
        <f t="shared" si="103"/>
        <v>1429507.49</v>
      </c>
      <c r="DK27" s="126">
        <v>1398749.59</v>
      </c>
      <c r="DL27" s="126">
        <v>30757.9</v>
      </c>
      <c r="DM27" s="81">
        <f>IF(DG27=0," ",IF(DG27/DD27*100&gt;200,"СВ.200",DG27/DD27))</f>
        <v>0.35695946341463414</v>
      </c>
      <c r="DN27" s="81">
        <f t="shared" si="104"/>
        <v>0.38740017647058822</v>
      </c>
      <c r="DO27" s="81">
        <f t="shared" si="104"/>
        <v>0.20910457142857142</v>
      </c>
      <c r="DP27" s="81">
        <f>IF(DJ27&lt;=0," ",IF(DG27&lt;=0," ",IF(DG27/DJ27*100&gt;200,"СВ.200",DG27/DJ27)))</f>
        <v>5.1190141018428663E-2</v>
      </c>
      <c r="DQ27" s="81">
        <f>IF(DK27&lt;=0," ",IF(DH27&lt;=0," ",IF(DH27/DK27*100&gt;200,"СВ.200",DH27/DK27)))</f>
        <v>4.7083502630374315E-2</v>
      </c>
      <c r="DR27" s="81">
        <f>IF(DL27&lt;=0," ",IF(DI27&lt;=0," ",IF(DI27/DL27*100&gt;200,"СВ.200",DI27/DL27)))</f>
        <v>0.2379440729048472</v>
      </c>
      <c r="DS27" s="278">
        <f t="shared" si="123"/>
        <v>138237.6</v>
      </c>
      <c r="DT27" s="126">
        <v>0</v>
      </c>
      <c r="DU27" s="126">
        <v>138237.6</v>
      </c>
      <c r="DV27" s="278">
        <f t="shared" si="124"/>
        <v>0</v>
      </c>
      <c r="DW27" s="126">
        <v>0</v>
      </c>
      <c r="DX27" s="126">
        <v>0</v>
      </c>
      <c r="DY27" s="278">
        <f t="shared" si="125"/>
        <v>61623</v>
      </c>
      <c r="DZ27" s="126">
        <v>0</v>
      </c>
      <c r="EA27" s="126">
        <v>61623</v>
      </c>
      <c r="EB27" s="81" t="str">
        <f t="shared" si="144"/>
        <v xml:space="preserve"> </v>
      </c>
      <c r="EC27" s="81" t="str">
        <f t="shared" si="141"/>
        <v xml:space="preserve"> </v>
      </c>
      <c r="ED27" s="81" t="str">
        <f t="shared" si="141"/>
        <v xml:space="preserve"> </v>
      </c>
      <c r="EE27" s="81">
        <f t="shared" si="107"/>
        <v>0</v>
      </c>
      <c r="EF27" s="81" t="str">
        <f t="shared" si="107"/>
        <v xml:space="preserve"> </v>
      </c>
      <c r="EG27" s="81">
        <f t="shared" si="107"/>
        <v>0</v>
      </c>
      <c r="EH27" s="78">
        <f t="shared" si="126"/>
        <v>75250</v>
      </c>
      <c r="EI27" s="126">
        <v>75250</v>
      </c>
      <c r="EJ27" s="126">
        <v>0</v>
      </c>
      <c r="EK27" s="78">
        <f t="shared" si="127"/>
        <v>79245.38</v>
      </c>
      <c r="EL27" s="126">
        <v>79245.38</v>
      </c>
      <c r="EM27" s="126">
        <v>0</v>
      </c>
      <c r="EN27" s="78">
        <f t="shared" si="128"/>
        <v>111341.81</v>
      </c>
      <c r="EO27" s="126">
        <v>111341.81</v>
      </c>
      <c r="EP27" s="126">
        <v>0</v>
      </c>
      <c r="EQ27" s="81">
        <f t="shared" si="108"/>
        <v>1.0530947508305648</v>
      </c>
      <c r="ER27" s="81">
        <f t="shared" si="109"/>
        <v>1.0530947508305648</v>
      </c>
      <c r="ES27" s="81" t="str">
        <f t="shared" si="109"/>
        <v xml:space="preserve"> </v>
      </c>
      <c r="ET27" s="81">
        <f t="shared" si="110"/>
        <v>0.7117306607463989</v>
      </c>
      <c r="EU27" s="81">
        <f t="shared" si="110"/>
        <v>0.7117306607463989</v>
      </c>
      <c r="EV27" s="81" t="str">
        <f t="shared" si="110"/>
        <v xml:space="preserve"> </v>
      </c>
      <c r="EW27" s="78">
        <f t="shared" si="129"/>
        <v>0</v>
      </c>
      <c r="EX27" s="126">
        <v>0</v>
      </c>
      <c r="EY27" s="126">
        <v>0</v>
      </c>
      <c r="EZ27" s="78">
        <f t="shared" si="130"/>
        <v>0</v>
      </c>
      <c r="FA27" s="126">
        <v>0</v>
      </c>
      <c r="FB27" s="126">
        <v>0</v>
      </c>
      <c r="FC27" s="78">
        <f t="shared" si="131"/>
        <v>0</v>
      </c>
      <c r="FD27" s="126">
        <v>0</v>
      </c>
      <c r="FE27" s="126">
        <v>0</v>
      </c>
      <c r="FF27" s="81" t="str">
        <f>IF(EW27=0," ",IF(EZ27/EW27*100&gt;200,"СВ.200",EZ27/EW27))</f>
        <v xml:space="preserve"> </v>
      </c>
      <c r="FG27" s="81" t="str">
        <f t="shared" si="111"/>
        <v xml:space="preserve"> </v>
      </c>
      <c r="FH27" s="81" t="str">
        <f t="shared" si="145"/>
        <v xml:space="preserve"> </v>
      </c>
      <c r="FI27" s="81" t="str">
        <f t="shared" ref="FI27:FK42" si="147">IF(EZ27&lt;0," ",IF(FC27&lt;0," ",IF(FC27=0," ",IF(EZ27/FC27*100&gt;200,"СВ.200",EZ27/FC27))))</f>
        <v xml:space="preserve"> </v>
      </c>
      <c r="FJ27" s="81" t="str">
        <f t="shared" si="133"/>
        <v xml:space="preserve"> </v>
      </c>
      <c r="FK27" s="81" t="str">
        <f t="shared" si="133"/>
        <v xml:space="preserve"> </v>
      </c>
      <c r="FL27" s="78">
        <f t="shared" si="134"/>
        <v>0</v>
      </c>
      <c r="FM27" s="78"/>
      <c r="FN27" s="83">
        <v>0</v>
      </c>
      <c r="FO27" s="78">
        <f t="shared" si="135"/>
        <v>0</v>
      </c>
      <c r="FP27" s="78"/>
      <c r="FQ27" s="83">
        <v>0</v>
      </c>
      <c r="FR27" s="78">
        <f t="shared" si="136"/>
        <v>0</v>
      </c>
      <c r="FS27" s="78"/>
      <c r="FT27" s="83">
        <v>0</v>
      </c>
      <c r="FU27" s="81" t="str">
        <f t="shared" si="35"/>
        <v xml:space="preserve"> </v>
      </c>
      <c r="FV27" s="81" t="str">
        <f t="shared" si="35"/>
        <v xml:space="preserve"> </v>
      </c>
      <c r="FW27" s="92" t="str">
        <f t="shared" si="35"/>
        <v xml:space="preserve"> </v>
      </c>
      <c r="FX27" s="81" t="str">
        <f t="shared" si="146"/>
        <v xml:space="preserve"> </v>
      </c>
      <c r="FY27" s="81" t="str">
        <f t="shared" si="137"/>
        <v xml:space="preserve"> </v>
      </c>
      <c r="FZ27" s="81" t="str">
        <f t="shared" si="137"/>
        <v xml:space="preserve"> </v>
      </c>
      <c r="GA27" s="279">
        <f>I27/'[1]исп.мун.образ01.07.2025-налогов'!I27</f>
        <v>0.15408535822598454</v>
      </c>
      <c r="GB27" s="280">
        <f>J27/'[1]исп.мун.образ01.07.2025-налогов'!J27</f>
        <v>0.20197522411521576</v>
      </c>
      <c r="GC27" s="280">
        <f>K27/'[1]исп.мун.образ01.07.2025-налогов'!K27</f>
        <v>5.7230127593423739E-2</v>
      </c>
      <c r="GD27" s="281">
        <f>F27/'[1]исп.мун.образ01.07.2025-налогов'!F27</f>
        <v>8.8750912049144356E-2</v>
      </c>
      <c r="GE27" s="280">
        <f>G27/'[1]исп.мун.образ01.07.2025-налогов'!G27</f>
        <v>0.10183889628111915</v>
      </c>
      <c r="GF27" s="280">
        <f>H27/'[1]исп.мун.образ01.07.2025-налогов'!H27</f>
        <v>6.5942774151794392E-2</v>
      </c>
      <c r="GG27" s="86">
        <f t="shared" si="37"/>
        <v>8.302276564639112E-2</v>
      </c>
      <c r="GH27" s="81">
        <f t="shared" si="37"/>
        <v>8.8477015453792093E-2</v>
      </c>
      <c r="GI27" s="81">
        <f t="shared" si="37"/>
        <v>4.4092455083568398E-2</v>
      </c>
      <c r="GJ27" s="86">
        <f t="shared" si="38"/>
        <v>9.8039531746052858E-4</v>
      </c>
      <c r="GK27" s="81">
        <f t="shared" si="38"/>
        <v>1.1111409756406634E-3</v>
      </c>
      <c r="GL27" s="81">
        <f t="shared" si="38"/>
        <v>6.2851837236639673E-4</v>
      </c>
      <c r="GM27" s="86">
        <f t="shared" si="73"/>
        <v>6.0798220069549297E-2</v>
      </c>
      <c r="GN27" s="81">
        <f t="shared" si="73"/>
        <v>6.9316227640270775E-2</v>
      </c>
      <c r="GO27" s="81" t="str">
        <f t="shared" si="73"/>
        <v xml:space="preserve"> </v>
      </c>
      <c r="GP27" s="86">
        <f t="shared" si="74"/>
        <v>0.14454722611990428</v>
      </c>
      <c r="GQ27" s="81">
        <f t="shared" si="74"/>
        <v>0.19825612202981943</v>
      </c>
      <c r="GR27" s="81" t="str">
        <f t="shared" si="74"/>
        <v xml:space="preserve"> </v>
      </c>
      <c r="GS27" s="86">
        <f t="shared" si="39"/>
        <v>5.3829208628180143E-2</v>
      </c>
      <c r="GT27" s="81" t="str">
        <f t="shared" si="39"/>
        <v xml:space="preserve"> </v>
      </c>
      <c r="GU27" s="81">
        <f t="shared" si="39"/>
        <v>0.43804113203558975</v>
      </c>
      <c r="GV27" s="86">
        <f t="shared" si="40"/>
        <v>0.12876441232105493</v>
      </c>
      <c r="GW27" s="81">
        <f t="shared" si="40"/>
        <v>0.17660894454691842</v>
      </c>
      <c r="GX27" s="81" t="str">
        <f t="shared" si="40"/>
        <v xml:space="preserve"> </v>
      </c>
      <c r="GY27" s="86">
        <f t="shared" si="41"/>
        <v>3.5013363274062667E-2</v>
      </c>
      <c r="GZ27" s="81">
        <f t="shared" si="41"/>
        <v>3.991883736695083E-2</v>
      </c>
      <c r="HA27" s="92" t="str">
        <f t="shared" si="41"/>
        <v xml:space="preserve"> </v>
      </c>
      <c r="HB27" s="86">
        <f t="shared" si="42"/>
        <v>3.7240820382695917E-2</v>
      </c>
      <c r="HC27" s="81">
        <f t="shared" si="42"/>
        <v>5.1078258839487148E-2</v>
      </c>
      <c r="HD27" s="81" t="str">
        <f t="shared" si="42"/>
        <v xml:space="preserve"> </v>
      </c>
      <c r="HE27" s="138"/>
      <c r="HF27" s="138"/>
      <c r="HG27" s="138"/>
      <c r="HH27" s="138"/>
      <c r="HI27" s="138"/>
      <c r="HJ27" s="138"/>
      <c r="HK27" s="138"/>
      <c r="HL27" s="138"/>
      <c r="HM27" s="138"/>
      <c r="HN27" s="138"/>
      <c r="HO27" s="138"/>
      <c r="HP27" s="138"/>
      <c r="HQ27" s="138"/>
      <c r="HR27" s="138"/>
      <c r="HS27" s="138"/>
      <c r="HT27" s="138"/>
      <c r="HU27" s="138"/>
      <c r="HV27" s="138"/>
      <c r="HW27" s="138"/>
      <c r="HX27" s="138"/>
      <c r="HY27" s="138"/>
      <c r="HZ27" s="138"/>
      <c r="IA27" s="138"/>
      <c r="IB27" s="138"/>
      <c r="IC27" s="138"/>
      <c r="ID27" s="138"/>
    </row>
    <row r="28" spans="1:238" s="91" customFormat="1" ht="15.75" outlineLevel="1" x14ac:dyDescent="0.2">
      <c r="A28" s="76">
        <v>17</v>
      </c>
      <c r="B28" s="77" t="s">
        <v>104</v>
      </c>
      <c r="C28" s="78">
        <f t="shared" si="112"/>
        <v>18574098.809999999</v>
      </c>
      <c r="D28" s="83">
        <v>16774406.24</v>
      </c>
      <c r="E28" s="83">
        <v>1799692.5699999998</v>
      </c>
      <c r="F28" s="78">
        <f t="shared" si="77"/>
        <v>7645132.1800000006</v>
      </c>
      <c r="G28" s="83">
        <v>7086499.8200000003</v>
      </c>
      <c r="H28" s="83">
        <v>558632.3600000001</v>
      </c>
      <c r="I28" s="78">
        <f t="shared" si="78"/>
        <v>11828516.079999998</v>
      </c>
      <c r="J28" s="83">
        <v>10716965.199999999</v>
      </c>
      <c r="K28" s="83">
        <v>1111550.8799999999</v>
      </c>
      <c r="L28" s="81">
        <f t="shared" si="79"/>
        <v>0.41160178257929714</v>
      </c>
      <c r="M28" s="81">
        <f t="shared" si="79"/>
        <v>0.42245905569531506</v>
      </c>
      <c r="N28" s="81">
        <f t="shared" si="79"/>
        <v>0.31040432644559962</v>
      </c>
      <c r="O28" s="81">
        <f t="shared" si="80"/>
        <v>0.64633062408619579</v>
      </c>
      <c r="P28" s="81">
        <f t="shared" si="80"/>
        <v>0.66124128311996389</v>
      </c>
      <c r="Q28" s="81">
        <f t="shared" si="80"/>
        <v>0.50257021073115449</v>
      </c>
      <c r="R28" s="78">
        <f t="shared" si="113"/>
        <v>7984000</v>
      </c>
      <c r="S28" s="126">
        <v>7410000</v>
      </c>
      <c r="T28" s="126">
        <v>574000</v>
      </c>
      <c r="U28" s="78">
        <f t="shared" si="81"/>
        <v>1489116.1500000001</v>
      </c>
      <c r="V28" s="126">
        <v>1267267.1100000001</v>
      </c>
      <c r="W28" s="126">
        <v>221849.03999999998</v>
      </c>
      <c r="X28" s="78">
        <f t="shared" si="82"/>
        <v>5049859.96</v>
      </c>
      <c r="Y28" s="126">
        <v>4743333.46</v>
      </c>
      <c r="Z28" s="126">
        <v>306526.5</v>
      </c>
      <c r="AA28" s="81">
        <f t="shared" si="83"/>
        <v>0.18651254383767538</v>
      </c>
      <c r="AB28" s="81">
        <f t="shared" si="83"/>
        <v>0.17102120242914981</v>
      </c>
      <c r="AC28" s="81">
        <f t="shared" si="83"/>
        <v>0.38649658536585363</v>
      </c>
      <c r="AD28" s="81">
        <f t="shared" ref="AD28:AF42" si="148">IF(X28=0," ",IF(U28/X28*100&gt;200,"СВ.200",U28/X28))</f>
        <v>0.2948826624491187</v>
      </c>
      <c r="AE28" s="81">
        <f t="shared" si="148"/>
        <v>0.26716804135461314</v>
      </c>
      <c r="AF28" s="81">
        <f t="shared" si="148"/>
        <v>0.72375158428390363</v>
      </c>
      <c r="AG28" s="78">
        <f t="shared" si="114"/>
        <v>45000</v>
      </c>
      <c r="AH28" s="126">
        <v>0</v>
      </c>
      <c r="AI28" s="126">
        <v>45000</v>
      </c>
      <c r="AJ28" s="78">
        <f t="shared" si="115"/>
        <v>4959.2</v>
      </c>
      <c r="AK28" s="126">
        <v>0</v>
      </c>
      <c r="AL28" s="126">
        <v>4959.2</v>
      </c>
      <c r="AM28" s="78">
        <v>31736.84</v>
      </c>
      <c r="AN28" s="126">
        <v>0</v>
      </c>
      <c r="AO28" s="126">
        <v>12279.33</v>
      </c>
      <c r="AP28" s="81">
        <f t="shared" si="85"/>
        <v>0.11020444444444444</v>
      </c>
      <c r="AQ28" s="81" t="str">
        <f t="shared" si="85"/>
        <v xml:space="preserve"> </v>
      </c>
      <c r="AR28" s="81">
        <f t="shared" si="85"/>
        <v>0.11020444444444444</v>
      </c>
      <c r="AS28" s="81">
        <f t="shared" ref="AS28:AU42" si="149">IF(AJ28=0," ",IF(AM28=0," ",IF(AJ28/AM28*100&gt;200,"СВ.200",AJ28/AM28)))</f>
        <v>0.15626004353300454</v>
      </c>
      <c r="AT28" s="81" t="str">
        <f t="shared" si="86"/>
        <v xml:space="preserve"> </v>
      </c>
      <c r="AU28" s="81">
        <f t="shared" si="86"/>
        <v>0.40386568322538768</v>
      </c>
      <c r="AV28" s="78">
        <f t="shared" si="116"/>
        <v>234624</v>
      </c>
      <c r="AW28" s="126">
        <v>216420</v>
      </c>
      <c r="AX28" s="126">
        <v>18204</v>
      </c>
      <c r="AY28" s="78">
        <f t="shared" si="87"/>
        <v>112519.21</v>
      </c>
      <c r="AZ28" s="126">
        <v>103417.21</v>
      </c>
      <c r="BA28" s="126">
        <v>9102</v>
      </c>
      <c r="BB28" s="78">
        <f t="shared" si="88"/>
        <v>82733.97</v>
      </c>
      <c r="BC28" s="126">
        <v>52277.73</v>
      </c>
      <c r="BD28" s="126">
        <v>30456.240000000002</v>
      </c>
      <c r="BE28" s="81">
        <f t="shared" si="89"/>
        <v>0.47957246487997818</v>
      </c>
      <c r="BF28" s="81">
        <f t="shared" si="90"/>
        <v>0.47785421864892341</v>
      </c>
      <c r="BG28" s="81">
        <f t="shared" si="90"/>
        <v>0.5</v>
      </c>
      <c r="BH28" s="81">
        <f t="shared" si="138"/>
        <v>1.3600122174724603</v>
      </c>
      <c r="BI28" s="81">
        <f t="shared" si="142"/>
        <v>1.9782268663922478</v>
      </c>
      <c r="BJ28" s="81">
        <f t="shared" si="139"/>
        <v>0.29885501296286082</v>
      </c>
      <c r="BK28" s="78">
        <f t="shared" si="117"/>
        <v>723841.24</v>
      </c>
      <c r="BL28" s="126">
        <v>723841.24</v>
      </c>
      <c r="BM28" s="126"/>
      <c r="BN28" s="78">
        <f t="shared" si="91"/>
        <v>607692.9</v>
      </c>
      <c r="BO28" s="126">
        <v>607692.9</v>
      </c>
      <c r="BP28" s="126"/>
      <c r="BQ28" s="78">
        <f t="shared" si="92"/>
        <v>303254.61</v>
      </c>
      <c r="BR28" s="126">
        <v>303254.61</v>
      </c>
      <c r="BS28" s="126"/>
      <c r="BT28" s="81">
        <f t="shared" si="93"/>
        <v>0.8395389298349456</v>
      </c>
      <c r="BU28" s="81">
        <f t="shared" si="94"/>
        <v>0.8395389298349456</v>
      </c>
      <c r="BV28" s="81" t="str">
        <f t="shared" si="94"/>
        <v xml:space="preserve"> </v>
      </c>
      <c r="BW28" s="81" t="str">
        <f t="shared" si="95"/>
        <v>СВ.200</v>
      </c>
      <c r="BX28" s="81" t="str">
        <f t="shared" si="95"/>
        <v>СВ.200</v>
      </c>
      <c r="BY28" s="81" t="str">
        <f t="shared" si="95"/>
        <v xml:space="preserve"> </v>
      </c>
      <c r="BZ28" s="78">
        <f t="shared" si="118"/>
        <v>7975000</v>
      </c>
      <c r="CA28" s="126">
        <v>7770000</v>
      </c>
      <c r="CB28" s="126">
        <v>205000</v>
      </c>
      <c r="CC28" s="78">
        <f t="shared" si="119"/>
        <v>4332878.46</v>
      </c>
      <c r="CD28" s="126">
        <v>4218116.24</v>
      </c>
      <c r="CE28" s="126">
        <v>114762.22</v>
      </c>
      <c r="CF28" s="78">
        <f t="shared" si="120"/>
        <v>5462825.0100000007</v>
      </c>
      <c r="CG28" s="126">
        <v>5270862.28</v>
      </c>
      <c r="CH28" s="126">
        <v>191962.73</v>
      </c>
      <c r="CI28" s="81">
        <f t="shared" si="96"/>
        <v>0.54330764388714736</v>
      </c>
      <c r="CJ28" s="81">
        <f t="shared" si="96"/>
        <v>0.54287210296010302</v>
      </c>
      <c r="CK28" s="81">
        <f>IF(CB28=0," ",IF(CE28/CB28*100&gt;200,"СВ.200",CE28/CB28))</f>
        <v>0.5598157073170732</v>
      </c>
      <c r="CL28" s="81">
        <f t="shared" si="97"/>
        <v>0.79315710315970733</v>
      </c>
      <c r="CM28" s="81">
        <f t="shared" si="97"/>
        <v>0.80027062289322426</v>
      </c>
      <c r="CN28" s="81">
        <f t="shared" si="97"/>
        <v>0.59783594450860333</v>
      </c>
      <c r="CO28" s="78">
        <f t="shared" si="121"/>
        <v>328875</v>
      </c>
      <c r="CP28" s="126">
        <v>300000</v>
      </c>
      <c r="CQ28" s="126">
        <v>28875</v>
      </c>
      <c r="CR28" s="78">
        <f t="shared" si="98"/>
        <v>500135.44</v>
      </c>
      <c r="CS28" s="126">
        <v>471260.44</v>
      </c>
      <c r="CT28" s="126">
        <v>28875</v>
      </c>
      <c r="CU28" s="78">
        <f t="shared" si="99"/>
        <v>0</v>
      </c>
      <c r="CV28" s="126">
        <v>0</v>
      </c>
      <c r="CW28" s="126">
        <v>0</v>
      </c>
      <c r="CX28" s="81">
        <f t="shared" si="143"/>
        <v>1.5207463017863929</v>
      </c>
      <c r="CY28" s="81">
        <f t="shared" si="143"/>
        <v>1.5708681333333334</v>
      </c>
      <c r="CZ28" s="81">
        <f t="shared" si="143"/>
        <v>1</v>
      </c>
      <c r="DA28" s="81" t="str">
        <f t="shared" si="101"/>
        <v xml:space="preserve"> </v>
      </c>
      <c r="DB28" s="81" t="str">
        <f t="shared" si="101"/>
        <v xml:space="preserve"> </v>
      </c>
      <c r="DC28" s="81" t="str">
        <f t="shared" si="101"/>
        <v xml:space="preserve"> </v>
      </c>
      <c r="DD28" s="78">
        <f t="shared" si="122"/>
        <v>150000</v>
      </c>
      <c r="DE28" s="126">
        <v>80000</v>
      </c>
      <c r="DF28" s="126">
        <v>70000</v>
      </c>
      <c r="DG28" s="78">
        <f t="shared" si="102"/>
        <v>333638.36</v>
      </c>
      <c r="DH28" s="126">
        <v>298427.08</v>
      </c>
      <c r="DI28" s="126">
        <v>35211.279999999999</v>
      </c>
      <c r="DJ28" s="78">
        <f t="shared" si="103"/>
        <v>287266.99</v>
      </c>
      <c r="DK28" s="126">
        <v>170369.71</v>
      </c>
      <c r="DL28" s="126">
        <v>116897.28</v>
      </c>
      <c r="DM28" s="81" t="str">
        <f t="shared" ref="DM28:DO38" si="150">IF(DG28=0," ",IF(DG28/DD28*100&gt;200,"СВ.200",DG28/DD28))</f>
        <v>СВ.200</v>
      </c>
      <c r="DN28" s="81" t="str">
        <f t="shared" si="150"/>
        <v>СВ.200</v>
      </c>
      <c r="DO28" s="81">
        <f t="shared" si="150"/>
        <v>0.50301828571428575</v>
      </c>
      <c r="DP28" s="81">
        <f t="shared" ref="DP28:DR42" si="151">IF(DJ28=0," ",IF(DG28/DJ28*100&gt;200,"СВ.200",DG28/DJ28))</f>
        <v>1.1614225498028854</v>
      </c>
      <c r="DQ28" s="81">
        <f t="shared" si="151"/>
        <v>1.7516439982201064</v>
      </c>
      <c r="DR28" s="81">
        <f t="shared" si="151"/>
        <v>0.30121556292841029</v>
      </c>
      <c r="DS28" s="278">
        <f t="shared" si="123"/>
        <v>0</v>
      </c>
      <c r="DT28" s="126">
        <v>0</v>
      </c>
      <c r="DU28" s="126">
        <v>0</v>
      </c>
      <c r="DV28" s="278">
        <f t="shared" si="124"/>
        <v>0</v>
      </c>
      <c r="DW28" s="126">
        <v>0</v>
      </c>
      <c r="DX28" s="126">
        <v>0</v>
      </c>
      <c r="DY28" s="278">
        <f t="shared" si="125"/>
        <v>388022.46</v>
      </c>
      <c r="DZ28" s="126">
        <v>0</v>
      </c>
      <c r="EA28" s="126">
        <v>388022.46</v>
      </c>
      <c r="EB28" s="81" t="str">
        <f t="shared" si="144"/>
        <v xml:space="preserve"> </v>
      </c>
      <c r="EC28" s="81" t="str">
        <f t="shared" si="141"/>
        <v xml:space="preserve"> </v>
      </c>
      <c r="ED28" s="81" t="str">
        <f t="shared" si="141"/>
        <v xml:space="preserve"> </v>
      </c>
      <c r="EE28" s="81">
        <f t="shared" si="107"/>
        <v>0</v>
      </c>
      <c r="EF28" s="81" t="str">
        <f t="shared" si="107"/>
        <v xml:space="preserve"> </v>
      </c>
      <c r="EG28" s="81">
        <f t="shared" si="107"/>
        <v>0</v>
      </c>
      <c r="EH28" s="78">
        <f t="shared" si="126"/>
        <v>184145</v>
      </c>
      <c r="EI28" s="126">
        <v>184145</v>
      </c>
      <c r="EJ28" s="126">
        <v>0</v>
      </c>
      <c r="EK28" s="78">
        <f t="shared" si="127"/>
        <v>68153.33</v>
      </c>
      <c r="EL28" s="126">
        <v>68153.33</v>
      </c>
      <c r="EM28" s="126">
        <v>0</v>
      </c>
      <c r="EN28" s="78">
        <f t="shared" si="128"/>
        <v>131512.79</v>
      </c>
      <c r="EO28" s="126">
        <v>131512.79</v>
      </c>
      <c r="EP28" s="126">
        <v>0</v>
      </c>
      <c r="EQ28" s="81">
        <f t="shared" si="108"/>
        <v>0.37010687230171874</v>
      </c>
      <c r="ER28" s="81">
        <f t="shared" si="109"/>
        <v>0.37010687230171874</v>
      </c>
      <c r="ES28" s="81" t="str">
        <f t="shared" si="109"/>
        <v xml:space="preserve"> </v>
      </c>
      <c r="ET28" s="81">
        <f t="shared" si="110"/>
        <v>0.5182258698944795</v>
      </c>
      <c r="EU28" s="81">
        <f t="shared" si="110"/>
        <v>0.5182258698944795</v>
      </c>
      <c r="EV28" s="81" t="str">
        <f t="shared" si="110"/>
        <v xml:space="preserve"> </v>
      </c>
      <c r="EW28" s="78">
        <f t="shared" si="129"/>
        <v>0</v>
      </c>
      <c r="EX28" s="126">
        <v>0</v>
      </c>
      <c r="EY28" s="126">
        <v>0</v>
      </c>
      <c r="EZ28" s="78">
        <f t="shared" si="130"/>
        <v>0</v>
      </c>
      <c r="FA28" s="126">
        <v>0</v>
      </c>
      <c r="FB28" s="126">
        <v>0</v>
      </c>
      <c r="FC28" s="78">
        <f t="shared" si="131"/>
        <v>0</v>
      </c>
      <c r="FD28" s="126">
        <v>0</v>
      </c>
      <c r="FE28" s="126">
        <v>0</v>
      </c>
      <c r="FF28" s="81" t="str">
        <f>IF(EW28=0," ",IF(EZ28/EW28*100&gt;200,"СВ.200",EZ28/EW28))</f>
        <v xml:space="preserve"> </v>
      </c>
      <c r="FG28" s="81" t="str">
        <f t="shared" si="111"/>
        <v xml:space="preserve"> </v>
      </c>
      <c r="FH28" s="81" t="str">
        <f t="shared" si="145"/>
        <v xml:space="preserve"> </v>
      </c>
      <c r="FI28" s="81" t="str">
        <f t="shared" si="147"/>
        <v xml:space="preserve"> </v>
      </c>
      <c r="FJ28" s="81" t="str">
        <f t="shared" si="133"/>
        <v xml:space="preserve"> </v>
      </c>
      <c r="FK28" s="81" t="str">
        <f t="shared" si="133"/>
        <v xml:space="preserve"> </v>
      </c>
      <c r="FL28" s="78">
        <f t="shared" si="134"/>
        <v>748613.57</v>
      </c>
      <c r="FM28" s="78"/>
      <c r="FN28" s="83">
        <v>748613.57</v>
      </c>
      <c r="FO28" s="78">
        <f t="shared" si="135"/>
        <v>72082</v>
      </c>
      <c r="FP28" s="78"/>
      <c r="FQ28" s="83">
        <v>72082</v>
      </c>
      <c r="FR28" s="78">
        <f t="shared" si="136"/>
        <v>16000</v>
      </c>
      <c r="FS28" s="78"/>
      <c r="FT28" s="83">
        <v>16000</v>
      </c>
      <c r="FU28" s="81">
        <f t="shared" si="35"/>
        <v>9.6287327519323493E-2</v>
      </c>
      <c r="FV28" s="81" t="str">
        <f t="shared" si="35"/>
        <v xml:space="preserve"> </v>
      </c>
      <c r="FW28" s="92">
        <f t="shared" si="35"/>
        <v>9.6287327519323493E-2</v>
      </c>
      <c r="FX28" s="81" t="str">
        <f t="shared" si="146"/>
        <v>СВ.200</v>
      </c>
      <c r="FY28" s="81" t="str">
        <f t="shared" si="137"/>
        <v xml:space="preserve"> </v>
      </c>
      <c r="FZ28" s="81" t="str">
        <f t="shared" si="137"/>
        <v>СВ.200</v>
      </c>
      <c r="GA28" s="279">
        <f>I28/'[1]исп.мун.образ01.07.2025-налогов'!I28</f>
        <v>0.18622157974962794</v>
      </c>
      <c r="GB28" s="280">
        <f>J28/'[1]исп.мун.образ01.07.2025-налогов'!J28</f>
        <v>0.2443427737177051</v>
      </c>
      <c r="GC28" s="280">
        <f>K28/'[1]исп.мун.образ01.07.2025-налогов'!K28</f>
        <v>5.6544078624737752E-2</v>
      </c>
      <c r="GD28" s="281">
        <f>F28/'[1]исп.мун.образ01.07.2025-налогов'!F28</f>
        <v>0.10610253671875057</v>
      </c>
      <c r="GE28" s="280">
        <f>G28/'[1]исп.мун.образ01.07.2025-налогов'!G28</f>
        <v>0.13768518881316091</v>
      </c>
      <c r="GF28" s="280">
        <f>H28/'[1]исп.мун.образ01.07.2025-налогов'!H28</f>
        <v>2.7137404318033867E-2</v>
      </c>
      <c r="GG28" s="86">
        <f t="shared" si="37"/>
        <v>0.42692252568675554</v>
      </c>
      <c r="GH28" s="81">
        <f t="shared" si="37"/>
        <v>0.44260043505599889</v>
      </c>
      <c r="GI28" s="81">
        <f t="shared" si="37"/>
        <v>0.27576470453606228</v>
      </c>
      <c r="GJ28" s="86">
        <f t="shared" si="38"/>
        <v>0.19477964735463868</v>
      </c>
      <c r="GK28" s="81">
        <f t="shared" si="38"/>
        <v>0.17882835563241431</v>
      </c>
      <c r="GL28" s="81">
        <f t="shared" si="38"/>
        <v>0.39712887380888556</v>
      </c>
      <c r="GM28" s="86">
        <f t="shared" si="73"/>
        <v>6.9944504822451077E-3</v>
      </c>
      <c r="GN28" s="81">
        <f t="shared" si="73"/>
        <v>4.8780348750222689E-3</v>
      </c>
      <c r="GO28" s="81">
        <f t="shared" si="73"/>
        <v>2.7399771389682141E-2</v>
      </c>
      <c r="GP28" s="86">
        <f t="shared" si="74"/>
        <v>1.4717758614344847E-2</v>
      </c>
      <c r="GQ28" s="81">
        <f t="shared" si="74"/>
        <v>1.4593552900139636E-2</v>
      </c>
      <c r="GR28" s="81">
        <f t="shared" si="74"/>
        <v>1.6293363313217298E-2</v>
      </c>
      <c r="GS28" s="86" t="str">
        <f t="shared" si="39"/>
        <v xml:space="preserve"> </v>
      </c>
      <c r="GT28" s="81" t="str">
        <f t="shared" si="39"/>
        <v xml:space="preserve"> </v>
      </c>
      <c r="GU28" s="81" t="str">
        <f t="shared" si="39"/>
        <v xml:space="preserve"> </v>
      </c>
      <c r="GV28" s="86">
        <f t="shared" si="40"/>
        <v>6.5418808756292815E-2</v>
      </c>
      <c r="GW28" s="81">
        <f t="shared" si="40"/>
        <v>6.6501157407776526E-2</v>
      </c>
      <c r="GX28" s="81">
        <f t="shared" si="40"/>
        <v>5.1688734966946766E-2</v>
      </c>
      <c r="GY28" s="86">
        <f t="shared" si="41"/>
        <v>1.1118283063618241E-2</v>
      </c>
      <c r="GZ28" s="81">
        <f t="shared" si="41"/>
        <v>1.2271458154963498E-2</v>
      </c>
      <c r="HA28" s="92" t="str">
        <f t="shared" si="41"/>
        <v xml:space="preserve"> </v>
      </c>
      <c r="HB28" s="86">
        <f t="shared" si="42"/>
        <v>8.9146045346726755E-3</v>
      </c>
      <c r="HC28" s="81">
        <f t="shared" si="42"/>
        <v>9.6173473126539913E-3</v>
      </c>
      <c r="HD28" s="81" t="str">
        <f t="shared" si="42"/>
        <v xml:space="preserve"> </v>
      </c>
      <c r="HE28" s="138"/>
      <c r="HF28" s="138"/>
      <c r="HG28" s="138"/>
      <c r="HH28" s="138"/>
      <c r="HI28" s="138"/>
      <c r="HJ28" s="138"/>
      <c r="HK28" s="138"/>
      <c r="HL28" s="138"/>
      <c r="HM28" s="138"/>
      <c r="HN28" s="138"/>
      <c r="HO28" s="138"/>
      <c r="HP28" s="138"/>
      <c r="HQ28" s="138"/>
      <c r="HR28" s="138"/>
      <c r="HS28" s="138"/>
      <c r="HT28" s="138"/>
      <c r="HU28" s="138"/>
      <c r="HV28" s="138"/>
      <c r="HW28" s="138"/>
      <c r="HX28" s="138"/>
      <c r="HY28" s="138"/>
      <c r="HZ28" s="138"/>
      <c r="IA28" s="138"/>
      <c r="IB28" s="138"/>
      <c r="IC28" s="138"/>
      <c r="ID28" s="138"/>
    </row>
    <row r="29" spans="1:238" s="91" customFormat="1" ht="15.75" outlineLevel="1" x14ac:dyDescent="0.2">
      <c r="A29" s="76">
        <v>18</v>
      </c>
      <c r="B29" s="77" t="s">
        <v>105</v>
      </c>
      <c r="C29" s="78">
        <f t="shared" si="112"/>
        <v>5305018.12</v>
      </c>
      <c r="D29" s="83">
        <v>3549107.77</v>
      </c>
      <c r="E29" s="83">
        <v>1755910.35</v>
      </c>
      <c r="F29" s="78">
        <f t="shared" si="77"/>
        <v>2403237.7599999998</v>
      </c>
      <c r="G29" s="83">
        <v>1568948.96</v>
      </c>
      <c r="H29" s="83">
        <v>834288.8</v>
      </c>
      <c r="I29" s="78">
        <f t="shared" si="78"/>
        <v>2025572.52</v>
      </c>
      <c r="J29" s="83">
        <v>1428981.76</v>
      </c>
      <c r="K29" s="83">
        <v>596590.76</v>
      </c>
      <c r="L29" s="81">
        <f t="shared" si="79"/>
        <v>0.45301216803383881</v>
      </c>
      <c r="M29" s="81">
        <f t="shared" si="79"/>
        <v>0.4420685596707028</v>
      </c>
      <c r="N29" s="81">
        <f t="shared" si="79"/>
        <v>0.47513177423892966</v>
      </c>
      <c r="O29" s="81">
        <f t="shared" si="80"/>
        <v>1.186448639222258</v>
      </c>
      <c r="P29" s="81">
        <f t="shared" si="80"/>
        <v>1.0979489059398491</v>
      </c>
      <c r="Q29" s="81">
        <f t="shared" si="80"/>
        <v>1.39842729042602</v>
      </c>
      <c r="R29" s="78">
        <f>S29+T29</f>
        <v>232000</v>
      </c>
      <c r="S29" s="126">
        <v>132000</v>
      </c>
      <c r="T29" s="126">
        <v>100000</v>
      </c>
      <c r="U29" s="78">
        <f t="shared" si="81"/>
        <v>84058.42</v>
      </c>
      <c r="V29" s="126">
        <v>82911.31</v>
      </c>
      <c r="W29" s="126">
        <v>1147.1099999999999</v>
      </c>
      <c r="X29" s="78">
        <f t="shared" si="82"/>
        <v>106083.51999999999</v>
      </c>
      <c r="Y29" s="126">
        <v>69800.14</v>
      </c>
      <c r="Z29" s="126">
        <v>36283.379999999997</v>
      </c>
      <c r="AA29" s="81">
        <f t="shared" si="83"/>
        <v>0.36232077586206896</v>
      </c>
      <c r="AB29" s="81">
        <f t="shared" si="83"/>
        <v>0.62811598484848485</v>
      </c>
      <c r="AC29" s="81">
        <f t="shared" si="83"/>
        <v>1.14711E-2</v>
      </c>
      <c r="AD29" s="81">
        <f t="shared" si="148"/>
        <v>0.79237962692037378</v>
      </c>
      <c r="AE29" s="81">
        <f t="shared" si="148"/>
        <v>1.1878387349939412</v>
      </c>
      <c r="AF29" s="81">
        <f t="shared" si="148"/>
        <v>3.161530155128877E-2</v>
      </c>
      <c r="AG29" s="78">
        <f t="shared" si="114"/>
        <v>666645.65</v>
      </c>
      <c r="AH29" s="126">
        <v>150000</v>
      </c>
      <c r="AI29" s="126">
        <v>516645.65</v>
      </c>
      <c r="AJ29" s="78">
        <f t="shared" si="115"/>
        <v>298845</v>
      </c>
      <c r="AK29" s="126">
        <v>0</v>
      </c>
      <c r="AL29" s="126">
        <v>298845</v>
      </c>
      <c r="AM29" s="78">
        <v>0</v>
      </c>
      <c r="AN29" s="126">
        <v>339.54</v>
      </c>
      <c r="AO29" s="126">
        <v>50000</v>
      </c>
      <c r="AP29" s="81">
        <f t="shared" si="85"/>
        <v>0.44828163207845123</v>
      </c>
      <c r="AQ29" s="81" t="str">
        <f t="shared" si="85"/>
        <v xml:space="preserve"> </v>
      </c>
      <c r="AR29" s="81">
        <f t="shared" si="85"/>
        <v>0.57843320658946806</v>
      </c>
      <c r="AS29" s="81" t="str">
        <f t="shared" si="149"/>
        <v xml:space="preserve"> </v>
      </c>
      <c r="AT29" s="81" t="str">
        <f t="shared" si="86"/>
        <v xml:space="preserve"> </v>
      </c>
      <c r="AU29" s="81" t="str">
        <f t="shared" si="86"/>
        <v>СВ.200</v>
      </c>
      <c r="AV29" s="78">
        <f t="shared" si="116"/>
        <v>543033</v>
      </c>
      <c r="AW29" s="126">
        <v>543033</v>
      </c>
      <c r="AX29" s="126">
        <v>0</v>
      </c>
      <c r="AY29" s="78">
        <f t="shared" si="87"/>
        <v>371077.56</v>
      </c>
      <c r="AZ29" s="126">
        <v>371077.56</v>
      </c>
      <c r="BA29" s="126">
        <v>0</v>
      </c>
      <c r="BB29" s="78">
        <f t="shared" si="88"/>
        <v>132609.46</v>
      </c>
      <c r="BC29" s="126">
        <v>132609.46</v>
      </c>
      <c r="BD29" s="126">
        <v>0</v>
      </c>
      <c r="BE29" s="81">
        <f t="shared" si="89"/>
        <v>0.68334255929197674</v>
      </c>
      <c r="BF29" s="81">
        <f t="shared" si="90"/>
        <v>0.68334255929197674</v>
      </c>
      <c r="BG29" s="81" t="str">
        <f t="shared" si="90"/>
        <v xml:space="preserve"> </v>
      </c>
      <c r="BH29" s="81" t="str">
        <f t="shared" si="138"/>
        <v>СВ.200</v>
      </c>
      <c r="BI29" s="81" t="str">
        <f t="shared" si="142"/>
        <v>СВ.200</v>
      </c>
      <c r="BJ29" s="81" t="str">
        <f t="shared" si="139"/>
        <v xml:space="preserve"> </v>
      </c>
      <c r="BK29" s="78">
        <f t="shared" si="117"/>
        <v>8365</v>
      </c>
      <c r="BL29" s="126">
        <v>8365</v>
      </c>
      <c r="BM29" s="126"/>
      <c r="BN29" s="78">
        <f t="shared" si="91"/>
        <v>7759.19</v>
      </c>
      <c r="BO29" s="126">
        <v>7759.19</v>
      </c>
      <c r="BP29" s="126"/>
      <c r="BQ29" s="78">
        <f t="shared" si="92"/>
        <v>399.95</v>
      </c>
      <c r="BR29" s="126">
        <v>399.95</v>
      </c>
      <c r="BS29" s="126"/>
      <c r="BT29" s="81">
        <f t="shared" si="93"/>
        <v>0.92757800358637177</v>
      </c>
      <c r="BU29" s="81">
        <f t="shared" si="94"/>
        <v>0.92757800358637177</v>
      </c>
      <c r="BV29" s="81" t="str">
        <f t="shared" si="94"/>
        <v xml:space="preserve"> </v>
      </c>
      <c r="BW29" s="81" t="str">
        <f t="shared" si="95"/>
        <v>СВ.200</v>
      </c>
      <c r="BX29" s="81" t="str">
        <f t="shared" si="95"/>
        <v>СВ.200</v>
      </c>
      <c r="BY29" s="81" t="str">
        <f t="shared" si="95"/>
        <v xml:space="preserve"> </v>
      </c>
      <c r="BZ29" s="78">
        <f t="shared" si="118"/>
        <v>1985135</v>
      </c>
      <c r="CA29" s="126">
        <v>1081500</v>
      </c>
      <c r="CB29" s="126">
        <v>903635</v>
      </c>
      <c r="CC29" s="78">
        <f t="shared" si="119"/>
        <v>944041.24</v>
      </c>
      <c r="CD29" s="126">
        <v>502059.74</v>
      </c>
      <c r="CE29" s="126">
        <v>441981.5</v>
      </c>
      <c r="CF29" s="78">
        <f t="shared" si="120"/>
        <v>821167.02</v>
      </c>
      <c r="CG29" s="126">
        <v>522330.4</v>
      </c>
      <c r="CH29" s="126">
        <v>298836.62</v>
      </c>
      <c r="CI29" s="81">
        <f t="shared" si="96"/>
        <v>0.47555518390436924</v>
      </c>
      <c r="CJ29" s="81">
        <f t="shared" si="96"/>
        <v>0.4642253721682848</v>
      </c>
      <c r="CK29" s="81">
        <f>IF(CB29=0," ",IF(CE29/CB29*100&gt;200,"СВ.200",CE29/CB29))</f>
        <v>0.48911507411731509</v>
      </c>
      <c r="CL29" s="81">
        <f t="shared" si="97"/>
        <v>1.1496336518726726</v>
      </c>
      <c r="CM29" s="81">
        <f t="shared" si="97"/>
        <v>0.96119188161362989</v>
      </c>
      <c r="CN29" s="81">
        <f t="shared" si="97"/>
        <v>1.4790071578242319</v>
      </c>
      <c r="CO29" s="78">
        <f t="shared" si="121"/>
        <v>0</v>
      </c>
      <c r="CP29" s="126">
        <v>0</v>
      </c>
      <c r="CQ29" s="126">
        <v>0</v>
      </c>
      <c r="CR29" s="78">
        <f t="shared" si="98"/>
        <v>0</v>
      </c>
      <c r="CS29" s="126">
        <v>0</v>
      </c>
      <c r="CT29" s="126">
        <v>0</v>
      </c>
      <c r="CU29" s="78">
        <f t="shared" si="99"/>
        <v>1000</v>
      </c>
      <c r="CV29" s="126">
        <v>0</v>
      </c>
      <c r="CW29" s="126">
        <v>1000</v>
      </c>
      <c r="CX29" s="81" t="str">
        <f t="shared" si="143"/>
        <v xml:space="preserve"> </v>
      </c>
      <c r="CY29" s="81" t="str">
        <f t="shared" si="143"/>
        <v xml:space="preserve"> </v>
      </c>
      <c r="CZ29" s="81" t="str">
        <f t="shared" si="143"/>
        <v xml:space="preserve"> </v>
      </c>
      <c r="DA29" s="81">
        <f t="shared" si="101"/>
        <v>0</v>
      </c>
      <c r="DB29" s="81" t="str">
        <f t="shared" si="101"/>
        <v xml:space="preserve"> </v>
      </c>
      <c r="DC29" s="81">
        <f t="shared" si="101"/>
        <v>0</v>
      </c>
      <c r="DD29" s="78">
        <f t="shared" si="122"/>
        <v>106000</v>
      </c>
      <c r="DE29" s="126">
        <v>56000</v>
      </c>
      <c r="DF29" s="126">
        <v>50000</v>
      </c>
      <c r="DG29" s="78">
        <f t="shared" si="102"/>
        <v>96821.95</v>
      </c>
      <c r="DH29" s="126">
        <v>71840.95</v>
      </c>
      <c r="DI29" s="126">
        <v>24981</v>
      </c>
      <c r="DJ29" s="78">
        <f t="shared" si="103"/>
        <v>94074.709999999992</v>
      </c>
      <c r="DK29" s="126">
        <v>48490.43</v>
      </c>
      <c r="DL29" s="126">
        <v>45584.28</v>
      </c>
      <c r="DM29" s="81">
        <f t="shared" si="150"/>
        <v>0.91341462264150941</v>
      </c>
      <c r="DN29" s="81">
        <f t="shared" si="150"/>
        <v>1.2828741071428571</v>
      </c>
      <c r="DO29" s="81">
        <f t="shared" si="150"/>
        <v>0.49962000000000001</v>
      </c>
      <c r="DP29" s="81">
        <f t="shared" si="151"/>
        <v>1.0292027474759158</v>
      </c>
      <c r="DQ29" s="81">
        <f t="shared" si="151"/>
        <v>1.4815490396764888</v>
      </c>
      <c r="DR29" s="81">
        <f t="shared" si="151"/>
        <v>0.54801786931810703</v>
      </c>
      <c r="DS29" s="278">
        <f t="shared" si="123"/>
        <v>0</v>
      </c>
      <c r="DT29" s="126">
        <v>0</v>
      </c>
      <c r="DU29" s="126">
        <v>0</v>
      </c>
      <c r="DV29" s="278">
        <f t="shared" si="124"/>
        <v>0</v>
      </c>
      <c r="DW29" s="126">
        <v>0</v>
      </c>
      <c r="DX29" s="126">
        <v>0</v>
      </c>
      <c r="DY29" s="278">
        <f t="shared" si="125"/>
        <v>53350</v>
      </c>
      <c r="DZ29" s="126">
        <v>0</v>
      </c>
      <c r="EA29" s="126">
        <v>53350</v>
      </c>
      <c r="EB29" s="81" t="str">
        <f t="shared" si="144"/>
        <v xml:space="preserve"> </v>
      </c>
      <c r="EC29" s="81" t="str">
        <f t="shared" si="141"/>
        <v xml:space="preserve"> </v>
      </c>
      <c r="ED29" s="81" t="str">
        <f t="shared" si="141"/>
        <v xml:space="preserve"> </v>
      </c>
      <c r="EE29" s="81">
        <f t="shared" si="107"/>
        <v>0</v>
      </c>
      <c r="EF29" s="81" t="str">
        <f t="shared" si="107"/>
        <v xml:space="preserve"> </v>
      </c>
      <c r="EG29" s="81">
        <f t="shared" si="107"/>
        <v>0</v>
      </c>
      <c r="EH29" s="78">
        <f t="shared" si="126"/>
        <v>160125</v>
      </c>
      <c r="EI29" s="126">
        <v>160125</v>
      </c>
      <c r="EJ29" s="126">
        <v>0</v>
      </c>
      <c r="EK29" s="78">
        <f t="shared" si="127"/>
        <v>55250.19</v>
      </c>
      <c r="EL29" s="126">
        <v>55250.19</v>
      </c>
      <c r="EM29" s="126">
        <v>0</v>
      </c>
      <c r="EN29" s="78">
        <f t="shared" si="128"/>
        <v>145579.54999999999</v>
      </c>
      <c r="EO29" s="126">
        <v>145579.54999999999</v>
      </c>
      <c r="EP29" s="126">
        <v>0</v>
      </c>
      <c r="EQ29" s="81">
        <f t="shared" si="108"/>
        <v>0.34504412177985949</v>
      </c>
      <c r="ER29" s="81">
        <f t="shared" si="109"/>
        <v>0.34504412177985949</v>
      </c>
      <c r="ES29" s="81" t="str">
        <f t="shared" si="109"/>
        <v xml:space="preserve"> </v>
      </c>
      <c r="ET29" s="81">
        <f t="shared" si="110"/>
        <v>0.37951889533935229</v>
      </c>
      <c r="EU29" s="81">
        <f t="shared" si="110"/>
        <v>0.37951889533935229</v>
      </c>
      <c r="EV29" s="81" t="str">
        <f t="shared" si="110"/>
        <v xml:space="preserve"> </v>
      </c>
      <c r="EW29" s="78">
        <f t="shared" si="129"/>
        <v>1518084.77</v>
      </c>
      <c r="EX29" s="126">
        <v>1418084.77</v>
      </c>
      <c r="EY29" s="126">
        <v>100000</v>
      </c>
      <c r="EZ29" s="78">
        <f t="shared" si="130"/>
        <v>562437.81000000006</v>
      </c>
      <c r="FA29" s="126">
        <v>516153.62</v>
      </c>
      <c r="FB29" s="126">
        <v>46284.19</v>
      </c>
      <c r="FC29" s="78">
        <f t="shared" si="131"/>
        <v>551396.71</v>
      </c>
      <c r="FD29" s="126">
        <v>509432.29</v>
      </c>
      <c r="FE29" s="126">
        <v>41964.42</v>
      </c>
      <c r="FF29" s="81">
        <f>IF(EW29=0," ",IF(EZ29/EW29*100&gt;200,"СВ.200",EZ29/EW29))</f>
        <v>0.37049170185667568</v>
      </c>
      <c r="FG29" s="81">
        <f t="shared" si="111"/>
        <v>0.36397938326352663</v>
      </c>
      <c r="FH29" s="81" t="str">
        <f t="shared" si="145"/>
        <v>СВ.200</v>
      </c>
      <c r="FI29" s="81">
        <f t="shared" si="147"/>
        <v>1.0200238771827277</v>
      </c>
      <c r="FJ29" s="81">
        <f t="shared" si="133"/>
        <v>1.0131937651616076</v>
      </c>
      <c r="FK29" s="81">
        <f t="shared" si="133"/>
        <v>1.1029388705956142</v>
      </c>
      <c r="FL29" s="78">
        <f t="shared" si="134"/>
        <v>85629.7</v>
      </c>
      <c r="FM29" s="78"/>
      <c r="FN29" s="83">
        <v>85629.7</v>
      </c>
      <c r="FO29" s="78">
        <f t="shared" si="135"/>
        <v>21050</v>
      </c>
      <c r="FP29" s="78"/>
      <c r="FQ29" s="83">
        <v>21050</v>
      </c>
      <c r="FR29" s="78">
        <f t="shared" si="136"/>
        <v>49114.7</v>
      </c>
      <c r="FS29" s="78"/>
      <c r="FT29" s="83">
        <v>49114.7</v>
      </c>
      <c r="FU29" s="81">
        <f t="shared" si="35"/>
        <v>0.24582592254790103</v>
      </c>
      <c r="FV29" s="81" t="str">
        <f t="shared" si="35"/>
        <v xml:space="preserve"> </v>
      </c>
      <c r="FW29" s="92">
        <f t="shared" si="35"/>
        <v>0.24582592254790103</v>
      </c>
      <c r="FX29" s="81">
        <f t="shared" si="146"/>
        <v>0.42858858956687107</v>
      </c>
      <c r="FY29" s="81" t="str">
        <f t="shared" si="137"/>
        <v xml:space="preserve"> </v>
      </c>
      <c r="FZ29" s="81">
        <f t="shared" si="137"/>
        <v>0.42858858956687107</v>
      </c>
      <c r="GA29" s="279">
        <f>I29/'[1]исп.мун.образ01.07.2025-налогов'!I29</f>
        <v>9.8574692753233037E-2</v>
      </c>
      <c r="GB29" s="280">
        <f>J29/'[1]исп.мун.образ01.07.2025-налогов'!J29</f>
        <v>0.12677988319216593</v>
      </c>
      <c r="GC29" s="280">
        <f>K29/'[1]исп.мун.образ01.07.2025-налогов'!K29</f>
        <v>6.4306884847532983E-2</v>
      </c>
      <c r="GD29" s="281">
        <f>F29/'[1]исп.мун.образ01.07.2025-налогов'!F29</f>
        <v>0.10853959651595392</v>
      </c>
      <c r="GE29" s="280">
        <f>G29/'[1]исп.мун.образ01.07.2025-налогов'!G29</f>
        <v>0.13002033569286511</v>
      </c>
      <c r="GF29" s="280">
        <f>H29/'[1]исп.мун.образ01.07.2025-налогов'!H29</f>
        <v>8.2810897220243943E-2</v>
      </c>
      <c r="GG29" s="86">
        <f t="shared" si="37"/>
        <v>5.2372116501659488E-2</v>
      </c>
      <c r="GH29" s="81">
        <f t="shared" si="37"/>
        <v>4.884606784624039E-2</v>
      </c>
      <c r="GI29" s="81">
        <f t="shared" si="37"/>
        <v>6.0817871198675613E-2</v>
      </c>
      <c r="GJ29" s="86">
        <f t="shared" si="38"/>
        <v>3.4977155152555527E-2</v>
      </c>
      <c r="GK29" s="81">
        <f t="shared" si="38"/>
        <v>5.2845128881694153E-2</v>
      </c>
      <c r="GL29" s="81">
        <f t="shared" si="38"/>
        <v>1.374955530986392E-3</v>
      </c>
      <c r="GM29" s="86">
        <f t="shared" si="73"/>
        <v>6.5467643686240362E-2</v>
      </c>
      <c r="GN29" s="81">
        <f t="shared" si="73"/>
        <v>9.279996687991314E-2</v>
      </c>
      <c r="GO29" s="81" t="str">
        <f t="shared" si="73"/>
        <v xml:space="preserve"> </v>
      </c>
      <c r="GP29" s="86">
        <f t="shared" si="74"/>
        <v>0.15440734419885283</v>
      </c>
      <c r="GQ29" s="81">
        <f t="shared" si="74"/>
        <v>0.23651346822652536</v>
      </c>
      <c r="GR29" s="81" t="str">
        <f t="shared" si="74"/>
        <v xml:space="preserve"> </v>
      </c>
      <c r="GS29" s="86">
        <f t="shared" si="39"/>
        <v>4.9368758221502731E-4</v>
      </c>
      <c r="GT29" s="81" t="str">
        <f t="shared" si="39"/>
        <v xml:space="preserve"> </v>
      </c>
      <c r="GU29" s="81">
        <f t="shared" si="39"/>
        <v>1.6761908950785626E-3</v>
      </c>
      <c r="GV29" s="86" t="str">
        <f t="shared" si="40"/>
        <v xml:space="preserve"> </v>
      </c>
      <c r="GW29" s="81" t="str">
        <f t="shared" si="40"/>
        <v xml:space="preserve"> </v>
      </c>
      <c r="GX29" s="81" t="str">
        <f t="shared" si="40"/>
        <v xml:space="preserve"> </v>
      </c>
      <c r="GY29" s="86">
        <f t="shared" si="41"/>
        <v>7.187081605945167E-2</v>
      </c>
      <c r="GZ29" s="81">
        <f t="shared" si="41"/>
        <v>0.1018764228313173</v>
      </c>
      <c r="HA29" s="92" t="str">
        <f t="shared" si="41"/>
        <v xml:space="preserve"> </v>
      </c>
      <c r="HB29" s="86">
        <f t="shared" si="42"/>
        <v>2.2989897595483855E-2</v>
      </c>
      <c r="HC29" s="81">
        <f t="shared" si="42"/>
        <v>3.52147784335827E-2</v>
      </c>
      <c r="HD29" s="81" t="str">
        <f t="shared" si="42"/>
        <v xml:space="preserve"> </v>
      </c>
      <c r="HE29" s="138"/>
      <c r="HF29" s="138"/>
      <c r="HG29" s="138"/>
      <c r="HH29" s="138"/>
      <c r="HI29" s="138"/>
      <c r="HJ29" s="138"/>
      <c r="HK29" s="138"/>
      <c r="HL29" s="138"/>
      <c r="HM29" s="138"/>
      <c r="HN29" s="138"/>
      <c r="HO29" s="138"/>
      <c r="HP29" s="138"/>
      <c r="HQ29" s="138"/>
      <c r="HR29" s="138"/>
      <c r="HS29" s="138"/>
      <c r="HT29" s="138"/>
      <c r="HU29" s="138"/>
      <c r="HV29" s="138"/>
      <c r="HW29" s="138"/>
      <c r="HX29" s="138"/>
      <c r="HY29" s="138"/>
      <c r="HZ29" s="138"/>
      <c r="IA29" s="138"/>
      <c r="IB29" s="138"/>
      <c r="IC29" s="138"/>
      <c r="ID29" s="138"/>
    </row>
    <row r="30" spans="1:238" s="91" customFormat="1" ht="15.75" outlineLevel="1" x14ac:dyDescent="0.2">
      <c r="A30" s="76">
        <v>19</v>
      </c>
      <c r="B30" s="77" t="s">
        <v>106</v>
      </c>
      <c r="C30" s="78">
        <f t="shared" si="112"/>
        <v>89669602.560000002</v>
      </c>
      <c r="D30" s="83">
        <v>23746600.52</v>
      </c>
      <c r="E30" s="83">
        <v>65923002.039999999</v>
      </c>
      <c r="F30" s="78">
        <f t="shared" si="77"/>
        <v>19571100.030000001</v>
      </c>
      <c r="G30" s="83">
        <v>12460793.280000001</v>
      </c>
      <c r="H30" s="83">
        <v>7110306.75</v>
      </c>
      <c r="I30" s="78">
        <f t="shared" si="78"/>
        <v>20645181.09</v>
      </c>
      <c r="J30" s="83">
        <v>14913008.32</v>
      </c>
      <c r="K30" s="83">
        <v>5732172.7700000005</v>
      </c>
      <c r="L30" s="81">
        <f t="shared" si="79"/>
        <v>0.2182579098296385</v>
      </c>
      <c r="M30" s="81">
        <f t="shared" si="79"/>
        <v>0.52474008940796391</v>
      </c>
      <c r="N30" s="81">
        <f t="shared" si="79"/>
        <v>0.10785775116378483</v>
      </c>
      <c r="O30" s="81">
        <f t="shared" si="80"/>
        <v>0.94797424855138446</v>
      </c>
      <c r="P30" s="81">
        <f t="shared" si="80"/>
        <v>0.83556536767224177</v>
      </c>
      <c r="Q30" s="81">
        <f t="shared" si="80"/>
        <v>1.2404208727295565</v>
      </c>
      <c r="R30" s="78">
        <f t="shared" si="113"/>
        <v>6500000</v>
      </c>
      <c r="S30" s="126">
        <v>4000000</v>
      </c>
      <c r="T30" s="126">
        <v>2500000</v>
      </c>
      <c r="U30" s="78">
        <f t="shared" si="81"/>
        <v>3036386.5300000003</v>
      </c>
      <c r="V30" s="126">
        <v>1578955.23</v>
      </c>
      <c r="W30" s="126">
        <v>1457431.3</v>
      </c>
      <c r="X30" s="78">
        <f t="shared" si="82"/>
        <v>3200182.23</v>
      </c>
      <c r="Y30" s="126">
        <v>1762134.89</v>
      </c>
      <c r="Z30" s="126">
        <v>1438047.34</v>
      </c>
      <c r="AA30" s="81">
        <f t="shared" si="83"/>
        <v>0.46713638923076928</v>
      </c>
      <c r="AB30" s="81">
        <f t="shared" si="83"/>
        <v>0.39473880750000001</v>
      </c>
      <c r="AC30" s="81">
        <f t="shared" si="83"/>
        <v>0.58297251999999999</v>
      </c>
      <c r="AD30" s="81">
        <f t="shared" si="148"/>
        <v>0.94881675847565727</v>
      </c>
      <c r="AE30" s="81">
        <f t="shared" si="148"/>
        <v>0.8960467436179077</v>
      </c>
      <c r="AF30" s="81">
        <f t="shared" si="148"/>
        <v>1.0134793615347879</v>
      </c>
      <c r="AG30" s="78">
        <f t="shared" si="114"/>
        <v>1965442</v>
      </c>
      <c r="AH30" s="126">
        <v>610670</v>
      </c>
      <c r="AI30" s="126">
        <v>1354772</v>
      </c>
      <c r="AJ30" s="78">
        <f t="shared" si="115"/>
        <v>613198.89</v>
      </c>
      <c r="AK30" s="126">
        <v>294036.24</v>
      </c>
      <c r="AL30" s="126">
        <v>319162.65000000002</v>
      </c>
      <c r="AM30" s="78">
        <v>683176.54</v>
      </c>
      <c r="AN30" s="126">
        <v>369684.57</v>
      </c>
      <c r="AO30" s="126">
        <v>552720.18000000005</v>
      </c>
      <c r="AP30" s="81">
        <f t="shared" si="85"/>
        <v>0.31199032584019271</v>
      </c>
      <c r="AQ30" s="81">
        <f t="shared" si="85"/>
        <v>0.4814977647501924</v>
      </c>
      <c r="AR30" s="81">
        <f t="shared" si="85"/>
        <v>0.23558403185185406</v>
      </c>
      <c r="AS30" s="81">
        <f t="shared" si="149"/>
        <v>0.89757018002989386</v>
      </c>
      <c r="AT30" s="81">
        <f t="shared" si="86"/>
        <v>0.79537060472932364</v>
      </c>
      <c r="AU30" s="81">
        <f t="shared" si="86"/>
        <v>0.57743983583157754</v>
      </c>
      <c r="AV30" s="78">
        <f t="shared" si="116"/>
        <v>2491716</v>
      </c>
      <c r="AW30" s="126">
        <v>477000</v>
      </c>
      <c r="AX30" s="126">
        <v>2014716</v>
      </c>
      <c r="AY30" s="78">
        <f t="shared" si="87"/>
        <v>1317270.3400000001</v>
      </c>
      <c r="AZ30" s="126">
        <v>255917.3</v>
      </c>
      <c r="BA30" s="126">
        <v>1061353.04</v>
      </c>
      <c r="BB30" s="78">
        <f t="shared" si="88"/>
        <v>1081315.45</v>
      </c>
      <c r="BC30" s="126">
        <v>297876.96000000002</v>
      </c>
      <c r="BD30" s="126">
        <v>783438.49</v>
      </c>
      <c r="BE30" s="81">
        <f t="shared" si="89"/>
        <v>0.52865990345609215</v>
      </c>
      <c r="BF30" s="81">
        <f t="shared" si="90"/>
        <v>0.53651425576519918</v>
      </c>
      <c r="BG30" s="81">
        <f t="shared" si="90"/>
        <v>0.52680032322173453</v>
      </c>
      <c r="BH30" s="81">
        <f t="shared" si="138"/>
        <v>1.2182109670216958</v>
      </c>
      <c r="BI30" s="81">
        <f t="shared" si="142"/>
        <v>0.85913761171726732</v>
      </c>
      <c r="BJ30" s="81">
        <f t="shared" si="139"/>
        <v>1.3547369111262328</v>
      </c>
      <c r="BK30" s="78">
        <f t="shared" si="117"/>
        <v>556424.52</v>
      </c>
      <c r="BL30" s="126">
        <v>556424.52</v>
      </c>
      <c r="BM30" s="126"/>
      <c r="BN30" s="78">
        <f t="shared" si="91"/>
        <v>237572.61</v>
      </c>
      <c r="BO30" s="126">
        <v>237572.61</v>
      </c>
      <c r="BP30" s="126"/>
      <c r="BQ30" s="78">
        <f t="shared" si="92"/>
        <v>193268.83</v>
      </c>
      <c r="BR30" s="126">
        <v>193268.83</v>
      </c>
      <c r="BS30" s="126"/>
      <c r="BT30" s="81">
        <f t="shared" si="93"/>
        <v>0.42696287000436284</v>
      </c>
      <c r="BU30" s="81">
        <f t="shared" si="94"/>
        <v>0.42696287000436284</v>
      </c>
      <c r="BV30" s="81" t="str">
        <f t="shared" si="94"/>
        <v xml:space="preserve"> </v>
      </c>
      <c r="BW30" s="81">
        <f t="shared" si="95"/>
        <v>1.2292339639040606</v>
      </c>
      <c r="BX30" s="81">
        <f t="shared" si="95"/>
        <v>1.2292339639040606</v>
      </c>
      <c r="BY30" s="81" t="str">
        <f t="shared" si="95"/>
        <v xml:space="preserve"> </v>
      </c>
      <c r="BZ30" s="78">
        <f t="shared" si="118"/>
        <v>19607390.740000002</v>
      </c>
      <c r="CA30" s="126">
        <v>16753681</v>
      </c>
      <c r="CB30" s="126">
        <v>2853709.74</v>
      </c>
      <c r="CC30" s="78">
        <f t="shared" si="119"/>
        <v>11419339.720000001</v>
      </c>
      <c r="CD30" s="126">
        <v>8325226.1500000004</v>
      </c>
      <c r="CE30" s="126">
        <v>3094113.57</v>
      </c>
      <c r="CF30" s="78">
        <f t="shared" si="120"/>
        <v>10473288.48</v>
      </c>
      <c r="CG30" s="126">
        <v>8797031.4800000004</v>
      </c>
      <c r="CH30" s="126">
        <v>1676257</v>
      </c>
      <c r="CI30" s="81">
        <f t="shared" si="96"/>
        <v>0.58239976299875584</v>
      </c>
      <c r="CJ30" s="81">
        <f t="shared" si="96"/>
        <v>0.49691922330382204</v>
      </c>
      <c r="CK30" s="81">
        <f>IF(CB30=0," ",IF(CE30/CB30*100&gt;200,"СВ.200",CE30/CB30))</f>
        <v>1.0842425656086521</v>
      </c>
      <c r="CL30" s="81">
        <f t="shared" si="97"/>
        <v>1.0903299132652173</v>
      </c>
      <c r="CM30" s="81">
        <f t="shared" si="97"/>
        <v>0.94636766606182476</v>
      </c>
      <c r="CN30" s="81">
        <f t="shared" si="97"/>
        <v>1.8458467705131134</v>
      </c>
      <c r="CO30" s="78">
        <f t="shared" si="121"/>
        <v>54374758.219999999</v>
      </c>
      <c r="CP30" s="126">
        <v>0</v>
      </c>
      <c r="CQ30" s="126">
        <v>54374758.219999999</v>
      </c>
      <c r="CR30" s="78">
        <f t="shared" si="98"/>
        <v>288780.16000000003</v>
      </c>
      <c r="CS30" s="126">
        <v>131424</v>
      </c>
      <c r="CT30" s="126">
        <v>157356.16</v>
      </c>
      <c r="CU30" s="78">
        <f t="shared" si="99"/>
        <v>1975609.04</v>
      </c>
      <c r="CV30" s="126">
        <v>1818204.7</v>
      </c>
      <c r="CW30" s="126">
        <v>157404.34</v>
      </c>
      <c r="CX30" s="81">
        <f t="shared" si="143"/>
        <v>5.3109231094250935E-3</v>
      </c>
      <c r="CY30" s="81" t="e">
        <f t="shared" si="143"/>
        <v>#DIV/0!</v>
      </c>
      <c r="CZ30" s="81">
        <f t="shared" si="143"/>
        <v>2.89391925869974E-3</v>
      </c>
      <c r="DA30" s="81">
        <f t="shared" si="101"/>
        <v>0.14617272656334881</v>
      </c>
      <c r="DB30" s="81">
        <f t="shared" si="101"/>
        <v>7.2282290327376236E-2</v>
      </c>
      <c r="DC30" s="81">
        <f t="shared" si="101"/>
        <v>0.99969390932931079</v>
      </c>
      <c r="DD30" s="78">
        <f t="shared" si="122"/>
        <v>1220000</v>
      </c>
      <c r="DE30" s="126">
        <v>420000</v>
      </c>
      <c r="DF30" s="126">
        <v>800000</v>
      </c>
      <c r="DG30" s="78">
        <f t="shared" si="102"/>
        <v>919228.54999999993</v>
      </c>
      <c r="DH30" s="126">
        <v>805656.47</v>
      </c>
      <c r="DI30" s="126">
        <v>113572.08</v>
      </c>
      <c r="DJ30" s="78">
        <f t="shared" si="103"/>
        <v>808320.51</v>
      </c>
      <c r="DK30" s="126">
        <v>704705.61</v>
      </c>
      <c r="DL30" s="126">
        <v>103614.9</v>
      </c>
      <c r="DM30" s="81">
        <f t="shared" si="150"/>
        <v>0.75346602459016387</v>
      </c>
      <c r="DN30" s="81">
        <f t="shared" si="150"/>
        <v>1.9182296904761904</v>
      </c>
      <c r="DO30" s="81">
        <f t="shared" si="150"/>
        <v>0.14196510000000001</v>
      </c>
      <c r="DP30" s="81">
        <f t="shared" si="151"/>
        <v>1.1372079993367976</v>
      </c>
      <c r="DQ30" s="81">
        <f t="shared" si="151"/>
        <v>1.1432525278179635</v>
      </c>
      <c r="DR30" s="81">
        <f t="shared" si="151"/>
        <v>1.0960979550238432</v>
      </c>
      <c r="DS30" s="278">
        <f t="shared" si="123"/>
        <v>0</v>
      </c>
      <c r="DT30" s="126">
        <v>0</v>
      </c>
      <c r="DU30" s="126">
        <v>0</v>
      </c>
      <c r="DV30" s="278">
        <f t="shared" si="124"/>
        <v>2432.88</v>
      </c>
      <c r="DW30" s="126">
        <v>0</v>
      </c>
      <c r="DX30" s="126">
        <v>2432.88</v>
      </c>
      <c r="DY30" s="278">
        <f t="shared" si="125"/>
        <v>167039.95000000001</v>
      </c>
      <c r="DZ30" s="126">
        <v>167039.95000000001</v>
      </c>
      <c r="EA30" s="126">
        <v>0</v>
      </c>
      <c r="EB30" s="81" t="e">
        <f t="shared" si="144"/>
        <v>#DIV/0!</v>
      </c>
      <c r="EC30" s="81" t="str">
        <f t="shared" si="141"/>
        <v xml:space="preserve"> </v>
      </c>
      <c r="ED30" s="81" t="e">
        <f t="shared" si="141"/>
        <v>#DIV/0!</v>
      </c>
      <c r="EE30" s="81">
        <f t="shared" si="107"/>
        <v>1.4564659532046076E-2</v>
      </c>
      <c r="EF30" s="81">
        <f t="shared" si="107"/>
        <v>0</v>
      </c>
      <c r="EG30" s="81" t="str">
        <f t="shared" si="107"/>
        <v xml:space="preserve"> </v>
      </c>
      <c r="EH30" s="78">
        <f t="shared" si="126"/>
        <v>897871.08000000007</v>
      </c>
      <c r="EI30" s="126">
        <v>395545</v>
      </c>
      <c r="EJ30" s="126">
        <v>502326.08</v>
      </c>
      <c r="EK30" s="78">
        <f t="shared" si="127"/>
        <v>471342.31</v>
      </c>
      <c r="EL30" s="126">
        <v>471014.52</v>
      </c>
      <c r="EM30" s="126">
        <v>327.79</v>
      </c>
      <c r="EN30" s="78">
        <f t="shared" si="128"/>
        <v>330232.62</v>
      </c>
      <c r="EO30" s="126">
        <v>315360.67</v>
      </c>
      <c r="EP30" s="126">
        <v>14871.95</v>
      </c>
      <c r="EQ30" s="81">
        <f t="shared" si="108"/>
        <v>0.52495544237820868</v>
      </c>
      <c r="ER30" s="81">
        <f t="shared" si="109"/>
        <v>1.1907988218786738</v>
      </c>
      <c r="ES30" s="81">
        <f t="shared" si="109"/>
        <v>6.5254425969680889E-4</v>
      </c>
      <c r="ET30" s="81">
        <f t="shared" si="110"/>
        <v>1.4273039108008168</v>
      </c>
      <c r="EU30" s="81">
        <f t="shared" si="110"/>
        <v>1.4935740718714228</v>
      </c>
      <c r="EV30" s="81">
        <f t="shared" si="110"/>
        <v>2.2040821815565544E-2</v>
      </c>
      <c r="EW30" s="78">
        <f t="shared" si="129"/>
        <v>233680</v>
      </c>
      <c r="EX30" s="126">
        <v>233280</v>
      </c>
      <c r="EY30" s="126">
        <v>400</v>
      </c>
      <c r="EZ30" s="78">
        <f t="shared" si="130"/>
        <v>10926.58</v>
      </c>
      <c r="FA30" s="126">
        <v>10526.58</v>
      </c>
      <c r="FB30" s="126">
        <v>400</v>
      </c>
      <c r="FC30" s="78">
        <f t="shared" si="131"/>
        <v>184424.3</v>
      </c>
      <c r="FD30" s="126">
        <v>182024.3</v>
      </c>
      <c r="FE30" s="126">
        <v>2400</v>
      </c>
      <c r="FF30" s="81">
        <f>IF(EW30=0," ",IF(EZ30/EW30*100&gt;200,"СВ.200",EZ30/EW30))</f>
        <v>4.6758729887024994E-2</v>
      </c>
      <c r="FG30" s="81">
        <f t="shared" si="111"/>
        <v>4.5124228395061729E-2</v>
      </c>
      <c r="FH30" s="81">
        <f t="shared" si="145"/>
        <v>1</v>
      </c>
      <c r="FI30" s="81">
        <f t="shared" si="147"/>
        <v>5.9246964743800035E-2</v>
      </c>
      <c r="FJ30" s="81">
        <f t="shared" si="133"/>
        <v>5.7830630305953659E-2</v>
      </c>
      <c r="FK30" s="81">
        <f t="shared" si="133"/>
        <v>0.16666666666666666</v>
      </c>
      <c r="FL30" s="78">
        <f t="shared" si="134"/>
        <v>82320</v>
      </c>
      <c r="FM30" s="78"/>
      <c r="FN30" s="83">
        <v>82320</v>
      </c>
      <c r="FO30" s="78">
        <f t="shared" si="135"/>
        <v>0</v>
      </c>
      <c r="FP30" s="78"/>
      <c r="FQ30" s="83">
        <v>0</v>
      </c>
      <c r="FR30" s="78">
        <f t="shared" si="136"/>
        <v>0</v>
      </c>
      <c r="FS30" s="78"/>
      <c r="FT30" s="83">
        <v>0</v>
      </c>
      <c r="FU30" s="81">
        <f t="shared" si="35"/>
        <v>0</v>
      </c>
      <c r="FV30" s="81" t="str">
        <f t="shared" si="35"/>
        <v xml:space="preserve"> </v>
      </c>
      <c r="FW30" s="92">
        <f t="shared" si="35"/>
        <v>0</v>
      </c>
      <c r="FX30" s="81" t="str">
        <f t="shared" si="146"/>
        <v xml:space="preserve"> </v>
      </c>
      <c r="FY30" s="81" t="str">
        <f t="shared" si="137"/>
        <v xml:space="preserve"> </v>
      </c>
      <c r="FZ30" s="81" t="str">
        <f t="shared" si="137"/>
        <v xml:space="preserve"> </v>
      </c>
      <c r="GA30" s="279">
        <f>I30/'[1]исп.мун.образ01.07.2025-налогов'!I30</f>
        <v>0.13864865285868516</v>
      </c>
      <c r="GB30" s="280">
        <f>J30/'[1]исп.мун.образ01.07.2025-налогов'!J30</f>
        <v>0.21496460249934743</v>
      </c>
      <c r="GC30" s="280">
        <f>K30/'[1]исп.мун.образ01.07.2025-налогов'!K30</f>
        <v>7.2076863624394874E-2</v>
      </c>
      <c r="GD30" s="281">
        <f>F30/'[1]исп.мун.образ01.07.2025-налогов'!F30</f>
        <v>0.11107065520687631</v>
      </c>
      <c r="GE30" s="280">
        <f>G30/'[1]исп.мун.образ01.07.2025-налогов'!G30</f>
        <v>0.1628528485384875</v>
      </c>
      <c r="GF30" s="280">
        <f>H30/'[1]исп.мун.образ01.07.2025-налогов'!H30</f>
        <v>7.1325319935812273E-2</v>
      </c>
      <c r="GG30" s="86">
        <f t="shared" si="37"/>
        <v>0.15500867810503666</v>
      </c>
      <c r="GH30" s="81">
        <f t="shared" si="37"/>
        <v>0.11816092717099751</v>
      </c>
      <c r="GI30" s="81">
        <f t="shared" si="37"/>
        <v>0.25087299313903966</v>
      </c>
      <c r="GJ30" s="86">
        <f t="shared" si="38"/>
        <v>0.15514644170974584</v>
      </c>
      <c r="GK30" s="81">
        <f t="shared" si="38"/>
        <v>0.12671386119006381</v>
      </c>
      <c r="GL30" s="81">
        <f t="shared" si="38"/>
        <v>0.20497446189645757</v>
      </c>
      <c r="GM30" s="86">
        <f t="shared" si="73"/>
        <v>5.2376166878175832E-2</v>
      </c>
      <c r="GN30" s="81">
        <f t="shared" si="73"/>
        <v>1.9974303883443418E-2</v>
      </c>
      <c r="GO30" s="81">
        <f t="shared" si="73"/>
        <v>0.13667391431399578</v>
      </c>
      <c r="GP30" s="86">
        <f t="shared" si="74"/>
        <v>6.7306913662532636E-2</v>
      </c>
      <c r="GQ30" s="81">
        <f t="shared" si="74"/>
        <v>2.0537801586898646E-2</v>
      </c>
      <c r="GR30" s="81">
        <f t="shared" si="74"/>
        <v>0.14926965563053943</v>
      </c>
      <c r="GS30" s="86">
        <f t="shared" si="39"/>
        <v>9.5693471100475588E-2</v>
      </c>
      <c r="GT30" s="81">
        <f t="shared" si="39"/>
        <v>0.12192071921274164</v>
      </c>
      <c r="GU30" s="81">
        <f t="shared" si="39"/>
        <v>2.7459803867705121E-2</v>
      </c>
      <c r="GV30" s="86">
        <f t="shared" si="40"/>
        <v>1.4755438353354531E-2</v>
      </c>
      <c r="GW30" s="81">
        <f t="shared" si="40"/>
        <v>1.0547001065408894E-2</v>
      </c>
      <c r="GX30" s="81">
        <f t="shared" si="40"/>
        <v>2.2130713277595231E-2</v>
      </c>
      <c r="GY30" s="86">
        <f t="shared" si="41"/>
        <v>1.599562719069373E-2</v>
      </c>
      <c r="GZ30" s="81">
        <f t="shared" si="41"/>
        <v>2.1146683702782242E-2</v>
      </c>
      <c r="HA30" s="92">
        <f t="shared" si="41"/>
        <v>2.5944699500046646E-3</v>
      </c>
      <c r="HB30" s="86">
        <f t="shared" si="42"/>
        <v>2.4083588008721651E-2</v>
      </c>
      <c r="HC30" s="81">
        <f t="shared" si="42"/>
        <v>3.7799721848848451E-2</v>
      </c>
      <c r="HD30" s="81">
        <f t="shared" si="42"/>
        <v>4.6100683349561537E-5</v>
      </c>
      <c r="HE30" s="138"/>
      <c r="HF30" s="138"/>
      <c r="HG30" s="138"/>
      <c r="HH30" s="138"/>
      <c r="HI30" s="138"/>
      <c r="HJ30" s="138"/>
      <c r="HK30" s="138"/>
      <c r="HL30" s="138"/>
      <c r="HM30" s="138"/>
      <c r="HN30" s="138"/>
      <c r="HO30" s="138"/>
      <c r="HP30" s="138"/>
      <c r="HQ30" s="138"/>
      <c r="HR30" s="138"/>
      <c r="HS30" s="138"/>
      <c r="HT30" s="138"/>
      <c r="HU30" s="138"/>
      <c r="HV30" s="138"/>
      <c r="HW30" s="138"/>
      <c r="HX30" s="138"/>
      <c r="HY30" s="138"/>
      <c r="HZ30" s="138"/>
      <c r="IA30" s="138"/>
      <c r="IB30" s="138"/>
      <c r="IC30" s="138"/>
      <c r="ID30" s="138"/>
    </row>
    <row r="31" spans="1:238" s="91" customFormat="1" ht="15.75" outlineLevel="1" x14ac:dyDescent="0.2">
      <c r="A31" s="76">
        <v>20</v>
      </c>
      <c r="B31" s="77" t="s">
        <v>107</v>
      </c>
      <c r="C31" s="78">
        <f>D31+E31</f>
        <v>11907532.08</v>
      </c>
      <c r="D31" s="83">
        <v>10313554.439999999</v>
      </c>
      <c r="E31" s="83">
        <v>1593977.6400000001</v>
      </c>
      <c r="F31" s="78">
        <f t="shared" si="77"/>
        <v>10212534.59</v>
      </c>
      <c r="G31" s="83">
        <v>8729929.8599999994</v>
      </c>
      <c r="H31" s="83">
        <v>1482604.73</v>
      </c>
      <c r="I31" s="78">
        <f t="shared" si="78"/>
        <v>7738673.3499999996</v>
      </c>
      <c r="J31" s="83">
        <v>7191909.1299999999</v>
      </c>
      <c r="K31" s="83">
        <v>546764.22</v>
      </c>
      <c r="L31" s="81">
        <f t="shared" si="79"/>
        <v>0.85765333415755107</v>
      </c>
      <c r="M31" s="81">
        <f t="shared" si="79"/>
        <v>0.84645210444053276</v>
      </c>
      <c r="N31" s="81">
        <f t="shared" si="79"/>
        <v>0.93012893832061527</v>
      </c>
      <c r="O31" s="81">
        <f t="shared" si="80"/>
        <v>1.3196751081372364</v>
      </c>
      <c r="P31" s="81">
        <f t="shared" si="80"/>
        <v>1.213854305191979</v>
      </c>
      <c r="Q31" s="81" t="str">
        <f t="shared" si="80"/>
        <v>СВ.200</v>
      </c>
      <c r="R31" s="78">
        <f t="shared" si="113"/>
        <v>855000</v>
      </c>
      <c r="S31" s="126">
        <v>455000</v>
      </c>
      <c r="T31" s="126">
        <v>400000</v>
      </c>
      <c r="U31" s="78">
        <f t="shared" si="81"/>
        <v>751710.96000000008</v>
      </c>
      <c r="V31" s="126">
        <v>572785.29</v>
      </c>
      <c r="W31" s="126">
        <v>178925.67</v>
      </c>
      <c r="X31" s="78">
        <f t="shared" si="82"/>
        <v>252488.58000000002</v>
      </c>
      <c r="Y31" s="126">
        <v>154734.28</v>
      </c>
      <c r="Z31" s="126">
        <v>97754.3</v>
      </c>
      <c r="AA31" s="81">
        <f t="shared" si="83"/>
        <v>0.879194105263158</v>
      </c>
      <c r="AB31" s="81">
        <f t="shared" si="83"/>
        <v>1.2588687692307694</v>
      </c>
      <c r="AC31" s="81">
        <f t="shared" si="83"/>
        <v>0.44731417500000004</v>
      </c>
      <c r="AD31" s="81" t="str">
        <f t="shared" si="148"/>
        <v>СВ.200</v>
      </c>
      <c r="AE31" s="81" t="str">
        <f t="shared" si="148"/>
        <v>СВ.200</v>
      </c>
      <c r="AF31" s="81">
        <f t="shared" si="148"/>
        <v>1.8303611196643013</v>
      </c>
      <c r="AG31" s="78">
        <f t="shared" si="114"/>
        <v>356713</v>
      </c>
      <c r="AH31" s="126">
        <v>250000</v>
      </c>
      <c r="AI31" s="126">
        <v>106713</v>
      </c>
      <c r="AJ31" s="78">
        <f t="shared" si="115"/>
        <v>38178.89</v>
      </c>
      <c r="AK31" s="126">
        <v>38140.79</v>
      </c>
      <c r="AL31" s="126">
        <v>38.1</v>
      </c>
      <c r="AM31" s="78">
        <v>148398.70000000001</v>
      </c>
      <c r="AN31" s="126">
        <v>53785.11</v>
      </c>
      <c r="AO31" s="126">
        <v>62085.18</v>
      </c>
      <c r="AP31" s="81">
        <f t="shared" si="85"/>
        <v>0.10702971296252169</v>
      </c>
      <c r="AQ31" s="81">
        <f t="shared" si="85"/>
        <v>0.15256316</v>
      </c>
      <c r="AR31" s="81">
        <f t="shared" si="85"/>
        <v>3.5703241404514915E-4</v>
      </c>
      <c r="AS31" s="81">
        <f t="shared" si="149"/>
        <v>0.25727240198195805</v>
      </c>
      <c r="AT31" s="81">
        <f t="shared" si="86"/>
        <v>0.70913288082891346</v>
      </c>
      <c r="AU31" s="81">
        <f t="shared" si="86"/>
        <v>6.1367302148435424E-4</v>
      </c>
      <c r="AV31" s="78">
        <f t="shared" si="116"/>
        <v>507940</v>
      </c>
      <c r="AW31" s="126">
        <v>454940</v>
      </c>
      <c r="AX31" s="126">
        <v>53000</v>
      </c>
      <c r="AY31" s="78">
        <f t="shared" si="87"/>
        <v>354981.48</v>
      </c>
      <c r="AZ31" s="126">
        <v>177903.28</v>
      </c>
      <c r="BA31" s="126">
        <v>177078.2</v>
      </c>
      <c r="BB31" s="78">
        <f t="shared" si="88"/>
        <v>262276.40000000002</v>
      </c>
      <c r="BC31" s="126">
        <v>229548.6</v>
      </c>
      <c r="BD31" s="126">
        <v>32727.8</v>
      </c>
      <c r="BE31" s="81">
        <f t="shared" si="89"/>
        <v>0.69886498405323461</v>
      </c>
      <c r="BF31" s="81">
        <f t="shared" si="90"/>
        <v>0.39104778652129951</v>
      </c>
      <c r="BG31" s="81" t="str">
        <f t="shared" si="90"/>
        <v>СВ.200</v>
      </c>
      <c r="BH31" s="81">
        <f t="shared" si="138"/>
        <v>1.3534632929230384</v>
      </c>
      <c r="BI31" s="81">
        <f t="shared" si="142"/>
        <v>0.77501357011107885</v>
      </c>
      <c r="BJ31" s="81" t="str">
        <f t="shared" si="139"/>
        <v>СВ.200</v>
      </c>
      <c r="BK31" s="78">
        <f t="shared" si="117"/>
        <v>0</v>
      </c>
      <c r="BL31" s="126">
        <v>0</v>
      </c>
      <c r="BM31" s="126"/>
      <c r="BN31" s="78">
        <f t="shared" si="91"/>
        <v>30159.32</v>
      </c>
      <c r="BO31" s="126">
        <v>30159.32</v>
      </c>
      <c r="BP31" s="126"/>
      <c r="BQ31" s="78">
        <f t="shared" si="92"/>
        <v>101288.76</v>
      </c>
      <c r="BR31" s="126">
        <v>101288.76</v>
      </c>
      <c r="BS31" s="126"/>
      <c r="BT31" s="81" t="str">
        <f t="shared" si="93"/>
        <v xml:space="preserve"> </v>
      </c>
      <c r="BU31" s="81" t="e">
        <f t="shared" si="94"/>
        <v>#DIV/0!</v>
      </c>
      <c r="BV31" s="81" t="str">
        <f t="shared" si="94"/>
        <v xml:space="preserve"> </v>
      </c>
      <c r="BW31" s="81">
        <f t="shared" si="95"/>
        <v>0.29775584181305015</v>
      </c>
      <c r="BX31" s="81">
        <f t="shared" si="95"/>
        <v>0.29775584181305015</v>
      </c>
      <c r="BY31" s="81" t="str">
        <f t="shared" si="95"/>
        <v xml:space="preserve"> </v>
      </c>
      <c r="BZ31" s="78">
        <f t="shared" si="118"/>
        <v>8944200.4399999995</v>
      </c>
      <c r="CA31" s="126">
        <v>8836484.4399999995</v>
      </c>
      <c r="CB31" s="126">
        <v>107716</v>
      </c>
      <c r="CC31" s="78">
        <f t="shared" si="119"/>
        <v>4839737.28</v>
      </c>
      <c r="CD31" s="126">
        <v>4785297.99</v>
      </c>
      <c r="CE31" s="126">
        <v>54439.29</v>
      </c>
      <c r="CF31" s="78">
        <f t="shared" si="120"/>
        <v>4527819.88</v>
      </c>
      <c r="CG31" s="126">
        <v>4495541.8600000003</v>
      </c>
      <c r="CH31" s="126">
        <v>32278.02</v>
      </c>
      <c r="CI31" s="81">
        <f t="shared" si="96"/>
        <v>0.5411034013007876</v>
      </c>
      <c r="CJ31" s="81">
        <f t="shared" si="96"/>
        <v>0.54153866534732453</v>
      </c>
      <c r="CK31" s="81">
        <f>IF(CB31=0," ",IF(CE31/CB31*100&gt;200,"СВ.200",CE31/CB31))</f>
        <v>0.50539650562590521</v>
      </c>
      <c r="CL31" s="81">
        <f t="shared" si="97"/>
        <v>1.0688890919397616</v>
      </c>
      <c r="CM31" s="81">
        <f t="shared" si="97"/>
        <v>1.0644541056503476</v>
      </c>
      <c r="CN31" s="81">
        <f t="shared" si="97"/>
        <v>1.6865746411954636</v>
      </c>
      <c r="CO31" s="78">
        <f t="shared" si="121"/>
        <v>11130</v>
      </c>
      <c r="CP31" s="126">
        <v>0</v>
      </c>
      <c r="CQ31" s="126">
        <v>11130</v>
      </c>
      <c r="CR31" s="78">
        <f t="shared" si="98"/>
        <v>357630</v>
      </c>
      <c r="CS31" s="126">
        <v>346500</v>
      </c>
      <c r="CT31" s="126">
        <v>11130</v>
      </c>
      <c r="CU31" s="78">
        <f t="shared" si="99"/>
        <v>905732.1</v>
      </c>
      <c r="CV31" s="126">
        <v>905732.1</v>
      </c>
      <c r="CW31" s="126">
        <v>0</v>
      </c>
      <c r="CX31" s="81" t="str">
        <f t="shared" si="143"/>
        <v>СВ.200</v>
      </c>
      <c r="CY31" s="81" t="e">
        <f t="shared" si="143"/>
        <v>#DIV/0!</v>
      </c>
      <c r="CZ31" s="81">
        <f t="shared" si="143"/>
        <v>1</v>
      </c>
      <c r="DA31" s="81">
        <f t="shared" si="101"/>
        <v>0.39485185520089222</v>
      </c>
      <c r="DB31" s="81">
        <f t="shared" si="101"/>
        <v>0.38256345336551506</v>
      </c>
      <c r="DC31" s="81" t="str">
        <f t="shared" si="101"/>
        <v xml:space="preserve"> </v>
      </c>
      <c r="DD31" s="78">
        <f t="shared" si="122"/>
        <v>200000</v>
      </c>
      <c r="DE31" s="126">
        <v>175000</v>
      </c>
      <c r="DF31" s="126">
        <v>25000</v>
      </c>
      <c r="DG31" s="78">
        <f t="shared" si="102"/>
        <v>1794629.1900000002</v>
      </c>
      <c r="DH31" s="126">
        <v>1780780.34</v>
      </c>
      <c r="DI31" s="126">
        <v>13848.85</v>
      </c>
      <c r="DJ31" s="78">
        <f t="shared" si="103"/>
        <v>1412311.17</v>
      </c>
      <c r="DK31" s="126">
        <v>1339460.1499999999</v>
      </c>
      <c r="DL31" s="126">
        <v>72851.02</v>
      </c>
      <c r="DM31" s="81" t="str">
        <f t="shared" si="150"/>
        <v>СВ.200</v>
      </c>
      <c r="DN31" s="81" t="str">
        <f t="shared" si="150"/>
        <v>СВ.200</v>
      </c>
      <c r="DO31" s="81">
        <f t="shared" si="150"/>
        <v>0.55395400000000006</v>
      </c>
      <c r="DP31" s="81">
        <f t="shared" si="151"/>
        <v>1.270703813806132</v>
      </c>
      <c r="DQ31" s="81">
        <f t="shared" si="151"/>
        <v>1.3294761624673943</v>
      </c>
      <c r="DR31" s="81">
        <f t="shared" si="151"/>
        <v>0.19009823060816444</v>
      </c>
      <c r="DS31" s="278">
        <f t="shared" si="123"/>
        <v>299074</v>
      </c>
      <c r="DT31" s="126">
        <v>0</v>
      </c>
      <c r="DU31" s="126">
        <v>299074</v>
      </c>
      <c r="DV31" s="278">
        <f t="shared" si="124"/>
        <v>1389452.3599999999</v>
      </c>
      <c r="DW31" s="126">
        <v>878215.09</v>
      </c>
      <c r="DX31" s="126">
        <v>511237.27</v>
      </c>
      <c r="DY31" s="278">
        <f t="shared" si="125"/>
        <v>240763.9</v>
      </c>
      <c r="DZ31" s="126">
        <v>240763.9</v>
      </c>
      <c r="EA31" s="126">
        <v>0</v>
      </c>
      <c r="EB31" s="81" t="str">
        <f t="shared" si="144"/>
        <v>СВ.200</v>
      </c>
      <c r="EC31" s="81" t="e">
        <f t="shared" si="141"/>
        <v>#DIV/0!</v>
      </c>
      <c r="ED31" s="81">
        <f t="shared" si="141"/>
        <v>1.7094005831332715</v>
      </c>
      <c r="EE31" s="81" t="str">
        <f t="shared" si="107"/>
        <v>СВ.200</v>
      </c>
      <c r="EF31" s="81" t="str">
        <f t="shared" si="107"/>
        <v>СВ.200</v>
      </c>
      <c r="EG31" s="81" t="str">
        <f t="shared" si="107"/>
        <v xml:space="preserve"> </v>
      </c>
      <c r="EH31" s="78">
        <f t="shared" si="126"/>
        <v>132130</v>
      </c>
      <c r="EI31" s="126">
        <v>132130</v>
      </c>
      <c r="EJ31" s="126">
        <v>0</v>
      </c>
      <c r="EK31" s="78">
        <f t="shared" si="127"/>
        <v>126721.09</v>
      </c>
      <c r="EL31" s="126">
        <v>120147.76</v>
      </c>
      <c r="EM31" s="126">
        <v>6573.33</v>
      </c>
      <c r="EN31" s="78">
        <f t="shared" si="128"/>
        <v>-251051.78999999998</v>
      </c>
      <c r="EO31" s="126">
        <v>-330414.67</v>
      </c>
      <c r="EP31" s="126">
        <v>79362.880000000005</v>
      </c>
      <c r="EQ31" s="81">
        <f t="shared" si="108"/>
        <v>0.95906372511920079</v>
      </c>
      <c r="ER31" s="81">
        <f t="shared" si="109"/>
        <v>0.9093147657609929</v>
      </c>
      <c r="ES31" s="81" t="e">
        <f t="shared" si="109"/>
        <v>#DIV/0!</v>
      </c>
      <c r="ET31" s="81">
        <f t="shared" si="110"/>
        <v>-0.50476075075983329</v>
      </c>
      <c r="EU31" s="81">
        <f t="shared" si="110"/>
        <v>-0.36362719609271588</v>
      </c>
      <c r="EV31" s="81">
        <f t="shared" si="110"/>
        <v>8.2826253281130927E-2</v>
      </c>
      <c r="EW31" s="78">
        <f t="shared" si="129"/>
        <v>0</v>
      </c>
      <c r="EX31" s="126">
        <v>0</v>
      </c>
      <c r="EY31" s="126">
        <v>0</v>
      </c>
      <c r="EZ31" s="78">
        <f t="shared" si="130"/>
        <v>4604.83</v>
      </c>
      <c r="FA31" s="126">
        <v>0</v>
      </c>
      <c r="FB31" s="126">
        <v>4604.83</v>
      </c>
      <c r="FC31" s="78">
        <f t="shared" si="131"/>
        <v>4469.04</v>
      </c>
      <c r="FD31" s="126">
        <v>1469.04</v>
      </c>
      <c r="FE31" s="126">
        <v>3000</v>
      </c>
      <c r="FF31" s="81" t="str">
        <f>IF(EW31=0," ",IF(EZ31/EW31*100&gt;200,"СВ.200",EZ31/EW31))</f>
        <v xml:space="preserve"> </v>
      </c>
      <c r="FG31" s="81" t="str">
        <f t="shared" si="111"/>
        <v xml:space="preserve"> </v>
      </c>
      <c r="FH31" s="81">
        <f t="shared" si="145"/>
        <v>0</v>
      </c>
      <c r="FI31" s="81">
        <f t="shared" si="147"/>
        <v>1.0303846016146645</v>
      </c>
      <c r="FJ31" s="81">
        <f t="shared" si="133"/>
        <v>0</v>
      </c>
      <c r="FK31" s="81">
        <f t="shared" si="133"/>
        <v>1.5349433333333333</v>
      </c>
      <c r="FL31" s="78">
        <f t="shared" si="134"/>
        <v>441344.64</v>
      </c>
      <c r="FM31" s="78"/>
      <c r="FN31" s="83">
        <v>441344.64</v>
      </c>
      <c r="FO31" s="78">
        <f t="shared" si="135"/>
        <v>215841.12</v>
      </c>
      <c r="FP31" s="78"/>
      <c r="FQ31" s="83">
        <v>215841.12</v>
      </c>
      <c r="FR31" s="78">
        <f t="shared" si="136"/>
        <v>33000</v>
      </c>
      <c r="FS31" s="78"/>
      <c r="FT31" s="83">
        <v>33000</v>
      </c>
      <c r="FU31" s="81">
        <f t="shared" si="35"/>
        <v>0.48905345264870553</v>
      </c>
      <c r="FV31" s="81" t="str">
        <f t="shared" si="35"/>
        <v xml:space="preserve"> </v>
      </c>
      <c r="FW31" s="92">
        <f t="shared" si="35"/>
        <v>0.48905345264870553</v>
      </c>
      <c r="FX31" s="81" t="str">
        <f t="shared" si="146"/>
        <v>СВ.200</v>
      </c>
      <c r="FY31" s="81" t="str">
        <f t="shared" si="137"/>
        <v xml:space="preserve"> </v>
      </c>
      <c r="FZ31" s="81" t="str">
        <f t="shared" si="137"/>
        <v>СВ.200</v>
      </c>
      <c r="GA31" s="279">
        <f>I31/'[1]исп.мун.образ01.07.2025-налогов'!I31</f>
        <v>0.12242348286354371</v>
      </c>
      <c r="GB31" s="280">
        <f>J31/'[1]исп.мун.образ01.07.2025-налогов'!J31</f>
        <v>0.19618303354873598</v>
      </c>
      <c r="GC31" s="280">
        <f>K31/'[1]исп.мун.образ01.07.2025-налогов'!K31</f>
        <v>2.0591314430521521E-2</v>
      </c>
      <c r="GD31" s="281">
        <f>F31/'[1]исп.мун.образ01.07.2025-налогов'!F31</f>
        <v>0.13812283314985763</v>
      </c>
      <c r="GE31" s="280">
        <f>G31/'[1]исп.мун.образ01.07.2025-налогов'!G31</f>
        <v>0.20002355966525781</v>
      </c>
      <c r="GF31" s="280">
        <f>H31/'[1]исп.мун.образ01.07.2025-налогов'!H31</f>
        <v>4.8941261113250825E-2</v>
      </c>
      <c r="GG31" s="86">
        <f t="shared" si="37"/>
        <v>3.2626855868002236E-2</v>
      </c>
      <c r="GH31" s="81">
        <f t="shared" si="37"/>
        <v>2.1515049370486136E-2</v>
      </c>
      <c r="GI31" s="81">
        <f t="shared" si="37"/>
        <v>0.17878693671652474</v>
      </c>
      <c r="GJ31" s="86">
        <f t="shared" si="38"/>
        <v>7.3606699039831608E-2</v>
      </c>
      <c r="GK31" s="81">
        <f t="shared" si="38"/>
        <v>6.5611671477965358E-2</v>
      </c>
      <c r="GL31" s="81">
        <f t="shared" si="38"/>
        <v>0.12068332602716034</v>
      </c>
      <c r="GM31" s="86">
        <f t="shared" si="73"/>
        <v>3.3891648883202966E-2</v>
      </c>
      <c r="GN31" s="81">
        <f t="shared" si="73"/>
        <v>3.1917616845639984E-2</v>
      </c>
      <c r="GO31" s="81">
        <f t="shared" si="73"/>
        <v>5.9857245230860209E-2</v>
      </c>
      <c r="GP31" s="86">
        <f t="shared" si="74"/>
        <v>3.4759390714582637E-2</v>
      </c>
      <c r="GQ31" s="81">
        <f t="shared" si="74"/>
        <v>2.0378546317438569E-2</v>
      </c>
      <c r="GR31" s="81">
        <f t="shared" si="74"/>
        <v>0.11943722855922631</v>
      </c>
      <c r="GS31" s="86">
        <f t="shared" si="39"/>
        <v>0.11703971198112401</v>
      </c>
      <c r="GT31" s="81">
        <f t="shared" si="39"/>
        <v>0.12593764515486863</v>
      </c>
      <c r="GU31" s="81" t="str">
        <f t="shared" si="39"/>
        <v xml:space="preserve"> </v>
      </c>
      <c r="GV31" s="86">
        <f t="shared" si="40"/>
        <v>3.5018730839862941E-2</v>
      </c>
      <c r="GW31" s="81">
        <f t="shared" si="40"/>
        <v>3.9691040541762153E-2</v>
      </c>
      <c r="GX31" s="81">
        <f t="shared" si="40"/>
        <v>7.5070582028967355E-3</v>
      </c>
      <c r="GY31" s="86" t="str">
        <f t="shared" si="41"/>
        <v xml:space="preserve"> </v>
      </c>
      <c r="GZ31" s="81" t="str">
        <f t="shared" si="41"/>
        <v xml:space="preserve"> </v>
      </c>
      <c r="HA31" s="92">
        <f t="shared" si="41"/>
        <v>0.14515009778803742</v>
      </c>
      <c r="HB31" s="86">
        <f t="shared" si="42"/>
        <v>1.2408387837832527E-2</v>
      </c>
      <c r="HC31" s="81">
        <f t="shared" si="42"/>
        <v>1.3762740586325857E-2</v>
      </c>
      <c r="HD31" s="81">
        <f t="shared" si="42"/>
        <v>4.4336361991776461E-3</v>
      </c>
      <c r="HE31" s="138"/>
      <c r="HF31" s="138"/>
      <c r="HG31" s="138"/>
      <c r="HH31" s="138"/>
      <c r="HI31" s="138"/>
      <c r="HJ31" s="138"/>
      <c r="HK31" s="138"/>
      <c r="HL31" s="138"/>
      <c r="HM31" s="138"/>
      <c r="HN31" s="138"/>
      <c r="HO31" s="138"/>
      <c r="HP31" s="138"/>
      <c r="HQ31" s="138"/>
      <c r="HR31" s="138"/>
      <c r="HS31" s="138"/>
      <c r="HT31" s="138"/>
      <c r="HU31" s="138"/>
      <c r="HV31" s="138"/>
      <c r="HW31" s="138"/>
      <c r="HX31" s="138"/>
      <c r="HY31" s="138"/>
      <c r="HZ31" s="138"/>
      <c r="IA31" s="138"/>
      <c r="IB31" s="138"/>
      <c r="IC31" s="138"/>
      <c r="ID31" s="138"/>
    </row>
    <row r="32" spans="1:238" s="91" customFormat="1" ht="15.75" outlineLevel="1" x14ac:dyDescent="0.2">
      <c r="A32" s="76">
        <v>21</v>
      </c>
      <c r="B32" s="77" t="s">
        <v>108</v>
      </c>
      <c r="C32" s="78">
        <f t="shared" si="112"/>
        <v>113659160.18000001</v>
      </c>
      <c r="D32" s="83">
        <v>106277611.68000001</v>
      </c>
      <c r="E32" s="83">
        <v>7381548.5</v>
      </c>
      <c r="F32" s="78">
        <f t="shared" si="77"/>
        <v>50574854.909999996</v>
      </c>
      <c r="G32" s="83">
        <v>47373005.07</v>
      </c>
      <c r="H32" s="83">
        <v>3201849.84</v>
      </c>
      <c r="I32" s="78">
        <f t="shared" si="78"/>
        <v>29629833.409999996</v>
      </c>
      <c r="J32" s="83">
        <v>25604353.079999998</v>
      </c>
      <c r="K32" s="83">
        <v>4025480.33</v>
      </c>
      <c r="L32" s="81">
        <f t="shared" si="79"/>
        <v>0.44496945807012378</v>
      </c>
      <c r="M32" s="81">
        <f t="shared" si="79"/>
        <v>0.44574773859841027</v>
      </c>
      <c r="N32" s="81">
        <f t="shared" si="79"/>
        <v>0.43376397784286047</v>
      </c>
      <c r="O32" s="81">
        <f t="shared" si="80"/>
        <v>1.7068896139298275</v>
      </c>
      <c r="P32" s="81">
        <f t="shared" si="80"/>
        <v>1.8501933996139068</v>
      </c>
      <c r="Q32" s="81">
        <f t="shared" si="80"/>
        <v>0.7953957236203909</v>
      </c>
      <c r="R32" s="78">
        <f t="shared" si="113"/>
        <v>5286260</v>
      </c>
      <c r="S32" s="126">
        <v>2643130</v>
      </c>
      <c r="T32" s="126">
        <v>2643130</v>
      </c>
      <c r="U32" s="78">
        <f t="shared" si="81"/>
        <v>2744391.79</v>
      </c>
      <c r="V32" s="126">
        <v>1372195.76</v>
      </c>
      <c r="W32" s="126">
        <v>1372196.03</v>
      </c>
      <c r="X32" s="78">
        <f t="shared" si="82"/>
        <v>3909999.7699999996</v>
      </c>
      <c r="Y32" s="126">
        <v>1954999.67</v>
      </c>
      <c r="Z32" s="126">
        <v>1955000.0999999999</v>
      </c>
      <c r="AA32" s="81">
        <f t="shared" si="83"/>
        <v>0.51915565825366139</v>
      </c>
      <c r="AB32" s="81">
        <f t="shared" si="83"/>
        <v>0.51915560717785358</v>
      </c>
      <c r="AC32" s="81">
        <f t="shared" si="83"/>
        <v>0.51915570932946919</v>
      </c>
      <c r="AD32" s="81">
        <f t="shared" si="148"/>
        <v>0.70189052466363711</v>
      </c>
      <c r="AE32" s="81">
        <f t="shared" si="148"/>
        <v>0.70189053279993652</v>
      </c>
      <c r="AF32" s="81">
        <f t="shared" si="148"/>
        <v>0.70189051652733936</v>
      </c>
      <c r="AG32" s="78">
        <f t="shared" si="114"/>
        <v>749015</v>
      </c>
      <c r="AH32" s="126">
        <v>740000</v>
      </c>
      <c r="AI32" s="126">
        <v>9015</v>
      </c>
      <c r="AJ32" s="78">
        <f t="shared" si="115"/>
        <v>201078.34999999998</v>
      </c>
      <c r="AK32" s="126">
        <v>177410.99</v>
      </c>
      <c r="AL32" s="126">
        <v>23667.360000000001</v>
      </c>
      <c r="AM32" s="78">
        <v>237888.49</v>
      </c>
      <c r="AN32" s="126">
        <v>1123742.57</v>
      </c>
      <c r="AO32" s="126">
        <v>15564.37</v>
      </c>
      <c r="AP32" s="81">
        <f t="shared" si="85"/>
        <v>0.26845704024618994</v>
      </c>
      <c r="AQ32" s="81">
        <f t="shared" si="85"/>
        <v>0.23974458108108107</v>
      </c>
      <c r="AR32" s="81" t="str">
        <f t="shared" si="85"/>
        <v>СВ.200</v>
      </c>
      <c r="AS32" s="81">
        <f t="shared" si="149"/>
        <v>0.84526304740510982</v>
      </c>
      <c r="AT32" s="81">
        <f t="shared" si="86"/>
        <v>0.15787511725216566</v>
      </c>
      <c r="AU32" s="81">
        <f t="shared" si="86"/>
        <v>1.5206114992126247</v>
      </c>
      <c r="AV32" s="78">
        <f t="shared" si="116"/>
        <v>7026900</v>
      </c>
      <c r="AW32" s="126">
        <v>6946400</v>
      </c>
      <c r="AX32" s="126">
        <v>80500</v>
      </c>
      <c r="AY32" s="78">
        <f t="shared" si="87"/>
        <v>4501697.49</v>
      </c>
      <c r="AZ32" s="126">
        <v>4429207.5</v>
      </c>
      <c r="BA32" s="126">
        <v>72489.990000000005</v>
      </c>
      <c r="BB32" s="78">
        <f t="shared" si="88"/>
        <v>4693286.1499999994</v>
      </c>
      <c r="BC32" s="126">
        <v>4580118.0599999996</v>
      </c>
      <c r="BD32" s="126">
        <v>113168.09</v>
      </c>
      <c r="BE32" s="81">
        <f>IF(AV32=0," ",IF(AY32/AV32*100&gt;200,"СВ.200",AY32/AV32))</f>
        <v>0.6406377620287752</v>
      </c>
      <c r="BF32" s="81">
        <f t="shared" si="90"/>
        <v>0.63762632442704137</v>
      </c>
      <c r="BG32" s="81">
        <f t="shared" si="90"/>
        <v>0.90049677018633545</v>
      </c>
      <c r="BH32" s="81">
        <f t="shared" si="138"/>
        <v>0.95917814216378028</v>
      </c>
      <c r="BI32" s="81">
        <f t="shared" si="142"/>
        <v>0.96705094540728942</v>
      </c>
      <c r="BJ32" s="81">
        <f t="shared" si="139"/>
        <v>0.64055150175283515</v>
      </c>
      <c r="BK32" s="78">
        <f t="shared" si="117"/>
        <v>1656259.08</v>
      </c>
      <c r="BL32" s="126">
        <v>1656259.08</v>
      </c>
      <c r="BM32" s="126"/>
      <c r="BN32" s="78">
        <f t="shared" si="91"/>
        <v>778394.19</v>
      </c>
      <c r="BO32" s="126">
        <v>778394.19</v>
      </c>
      <c r="BP32" s="126"/>
      <c r="BQ32" s="78">
        <f t="shared" si="92"/>
        <v>2306171.2200000002</v>
      </c>
      <c r="BR32" s="126">
        <v>2306171.2200000002</v>
      </c>
      <c r="BS32" s="126"/>
      <c r="BT32" s="81">
        <f>IF(BK32=0," ",IF(BN32/BK32*100&gt;200,"СВ.200",BN32/BK32))</f>
        <v>0.46997127405936995</v>
      </c>
      <c r="BU32" s="81">
        <f t="shared" si="94"/>
        <v>0.46997127405936995</v>
      </c>
      <c r="BV32" s="81" t="str">
        <f t="shared" si="94"/>
        <v xml:space="preserve"> </v>
      </c>
      <c r="BW32" s="81">
        <f t="shared" si="95"/>
        <v>0.33752662562496111</v>
      </c>
      <c r="BX32" s="81">
        <f t="shared" si="95"/>
        <v>0.33752662562496111</v>
      </c>
      <c r="BY32" s="81" t="str">
        <f t="shared" si="95"/>
        <v xml:space="preserve"> </v>
      </c>
      <c r="BZ32" s="78">
        <f t="shared" si="118"/>
        <v>30166179.43</v>
      </c>
      <c r="CA32" s="126">
        <v>30166179.43</v>
      </c>
      <c r="CB32" s="126">
        <v>0</v>
      </c>
      <c r="CC32" s="78">
        <f t="shared" si="119"/>
        <v>13118778.27</v>
      </c>
      <c r="CD32" s="126">
        <v>13108161.82</v>
      </c>
      <c r="CE32" s="126">
        <v>10616.45</v>
      </c>
      <c r="CF32" s="78">
        <f t="shared" si="120"/>
        <v>13560484.57</v>
      </c>
      <c r="CG32" s="126">
        <v>13345127.99</v>
      </c>
      <c r="CH32" s="126">
        <v>215356.58</v>
      </c>
      <c r="CI32" s="81">
        <f t="shared" si="96"/>
        <v>0.43488365175450394</v>
      </c>
      <c r="CJ32" s="81">
        <f t="shared" si="96"/>
        <v>0.43453171955093689</v>
      </c>
      <c r="CK32" s="81" t="str">
        <f t="shared" si="96"/>
        <v xml:space="preserve"> </v>
      </c>
      <c r="CL32" s="81">
        <f t="shared" si="97"/>
        <v>0.96742695309154425</v>
      </c>
      <c r="CM32" s="81">
        <f t="shared" si="97"/>
        <v>0.98224324486227732</v>
      </c>
      <c r="CN32" s="81">
        <f t="shared" si="97"/>
        <v>4.9297077433157609E-2</v>
      </c>
      <c r="CO32" s="78">
        <f t="shared" si="121"/>
        <v>707500</v>
      </c>
      <c r="CP32" s="126">
        <v>707500</v>
      </c>
      <c r="CQ32" s="126">
        <v>0</v>
      </c>
      <c r="CR32" s="78">
        <f t="shared" si="98"/>
        <v>22800</v>
      </c>
      <c r="CS32" s="126">
        <v>22800</v>
      </c>
      <c r="CT32" s="126">
        <v>0</v>
      </c>
      <c r="CU32" s="78">
        <f t="shared" si="99"/>
        <v>463633.34</v>
      </c>
      <c r="CV32" s="126">
        <v>463633.34</v>
      </c>
      <c r="CW32" s="126">
        <v>0</v>
      </c>
      <c r="CX32" s="81">
        <f t="shared" si="143"/>
        <v>3.222614840989399E-2</v>
      </c>
      <c r="CY32" s="81">
        <f t="shared" si="143"/>
        <v>3.222614840989399E-2</v>
      </c>
      <c r="CZ32" s="81" t="str">
        <f t="shared" si="143"/>
        <v xml:space="preserve"> </v>
      </c>
      <c r="DA32" s="81">
        <f t="shared" si="101"/>
        <v>4.917679129805462E-2</v>
      </c>
      <c r="DB32" s="81">
        <f t="shared" si="101"/>
        <v>4.917679129805462E-2</v>
      </c>
      <c r="DC32" s="81" t="str">
        <f t="shared" si="101"/>
        <v xml:space="preserve"> </v>
      </c>
      <c r="DD32" s="78">
        <f t="shared" si="122"/>
        <v>2412900</v>
      </c>
      <c r="DE32" s="126">
        <v>1392900</v>
      </c>
      <c r="DF32" s="126">
        <v>1020000</v>
      </c>
      <c r="DG32" s="78">
        <f t="shared" si="102"/>
        <v>1672631.01</v>
      </c>
      <c r="DH32" s="126">
        <v>984132.09</v>
      </c>
      <c r="DI32" s="126">
        <v>688498.92</v>
      </c>
      <c r="DJ32" s="78">
        <f t="shared" si="103"/>
        <v>1374057.13</v>
      </c>
      <c r="DK32" s="126">
        <v>791982.2</v>
      </c>
      <c r="DL32" s="126">
        <v>582074.93000000005</v>
      </c>
      <c r="DM32" s="81">
        <f t="shared" si="150"/>
        <v>0.69320361805296526</v>
      </c>
      <c r="DN32" s="81">
        <f t="shared" si="150"/>
        <v>0.70653463278052986</v>
      </c>
      <c r="DO32" s="81">
        <f t="shared" si="150"/>
        <v>0.67499894117647063</v>
      </c>
      <c r="DP32" s="81">
        <f t="shared" si="151"/>
        <v>1.2172936433873023</v>
      </c>
      <c r="DQ32" s="81">
        <f t="shared" si="151"/>
        <v>1.2426189502743874</v>
      </c>
      <c r="DR32" s="81">
        <f t="shared" si="151"/>
        <v>1.1828355500553855</v>
      </c>
      <c r="DS32" s="278">
        <f t="shared" si="123"/>
        <v>372000</v>
      </c>
      <c r="DT32" s="126">
        <v>372000</v>
      </c>
      <c r="DU32" s="126">
        <v>0</v>
      </c>
      <c r="DV32" s="278">
        <f t="shared" si="124"/>
        <v>682.45</v>
      </c>
      <c r="DW32" s="126">
        <v>0</v>
      </c>
      <c r="DX32" s="126">
        <v>682.45</v>
      </c>
      <c r="DY32" s="278">
        <f t="shared" si="125"/>
        <v>357540.12</v>
      </c>
      <c r="DZ32" s="126">
        <v>285945.44</v>
      </c>
      <c r="EA32" s="126">
        <v>71594.679999999993</v>
      </c>
      <c r="EB32" s="81">
        <f>IF(DS32=0," ",IF(DV32/DS32*100&gt;200,"СВ.200",DV32/DS32))</f>
        <v>1.8345430107526883E-3</v>
      </c>
      <c r="EC32" s="81"/>
      <c r="ED32" s="81" t="e">
        <f t="shared" si="141"/>
        <v>#DIV/0!</v>
      </c>
      <c r="EE32" s="81">
        <f t="shared" si="107"/>
        <v>1.9087368432946772E-3</v>
      </c>
      <c r="EF32" s="81">
        <f t="shared" si="107"/>
        <v>0</v>
      </c>
      <c r="EG32" s="81">
        <f t="shared" si="107"/>
        <v>9.5321328344508301E-3</v>
      </c>
      <c r="EH32" s="78">
        <f t="shared" si="126"/>
        <v>25184563.170000002</v>
      </c>
      <c r="EI32" s="126">
        <v>25084563.170000002</v>
      </c>
      <c r="EJ32" s="126">
        <v>100000</v>
      </c>
      <c r="EK32" s="78">
        <f t="shared" si="127"/>
        <v>25020000.760000002</v>
      </c>
      <c r="EL32" s="126">
        <v>25020000.760000002</v>
      </c>
      <c r="EM32" s="126">
        <v>0</v>
      </c>
      <c r="EN32" s="78">
        <f t="shared" si="128"/>
        <v>4707.1400000000003</v>
      </c>
      <c r="EO32" s="126">
        <v>4707.1400000000003</v>
      </c>
      <c r="EP32" s="126">
        <v>0</v>
      </c>
      <c r="EQ32" s="81">
        <f t="shared" si="108"/>
        <v>0.99346574292795242</v>
      </c>
      <c r="ER32" s="81">
        <f t="shared" si="109"/>
        <v>0.99742620951529215</v>
      </c>
      <c r="ES32" s="81" t="str">
        <f t="shared" si="109"/>
        <v xml:space="preserve"> </v>
      </c>
      <c r="ET32" s="81" t="str">
        <f t="shared" si="110"/>
        <v>СВ.200</v>
      </c>
      <c r="EU32" s="81" t="str">
        <f t="shared" si="110"/>
        <v>СВ.200</v>
      </c>
      <c r="EV32" s="81" t="str">
        <f t="shared" si="110"/>
        <v xml:space="preserve"> </v>
      </c>
      <c r="EW32" s="78">
        <f t="shared" si="129"/>
        <v>35207146.460000001</v>
      </c>
      <c r="EX32" s="126">
        <v>35053180</v>
      </c>
      <c r="EY32" s="126">
        <v>153966.46</v>
      </c>
      <c r="EZ32" s="78">
        <f t="shared" si="130"/>
        <v>792946.78</v>
      </c>
      <c r="FA32" s="126">
        <v>792946.78</v>
      </c>
      <c r="FB32" s="126">
        <v>0</v>
      </c>
      <c r="FC32" s="78">
        <f t="shared" si="131"/>
        <v>2393.21</v>
      </c>
      <c r="FD32" s="126">
        <v>2393.21</v>
      </c>
      <c r="FE32" s="126">
        <v>0</v>
      </c>
      <c r="FF32" s="81" t="str">
        <f t="shared" ref="FF32:FF38" si="152">IF(EZ32=0," ",IF(EW32/EZ32*100&gt;200,"СВ.200",EW32/EZ32))</f>
        <v>СВ.200</v>
      </c>
      <c r="FG32" s="81">
        <f t="shared" si="111"/>
        <v>2.2621250910759026E-2</v>
      </c>
      <c r="FH32" s="81" t="str">
        <f t="shared" si="145"/>
        <v xml:space="preserve"> </v>
      </c>
      <c r="FI32" s="81" t="str">
        <f t="shared" si="147"/>
        <v>СВ.200</v>
      </c>
      <c r="FJ32" s="81" t="str">
        <f t="shared" si="133"/>
        <v>СВ.200</v>
      </c>
      <c r="FK32" s="81" t="str">
        <f t="shared" si="133"/>
        <v xml:space="preserve"> </v>
      </c>
      <c r="FL32" s="78">
        <f t="shared" si="134"/>
        <v>1364937.04</v>
      </c>
      <c r="FM32" s="78"/>
      <c r="FN32" s="83">
        <v>1364937.04</v>
      </c>
      <c r="FO32" s="78">
        <f t="shared" si="135"/>
        <v>222092.85</v>
      </c>
      <c r="FP32" s="78"/>
      <c r="FQ32" s="83">
        <v>222092.85</v>
      </c>
      <c r="FR32" s="78">
        <f t="shared" si="136"/>
        <v>0</v>
      </c>
      <c r="FS32" s="78"/>
      <c r="FT32" s="83">
        <v>0</v>
      </c>
      <c r="FU32" s="81">
        <f t="shared" si="35"/>
        <v>0.16271288967291853</v>
      </c>
      <c r="FV32" s="81" t="str">
        <f t="shared" si="35"/>
        <v xml:space="preserve"> </v>
      </c>
      <c r="FW32" s="92">
        <f t="shared" si="35"/>
        <v>0.16271288967291853</v>
      </c>
      <c r="FX32" s="81" t="str">
        <f t="shared" si="146"/>
        <v xml:space="preserve"> </v>
      </c>
      <c r="FY32" s="81" t="str">
        <f t="shared" si="137"/>
        <v xml:space="preserve"> </v>
      </c>
      <c r="FZ32" s="81" t="str">
        <f t="shared" si="137"/>
        <v xml:space="preserve"> </v>
      </c>
      <c r="GA32" s="279">
        <f>I32/'[1]исп.мун.образ01.07.2025-налогов'!I32</f>
        <v>0.13683772332842001</v>
      </c>
      <c r="GB32" s="280">
        <f>J32/'[1]исп.мун.образ01.07.2025-налогов'!J32</f>
        <v>0.22500657358088594</v>
      </c>
      <c r="GC32" s="280">
        <f>K32/'[1]исп.мун.образ01.07.2025-налогов'!K32</f>
        <v>3.9181680067501834E-2</v>
      </c>
      <c r="GD32" s="281">
        <f>F32/'[1]исп.мун.образ01.07.2025-налогов'!F32</f>
        <v>0.19219831744257279</v>
      </c>
      <c r="GE32" s="280">
        <f>G32/'[1]исп.мун.образ01.07.2025-налогов'!G32</f>
        <v>0.31014723327025268</v>
      </c>
      <c r="GF32" s="280">
        <f>H32/'[1]исп.мун.образ01.07.2025-налогов'!H32</f>
        <v>2.9003496432926837E-2</v>
      </c>
      <c r="GG32" s="86">
        <f t="shared" si="37"/>
        <v>0.13196158466015487</v>
      </c>
      <c r="GH32" s="81">
        <f t="shared" si="37"/>
        <v>7.6354191175682692E-2</v>
      </c>
      <c r="GI32" s="81">
        <f t="shared" si="37"/>
        <v>0.48565635395863427</v>
      </c>
      <c r="GJ32" s="86">
        <f t="shared" si="38"/>
        <v>5.4263957749038659E-2</v>
      </c>
      <c r="GK32" s="81">
        <f t="shared" si="38"/>
        <v>2.8965774030429266E-2</v>
      </c>
      <c r="GL32" s="81">
        <f t="shared" si="38"/>
        <v>0.42856351751960986</v>
      </c>
      <c r="GM32" s="86">
        <f t="shared" si="73"/>
        <v>0.15839731817108452</v>
      </c>
      <c r="GN32" s="81">
        <f t="shared" si="73"/>
        <v>0.17888044449666682</v>
      </c>
      <c r="GO32" s="81">
        <f t="shared" si="73"/>
        <v>2.8112940748116884E-2</v>
      </c>
      <c r="GP32" s="86">
        <f t="shared" si="74"/>
        <v>8.9010586347918419E-2</v>
      </c>
      <c r="GQ32" s="81">
        <f t="shared" si="74"/>
        <v>9.3496443669875889E-2</v>
      </c>
      <c r="GR32" s="81">
        <f t="shared" si="74"/>
        <v>2.2640034237208329E-2</v>
      </c>
      <c r="GS32" s="86">
        <f t="shared" si="39"/>
        <v>1.5647517607828496E-2</v>
      </c>
      <c r="GT32" s="81">
        <f t="shared" si="39"/>
        <v>1.8107598288126719E-2</v>
      </c>
      <c r="GU32" s="81" t="str">
        <f t="shared" si="39"/>
        <v xml:space="preserve"> </v>
      </c>
      <c r="GV32" s="86">
        <f t="shared" si="40"/>
        <v>4.5081691367327743E-4</v>
      </c>
      <c r="GW32" s="81">
        <f t="shared" si="40"/>
        <v>4.8128675743305555E-4</v>
      </c>
      <c r="GX32" s="81" t="str">
        <f t="shared" si="40"/>
        <v xml:space="preserve"> </v>
      </c>
      <c r="GY32" s="86">
        <f t="shared" si="41"/>
        <v>1.588648823928707E-4</v>
      </c>
      <c r="GZ32" s="81">
        <f t="shared" si="41"/>
        <v>1.8384139545696347E-4</v>
      </c>
      <c r="HA32" s="92" t="str">
        <f t="shared" si="41"/>
        <v xml:space="preserve"> </v>
      </c>
      <c r="HB32" s="86">
        <f t="shared" si="42"/>
        <v>0.49471225976869548</v>
      </c>
      <c r="HC32" s="81">
        <f t="shared" si="42"/>
        <v>0.52814890512074497</v>
      </c>
      <c r="HD32" s="81" t="str">
        <f t="shared" si="42"/>
        <v xml:space="preserve"> </v>
      </c>
      <c r="HE32" s="138"/>
      <c r="HF32" s="138"/>
      <c r="HG32" s="138"/>
      <c r="HH32" s="138"/>
      <c r="HI32" s="138"/>
      <c r="HJ32" s="138"/>
      <c r="HK32" s="138"/>
      <c r="HL32" s="138"/>
      <c r="HM32" s="138"/>
      <c r="HN32" s="138"/>
      <c r="HO32" s="138"/>
      <c r="HP32" s="138"/>
      <c r="HQ32" s="138"/>
      <c r="HR32" s="138"/>
      <c r="HS32" s="138"/>
      <c r="HT32" s="138"/>
      <c r="HU32" s="138"/>
      <c r="HV32" s="138"/>
      <c r="HW32" s="138"/>
      <c r="HX32" s="138"/>
      <c r="HY32" s="138"/>
      <c r="HZ32" s="138"/>
      <c r="IA32" s="138"/>
      <c r="IB32" s="138"/>
      <c r="IC32" s="138"/>
      <c r="ID32" s="138"/>
    </row>
    <row r="33" spans="1:238" s="91" customFormat="1" ht="15.75" outlineLevel="1" x14ac:dyDescent="0.2">
      <c r="A33" s="76">
        <v>22</v>
      </c>
      <c r="B33" s="77" t="s">
        <v>109</v>
      </c>
      <c r="C33" s="78">
        <f t="shared" si="112"/>
        <v>11160885.699999999</v>
      </c>
      <c r="D33" s="83">
        <v>8425734.209999999</v>
      </c>
      <c r="E33" s="83">
        <v>2735151.49</v>
      </c>
      <c r="F33" s="78">
        <f t="shared" si="77"/>
        <v>5211727.88</v>
      </c>
      <c r="G33" s="83">
        <v>3866383.4299999997</v>
      </c>
      <c r="H33" s="83">
        <v>1345344.4500000002</v>
      </c>
      <c r="I33" s="78">
        <f t="shared" si="78"/>
        <v>4416989.93</v>
      </c>
      <c r="J33" s="83">
        <v>3180599.1799999997</v>
      </c>
      <c r="K33" s="83">
        <v>1236390.75</v>
      </c>
      <c r="L33" s="81">
        <f t="shared" si="79"/>
        <v>0.46696364608410962</v>
      </c>
      <c r="M33" s="81">
        <f t="shared" si="79"/>
        <v>0.45887792489480866</v>
      </c>
      <c r="N33" s="81">
        <f t="shared" si="79"/>
        <v>0.49187200596336988</v>
      </c>
      <c r="O33" s="81">
        <f t="shared" si="80"/>
        <v>1.1799274987253594</v>
      </c>
      <c r="P33" s="81">
        <f t="shared" si="80"/>
        <v>1.215614798089711</v>
      </c>
      <c r="Q33" s="81">
        <f t="shared" si="80"/>
        <v>1.0881223836396383</v>
      </c>
      <c r="R33" s="78">
        <f t="shared" si="113"/>
        <v>1510000</v>
      </c>
      <c r="S33" s="126">
        <v>1360000</v>
      </c>
      <c r="T33" s="126">
        <v>150000</v>
      </c>
      <c r="U33" s="78">
        <f t="shared" si="81"/>
        <v>476162.66000000003</v>
      </c>
      <c r="V33" s="126">
        <v>417273.5</v>
      </c>
      <c r="W33" s="126">
        <v>58889.16</v>
      </c>
      <c r="X33" s="78">
        <f t="shared" si="82"/>
        <v>414379.87</v>
      </c>
      <c r="Y33" s="126">
        <v>339777.36</v>
      </c>
      <c r="Z33" s="126">
        <v>74602.509999999995</v>
      </c>
      <c r="AA33" s="81">
        <f t="shared" si="83"/>
        <v>0.31533950993377485</v>
      </c>
      <c r="AB33" s="81">
        <f t="shared" si="83"/>
        <v>0.30681874999999997</v>
      </c>
      <c r="AC33" s="81">
        <f t="shared" si="83"/>
        <v>0.39259440000000001</v>
      </c>
      <c r="AD33" s="81">
        <f t="shared" si="148"/>
        <v>1.149096986781718</v>
      </c>
      <c r="AE33" s="81">
        <f t="shared" si="148"/>
        <v>1.2280791751398623</v>
      </c>
      <c r="AF33" s="81">
        <f t="shared" si="148"/>
        <v>0.78937236830235347</v>
      </c>
      <c r="AG33" s="78">
        <f t="shared" si="114"/>
        <v>160266.51999999999</v>
      </c>
      <c r="AH33" s="126">
        <v>0</v>
      </c>
      <c r="AI33" s="126">
        <v>160266.51999999999</v>
      </c>
      <c r="AJ33" s="78">
        <f t="shared" si="115"/>
        <v>35559.86</v>
      </c>
      <c r="AK33" s="126">
        <v>0</v>
      </c>
      <c r="AL33" s="126">
        <v>35559.86</v>
      </c>
      <c r="AM33" s="78">
        <v>100469.07</v>
      </c>
      <c r="AN33" s="126">
        <v>0</v>
      </c>
      <c r="AO33" s="126">
        <v>156882.07999999999</v>
      </c>
      <c r="AP33" s="81">
        <f t="shared" si="85"/>
        <v>0.22187952917427797</v>
      </c>
      <c r="AQ33" s="81" t="str">
        <f t="shared" si="85"/>
        <v xml:space="preserve"> </v>
      </c>
      <c r="AR33" s="81">
        <f t="shared" si="85"/>
        <v>0.22187952917427797</v>
      </c>
      <c r="AS33" s="81">
        <f t="shared" si="149"/>
        <v>0.35393838123514032</v>
      </c>
      <c r="AT33" s="81" t="str">
        <f t="shared" si="86"/>
        <v xml:space="preserve"> </v>
      </c>
      <c r="AU33" s="81">
        <f t="shared" si="86"/>
        <v>0.22666616862805491</v>
      </c>
      <c r="AV33" s="78">
        <f t="shared" si="116"/>
        <v>1240000</v>
      </c>
      <c r="AW33" s="126">
        <v>0</v>
      </c>
      <c r="AX33" s="126">
        <v>1240000</v>
      </c>
      <c r="AY33" s="78">
        <f t="shared" si="87"/>
        <v>456725.55</v>
      </c>
      <c r="AZ33" s="126">
        <v>0</v>
      </c>
      <c r="BA33" s="126">
        <v>456725.55</v>
      </c>
      <c r="BB33" s="78">
        <f t="shared" si="88"/>
        <v>417558.41000000003</v>
      </c>
      <c r="BC33" s="126">
        <v>0</v>
      </c>
      <c r="BD33" s="126">
        <v>417558.41000000003</v>
      </c>
      <c r="BE33" s="81">
        <f>IF(AY33=0," ",IF(AY33/AV33*100&gt;200,"СВ.200",AY33/AV33))</f>
        <v>0.3683270564516129</v>
      </c>
      <c r="BF33" s="81" t="str">
        <f t="shared" si="90"/>
        <v xml:space="preserve"> </v>
      </c>
      <c r="BG33" s="81">
        <f t="shared" si="90"/>
        <v>0.3683270564516129</v>
      </c>
      <c r="BH33" s="81">
        <f t="shared" si="138"/>
        <v>1.0938003859148711</v>
      </c>
      <c r="BI33" s="81" t="str">
        <f t="shared" si="142"/>
        <v xml:space="preserve"> </v>
      </c>
      <c r="BJ33" s="81">
        <f t="shared" si="139"/>
        <v>1.0938003859148711</v>
      </c>
      <c r="BK33" s="78">
        <f t="shared" si="117"/>
        <v>529620.57999999996</v>
      </c>
      <c r="BL33" s="126">
        <v>529620.57999999996</v>
      </c>
      <c r="BM33" s="126"/>
      <c r="BN33" s="78">
        <f t="shared" si="91"/>
        <v>270480.84999999998</v>
      </c>
      <c r="BO33" s="126">
        <v>270480.84999999998</v>
      </c>
      <c r="BP33" s="126"/>
      <c r="BQ33" s="78">
        <f t="shared" si="92"/>
        <v>154784.1</v>
      </c>
      <c r="BR33" s="126">
        <v>154784.1</v>
      </c>
      <c r="BS33" s="126"/>
      <c r="BT33" s="81">
        <f>IF(BN33=0," ",IF(BN33/BK33*100&gt;200,"СВ.200",BN33/BK33))</f>
        <v>0.51070683469286637</v>
      </c>
      <c r="BU33" s="81">
        <f t="shared" si="94"/>
        <v>0.51070683469286637</v>
      </c>
      <c r="BV33" s="81" t="str">
        <f t="shared" si="94"/>
        <v xml:space="preserve"> </v>
      </c>
      <c r="BW33" s="81">
        <f t="shared" si="95"/>
        <v>1.7474718010441639</v>
      </c>
      <c r="BX33" s="81">
        <f t="shared" si="95"/>
        <v>1.7474718010441639</v>
      </c>
      <c r="BY33" s="81" t="str">
        <f t="shared" si="95"/>
        <v xml:space="preserve"> </v>
      </c>
      <c r="BZ33" s="78">
        <f t="shared" si="118"/>
        <v>5899750.5199999996</v>
      </c>
      <c r="CA33" s="126">
        <v>5245650.5199999996</v>
      </c>
      <c r="CB33" s="126">
        <v>654100</v>
      </c>
      <c r="CC33" s="78">
        <f t="shared" si="119"/>
        <v>2448302.2000000002</v>
      </c>
      <c r="CD33" s="126">
        <v>2085687.75</v>
      </c>
      <c r="CE33" s="126">
        <v>362614.45</v>
      </c>
      <c r="CF33" s="78">
        <f t="shared" si="120"/>
        <v>2539196.0099999998</v>
      </c>
      <c r="CG33" s="126">
        <v>2208914.9</v>
      </c>
      <c r="CH33" s="126">
        <v>330281.11</v>
      </c>
      <c r="CI33" s="81">
        <f t="shared" si="96"/>
        <v>0.41498402207014007</v>
      </c>
      <c r="CJ33" s="81">
        <f t="shared" si="96"/>
        <v>0.39760326046272715</v>
      </c>
      <c r="CK33" s="81">
        <f t="shared" si="96"/>
        <v>0.55437157926922487</v>
      </c>
      <c r="CL33" s="81">
        <f t="shared" si="97"/>
        <v>0.96420370477819095</v>
      </c>
      <c r="CM33" s="81">
        <f t="shared" si="97"/>
        <v>0.94421371778514418</v>
      </c>
      <c r="CN33" s="81">
        <f t="shared" si="97"/>
        <v>1.0978964252602883</v>
      </c>
      <c r="CO33" s="78">
        <f t="shared" si="121"/>
        <v>0</v>
      </c>
      <c r="CP33" s="126">
        <v>0</v>
      </c>
      <c r="CQ33" s="126">
        <v>0</v>
      </c>
      <c r="CR33" s="78">
        <f t="shared" si="98"/>
        <v>0</v>
      </c>
      <c r="CS33" s="126">
        <v>0</v>
      </c>
      <c r="CT33" s="126">
        <v>0</v>
      </c>
      <c r="CU33" s="78">
        <f t="shared" si="99"/>
        <v>3081.39</v>
      </c>
      <c r="CV33" s="126">
        <v>0</v>
      </c>
      <c r="CW33" s="126">
        <v>3081.39</v>
      </c>
      <c r="CX33" s="81" t="str">
        <f t="shared" si="143"/>
        <v xml:space="preserve"> </v>
      </c>
      <c r="CY33" s="81" t="str">
        <f t="shared" si="143"/>
        <v xml:space="preserve"> </v>
      </c>
      <c r="CZ33" s="81" t="str">
        <f t="shared" si="143"/>
        <v xml:space="preserve"> </v>
      </c>
      <c r="DA33" s="81">
        <f t="shared" si="101"/>
        <v>0</v>
      </c>
      <c r="DB33" s="81" t="str">
        <f t="shared" si="101"/>
        <v xml:space="preserve"> </v>
      </c>
      <c r="DC33" s="81">
        <f t="shared" si="101"/>
        <v>0</v>
      </c>
      <c r="DD33" s="78">
        <f t="shared" si="122"/>
        <v>511000</v>
      </c>
      <c r="DE33" s="126">
        <v>471000</v>
      </c>
      <c r="DF33" s="126">
        <v>40000</v>
      </c>
      <c r="DG33" s="78">
        <f t="shared" si="102"/>
        <v>483052.46</v>
      </c>
      <c r="DH33" s="126">
        <v>452684.53</v>
      </c>
      <c r="DI33" s="126">
        <v>30367.93</v>
      </c>
      <c r="DJ33" s="78">
        <f t="shared" si="103"/>
        <v>266257.90000000002</v>
      </c>
      <c r="DK33" s="126">
        <v>178606.37</v>
      </c>
      <c r="DL33" s="126">
        <v>87651.53</v>
      </c>
      <c r="DM33" s="81">
        <f t="shared" si="150"/>
        <v>0.94530814090019577</v>
      </c>
      <c r="DN33" s="81">
        <f t="shared" si="150"/>
        <v>0.96111365180467101</v>
      </c>
      <c r="DO33" s="81">
        <f t="shared" si="150"/>
        <v>0.75919824999999996</v>
      </c>
      <c r="DP33" s="81">
        <f>IF(DG33=0," ",IF(DG33/DJ33*100&gt;200,"СВ.200",DG33/DJ33))</f>
        <v>1.8142277092998931</v>
      </c>
      <c r="DQ33" s="81" t="str">
        <f>IF(DH33=0," ",IF(DH33/DK33*100&gt;200,"СВ.200",DH33/DK33))</f>
        <v>СВ.200</v>
      </c>
      <c r="DR33" s="81">
        <f>IF(DI33=0," ",IF(DI33/DL33*100&gt;200,"СВ.200",DI33/DL33))</f>
        <v>0.34646206403927005</v>
      </c>
      <c r="DS33" s="278">
        <f t="shared" si="123"/>
        <v>0</v>
      </c>
      <c r="DT33" s="126">
        <v>0</v>
      </c>
      <c r="DU33" s="126">
        <v>0</v>
      </c>
      <c r="DV33" s="278">
        <f t="shared" si="124"/>
        <v>0</v>
      </c>
      <c r="DW33" s="126">
        <v>0</v>
      </c>
      <c r="DX33" s="126">
        <v>0</v>
      </c>
      <c r="DY33" s="278">
        <f t="shared" si="125"/>
        <v>0</v>
      </c>
      <c r="DZ33" s="126">
        <v>0</v>
      </c>
      <c r="EA33" s="126">
        <v>0</v>
      </c>
      <c r="EB33" s="81" t="str">
        <f>IF(DS33=0," ",IF(DV33/DS33*100&gt;200,"СВ.200",DV33/DS33))</f>
        <v xml:space="preserve"> </v>
      </c>
      <c r="EC33" s="81" t="str">
        <f t="shared" si="141"/>
        <v xml:space="preserve"> </v>
      </c>
      <c r="ED33" s="81" t="str">
        <f t="shared" si="141"/>
        <v xml:space="preserve"> </v>
      </c>
      <c r="EE33" s="81" t="str">
        <f t="shared" si="107"/>
        <v xml:space="preserve"> </v>
      </c>
      <c r="EF33" s="81" t="str">
        <f t="shared" si="107"/>
        <v xml:space="preserve"> </v>
      </c>
      <c r="EG33" s="81" t="str">
        <f t="shared" si="107"/>
        <v xml:space="preserve"> </v>
      </c>
      <c r="EH33" s="78">
        <f t="shared" si="126"/>
        <v>339159.03999999998</v>
      </c>
      <c r="EI33" s="126">
        <v>339159.03999999998</v>
      </c>
      <c r="EJ33" s="126">
        <v>0</v>
      </c>
      <c r="EK33" s="78">
        <f t="shared" si="127"/>
        <v>290667.89</v>
      </c>
      <c r="EL33" s="126">
        <v>290667.87</v>
      </c>
      <c r="EM33" s="126">
        <v>0.02</v>
      </c>
      <c r="EN33" s="78">
        <f t="shared" si="128"/>
        <v>-8049.43</v>
      </c>
      <c r="EO33" s="126">
        <v>-8049.43</v>
      </c>
      <c r="EP33" s="126">
        <v>0</v>
      </c>
      <c r="EQ33" s="81">
        <f t="shared" si="108"/>
        <v>0.85702533537068637</v>
      </c>
      <c r="ER33" s="81">
        <f t="shared" si="109"/>
        <v>0.85702527640130133</v>
      </c>
      <c r="ES33" s="81"/>
      <c r="ET33" s="81">
        <f t="shared" si="110"/>
        <v>-36.110369305652696</v>
      </c>
      <c r="EU33" s="81">
        <f t="shared" si="110"/>
        <v>-36.110366821004718</v>
      </c>
      <c r="EV33" s="81" t="str">
        <f t="shared" si="110"/>
        <v xml:space="preserve"> </v>
      </c>
      <c r="EW33" s="78">
        <f t="shared" si="129"/>
        <v>304.07</v>
      </c>
      <c r="EX33" s="126">
        <v>304.07</v>
      </c>
      <c r="EY33" s="126">
        <v>0</v>
      </c>
      <c r="EZ33" s="78">
        <f t="shared" si="130"/>
        <v>23941.9</v>
      </c>
      <c r="FA33" s="126">
        <v>304.07</v>
      </c>
      <c r="FB33" s="126">
        <v>23637.83</v>
      </c>
      <c r="FC33" s="78">
        <f t="shared" si="131"/>
        <v>51974.080000000002</v>
      </c>
      <c r="FD33" s="126">
        <v>322.27</v>
      </c>
      <c r="FE33" s="126">
        <v>51651.810000000005</v>
      </c>
      <c r="FF33" s="81">
        <f t="shared" si="152"/>
        <v>1.270032871242466E-2</v>
      </c>
      <c r="FG33" s="81">
        <f t="shared" si="111"/>
        <v>1</v>
      </c>
      <c r="FH33" s="81">
        <f t="shared" si="145"/>
        <v>0</v>
      </c>
      <c r="FI33" s="81">
        <f t="shared" si="147"/>
        <v>0.46065077053792969</v>
      </c>
      <c r="FJ33" s="81">
        <f t="shared" si="133"/>
        <v>0.9435256151674063</v>
      </c>
      <c r="FK33" s="81">
        <f t="shared" si="133"/>
        <v>0.45763798015984336</v>
      </c>
      <c r="FL33" s="78">
        <f t="shared" si="134"/>
        <v>240784.97</v>
      </c>
      <c r="FM33" s="78"/>
      <c r="FN33" s="83">
        <v>240784.97</v>
      </c>
      <c r="FO33" s="78">
        <f t="shared" si="135"/>
        <v>189653.19</v>
      </c>
      <c r="FP33" s="78"/>
      <c r="FQ33" s="83">
        <v>189653.19</v>
      </c>
      <c r="FR33" s="78">
        <f t="shared" si="136"/>
        <v>29288.32</v>
      </c>
      <c r="FS33" s="78"/>
      <c r="FT33" s="83">
        <v>29288.32</v>
      </c>
      <c r="FU33" s="81">
        <f t="shared" si="35"/>
        <v>0.78764546640930289</v>
      </c>
      <c r="FV33" s="81" t="str">
        <f t="shared" si="35"/>
        <v xml:space="preserve"> </v>
      </c>
      <c r="FW33" s="92">
        <f t="shared" si="35"/>
        <v>0.78764546640930289</v>
      </c>
      <c r="FX33" s="81" t="str">
        <f t="shared" si="146"/>
        <v>СВ.200</v>
      </c>
      <c r="FY33" s="81" t="str">
        <f t="shared" si="137"/>
        <v xml:space="preserve"> </v>
      </c>
      <c r="FZ33" s="81" t="str">
        <f t="shared" si="137"/>
        <v>СВ.200</v>
      </c>
      <c r="GA33" s="279">
        <f>I33/'[1]исп.мун.образ01.07.2025-налогов'!I33</f>
        <v>9.4836552584233152E-2</v>
      </c>
      <c r="GB33" s="280">
        <f>J33/'[1]исп.мун.образ01.07.2025-налогов'!J33</f>
        <v>0.11410244065377202</v>
      </c>
      <c r="GC33" s="280">
        <f>K33/'[1]исп.мун.образ01.07.2025-налогов'!K33</f>
        <v>6.6117794632952795E-2</v>
      </c>
      <c r="GD33" s="281">
        <f>F33/'[1]исп.мун.образ01.07.2025-налогов'!F33</f>
        <v>9.0992461748470921E-2</v>
      </c>
      <c r="GE33" s="280">
        <f>G33/'[1]исп.мун.образ01.07.2025-налогов'!G33</f>
        <v>0.11106643927874059</v>
      </c>
      <c r="GF33" s="280">
        <f>H33/'[1]исп.мун.образ01.07.2025-налогов'!H33</f>
        <v>5.9886155288126783E-2</v>
      </c>
      <c r="GG33" s="86">
        <f t="shared" si="37"/>
        <v>9.3814990879999588E-2</v>
      </c>
      <c r="GH33" s="81">
        <f t="shared" si="37"/>
        <v>0.10682809771711002</v>
      </c>
      <c r="GI33" s="81">
        <f t="shared" si="37"/>
        <v>6.0338942199300659E-2</v>
      </c>
      <c r="GJ33" s="86">
        <f t="shared" si="38"/>
        <v>9.1363684168406747E-2</v>
      </c>
      <c r="GK33" s="81">
        <f t="shared" si="38"/>
        <v>0.10792346583173724</v>
      </c>
      <c r="GL33" s="81">
        <f t="shared" si="38"/>
        <v>4.3772552077648214E-2</v>
      </c>
      <c r="GM33" s="86">
        <f t="shared" si="73"/>
        <v>9.453460764398891E-2</v>
      </c>
      <c r="GN33" s="81" t="str">
        <f t="shared" si="73"/>
        <v xml:space="preserve"> </v>
      </c>
      <c r="GO33" s="81">
        <f t="shared" si="73"/>
        <v>0.33772366058222292</v>
      </c>
      <c r="GP33" s="86">
        <f t="shared" si="74"/>
        <v>8.7634189757428399E-2</v>
      </c>
      <c r="GQ33" s="81" t="str">
        <f t="shared" si="74"/>
        <v xml:space="preserve"> </v>
      </c>
      <c r="GR33" s="81">
        <f t="shared" si="74"/>
        <v>0.33948595841013052</v>
      </c>
      <c r="GS33" s="86">
        <f t="shared" si="39"/>
        <v>6.9762214739756037E-4</v>
      </c>
      <c r="GT33" s="81" t="str">
        <f t="shared" si="39"/>
        <v xml:space="preserve"> </v>
      </c>
      <c r="GU33" s="81">
        <f t="shared" si="39"/>
        <v>2.4922460799710771E-3</v>
      </c>
      <c r="GV33" s="86" t="str">
        <f t="shared" si="40"/>
        <v xml:space="preserve"> </v>
      </c>
      <c r="GW33" s="81" t="str">
        <f t="shared" si="40"/>
        <v xml:space="preserve"> </v>
      </c>
      <c r="GX33" s="81" t="str">
        <f t="shared" si="40"/>
        <v xml:space="preserve"> </v>
      </c>
      <c r="GY33" s="86" t="str">
        <f t="shared" si="41"/>
        <v xml:space="preserve"> </v>
      </c>
      <c r="GZ33" s="81" t="str">
        <f t="shared" si="41"/>
        <v xml:space="preserve"> </v>
      </c>
      <c r="HA33" s="92" t="str">
        <f t="shared" si="41"/>
        <v xml:space="preserve"> </v>
      </c>
      <c r="HB33" s="86">
        <f t="shared" si="42"/>
        <v>5.5771885388613197E-2</v>
      </c>
      <c r="HC33" s="81">
        <f t="shared" si="42"/>
        <v>7.5178231870293322E-2</v>
      </c>
      <c r="HD33" s="81">
        <f t="shared" si="42"/>
        <v>1.4866081322147647E-8</v>
      </c>
      <c r="HE33" s="138"/>
      <c r="HF33" s="138"/>
      <c r="HG33" s="138"/>
      <c r="HH33" s="138"/>
      <c r="HI33" s="138"/>
      <c r="HJ33" s="138"/>
      <c r="HK33" s="138"/>
      <c r="HL33" s="138"/>
      <c r="HM33" s="138"/>
      <c r="HN33" s="138"/>
      <c r="HO33" s="138"/>
      <c r="HP33" s="138"/>
      <c r="HQ33" s="138"/>
      <c r="HR33" s="138"/>
      <c r="HS33" s="138"/>
      <c r="HT33" s="138"/>
      <c r="HU33" s="138"/>
      <c r="HV33" s="138"/>
      <c r="HW33" s="138"/>
      <c r="HX33" s="138"/>
      <c r="HY33" s="138"/>
      <c r="HZ33" s="138"/>
      <c r="IA33" s="138"/>
      <c r="IB33" s="138"/>
      <c r="IC33" s="138"/>
      <c r="ID33" s="138"/>
    </row>
    <row r="34" spans="1:238" s="91" customFormat="1" ht="15.75" outlineLevel="1" x14ac:dyDescent="0.2">
      <c r="A34" s="76">
        <v>23</v>
      </c>
      <c r="B34" s="77" t="s">
        <v>110</v>
      </c>
      <c r="C34" s="78">
        <f t="shared" si="112"/>
        <v>15027937.43</v>
      </c>
      <c r="D34" s="83">
        <v>12257093.800000001</v>
      </c>
      <c r="E34" s="83">
        <v>2770843.63</v>
      </c>
      <c r="F34" s="78">
        <f t="shared" si="77"/>
        <v>7809017.75</v>
      </c>
      <c r="G34" s="83">
        <v>6129093.7599999998</v>
      </c>
      <c r="H34" s="83">
        <v>1679923.99</v>
      </c>
      <c r="I34" s="78">
        <f t="shared" si="78"/>
        <v>7028808.7500000009</v>
      </c>
      <c r="J34" s="83">
        <v>6342154.0500000007</v>
      </c>
      <c r="K34" s="83">
        <v>686654.7</v>
      </c>
      <c r="L34" s="81">
        <f t="shared" ref="L34:N42" si="153">IF(C34=0," ",IF(F34/C34*100&gt;200,"СВ.200",F34/C34))</f>
        <v>0.51963336860925435</v>
      </c>
      <c r="M34" s="81">
        <f t="shared" si="153"/>
        <v>0.50004461579628279</v>
      </c>
      <c r="N34" s="81">
        <f t="shared" si="153"/>
        <v>0.60628610427936713</v>
      </c>
      <c r="O34" s="81">
        <f t="shared" ref="O34:Q42" si="154">IF(I34=0," ",IF(F34/I34*100&gt;200,"СВ.200",F34/I34))</f>
        <v>1.111001597532441</v>
      </c>
      <c r="P34" s="81">
        <f t="shared" si="154"/>
        <v>0.96640568987755804</v>
      </c>
      <c r="Q34" s="81" t="str">
        <f t="shared" si="154"/>
        <v>СВ.200</v>
      </c>
      <c r="R34" s="78">
        <f t="shared" si="113"/>
        <v>4566064</v>
      </c>
      <c r="S34" s="126">
        <v>4229279</v>
      </c>
      <c r="T34" s="126">
        <v>336785</v>
      </c>
      <c r="U34" s="78">
        <f t="shared" si="81"/>
        <v>1813895.88</v>
      </c>
      <c r="V34" s="126">
        <v>1709779.13</v>
      </c>
      <c r="W34" s="126">
        <v>104116.75</v>
      </c>
      <c r="X34" s="78">
        <f t="shared" si="82"/>
        <v>2592934.9300000002</v>
      </c>
      <c r="Y34" s="126">
        <v>2429416.02</v>
      </c>
      <c r="Z34" s="126">
        <v>163518.91</v>
      </c>
      <c r="AA34" s="81">
        <f t="shared" si="83"/>
        <v>0.3972559035528192</v>
      </c>
      <c r="AB34" s="81">
        <f t="shared" si="83"/>
        <v>0.40427201184882811</v>
      </c>
      <c r="AC34" s="81">
        <f t="shared" si="83"/>
        <v>0.30914901198093742</v>
      </c>
      <c r="AD34" s="81">
        <f t="shared" si="148"/>
        <v>0.69955318161416402</v>
      </c>
      <c r="AE34" s="81">
        <f t="shared" si="148"/>
        <v>0.70378194427152907</v>
      </c>
      <c r="AF34" s="81">
        <f t="shared" si="148"/>
        <v>0.63672605205110522</v>
      </c>
      <c r="AG34" s="78">
        <f t="shared" si="114"/>
        <v>49179.19</v>
      </c>
      <c r="AH34" s="126">
        <v>0</v>
      </c>
      <c r="AI34" s="126">
        <v>49179.19</v>
      </c>
      <c r="AJ34" s="78">
        <f t="shared" si="115"/>
        <v>36465.279999999999</v>
      </c>
      <c r="AK34" s="126">
        <v>0</v>
      </c>
      <c r="AL34" s="126">
        <v>36465.279999999999</v>
      </c>
      <c r="AM34" s="78">
        <v>8925.7800000000007</v>
      </c>
      <c r="AN34" s="126">
        <v>0</v>
      </c>
      <c r="AO34" s="126">
        <v>19509.38</v>
      </c>
      <c r="AP34" s="81">
        <f t="shared" si="85"/>
        <v>0.74147784865915844</v>
      </c>
      <c r="AQ34" s="81" t="str">
        <f t="shared" si="85"/>
        <v xml:space="preserve"> </v>
      </c>
      <c r="AR34" s="81">
        <f t="shared" si="85"/>
        <v>0.74147784865915844</v>
      </c>
      <c r="AS34" s="81" t="str">
        <f t="shared" si="149"/>
        <v>СВ.200</v>
      </c>
      <c r="AT34" s="81" t="str">
        <f t="shared" si="149"/>
        <v xml:space="preserve"> </v>
      </c>
      <c r="AU34" s="81">
        <f t="shared" si="149"/>
        <v>1.8691152666050892</v>
      </c>
      <c r="AV34" s="78">
        <f t="shared" si="116"/>
        <v>519112.56</v>
      </c>
      <c r="AW34" s="126">
        <v>219112.56</v>
      </c>
      <c r="AX34" s="126">
        <v>300000</v>
      </c>
      <c r="AY34" s="78">
        <f t="shared" si="87"/>
        <v>346097.22</v>
      </c>
      <c r="AZ34" s="126">
        <v>209423.46</v>
      </c>
      <c r="BA34" s="126">
        <v>136673.76</v>
      </c>
      <c r="BB34" s="78">
        <f t="shared" si="88"/>
        <v>392135.57999999996</v>
      </c>
      <c r="BC34" s="126">
        <v>214181.56</v>
      </c>
      <c r="BD34" s="126">
        <v>177954.02</v>
      </c>
      <c r="BE34" s="81">
        <f t="shared" ref="BE34:BG42" si="155">IF(AV34=0," ",IF(AY34/AV34*100&gt;200,"СВ.200",AY34/AV34))</f>
        <v>0.6667093934309738</v>
      </c>
      <c r="BF34" s="81">
        <f t="shared" si="90"/>
        <v>0.95578026198041766</v>
      </c>
      <c r="BG34" s="81">
        <f t="shared" si="90"/>
        <v>0.45557920000000002</v>
      </c>
      <c r="BH34" s="81">
        <f t="shared" si="138"/>
        <v>0.8825958103572239</v>
      </c>
      <c r="BI34" s="81">
        <f t="shared" si="142"/>
        <v>0.97778473552998679</v>
      </c>
      <c r="BJ34" s="81">
        <f t="shared" si="139"/>
        <v>0.76802850534087408</v>
      </c>
      <c r="BK34" s="78">
        <f t="shared" si="117"/>
        <v>1032089</v>
      </c>
      <c r="BL34" s="126">
        <v>1032089</v>
      </c>
      <c r="BM34" s="126"/>
      <c r="BN34" s="78">
        <f t="shared" si="91"/>
        <v>1269422.6100000001</v>
      </c>
      <c r="BO34" s="126">
        <v>1269422.6100000001</v>
      </c>
      <c r="BP34" s="126"/>
      <c r="BQ34" s="78">
        <f t="shared" si="92"/>
        <v>-53022.67</v>
      </c>
      <c r="BR34" s="126">
        <v>-53022.67</v>
      </c>
      <c r="BS34" s="126"/>
      <c r="BT34" s="81">
        <f t="shared" ref="BT34:BV42" si="156">IF(BK34=0," ",IF(BN34/BK34*100&gt;200,"СВ.200",BN34/BK34))</f>
        <v>1.2299545969388299</v>
      </c>
      <c r="BU34" s="81">
        <f t="shared" si="94"/>
        <v>1.2299545969388299</v>
      </c>
      <c r="BV34" s="81" t="str">
        <f t="shared" si="94"/>
        <v xml:space="preserve"> </v>
      </c>
      <c r="BW34" s="81">
        <f t="shared" si="95"/>
        <v>-23.941129520637119</v>
      </c>
      <c r="BX34" s="81">
        <f t="shared" si="95"/>
        <v>-23.941129520637119</v>
      </c>
      <c r="BY34" s="81" t="str">
        <f t="shared" si="95"/>
        <v xml:space="preserve"> </v>
      </c>
      <c r="BZ34" s="78">
        <f t="shared" si="118"/>
        <v>2661180.7799999998</v>
      </c>
      <c r="CA34" s="126">
        <v>2496180.7799999998</v>
      </c>
      <c r="CB34" s="126">
        <v>165000</v>
      </c>
      <c r="CC34" s="78">
        <f t="shared" si="119"/>
        <v>712522.13</v>
      </c>
      <c r="CD34" s="126">
        <v>639822.53</v>
      </c>
      <c r="CE34" s="126">
        <v>72699.600000000006</v>
      </c>
      <c r="CF34" s="78">
        <f t="shared" si="120"/>
        <v>922548.14</v>
      </c>
      <c r="CG34" s="126">
        <v>834354.62</v>
      </c>
      <c r="CH34" s="126">
        <v>88193.52</v>
      </c>
      <c r="CI34" s="81">
        <f t="shared" ref="CI34:CK42" si="157">IF(BZ34=0," ",IF(CC34/BZ34*100&gt;200,"СВ.200",CC34/BZ34))</f>
        <v>0.26774660908230369</v>
      </c>
      <c r="CJ34" s="81">
        <f t="shared" si="157"/>
        <v>0.25632058988932688</v>
      </c>
      <c r="CK34" s="81">
        <f t="shared" si="157"/>
        <v>0.44060363636363642</v>
      </c>
      <c r="CL34" s="81">
        <f t="shared" ref="CL34:CN40" si="158">IF(CF34=0," ",IF(CC34/CF34*100&gt;200,"СВ.200",CC34/CF34))</f>
        <v>0.77234140865537926</v>
      </c>
      <c r="CM34" s="81">
        <f t="shared" si="158"/>
        <v>0.76684723097715934</v>
      </c>
      <c r="CN34" s="81">
        <f t="shared" si="158"/>
        <v>0.82431906561842638</v>
      </c>
      <c r="CO34" s="78">
        <f t="shared" si="121"/>
        <v>1095320</v>
      </c>
      <c r="CP34" s="126">
        <v>533000</v>
      </c>
      <c r="CQ34" s="126">
        <v>562320</v>
      </c>
      <c r="CR34" s="78">
        <f t="shared" si="98"/>
        <v>565742.4</v>
      </c>
      <c r="CS34" s="126">
        <v>3422.4</v>
      </c>
      <c r="CT34" s="126">
        <v>562320</v>
      </c>
      <c r="CU34" s="78">
        <f t="shared" si="99"/>
        <v>0</v>
      </c>
      <c r="CV34" s="126">
        <v>0</v>
      </c>
      <c r="CW34" s="126">
        <v>0</v>
      </c>
      <c r="CX34" s="81">
        <f t="shared" si="143"/>
        <v>0.51650878282145862</v>
      </c>
      <c r="CY34" s="81">
        <f t="shared" si="143"/>
        <v>6.4210131332082549E-3</v>
      </c>
      <c r="CZ34" s="81">
        <f t="shared" si="143"/>
        <v>1</v>
      </c>
      <c r="DA34" s="81" t="e">
        <f>IF(CR34=0," ",IF(CR34/CU34*100&gt;200,"СВ.200",CR34/CU34))</f>
        <v>#DIV/0!</v>
      </c>
      <c r="DB34" s="81" t="e">
        <f>IF(CS34=0," ",IF(CS34/CV34*100&gt;200,"СВ.200",CS34/CV34))</f>
        <v>#DIV/0!</v>
      </c>
      <c r="DC34" s="81" t="e">
        <f>IF(CT34=0," ",IF(CT34/CW34*100&gt;200,"СВ.200",CT34/CW34))</f>
        <v>#DIV/0!</v>
      </c>
      <c r="DD34" s="78">
        <f t="shared" si="122"/>
        <v>2592600</v>
      </c>
      <c r="DE34" s="126">
        <v>2401400</v>
      </c>
      <c r="DF34" s="126">
        <v>191200</v>
      </c>
      <c r="DG34" s="78">
        <f t="shared" si="102"/>
        <v>1249196.6300000001</v>
      </c>
      <c r="DH34" s="126">
        <v>989655.67</v>
      </c>
      <c r="DI34" s="126">
        <v>259540.96</v>
      </c>
      <c r="DJ34" s="78">
        <f t="shared" si="103"/>
        <v>1765826.81</v>
      </c>
      <c r="DK34" s="126">
        <v>1672472.71</v>
      </c>
      <c r="DL34" s="126">
        <v>93354.1</v>
      </c>
      <c r="DM34" s="81">
        <f t="shared" si="150"/>
        <v>0.48183160919540236</v>
      </c>
      <c r="DN34" s="81">
        <f t="shared" si="150"/>
        <v>0.41211612809194637</v>
      </c>
      <c r="DO34" s="81">
        <f t="shared" si="150"/>
        <v>1.3574317991631799</v>
      </c>
      <c r="DP34" s="81">
        <f t="shared" si="151"/>
        <v>0.70742873702319653</v>
      </c>
      <c r="DQ34" s="81">
        <f t="shared" si="151"/>
        <v>0.59173202891902499</v>
      </c>
      <c r="DR34" s="81" t="str">
        <f t="shared" si="151"/>
        <v>СВ.200</v>
      </c>
      <c r="DS34" s="278">
        <f t="shared" si="123"/>
        <v>159000</v>
      </c>
      <c r="DT34" s="126">
        <v>0</v>
      </c>
      <c r="DU34" s="126">
        <v>159000</v>
      </c>
      <c r="DV34" s="278">
        <f t="shared" si="124"/>
        <v>158818.59</v>
      </c>
      <c r="DW34" s="126">
        <v>0</v>
      </c>
      <c r="DX34" s="126">
        <v>158818.59</v>
      </c>
      <c r="DY34" s="278">
        <f t="shared" si="125"/>
        <v>59544.17</v>
      </c>
      <c r="DZ34" s="126">
        <v>0</v>
      </c>
      <c r="EA34" s="126">
        <v>59544.17</v>
      </c>
      <c r="EB34" s="81">
        <f>IF(DS34=0," ",IF(DV34/DS34*100&gt;200,"СВ.200",DV34/DS34))</f>
        <v>0.99885905660377361</v>
      </c>
      <c r="EC34" s="81" t="str">
        <f t="shared" si="141"/>
        <v xml:space="preserve"> </v>
      </c>
      <c r="ED34" s="81">
        <f t="shared" si="141"/>
        <v>0.99885905660377361</v>
      </c>
      <c r="EE34" s="81" t="str">
        <f t="shared" si="107"/>
        <v>СВ.200</v>
      </c>
      <c r="EF34" s="81" t="str">
        <f t="shared" si="107"/>
        <v xml:space="preserve"> </v>
      </c>
      <c r="EG34" s="81" t="str">
        <f t="shared" si="107"/>
        <v>СВ.200</v>
      </c>
      <c r="EH34" s="78">
        <f t="shared" si="126"/>
        <v>377732.71</v>
      </c>
      <c r="EI34" s="126">
        <v>347732.71</v>
      </c>
      <c r="EJ34" s="126">
        <v>30000</v>
      </c>
      <c r="EK34" s="78">
        <f t="shared" si="127"/>
        <v>220139.2</v>
      </c>
      <c r="EL34" s="126">
        <v>220139.2</v>
      </c>
      <c r="EM34" s="126">
        <v>0</v>
      </c>
      <c r="EN34" s="78">
        <f t="shared" si="128"/>
        <v>87109.65</v>
      </c>
      <c r="EO34" s="126">
        <v>87109.65</v>
      </c>
      <c r="EP34" s="126">
        <v>0</v>
      </c>
      <c r="EQ34" s="81">
        <f t="shared" si="108"/>
        <v>0.5827909370094001</v>
      </c>
      <c r="ER34" s="81">
        <f t="shared" si="109"/>
        <v>0.63307015322199633</v>
      </c>
      <c r="ES34" s="81" t="str">
        <f t="shared" si="109"/>
        <v xml:space="preserve"> </v>
      </c>
      <c r="ET34" s="81" t="str">
        <f t="shared" si="110"/>
        <v>СВ.200</v>
      </c>
      <c r="EU34" s="81" t="str">
        <f t="shared" si="110"/>
        <v>СВ.200</v>
      </c>
      <c r="EV34" s="81" t="str">
        <f t="shared" si="110"/>
        <v xml:space="preserve"> </v>
      </c>
      <c r="EW34" s="78">
        <f t="shared" si="129"/>
        <v>869588.75</v>
      </c>
      <c r="EX34" s="126">
        <v>401299.75</v>
      </c>
      <c r="EY34" s="126">
        <v>468289</v>
      </c>
      <c r="EZ34" s="78">
        <f t="shared" si="130"/>
        <v>357194.87999999995</v>
      </c>
      <c r="FA34" s="126">
        <v>349392.97</v>
      </c>
      <c r="FB34" s="126">
        <v>7801.91</v>
      </c>
      <c r="FC34" s="78">
        <f t="shared" si="131"/>
        <v>807934.19000000006</v>
      </c>
      <c r="FD34" s="126">
        <v>803357.04</v>
      </c>
      <c r="FE34" s="126">
        <v>4577.1499999999996</v>
      </c>
      <c r="FF34" s="81" t="str">
        <f t="shared" si="152"/>
        <v>СВ.200</v>
      </c>
      <c r="FG34" s="81">
        <f>IF(FA34=0," ",IF(EX34/FA34*100&gt;200,"СВ.200",EX34/FA34))</f>
        <v>1.1485627487009828</v>
      </c>
      <c r="FH34" s="81" t="str">
        <f t="shared" si="145"/>
        <v>СВ.200</v>
      </c>
      <c r="FI34" s="81">
        <f>IF(EZ34&lt;=0," ",IF(FC34&lt;=0," ",IF(FC34=0," ",IF(EZ34/FC34*100&gt;200,"СВ.200",EZ34/FC34))))</f>
        <v>0.44210888017995614</v>
      </c>
      <c r="FJ34" s="81">
        <f t="shared" si="133"/>
        <v>0.43491617376005065</v>
      </c>
      <c r="FK34" s="81">
        <f>IF(FB34&lt;=0," ",IF(FE34&lt;=0," ",IF(FE34=0," ",IF(FB34/FE34*100&gt;200,"СВ.200",FB34/FE34))))</f>
        <v>1.7045344810635441</v>
      </c>
      <c r="FL34" s="78">
        <f t="shared" si="134"/>
        <v>509070.44</v>
      </c>
      <c r="FM34" s="78"/>
      <c r="FN34" s="83">
        <v>509070.44</v>
      </c>
      <c r="FO34" s="78">
        <f t="shared" si="135"/>
        <v>341487.14</v>
      </c>
      <c r="FP34" s="78"/>
      <c r="FQ34" s="83">
        <v>341487.14</v>
      </c>
      <c r="FR34" s="78">
        <f t="shared" si="136"/>
        <v>80003.45</v>
      </c>
      <c r="FS34" s="78"/>
      <c r="FT34" s="83">
        <v>80003.45</v>
      </c>
      <c r="FU34" s="81">
        <f t="shared" si="35"/>
        <v>0.67080528187808353</v>
      </c>
      <c r="FV34" s="81" t="str">
        <f t="shared" si="35"/>
        <v xml:space="preserve"> </v>
      </c>
      <c r="FW34" s="92">
        <f t="shared" si="35"/>
        <v>0.67080528187808353</v>
      </c>
      <c r="FX34" s="81" t="str">
        <f>IF(FO34&lt;=0," ",IF(FR34&lt;=0," ",IF(FR34=0," ",IF(FO34/FR34*100&gt;200,"СВ.200",FO34/FR34))))</f>
        <v>СВ.200</v>
      </c>
      <c r="FY34" s="81" t="str">
        <f t="shared" si="137"/>
        <v xml:space="preserve"> </v>
      </c>
      <c r="FZ34" s="81" t="str">
        <f>IF(FQ34&lt;=0," ",IF(FT34&lt;=0," ",IF(FT34=0," ",IF(FQ34/FT34*100&gt;200,"СВ.200",FQ34/FT34))))</f>
        <v>СВ.200</v>
      </c>
      <c r="GA34" s="279">
        <f>I34/'[1]исп.мун.образ01.07.2025-налогов'!I34</f>
        <v>0.13833337308943353</v>
      </c>
      <c r="GB34" s="280">
        <f>J34/'[1]исп.мун.образ01.07.2025-налогов'!J34</f>
        <v>0.1586342241124763</v>
      </c>
      <c r="GC34" s="280">
        <f>K34/'[1]исп.мун.образ01.07.2025-налогов'!K34</f>
        <v>6.3397649791115063E-2</v>
      </c>
      <c r="GD34" s="281">
        <f>F34/'[1]исп.мун.образ01.07.2025-налогов'!F34</f>
        <v>0.1344935994520946</v>
      </c>
      <c r="GE34" s="280">
        <f>G34/'[1]исп.мун.образ01.07.2025-налогов'!G34</f>
        <v>0.1389084745620506</v>
      </c>
      <c r="GF34" s="280">
        <f>H34/'[1]исп.мун.образ01.07.2025-налогов'!H34</f>
        <v>0.12051864059959423</v>
      </c>
      <c r="GG34" s="86">
        <f t="shared" si="37"/>
        <v>0.36890105026687486</v>
      </c>
      <c r="GH34" s="81">
        <f t="shared" si="37"/>
        <v>0.38305850044749384</v>
      </c>
      <c r="GI34" s="81">
        <f t="shared" si="37"/>
        <v>0.23813848503476348</v>
      </c>
      <c r="GJ34" s="86">
        <f t="shared" si="38"/>
        <v>0.23228220732370597</v>
      </c>
      <c r="GK34" s="81">
        <f t="shared" si="38"/>
        <v>0.27896116407264748</v>
      </c>
      <c r="GL34" s="81">
        <f t="shared" si="38"/>
        <v>6.1977060045436939E-2</v>
      </c>
      <c r="GM34" s="86">
        <f t="shared" si="73"/>
        <v>5.5789763805993431E-2</v>
      </c>
      <c r="GN34" s="81">
        <f t="shared" si="73"/>
        <v>3.3771106521766049E-2</v>
      </c>
      <c r="GO34" s="81">
        <f t="shared" si="73"/>
        <v>0.25916085624987351</v>
      </c>
      <c r="GP34" s="86">
        <f t="shared" si="74"/>
        <v>4.4320198913621364E-2</v>
      </c>
      <c r="GQ34" s="81">
        <f t="shared" si="74"/>
        <v>3.4168747974904531E-2</v>
      </c>
      <c r="GR34" s="81">
        <f t="shared" si="74"/>
        <v>8.135710949636478E-2</v>
      </c>
      <c r="GS34" s="86" t="str">
        <f t="shared" si="39"/>
        <v xml:space="preserve"> </v>
      </c>
      <c r="GT34" s="81" t="str">
        <f t="shared" si="39"/>
        <v xml:space="preserve"> </v>
      </c>
      <c r="GU34" s="81" t="str">
        <f t="shared" si="39"/>
        <v xml:space="preserve"> </v>
      </c>
      <c r="GV34" s="86">
        <f t="shared" si="40"/>
        <v>7.2447318998602614E-2</v>
      </c>
      <c r="GW34" s="81">
        <f t="shared" si="40"/>
        <v>5.5838597580859983E-4</v>
      </c>
      <c r="GX34" s="81">
        <f t="shared" si="40"/>
        <v>0.33472943022856649</v>
      </c>
      <c r="GY34" s="86">
        <f t="shared" si="41"/>
        <v>1.2393230929778816E-2</v>
      </c>
      <c r="GZ34" s="81">
        <f t="shared" si="41"/>
        <v>1.3735025878155701E-2</v>
      </c>
      <c r="HA34" s="92" t="str">
        <f t="shared" si="41"/>
        <v xml:space="preserve"> </v>
      </c>
      <c r="HB34" s="86">
        <f t="shared" si="42"/>
        <v>2.8190382842963831E-2</v>
      </c>
      <c r="HC34" s="81">
        <f t="shared" si="42"/>
        <v>3.5917088010087812E-2</v>
      </c>
      <c r="HD34" s="81" t="str">
        <f t="shared" si="42"/>
        <v xml:space="preserve"> </v>
      </c>
      <c r="HE34" s="138"/>
      <c r="HF34" s="138"/>
      <c r="HG34" s="138"/>
      <c r="HH34" s="138"/>
      <c r="HI34" s="138"/>
      <c r="HJ34" s="138"/>
      <c r="HK34" s="138"/>
      <c r="HL34" s="138"/>
      <c r="HM34" s="138"/>
      <c r="HN34" s="138"/>
      <c r="HO34" s="138"/>
      <c r="HP34" s="138"/>
      <c r="HQ34" s="138"/>
      <c r="HR34" s="138"/>
      <c r="HS34" s="138"/>
      <c r="HT34" s="138"/>
      <c r="HU34" s="138"/>
      <c r="HV34" s="138"/>
      <c r="HW34" s="138"/>
      <c r="HX34" s="138"/>
      <c r="HY34" s="138"/>
      <c r="HZ34" s="138"/>
      <c r="IA34" s="138"/>
      <c r="IB34" s="138"/>
      <c r="IC34" s="138"/>
      <c r="ID34" s="138"/>
    </row>
    <row r="35" spans="1:238" s="91" customFormat="1" ht="15.75" outlineLevel="1" x14ac:dyDescent="0.2">
      <c r="A35" s="76">
        <v>24</v>
      </c>
      <c r="B35" s="77" t="s">
        <v>111</v>
      </c>
      <c r="C35" s="78">
        <f t="shared" si="112"/>
        <v>76851337.530000001</v>
      </c>
      <c r="D35" s="83">
        <v>66117369.880000003</v>
      </c>
      <c r="E35" s="83">
        <v>10733967.649999999</v>
      </c>
      <c r="F35" s="78">
        <f t="shared" si="77"/>
        <v>31324838.880000003</v>
      </c>
      <c r="G35" s="83">
        <v>26454215.870000001</v>
      </c>
      <c r="H35" s="83">
        <v>4870623.01</v>
      </c>
      <c r="I35" s="78">
        <f t="shared" si="78"/>
        <v>59398601.730000004</v>
      </c>
      <c r="J35" s="83">
        <v>51937855.240000002</v>
      </c>
      <c r="K35" s="83">
        <v>7460746.4899999993</v>
      </c>
      <c r="L35" s="81">
        <f t="shared" si="153"/>
        <v>0.40760304097208344</v>
      </c>
      <c r="M35" s="81">
        <f t="shared" si="153"/>
        <v>0.40010992448751653</v>
      </c>
      <c r="N35" s="81">
        <f t="shared" si="153"/>
        <v>0.45375793637686251</v>
      </c>
      <c r="O35" s="81">
        <f t="shared" si="154"/>
        <v>0.52736660405558</v>
      </c>
      <c r="P35" s="81">
        <f t="shared" si="154"/>
        <v>0.50934363284270268</v>
      </c>
      <c r="Q35" s="81">
        <f t="shared" si="154"/>
        <v>0.65283320060912564</v>
      </c>
      <c r="R35" s="78">
        <f t="shared" si="113"/>
        <v>11800000</v>
      </c>
      <c r="S35" s="126">
        <v>11200000</v>
      </c>
      <c r="T35" s="126">
        <v>600000</v>
      </c>
      <c r="U35" s="78">
        <f t="shared" si="81"/>
        <v>6880872.2599999998</v>
      </c>
      <c r="V35" s="126">
        <v>6538448.1699999999</v>
      </c>
      <c r="W35" s="126">
        <v>342424.09</v>
      </c>
      <c r="X35" s="78">
        <f t="shared" si="82"/>
        <v>25758625.210000001</v>
      </c>
      <c r="Y35" s="126">
        <v>25442335.25</v>
      </c>
      <c r="Z35" s="126">
        <v>316289.96000000002</v>
      </c>
      <c r="AA35" s="81">
        <f t="shared" si="83"/>
        <v>0.58312476779661016</v>
      </c>
      <c r="AB35" s="81">
        <f t="shared" si="83"/>
        <v>0.58379001517857143</v>
      </c>
      <c r="AC35" s="81">
        <f t="shared" si="83"/>
        <v>0.57070681666666667</v>
      </c>
      <c r="AD35" s="81">
        <f t="shared" si="148"/>
        <v>0.26712886281402592</v>
      </c>
      <c r="AE35" s="81">
        <f t="shared" si="148"/>
        <v>0.25699088176271084</v>
      </c>
      <c r="AF35" s="81">
        <f t="shared" si="148"/>
        <v>1.0826271248066173</v>
      </c>
      <c r="AG35" s="78">
        <f t="shared" si="114"/>
        <v>150000</v>
      </c>
      <c r="AH35" s="126">
        <v>150000</v>
      </c>
      <c r="AI35" s="126">
        <v>0</v>
      </c>
      <c r="AJ35" s="78">
        <f t="shared" si="115"/>
        <v>35280.019999999997</v>
      </c>
      <c r="AK35" s="126">
        <v>35280.019999999997</v>
      </c>
      <c r="AL35" s="126">
        <v>0</v>
      </c>
      <c r="AM35" s="78">
        <v>49908.81</v>
      </c>
      <c r="AN35" s="126">
        <v>140496.38</v>
      </c>
      <c r="AO35" s="126">
        <v>0</v>
      </c>
      <c r="AP35" s="81">
        <f t="shared" si="85"/>
        <v>0.23520013333333331</v>
      </c>
      <c r="AQ35" s="81">
        <f t="shared" si="85"/>
        <v>0.23520013333333331</v>
      </c>
      <c r="AR35" s="81" t="str">
        <f t="shared" si="85"/>
        <v xml:space="preserve"> </v>
      </c>
      <c r="AS35" s="81">
        <f t="shared" si="149"/>
        <v>0.70688962529861954</v>
      </c>
      <c r="AT35" s="81">
        <f t="shared" si="149"/>
        <v>0.25110981507139185</v>
      </c>
      <c r="AU35" s="81" t="str">
        <f t="shared" si="149"/>
        <v xml:space="preserve"> </v>
      </c>
      <c r="AV35" s="78">
        <f t="shared" si="116"/>
        <v>3144960.79</v>
      </c>
      <c r="AW35" s="126">
        <v>2542680</v>
      </c>
      <c r="AX35" s="126">
        <v>602280.79</v>
      </c>
      <c r="AY35" s="78">
        <f t="shared" si="87"/>
        <v>2413830.59</v>
      </c>
      <c r="AZ35" s="126">
        <v>2027358.84</v>
      </c>
      <c r="BA35" s="126">
        <v>386471.75</v>
      </c>
      <c r="BB35" s="78">
        <f t="shared" si="88"/>
        <v>1678510.34</v>
      </c>
      <c r="BC35" s="126">
        <v>1519115.34</v>
      </c>
      <c r="BD35" s="126">
        <v>159395</v>
      </c>
      <c r="BE35" s="81">
        <f t="shared" si="155"/>
        <v>0.76752327013908483</v>
      </c>
      <c r="BF35" s="81">
        <f t="shared" si="90"/>
        <v>0.79733149275567516</v>
      </c>
      <c r="BG35" s="81">
        <f t="shared" si="90"/>
        <v>0.6416803531123747</v>
      </c>
      <c r="BH35" s="81">
        <f t="shared" si="138"/>
        <v>1.4380790707550837</v>
      </c>
      <c r="BI35" s="81">
        <f t="shared" si="142"/>
        <v>1.3345654451754796</v>
      </c>
      <c r="BJ35" s="81" t="str">
        <f t="shared" si="139"/>
        <v>СВ.200</v>
      </c>
      <c r="BK35" s="78">
        <f t="shared" si="117"/>
        <v>84685.6</v>
      </c>
      <c r="BL35" s="126">
        <v>84685.6</v>
      </c>
      <c r="BM35" s="126"/>
      <c r="BN35" s="78">
        <f t="shared" si="91"/>
        <v>82363.570000000007</v>
      </c>
      <c r="BO35" s="126">
        <v>82363.570000000007</v>
      </c>
      <c r="BP35" s="126"/>
      <c r="BQ35" s="78">
        <f t="shared" si="92"/>
        <v>87385.919999999998</v>
      </c>
      <c r="BR35" s="126">
        <v>87385.919999999998</v>
      </c>
      <c r="BS35" s="126"/>
      <c r="BT35" s="81">
        <f t="shared" si="156"/>
        <v>0.97258058040564155</v>
      </c>
      <c r="BU35" s="81">
        <f t="shared" si="94"/>
        <v>0.97258058040564155</v>
      </c>
      <c r="BV35" s="81" t="str">
        <f t="shared" si="94"/>
        <v xml:space="preserve"> </v>
      </c>
      <c r="BW35" s="81">
        <f t="shared" si="95"/>
        <v>0.9425267823466299</v>
      </c>
      <c r="BX35" s="81">
        <f t="shared" si="95"/>
        <v>0.9425267823466299</v>
      </c>
      <c r="BY35" s="81" t="str">
        <f t="shared" si="95"/>
        <v xml:space="preserve"> </v>
      </c>
      <c r="BZ35" s="78">
        <f t="shared" si="118"/>
        <v>26567419.670000002</v>
      </c>
      <c r="CA35" s="126">
        <v>25266555.420000002</v>
      </c>
      <c r="CB35" s="126">
        <v>1300864.25</v>
      </c>
      <c r="CC35" s="78">
        <f t="shared" si="119"/>
        <v>13055481.08</v>
      </c>
      <c r="CD35" s="126">
        <v>12093965.35</v>
      </c>
      <c r="CE35" s="126">
        <v>961515.73</v>
      </c>
      <c r="CF35" s="78">
        <f t="shared" si="120"/>
        <v>18366024.190000001</v>
      </c>
      <c r="CG35" s="126">
        <v>14469989.57</v>
      </c>
      <c r="CH35" s="126">
        <v>3896034.62</v>
      </c>
      <c r="CI35" s="81">
        <f t="shared" si="157"/>
        <v>0.49140944970061518</v>
      </c>
      <c r="CJ35" s="81">
        <f t="shared" si="157"/>
        <v>0.47865508966160447</v>
      </c>
      <c r="CK35" s="81">
        <f t="shared" si="157"/>
        <v>0.73913610124961149</v>
      </c>
      <c r="CL35" s="81">
        <f t="shared" si="158"/>
        <v>0.71084960712991407</v>
      </c>
      <c r="CM35" s="81">
        <f t="shared" si="158"/>
        <v>0.83579641101289326</v>
      </c>
      <c r="CN35" s="81">
        <f t="shared" si="158"/>
        <v>0.24679342556766087</v>
      </c>
      <c r="CO35" s="78">
        <f t="shared" si="121"/>
        <v>5000000</v>
      </c>
      <c r="CP35" s="126">
        <v>5000000</v>
      </c>
      <c r="CQ35" s="126">
        <v>0</v>
      </c>
      <c r="CR35" s="78">
        <f t="shared" si="98"/>
        <v>1158967</v>
      </c>
      <c r="CS35" s="126">
        <v>1158967</v>
      </c>
      <c r="CT35" s="126">
        <v>0</v>
      </c>
      <c r="CU35" s="78">
        <f t="shared" si="99"/>
        <v>3054713.08</v>
      </c>
      <c r="CV35" s="126">
        <v>3054713.08</v>
      </c>
      <c r="CW35" s="126">
        <v>0</v>
      </c>
      <c r="CX35" s="81">
        <f t="shared" si="143"/>
        <v>0.23179340000000001</v>
      </c>
      <c r="CY35" s="81">
        <f t="shared" si="143"/>
        <v>0.23179340000000001</v>
      </c>
      <c r="CZ35" s="81" t="str">
        <f t="shared" si="143"/>
        <v xml:space="preserve"> </v>
      </c>
      <c r="DA35" s="81">
        <f t="shared" si="101"/>
        <v>0.37940289960063939</v>
      </c>
      <c r="DB35" s="81">
        <f t="shared" si="101"/>
        <v>0.37940289960063939</v>
      </c>
      <c r="DC35" s="81" t="str">
        <f t="shared" si="101"/>
        <v xml:space="preserve"> </v>
      </c>
      <c r="DD35" s="78">
        <f t="shared" si="122"/>
        <v>25668000</v>
      </c>
      <c r="DE35" s="126">
        <v>20668000</v>
      </c>
      <c r="DF35" s="126">
        <v>5000000</v>
      </c>
      <c r="DG35" s="78">
        <f t="shared" si="102"/>
        <v>4455768.67</v>
      </c>
      <c r="DH35" s="126">
        <v>3268983.15</v>
      </c>
      <c r="DI35" s="126">
        <v>1186785.52</v>
      </c>
      <c r="DJ35" s="78">
        <f t="shared" si="103"/>
        <v>3637037.9</v>
      </c>
      <c r="DK35" s="126">
        <v>2167242.02</v>
      </c>
      <c r="DL35" s="126">
        <v>1469795.88</v>
      </c>
      <c r="DM35" s="81">
        <f t="shared" si="150"/>
        <v>0.17359235896836528</v>
      </c>
      <c r="DN35" s="81">
        <f t="shared" si="150"/>
        <v>0.15816639974840332</v>
      </c>
      <c r="DO35" s="81">
        <f t="shared" si="150"/>
        <v>0.23735710400000001</v>
      </c>
      <c r="DP35" s="81">
        <f t="shared" si="151"/>
        <v>1.2251092214353885</v>
      </c>
      <c r="DQ35" s="81">
        <f t="shared" si="151"/>
        <v>1.508360912086782</v>
      </c>
      <c r="DR35" s="81">
        <f t="shared" si="151"/>
        <v>0.80744920852547231</v>
      </c>
      <c r="DS35" s="278">
        <f t="shared" si="123"/>
        <v>0</v>
      </c>
      <c r="DT35" s="126">
        <v>0</v>
      </c>
      <c r="DU35" s="126">
        <v>0</v>
      </c>
      <c r="DV35" s="278">
        <f t="shared" si="124"/>
        <v>0</v>
      </c>
      <c r="DW35" s="126">
        <v>0</v>
      </c>
      <c r="DX35" s="126">
        <v>0</v>
      </c>
      <c r="DY35" s="278">
        <f t="shared" si="125"/>
        <v>0</v>
      </c>
      <c r="DZ35" s="126">
        <v>0</v>
      </c>
      <c r="EA35" s="126">
        <v>0</v>
      </c>
      <c r="EB35" s="81" t="str">
        <f>IF(DS35=0," ",IF(DV35/DS35*100&gt;200,"СВ.200",DV35/DS35))</f>
        <v xml:space="preserve"> </v>
      </c>
      <c r="EC35" s="81" t="str">
        <f t="shared" si="141"/>
        <v xml:space="preserve"> </v>
      </c>
      <c r="ED35" s="81" t="str">
        <f t="shared" si="141"/>
        <v xml:space="preserve"> </v>
      </c>
      <c r="EE35" s="81" t="str">
        <f t="shared" si="107"/>
        <v xml:space="preserve"> </v>
      </c>
      <c r="EF35" s="81" t="str">
        <f t="shared" si="107"/>
        <v xml:space="preserve"> </v>
      </c>
      <c r="EG35" s="81" t="str">
        <f>IF(DX35=0," ",IF(DX35/EA35*100&gt;200,"СВ.200",DX35/EA35))</f>
        <v xml:space="preserve"> </v>
      </c>
      <c r="EH35" s="78">
        <f t="shared" si="126"/>
        <v>762819.11</v>
      </c>
      <c r="EI35" s="126">
        <v>698668.86</v>
      </c>
      <c r="EJ35" s="126">
        <v>64150.25</v>
      </c>
      <c r="EK35" s="78">
        <f t="shared" si="127"/>
        <v>855181.49</v>
      </c>
      <c r="EL35" s="126">
        <v>791031.24</v>
      </c>
      <c r="EM35" s="126">
        <v>64150.25</v>
      </c>
      <c r="EN35" s="78">
        <f t="shared" si="128"/>
        <v>226363.63</v>
      </c>
      <c r="EO35" s="126">
        <v>226363.63</v>
      </c>
      <c r="EP35" s="126">
        <v>0</v>
      </c>
      <c r="EQ35" s="81">
        <f t="shared" si="108"/>
        <v>1.1210803174556023</v>
      </c>
      <c r="ER35" s="81">
        <f t="shared" si="109"/>
        <v>1.1321976479673075</v>
      </c>
      <c r="ES35" s="288">
        <f>IF(EJ35=0," ",IF(EM35/EJ35*100&gt;200,"СВ.200",EM35/EJ35))</f>
        <v>1</v>
      </c>
      <c r="ET35" s="81" t="str">
        <f t="shared" si="110"/>
        <v>СВ.200</v>
      </c>
      <c r="EU35" s="81" t="str">
        <f t="shared" si="110"/>
        <v>СВ.200</v>
      </c>
      <c r="EV35" s="81" t="str">
        <f t="shared" si="110"/>
        <v xml:space="preserve"> </v>
      </c>
      <c r="EW35" s="78">
        <f t="shared" si="129"/>
        <v>0</v>
      </c>
      <c r="EX35" s="126">
        <v>0</v>
      </c>
      <c r="EY35" s="126">
        <v>0</v>
      </c>
      <c r="EZ35" s="78">
        <f t="shared" si="130"/>
        <v>0</v>
      </c>
      <c r="FA35" s="126">
        <v>0</v>
      </c>
      <c r="FB35" s="126">
        <v>0</v>
      </c>
      <c r="FC35" s="78">
        <f t="shared" si="131"/>
        <v>0</v>
      </c>
      <c r="FD35" s="126">
        <v>0</v>
      </c>
      <c r="FE35" s="126">
        <v>0</v>
      </c>
      <c r="FF35" s="81" t="str">
        <f t="shared" si="152"/>
        <v xml:space="preserve"> </v>
      </c>
      <c r="FG35" s="81" t="str">
        <f>IF(FA35=0," ",IF(EX35/FA35*100&gt;200,"СВ.200",EX35/FA35))</f>
        <v xml:space="preserve"> </v>
      </c>
      <c r="FH35" s="81" t="str">
        <f>IF(EY35=0," ",IF(EY35/FB35*100&gt;200,"СВ.200",EY35/FB35))</f>
        <v xml:space="preserve"> </v>
      </c>
      <c r="FI35" s="81" t="str">
        <f t="shared" si="147"/>
        <v xml:space="preserve"> </v>
      </c>
      <c r="FJ35" s="81" t="str">
        <f t="shared" si="147"/>
        <v xml:space="preserve"> </v>
      </c>
      <c r="FK35" s="81" t="str">
        <f t="shared" si="147"/>
        <v xml:space="preserve"> </v>
      </c>
      <c r="FL35" s="78">
        <f t="shared" si="134"/>
        <v>421570.66</v>
      </c>
      <c r="FM35" s="78"/>
      <c r="FN35" s="83">
        <v>421570.66</v>
      </c>
      <c r="FO35" s="78">
        <f t="shared" si="135"/>
        <v>202178</v>
      </c>
      <c r="FP35" s="78"/>
      <c r="FQ35" s="83">
        <v>202178</v>
      </c>
      <c r="FR35" s="78">
        <f t="shared" si="136"/>
        <v>93326.540000000008</v>
      </c>
      <c r="FS35" s="78"/>
      <c r="FT35" s="83">
        <v>93326.540000000008</v>
      </c>
      <c r="FU35" s="81">
        <f t="shared" si="35"/>
        <v>0.47958271099796179</v>
      </c>
      <c r="FV35" s="81" t="str">
        <f t="shared" si="35"/>
        <v xml:space="preserve"> </v>
      </c>
      <c r="FW35" s="92">
        <f t="shared" si="35"/>
        <v>0.47958271099796179</v>
      </c>
      <c r="FX35" s="81" t="str">
        <f>IF(FO35&lt;0," ",IF(FR35&lt;0," ",IF(FR35=0," ",IF(FO35/FR35*100&gt;200,"СВ.200",FO35/FR35))))</f>
        <v>СВ.200</v>
      </c>
      <c r="FY35" s="81" t="str">
        <f t="shared" si="137"/>
        <v xml:space="preserve"> </v>
      </c>
      <c r="FZ35" s="81" t="str">
        <f>IF(FQ35&lt;0," ",IF(FT35&lt;0," ",IF(FT35=0," ",IF(FQ35/FT35*100&gt;200,"СВ.200",FQ35/FT35))))</f>
        <v>СВ.200</v>
      </c>
      <c r="GA35" s="279">
        <f>I35/'[1]исп.мун.образ01.07.2025-налогов'!I35</f>
        <v>0.21416188391204138</v>
      </c>
      <c r="GB35" s="280">
        <f>J35/'[1]исп.мун.образ01.07.2025-налогов'!J35</f>
        <v>0.29005141377744698</v>
      </c>
      <c r="GC35" s="280">
        <f>K35/'[1]исп.мун.образ01.07.2025-налогов'!K35</f>
        <v>7.5905877348245998E-2</v>
      </c>
      <c r="GD35" s="281">
        <f>F35/'[1]исп.мун.образ01.07.2025-налогов'!F35</f>
        <v>0.10036677971512351</v>
      </c>
      <c r="GE35" s="280">
        <f>G35/'[1]исп.мун.образ01.07.2025-налогов'!G35</f>
        <v>0.1460166242996942</v>
      </c>
      <c r="GF35" s="280">
        <f>H35/'[1]исп.мун.образ01.07.2025-налогов'!H35</f>
        <v>3.7199914856696978E-2</v>
      </c>
      <c r="GG35" s="86">
        <f t="shared" si="37"/>
        <v>0.43365709730150576</v>
      </c>
      <c r="GH35" s="81">
        <f t="shared" si="37"/>
        <v>0.48986110674831168</v>
      </c>
      <c r="GI35" s="81">
        <f t="shared" si="37"/>
        <v>4.2393875790303133E-2</v>
      </c>
      <c r="GJ35" s="86">
        <f t="shared" si="38"/>
        <v>0.21966185640601127</v>
      </c>
      <c r="GK35" s="81">
        <f t="shared" si="38"/>
        <v>0.24716091386457714</v>
      </c>
      <c r="GL35" s="81">
        <f t="shared" si="38"/>
        <v>7.0303960971103779E-2</v>
      </c>
      <c r="GM35" s="86">
        <f t="shared" si="73"/>
        <v>2.8258415031885295E-2</v>
      </c>
      <c r="GN35" s="81">
        <f t="shared" si="73"/>
        <v>2.9248711425997651E-2</v>
      </c>
      <c r="GO35" s="81">
        <f t="shared" si="73"/>
        <v>2.1364484132203775E-2</v>
      </c>
      <c r="GP35" s="86">
        <f t="shared" si="74"/>
        <v>7.7058036890372023E-2</v>
      </c>
      <c r="GQ35" s="81">
        <f t="shared" si="74"/>
        <v>7.6636512303473542E-2</v>
      </c>
      <c r="GR35" s="81">
        <f t="shared" si="74"/>
        <v>7.9347498093472857E-2</v>
      </c>
      <c r="GS35" s="86">
        <f t="shared" si="39"/>
        <v>5.1427356722728697E-2</v>
      </c>
      <c r="GT35" s="81">
        <f t="shared" si="39"/>
        <v>5.8814771343261185E-2</v>
      </c>
      <c r="GU35" s="81" t="str">
        <f t="shared" si="39"/>
        <v xml:space="preserve"> </v>
      </c>
      <c r="GV35" s="86">
        <f t="shared" si="40"/>
        <v>3.6998338744527966E-2</v>
      </c>
      <c r="GW35" s="81">
        <f t="shared" si="40"/>
        <v>4.3810294952431716E-2</v>
      </c>
      <c r="GX35" s="81" t="str">
        <f t="shared" si="40"/>
        <v xml:space="preserve"> </v>
      </c>
      <c r="GY35" s="86">
        <f t="shared" si="41"/>
        <v>3.81092523068051E-3</v>
      </c>
      <c r="GZ35" s="81">
        <f t="shared" si="41"/>
        <v>4.358355364386818E-3</v>
      </c>
      <c r="HA35" s="92" t="str">
        <f t="shared" si="41"/>
        <v xml:space="preserve"> </v>
      </c>
      <c r="HB35" s="86">
        <f t="shared" si="42"/>
        <v>2.730042741084962E-2</v>
      </c>
      <c r="HC35" s="81">
        <f t="shared" si="42"/>
        <v>2.9901897069535024E-2</v>
      </c>
      <c r="HD35" s="81">
        <f t="shared" si="42"/>
        <v>1.3170851011932456E-2</v>
      </c>
      <c r="HE35" s="138"/>
      <c r="HF35" s="138"/>
      <c r="HG35" s="138"/>
      <c r="HH35" s="138"/>
      <c r="HI35" s="138"/>
      <c r="HJ35" s="138"/>
      <c r="HK35" s="138"/>
      <c r="HL35" s="138"/>
      <c r="HM35" s="138"/>
      <c r="HN35" s="138"/>
      <c r="HO35" s="138"/>
      <c r="HP35" s="138"/>
      <c r="HQ35" s="138"/>
      <c r="HR35" s="138"/>
      <c r="HS35" s="138"/>
      <c r="HT35" s="138"/>
      <c r="HU35" s="138"/>
      <c r="HV35" s="138"/>
      <c r="HW35" s="138"/>
      <c r="HX35" s="138"/>
      <c r="HY35" s="138"/>
      <c r="HZ35" s="138"/>
      <c r="IA35" s="138"/>
      <c r="IB35" s="138"/>
      <c r="IC35" s="138"/>
      <c r="ID35" s="138"/>
    </row>
    <row r="36" spans="1:238" s="73" customFormat="1" ht="15.75" outlineLevel="1" x14ac:dyDescent="0.2">
      <c r="A36" s="76">
        <v>25</v>
      </c>
      <c r="B36" s="132" t="s">
        <v>112</v>
      </c>
      <c r="C36" s="78">
        <f>D36+E36</f>
        <v>15684965.01</v>
      </c>
      <c r="D36" s="83">
        <v>7123441.040000001</v>
      </c>
      <c r="E36" s="83">
        <v>8561523.9699999988</v>
      </c>
      <c r="F36" s="78">
        <f t="shared" si="77"/>
        <v>14339040.130000001</v>
      </c>
      <c r="G36" s="83">
        <v>8740051.370000001</v>
      </c>
      <c r="H36" s="83">
        <v>5598988.7599999998</v>
      </c>
      <c r="I36" s="78">
        <f t="shared" si="78"/>
        <v>7189719.7200000007</v>
      </c>
      <c r="J36" s="83">
        <v>6064088.5500000007</v>
      </c>
      <c r="K36" s="83">
        <v>1125631.17</v>
      </c>
      <c r="L36" s="81">
        <f t="shared" si="153"/>
        <v>0.91419012543911315</v>
      </c>
      <c r="M36" s="81">
        <f t="shared" si="153"/>
        <v>1.2269423331957556</v>
      </c>
      <c r="N36" s="81">
        <f t="shared" si="153"/>
        <v>0.65397104296140873</v>
      </c>
      <c r="O36" s="81">
        <f t="shared" si="154"/>
        <v>1.9943809617657806</v>
      </c>
      <c r="P36" s="81">
        <f t="shared" si="154"/>
        <v>1.4412803008953423</v>
      </c>
      <c r="Q36" s="81" t="str">
        <f t="shared" si="154"/>
        <v>СВ.200</v>
      </c>
      <c r="R36" s="78">
        <f>S36+T36</f>
        <v>1290000</v>
      </c>
      <c r="S36" s="126">
        <v>1260000</v>
      </c>
      <c r="T36" s="126">
        <v>30000</v>
      </c>
      <c r="U36" s="78">
        <f t="shared" si="81"/>
        <v>1027048.39</v>
      </c>
      <c r="V36" s="126">
        <v>1004660.74</v>
      </c>
      <c r="W36" s="126">
        <v>22387.65</v>
      </c>
      <c r="X36" s="78">
        <f t="shared" si="82"/>
        <v>831229.78</v>
      </c>
      <c r="Y36" s="126">
        <v>816689.27</v>
      </c>
      <c r="Z36" s="126">
        <v>14540.51</v>
      </c>
      <c r="AA36" s="81">
        <f t="shared" si="83"/>
        <v>0.79616154263565897</v>
      </c>
      <c r="AB36" s="81">
        <f t="shared" si="83"/>
        <v>0.79734979365079361</v>
      </c>
      <c r="AC36" s="81">
        <f t="shared" si="83"/>
        <v>0.746255</v>
      </c>
      <c r="AD36" s="81">
        <f t="shared" si="148"/>
        <v>1.2355769905163889</v>
      </c>
      <c r="AE36" s="81">
        <f t="shared" si="148"/>
        <v>1.2301627765967833</v>
      </c>
      <c r="AF36" s="81">
        <f t="shared" si="148"/>
        <v>1.5396743305427389</v>
      </c>
      <c r="AG36" s="78">
        <f t="shared" si="114"/>
        <v>1000164</v>
      </c>
      <c r="AH36" s="126">
        <v>207000</v>
      </c>
      <c r="AI36" s="126">
        <v>793164</v>
      </c>
      <c r="AJ36" s="78">
        <f t="shared" si="115"/>
        <v>345729.20999999996</v>
      </c>
      <c r="AK36" s="126">
        <v>91269.37</v>
      </c>
      <c r="AL36" s="126">
        <v>254459.84</v>
      </c>
      <c r="AM36" s="78">
        <v>228504.5</v>
      </c>
      <c r="AN36" s="126">
        <v>24376.47</v>
      </c>
      <c r="AO36" s="126">
        <v>320692.64999999997</v>
      </c>
      <c r="AP36" s="81">
        <f t="shared" si="85"/>
        <v>0.34567251970676804</v>
      </c>
      <c r="AQ36" s="81">
        <f t="shared" si="85"/>
        <v>0.44091483091787437</v>
      </c>
      <c r="AR36" s="81">
        <f t="shared" si="85"/>
        <v>0.32081617420861258</v>
      </c>
      <c r="AS36" s="81">
        <f t="shared" si="149"/>
        <v>1.5130083214991388</v>
      </c>
      <c r="AT36" s="81" t="str">
        <f t="shared" si="149"/>
        <v>СВ.200</v>
      </c>
      <c r="AU36" s="81">
        <f t="shared" si="149"/>
        <v>0.79346951044871161</v>
      </c>
      <c r="AV36" s="78">
        <f t="shared" si="116"/>
        <v>257541</v>
      </c>
      <c r="AW36" s="126">
        <v>0</v>
      </c>
      <c r="AX36" s="126">
        <v>257541</v>
      </c>
      <c r="AY36" s="78">
        <f t="shared" si="87"/>
        <v>73190.95</v>
      </c>
      <c r="AZ36" s="126">
        <v>0</v>
      </c>
      <c r="BA36" s="126">
        <v>73190.95</v>
      </c>
      <c r="BB36" s="78">
        <f t="shared" si="88"/>
        <v>118771.79</v>
      </c>
      <c r="BC36" s="126">
        <v>0</v>
      </c>
      <c r="BD36" s="126">
        <v>118771.79</v>
      </c>
      <c r="BE36" s="81">
        <f t="shared" si="155"/>
        <v>0.28419144912848826</v>
      </c>
      <c r="BF36" s="81" t="str">
        <f t="shared" si="90"/>
        <v xml:space="preserve"> </v>
      </c>
      <c r="BG36" s="81">
        <f t="shared" si="90"/>
        <v>0.28419144912848826</v>
      </c>
      <c r="BH36" s="81">
        <f t="shared" si="138"/>
        <v>0.61623176681937686</v>
      </c>
      <c r="BI36" s="81" t="str">
        <f t="shared" si="142"/>
        <v xml:space="preserve"> </v>
      </c>
      <c r="BJ36" s="81">
        <f t="shared" si="139"/>
        <v>0.61623176681937686</v>
      </c>
      <c r="BK36" s="78">
        <f t="shared" si="117"/>
        <v>1015879.81</v>
      </c>
      <c r="BL36" s="126">
        <v>1015879.81</v>
      </c>
      <c r="BM36" s="126"/>
      <c r="BN36" s="78">
        <f t="shared" si="91"/>
        <v>3654676.1</v>
      </c>
      <c r="BO36" s="126">
        <v>3654676.1</v>
      </c>
      <c r="BP36" s="126"/>
      <c r="BQ36" s="78">
        <f t="shared" si="92"/>
        <v>3330312.73</v>
      </c>
      <c r="BR36" s="126">
        <v>3330312.73</v>
      </c>
      <c r="BS36" s="126"/>
      <c r="BT36" s="81" t="str">
        <f t="shared" si="156"/>
        <v>СВ.200</v>
      </c>
      <c r="BU36" s="81" t="str">
        <f t="shared" si="94"/>
        <v>СВ.200</v>
      </c>
      <c r="BV36" s="81" t="str">
        <f t="shared" si="94"/>
        <v xml:space="preserve"> </v>
      </c>
      <c r="BW36" s="81">
        <f t="shared" si="95"/>
        <v>1.0973972705560298</v>
      </c>
      <c r="BX36" s="81">
        <f t="shared" si="95"/>
        <v>1.0973972705560298</v>
      </c>
      <c r="BY36" s="81" t="str">
        <f t="shared" si="95"/>
        <v xml:space="preserve"> </v>
      </c>
      <c r="BZ36" s="78">
        <f t="shared" si="118"/>
        <v>2209912.7000000002</v>
      </c>
      <c r="CA36" s="126">
        <v>1864991.45</v>
      </c>
      <c r="CB36" s="126">
        <v>344921.25</v>
      </c>
      <c r="CC36" s="78">
        <f t="shared" si="119"/>
        <v>1317202.8700000001</v>
      </c>
      <c r="CD36" s="126">
        <v>1122284.75</v>
      </c>
      <c r="CE36" s="126">
        <v>194918.12</v>
      </c>
      <c r="CF36" s="78">
        <f t="shared" si="120"/>
        <v>664962.03999999992</v>
      </c>
      <c r="CG36" s="126">
        <v>605000.18999999994</v>
      </c>
      <c r="CH36" s="126">
        <v>59961.85</v>
      </c>
      <c r="CI36" s="81">
        <f t="shared" si="157"/>
        <v>0.59604294323481644</v>
      </c>
      <c r="CJ36" s="81">
        <f t="shared" si="157"/>
        <v>0.60176401881091734</v>
      </c>
      <c r="CK36" s="81">
        <f t="shared" si="157"/>
        <v>0.56510905025422464</v>
      </c>
      <c r="CL36" s="81">
        <f t="shared" si="158"/>
        <v>1.9808692688683407</v>
      </c>
      <c r="CM36" s="81">
        <f t="shared" si="158"/>
        <v>1.855015533135618</v>
      </c>
      <c r="CN36" s="81" t="str">
        <f t="shared" si="158"/>
        <v>СВ.200</v>
      </c>
      <c r="CO36" s="78">
        <f t="shared" si="121"/>
        <v>4504000</v>
      </c>
      <c r="CP36" s="126">
        <v>0</v>
      </c>
      <c r="CQ36" s="126">
        <v>4504000</v>
      </c>
      <c r="CR36" s="78">
        <f t="shared" si="98"/>
        <v>3392500</v>
      </c>
      <c r="CS36" s="126">
        <v>0</v>
      </c>
      <c r="CT36" s="126">
        <v>3392500</v>
      </c>
      <c r="CU36" s="78">
        <f t="shared" si="99"/>
        <v>119000</v>
      </c>
      <c r="CV36" s="126">
        <v>119000</v>
      </c>
      <c r="CW36" s="126">
        <v>0</v>
      </c>
      <c r="CX36" s="81">
        <f t="shared" si="143"/>
        <v>0.75321936056838368</v>
      </c>
      <c r="CY36" s="81" t="str">
        <f t="shared" si="143"/>
        <v xml:space="preserve"> </v>
      </c>
      <c r="CZ36" s="81">
        <f t="shared" si="143"/>
        <v>0.75321936056838368</v>
      </c>
      <c r="DA36" s="81" t="str">
        <f t="shared" si="101"/>
        <v>СВ.200</v>
      </c>
      <c r="DB36" s="81">
        <f t="shared" si="101"/>
        <v>0</v>
      </c>
      <c r="DC36" s="81" t="str">
        <f t="shared" si="101"/>
        <v xml:space="preserve"> </v>
      </c>
      <c r="DD36" s="78">
        <f t="shared" si="122"/>
        <v>740000</v>
      </c>
      <c r="DE36" s="126">
        <v>720000</v>
      </c>
      <c r="DF36" s="126">
        <v>20000</v>
      </c>
      <c r="DG36" s="78">
        <f t="shared" si="102"/>
        <v>1004401.49</v>
      </c>
      <c r="DH36" s="126">
        <v>999780.14</v>
      </c>
      <c r="DI36" s="126">
        <v>4621.3500000000004</v>
      </c>
      <c r="DJ36" s="78">
        <f t="shared" si="103"/>
        <v>530381.81000000006</v>
      </c>
      <c r="DK36" s="126">
        <v>525952.05000000005</v>
      </c>
      <c r="DL36" s="126">
        <v>4429.76</v>
      </c>
      <c r="DM36" s="81">
        <f t="shared" si="150"/>
        <v>1.3572993108108109</v>
      </c>
      <c r="DN36" s="81">
        <f t="shared" si="150"/>
        <v>1.3885835277777778</v>
      </c>
      <c r="DO36" s="81">
        <f t="shared" si="150"/>
        <v>0.23106750000000001</v>
      </c>
      <c r="DP36" s="81">
        <f>IF(DG36=0," ",IF(DG36/DJ36*100&gt;200,"СВ.200",DG36/DJ36))</f>
        <v>1.8937329128991054</v>
      </c>
      <c r="DQ36" s="81">
        <f>IF(DH36=0," ",IF(DH36/DK36*100&gt;200,"СВ.200",DH36/DK36))</f>
        <v>1.9008959847195195</v>
      </c>
      <c r="DR36" s="81">
        <f>IF(DI36=0," ",IF(DI36/DL36*100&gt;200,"СВ.200",DI36/DL36))</f>
        <v>1.0432506501480894</v>
      </c>
      <c r="DS36" s="278">
        <f t="shared" si="123"/>
        <v>1448370</v>
      </c>
      <c r="DT36" s="126">
        <v>100000</v>
      </c>
      <c r="DU36" s="126">
        <v>1348370</v>
      </c>
      <c r="DV36" s="278">
        <f t="shared" si="124"/>
        <v>847988.87000000011</v>
      </c>
      <c r="DW36" s="126">
        <v>0</v>
      </c>
      <c r="DX36" s="126">
        <v>847988.87000000011</v>
      </c>
      <c r="DY36" s="278">
        <f t="shared" si="125"/>
        <v>278023.11</v>
      </c>
      <c r="DZ36" s="126">
        <v>0</v>
      </c>
      <c r="EA36" s="126">
        <v>278023.11</v>
      </c>
      <c r="EB36" s="81">
        <f>IF(DV36=0," ",IF(DV36/DS36*100&gt;200,"СВ.200",DV36/DS36))</f>
        <v>0.58547806844936034</v>
      </c>
      <c r="EC36" s="81" t="str">
        <f t="shared" si="141"/>
        <v xml:space="preserve"> </v>
      </c>
      <c r="ED36" s="81">
        <f t="shared" si="141"/>
        <v>0.62889924130616981</v>
      </c>
      <c r="EE36" s="81" t="str">
        <f t="shared" si="107"/>
        <v>СВ.200</v>
      </c>
      <c r="EF36" s="81" t="str">
        <f t="shared" si="107"/>
        <v xml:space="preserve"> </v>
      </c>
      <c r="EG36" s="81" t="str">
        <f>IF(DX36=0," ",IF(DX36/EA36*100&gt;200,"СВ.200",DX36/EA36))</f>
        <v>СВ.200</v>
      </c>
      <c r="EH36" s="78">
        <f t="shared" si="126"/>
        <v>9441.7800000000007</v>
      </c>
      <c r="EI36" s="126">
        <v>9441.7800000000007</v>
      </c>
      <c r="EJ36" s="126">
        <v>0</v>
      </c>
      <c r="EK36" s="78">
        <f t="shared" si="127"/>
        <v>29896.38</v>
      </c>
      <c r="EL36" s="126">
        <v>8512.5</v>
      </c>
      <c r="EM36" s="126">
        <v>21383.88</v>
      </c>
      <c r="EN36" s="78">
        <f t="shared" si="128"/>
        <v>5550</v>
      </c>
      <c r="EO36" s="126">
        <v>5550</v>
      </c>
      <c r="EP36" s="126">
        <v>0</v>
      </c>
      <c r="EQ36" s="81" t="str">
        <f t="shared" si="108"/>
        <v>СВ.200</v>
      </c>
      <c r="ER36" s="81">
        <f t="shared" si="109"/>
        <v>0.90157788044203524</v>
      </c>
      <c r="ES36" s="81" t="e">
        <f t="shared" si="109"/>
        <v>#DIV/0!</v>
      </c>
      <c r="ET36" s="81" t="str">
        <f t="shared" si="110"/>
        <v>СВ.200</v>
      </c>
      <c r="EU36" s="81">
        <f t="shared" si="110"/>
        <v>1.5337837837837838</v>
      </c>
      <c r="EV36" s="81" t="str">
        <f t="shared" si="110"/>
        <v xml:space="preserve"> </v>
      </c>
      <c r="EW36" s="78">
        <f t="shared" si="129"/>
        <v>0</v>
      </c>
      <c r="EX36" s="126">
        <v>0</v>
      </c>
      <c r="EY36" s="126">
        <v>0</v>
      </c>
      <c r="EZ36" s="78">
        <f t="shared" si="130"/>
        <v>0</v>
      </c>
      <c r="FA36" s="126">
        <v>0</v>
      </c>
      <c r="FB36" s="126">
        <v>0</v>
      </c>
      <c r="FC36" s="78">
        <f t="shared" si="131"/>
        <v>23957.279999999999</v>
      </c>
      <c r="FD36" s="126">
        <v>23957.279999999999</v>
      </c>
      <c r="FE36" s="126">
        <v>0</v>
      </c>
      <c r="FF36" s="81" t="str">
        <f t="shared" si="152"/>
        <v xml:space="preserve"> </v>
      </c>
      <c r="FG36" s="81" t="str">
        <f>IF(FA36=0," ",IF(EX36/FA36*100&gt;200,"СВ.200",EX36/FA36))</f>
        <v xml:space="preserve"> </v>
      </c>
      <c r="FH36" s="81" t="str">
        <f t="shared" si="145"/>
        <v xml:space="preserve"> </v>
      </c>
      <c r="FI36" s="81" t="str">
        <f>IF(EZ36&lt;=0," ",IF(FC36&lt;=0," ",IF(FC36=0," ",IF(EZ36/FC36*100&gt;200,"СВ.200",EZ36/FC36))))</f>
        <v xml:space="preserve"> </v>
      </c>
      <c r="FJ36" s="81" t="str">
        <f>IF(FA36&lt;=0," ",IF(FD36&lt;=0," ",IF(FD36=0," ",IF(FA36/FD36*100&gt;200,"СВ.200",FA36/FD36))))</f>
        <v xml:space="preserve"> </v>
      </c>
      <c r="FK36" s="81" t="str">
        <f>IF(FB36&lt;=0," ",IF(FE36&lt;=0," ",IF(FE36=0," ",IF(FB36/FE36*100&gt;200,"СВ.200",FB36/FE36))))</f>
        <v xml:space="preserve"> </v>
      </c>
      <c r="FL36" s="78">
        <f t="shared" si="134"/>
        <v>126305.3</v>
      </c>
      <c r="FM36" s="78"/>
      <c r="FN36" s="83">
        <v>126305.3</v>
      </c>
      <c r="FO36" s="78">
        <f t="shared" si="135"/>
        <v>30900</v>
      </c>
      <c r="FP36" s="78"/>
      <c r="FQ36" s="83">
        <v>30900</v>
      </c>
      <c r="FR36" s="78">
        <f t="shared" si="136"/>
        <v>134760</v>
      </c>
      <c r="FS36" s="78"/>
      <c r="FT36" s="83">
        <v>134760</v>
      </c>
      <c r="FU36" s="81">
        <f t="shared" si="35"/>
        <v>0.24464531575476245</v>
      </c>
      <c r="FV36" s="81" t="str">
        <f t="shared" si="35"/>
        <v xml:space="preserve"> </v>
      </c>
      <c r="FW36" s="92">
        <f t="shared" si="35"/>
        <v>0.24464531575476245</v>
      </c>
      <c r="FX36" s="81">
        <f>IF(FO36&lt;=0," ",IF(FR36&lt;=0," ",IF(FR36=0," ",IF(FO36/FR36*100&gt;200,"СВ.200",FO36/FR36))))</f>
        <v>0.22929652715939447</v>
      </c>
      <c r="FY36" s="81" t="str">
        <f>IF(FP36&lt;=0," ",IF(FS36&lt;=0," ",IF(FS36=0," ",IF(FP36/FS36*100&gt;200,"СВ.200",FP36/FS36))))</f>
        <v xml:space="preserve"> </v>
      </c>
      <c r="FZ36" s="81">
        <f>IF(FQ36&lt;=0," ",IF(FT36&lt;=0," ",IF(FT36=0," ",IF(FQ36/FT36*100&gt;200,"СВ.200",FQ36/FT36))))</f>
        <v>0.22929652715939447</v>
      </c>
      <c r="GA36" s="279">
        <f>I36/'[1]исп.мун.образ01.07.2025-налогов'!I36</f>
        <v>0.10891603113956069</v>
      </c>
      <c r="GB36" s="280">
        <f>J36/'[1]исп.мун.образ01.07.2025-налогов'!J36</f>
        <v>0.11499269001347594</v>
      </c>
      <c r="GC36" s="280">
        <f>K36/'[1]исп.мун.образ01.07.2025-налогов'!K36</f>
        <v>8.4780363295443389E-2</v>
      </c>
      <c r="GD36" s="281">
        <f>F36/'[1]исп.мун.образ01.07.2025-налогов'!F36</f>
        <v>0.1644750426278539</v>
      </c>
      <c r="GE36" s="280">
        <f>G36/'[1]исп.мун.образ01.07.2025-налогов'!G36</f>
        <v>0.13121514721821737</v>
      </c>
      <c r="GF36" s="280">
        <f>H36/'[1]исп.мун.образ01.07.2025-налогов'!H36</f>
        <v>0.27216432975926103</v>
      </c>
      <c r="GG36" s="86">
        <f t="shared" si="37"/>
        <v>0.11561365566000116</v>
      </c>
      <c r="GH36" s="81">
        <f t="shared" si="37"/>
        <v>0.13467634307549811</v>
      </c>
      <c r="GI36" s="81">
        <f t="shared" si="37"/>
        <v>1.2917650459164169E-2</v>
      </c>
      <c r="GJ36" s="86">
        <f t="shared" si="38"/>
        <v>7.162602103687675E-2</v>
      </c>
      <c r="GK36" s="81">
        <f t="shared" si="38"/>
        <v>0.11494906579708122</v>
      </c>
      <c r="GL36" s="81">
        <f t="shared" si="38"/>
        <v>3.9985166892887282E-3</v>
      </c>
      <c r="GM36" s="86">
        <f t="shared" si="73"/>
        <v>1.6519669003174992E-2</v>
      </c>
      <c r="GN36" s="81" t="str">
        <f t="shared" si="73"/>
        <v xml:space="preserve"> </v>
      </c>
      <c r="GO36" s="81">
        <f t="shared" si="73"/>
        <v>0.10551572590158462</v>
      </c>
      <c r="GP36" s="86">
        <f t="shared" si="74"/>
        <v>5.104313073709209E-3</v>
      </c>
      <c r="GQ36" s="81" t="str">
        <f t="shared" si="74"/>
        <v xml:space="preserve"> </v>
      </c>
      <c r="GR36" s="81">
        <f t="shared" si="74"/>
        <v>1.3072173054335619E-2</v>
      </c>
      <c r="GS36" s="86">
        <f t="shared" si="39"/>
        <v>1.655141015705686E-2</v>
      </c>
      <c r="GT36" s="81">
        <f t="shared" si="39"/>
        <v>1.9623723997236154E-2</v>
      </c>
      <c r="GU36" s="81" t="str">
        <f t="shared" si="39"/>
        <v xml:space="preserve"> </v>
      </c>
      <c r="GV36" s="86">
        <f t="shared" si="40"/>
        <v>0.23659184779755546</v>
      </c>
      <c r="GW36" s="81" t="str">
        <f t="shared" si="40"/>
        <v xml:space="preserve"> </v>
      </c>
      <c r="GX36" s="81">
        <f t="shared" si="40"/>
        <v>0.60591298633005297</v>
      </c>
      <c r="GY36" s="86">
        <f t="shared" si="41"/>
        <v>7.7193551572828198E-4</v>
      </c>
      <c r="GZ36" s="81">
        <f t="shared" si="41"/>
        <v>9.1522410239210626E-4</v>
      </c>
      <c r="HA36" s="92" t="str">
        <f t="shared" si="41"/>
        <v xml:space="preserve"> </v>
      </c>
      <c r="HB36" s="86">
        <f t="shared" si="42"/>
        <v>2.0849638280494862E-3</v>
      </c>
      <c r="HC36" s="81">
        <f t="shared" si="42"/>
        <v>9.7396452716730418E-4</v>
      </c>
      <c r="HD36" s="81">
        <f t="shared" si="42"/>
        <v>3.8192396728440659E-3</v>
      </c>
      <c r="HE36" s="138"/>
      <c r="HF36" s="138"/>
      <c r="HG36" s="138"/>
      <c r="HH36" s="138"/>
      <c r="HI36" s="138"/>
      <c r="HJ36" s="138"/>
      <c r="HK36" s="138"/>
      <c r="HL36" s="138"/>
      <c r="HM36" s="138"/>
      <c r="HN36" s="138"/>
      <c r="HO36" s="138"/>
      <c r="HP36" s="138"/>
      <c r="HQ36" s="138"/>
      <c r="HR36" s="138"/>
      <c r="HS36" s="138"/>
      <c r="HT36" s="138"/>
      <c r="HU36" s="138"/>
      <c r="HV36" s="138"/>
      <c r="HW36" s="138"/>
      <c r="HX36" s="138"/>
      <c r="HY36" s="138"/>
      <c r="HZ36" s="138"/>
      <c r="IA36" s="138"/>
      <c r="IB36" s="138"/>
      <c r="IC36" s="138"/>
      <c r="ID36" s="138"/>
    </row>
    <row r="37" spans="1:238" s="91" customFormat="1" ht="15.75" outlineLevel="1" x14ac:dyDescent="0.2">
      <c r="A37" s="76">
        <v>26</v>
      </c>
      <c r="B37" s="77" t="s">
        <v>113</v>
      </c>
      <c r="C37" s="78">
        <f t="shared" si="112"/>
        <v>9129796.0099999979</v>
      </c>
      <c r="D37" s="83">
        <v>6336828.2999999989</v>
      </c>
      <c r="E37" s="83">
        <v>2792967.71</v>
      </c>
      <c r="F37" s="78">
        <f t="shared" si="77"/>
        <v>6094195.0700000003</v>
      </c>
      <c r="G37" s="83">
        <v>4105640.2600000007</v>
      </c>
      <c r="H37" s="83">
        <v>1988554.81</v>
      </c>
      <c r="I37" s="78">
        <f t="shared" si="78"/>
        <v>10982359.139999999</v>
      </c>
      <c r="J37" s="83">
        <v>9072438.7999999989</v>
      </c>
      <c r="K37" s="83">
        <v>1909920.3399999999</v>
      </c>
      <c r="L37" s="81">
        <f t="shared" si="153"/>
        <v>0.66750615931888735</v>
      </c>
      <c r="M37" s="81">
        <f t="shared" si="153"/>
        <v>0.6479014525294936</v>
      </c>
      <c r="N37" s="81">
        <f t="shared" si="153"/>
        <v>0.71198632296397013</v>
      </c>
      <c r="O37" s="81">
        <f t="shared" si="154"/>
        <v>0.55490764710140417</v>
      </c>
      <c r="P37" s="81">
        <f t="shared" si="154"/>
        <v>0.45253986833176557</v>
      </c>
      <c r="Q37" s="81">
        <f t="shared" si="154"/>
        <v>1.0411715967169606</v>
      </c>
      <c r="R37" s="78">
        <f>S37+T37</f>
        <v>3738533.07</v>
      </c>
      <c r="S37" s="126">
        <v>2938533.07</v>
      </c>
      <c r="T37" s="126">
        <v>800000</v>
      </c>
      <c r="U37" s="78">
        <f t="shared" si="81"/>
        <v>1741292.05</v>
      </c>
      <c r="V37" s="126">
        <v>1328811.74</v>
      </c>
      <c r="W37" s="126">
        <v>412480.31</v>
      </c>
      <c r="X37" s="78">
        <f t="shared" si="82"/>
        <v>1544233.79</v>
      </c>
      <c r="Y37" s="126">
        <v>1111130.42</v>
      </c>
      <c r="Z37" s="126">
        <v>433103.37</v>
      </c>
      <c r="AA37" s="81">
        <f t="shared" si="83"/>
        <v>0.46576879685057865</v>
      </c>
      <c r="AB37" s="81">
        <f t="shared" si="83"/>
        <v>0.45220241132082956</v>
      </c>
      <c r="AC37" s="81">
        <f t="shared" si="83"/>
        <v>0.51560038750000003</v>
      </c>
      <c r="AD37" s="81">
        <f t="shared" si="148"/>
        <v>1.1276090843731634</v>
      </c>
      <c r="AE37" s="81">
        <f t="shared" si="148"/>
        <v>1.1959097834797827</v>
      </c>
      <c r="AF37" s="81">
        <f t="shared" si="148"/>
        <v>0.95238305349598185</v>
      </c>
      <c r="AG37" s="78">
        <f t="shared" si="114"/>
        <v>518777.34</v>
      </c>
      <c r="AH37" s="126">
        <v>70467.19</v>
      </c>
      <c r="AI37" s="126">
        <v>448310.15</v>
      </c>
      <c r="AJ37" s="78">
        <f t="shared" si="115"/>
        <v>124794.01000000001</v>
      </c>
      <c r="AK37" s="126">
        <v>63299.51</v>
      </c>
      <c r="AL37" s="126">
        <v>61494.5</v>
      </c>
      <c r="AM37" s="78">
        <v>200396.58000000002</v>
      </c>
      <c r="AN37" s="126">
        <v>71893.33</v>
      </c>
      <c r="AO37" s="126">
        <v>86818.09</v>
      </c>
      <c r="AP37" s="81">
        <f t="shared" si="85"/>
        <v>0.24055408819513976</v>
      </c>
      <c r="AQ37" s="81">
        <f t="shared" si="85"/>
        <v>0.89828344226582613</v>
      </c>
      <c r="AR37" s="81">
        <f t="shared" si="85"/>
        <v>0.13716954657395108</v>
      </c>
      <c r="AS37" s="81">
        <f t="shared" si="149"/>
        <v>0.62273522831577266</v>
      </c>
      <c r="AT37" s="81">
        <f t="shared" si="149"/>
        <v>0.88046429341915311</v>
      </c>
      <c r="AU37" s="81">
        <f t="shared" si="149"/>
        <v>0.70831436167278039</v>
      </c>
      <c r="AV37" s="78">
        <f t="shared" si="116"/>
        <v>1831879.34</v>
      </c>
      <c r="AW37" s="126">
        <v>1044945.54</v>
      </c>
      <c r="AX37" s="126">
        <v>786933.8</v>
      </c>
      <c r="AY37" s="78">
        <f t="shared" si="87"/>
        <v>1673734.76</v>
      </c>
      <c r="AZ37" s="126">
        <v>850718.87</v>
      </c>
      <c r="BA37" s="126">
        <v>823015.89</v>
      </c>
      <c r="BB37" s="78">
        <f t="shared" si="88"/>
        <v>925964.82</v>
      </c>
      <c r="BC37" s="126">
        <v>727694.08</v>
      </c>
      <c r="BD37" s="126">
        <v>198270.74</v>
      </c>
      <c r="BE37" s="81">
        <f t="shared" si="155"/>
        <v>0.91367085345260779</v>
      </c>
      <c r="BF37" s="81">
        <f t="shared" si="90"/>
        <v>0.81412747117902429</v>
      </c>
      <c r="BG37" s="81">
        <f t="shared" si="90"/>
        <v>1.0458514934801377</v>
      </c>
      <c r="BH37" s="81">
        <f t="shared" si="138"/>
        <v>1.8075576132579207</v>
      </c>
      <c r="BI37" s="81">
        <f t="shared" si="142"/>
        <v>1.1690611389885157</v>
      </c>
      <c r="BJ37" s="81" t="str">
        <f t="shared" si="139"/>
        <v>СВ.200</v>
      </c>
      <c r="BK37" s="78">
        <f t="shared" si="117"/>
        <v>268003.63</v>
      </c>
      <c r="BL37" s="126">
        <v>268003.63</v>
      </c>
      <c r="BM37" s="126"/>
      <c r="BN37" s="78">
        <f t="shared" si="91"/>
        <v>95944.22</v>
      </c>
      <c r="BO37" s="126">
        <v>95944.22</v>
      </c>
      <c r="BP37" s="126"/>
      <c r="BQ37" s="78">
        <f t="shared" si="92"/>
        <v>409434.1</v>
      </c>
      <c r="BR37" s="126">
        <v>409434.1</v>
      </c>
      <c r="BS37" s="126"/>
      <c r="BT37" s="81">
        <f t="shared" si="156"/>
        <v>0.35799597192023108</v>
      </c>
      <c r="BU37" s="81">
        <f t="shared" si="94"/>
        <v>0.35799597192023108</v>
      </c>
      <c r="BV37" s="81" t="str">
        <f t="shared" si="94"/>
        <v xml:space="preserve"> </v>
      </c>
      <c r="BW37" s="81">
        <f t="shared" si="95"/>
        <v>0.23433373038542712</v>
      </c>
      <c r="BX37" s="81">
        <f t="shared" si="95"/>
        <v>0.23433373038542712</v>
      </c>
      <c r="BY37" s="81" t="str">
        <f t="shared" si="95"/>
        <v xml:space="preserve"> </v>
      </c>
      <c r="BZ37" s="78">
        <f t="shared" si="118"/>
        <v>737796.45</v>
      </c>
      <c r="CA37" s="126">
        <v>470335.16</v>
      </c>
      <c r="CB37" s="126">
        <v>267461.29000000004</v>
      </c>
      <c r="CC37" s="78">
        <f t="shared" si="119"/>
        <v>518801.72</v>
      </c>
      <c r="CD37" s="126">
        <v>313840.43</v>
      </c>
      <c r="CE37" s="126">
        <v>204961.29</v>
      </c>
      <c r="CF37" s="78">
        <f t="shared" si="120"/>
        <v>259918.06</v>
      </c>
      <c r="CG37" s="126">
        <v>187418.06</v>
      </c>
      <c r="CH37" s="126">
        <v>72500</v>
      </c>
      <c r="CI37" s="81">
        <f t="shared" si="157"/>
        <v>0.70317730588158833</v>
      </c>
      <c r="CJ37" s="81">
        <f t="shared" si="157"/>
        <v>0.66726976141864458</v>
      </c>
      <c r="CK37" s="81">
        <f t="shared" si="157"/>
        <v>0.76632132448026391</v>
      </c>
      <c r="CL37" s="81">
        <f t="shared" si="158"/>
        <v>1.9960202842388097</v>
      </c>
      <c r="CM37" s="81">
        <f t="shared" si="158"/>
        <v>1.6745474262192235</v>
      </c>
      <c r="CN37" s="81" t="str">
        <f t="shared" si="158"/>
        <v>СВ.200</v>
      </c>
      <c r="CO37" s="78">
        <f t="shared" si="121"/>
        <v>1074716.6499999999</v>
      </c>
      <c r="CP37" s="126">
        <v>1074716.6499999999</v>
      </c>
      <c r="CQ37" s="126">
        <v>0</v>
      </c>
      <c r="CR37" s="78">
        <f t="shared" si="98"/>
        <v>1068716.6499999999</v>
      </c>
      <c r="CS37" s="126">
        <v>1068716.6499999999</v>
      </c>
      <c r="CT37" s="126">
        <v>0</v>
      </c>
      <c r="CU37" s="78">
        <f t="shared" si="99"/>
        <v>2274405.2000000002</v>
      </c>
      <c r="CV37" s="126">
        <v>2274405.2000000002</v>
      </c>
      <c r="CW37" s="126">
        <v>0</v>
      </c>
      <c r="CX37" s="81">
        <f t="shared" si="143"/>
        <v>0.99441713311131819</v>
      </c>
      <c r="CY37" s="81">
        <f t="shared" si="143"/>
        <v>0.99441713311131819</v>
      </c>
      <c r="CZ37" s="81" t="str">
        <f t="shared" si="143"/>
        <v xml:space="preserve"> </v>
      </c>
      <c r="DA37" s="81">
        <f t="shared" si="101"/>
        <v>0.46988841302332574</v>
      </c>
      <c r="DB37" s="81">
        <f t="shared" si="101"/>
        <v>0.46988841302332574</v>
      </c>
      <c r="DC37" s="81" t="str">
        <f t="shared" si="101"/>
        <v xml:space="preserve"> </v>
      </c>
      <c r="DD37" s="78">
        <f t="shared" si="122"/>
        <v>434778.17</v>
      </c>
      <c r="DE37" s="126">
        <v>232747.08</v>
      </c>
      <c r="DF37" s="126">
        <v>202031.09</v>
      </c>
      <c r="DG37" s="78">
        <f t="shared" si="102"/>
        <v>446794.7</v>
      </c>
      <c r="DH37" s="126">
        <v>243423.26</v>
      </c>
      <c r="DI37" s="126">
        <v>203371.44</v>
      </c>
      <c r="DJ37" s="78">
        <f t="shared" si="103"/>
        <v>1754433.6</v>
      </c>
      <c r="DK37" s="126">
        <v>892186.37</v>
      </c>
      <c r="DL37" s="126">
        <v>862247.23</v>
      </c>
      <c r="DM37" s="81">
        <f t="shared" si="150"/>
        <v>1.0276383011594166</v>
      </c>
      <c r="DN37" s="81">
        <f t="shared" si="150"/>
        <v>1.0458703069443449</v>
      </c>
      <c r="DO37" s="81">
        <f t="shared" si="150"/>
        <v>1.0066343749370457</v>
      </c>
      <c r="DP37" s="81">
        <f t="shared" si="151"/>
        <v>0.25466606430702193</v>
      </c>
      <c r="DQ37" s="81">
        <f t="shared" si="151"/>
        <v>0.27283902577440183</v>
      </c>
      <c r="DR37" s="81">
        <f t="shared" si="151"/>
        <v>0.23586209723167217</v>
      </c>
      <c r="DS37" s="278">
        <f t="shared" si="123"/>
        <v>0</v>
      </c>
      <c r="DT37" s="126">
        <v>0</v>
      </c>
      <c r="DU37" s="126">
        <v>0</v>
      </c>
      <c r="DV37" s="278">
        <f t="shared" si="124"/>
        <v>0</v>
      </c>
      <c r="DW37" s="126">
        <v>0</v>
      </c>
      <c r="DX37" s="126">
        <v>0</v>
      </c>
      <c r="DY37" s="278">
        <f t="shared" si="125"/>
        <v>0</v>
      </c>
      <c r="DZ37" s="126">
        <v>0</v>
      </c>
      <c r="EA37" s="126">
        <v>0</v>
      </c>
      <c r="EB37" s="81" t="str">
        <f t="shared" ref="EB37:EB42" si="159">IF(DS37=0," ",IF(DV37/DS37*100&gt;200,"СВ.200",DV37/DS37))</f>
        <v xml:space="preserve"> </v>
      </c>
      <c r="EC37" s="81" t="str">
        <f t="shared" si="141"/>
        <v xml:space="preserve"> </v>
      </c>
      <c r="ED37" s="81" t="str">
        <f t="shared" si="141"/>
        <v xml:space="preserve"> </v>
      </c>
      <c r="EE37" s="81" t="str">
        <f t="shared" si="107"/>
        <v xml:space="preserve"> </v>
      </c>
      <c r="EF37" s="81" t="str">
        <f t="shared" si="107"/>
        <v xml:space="preserve"> </v>
      </c>
      <c r="EG37" s="81" t="str">
        <f t="shared" si="107"/>
        <v xml:space="preserve"> </v>
      </c>
      <c r="EH37" s="78">
        <f t="shared" si="126"/>
        <v>225412.02</v>
      </c>
      <c r="EI37" s="126">
        <v>220412.02</v>
      </c>
      <c r="EJ37" s="126">
        <v>5000</v>
      </c>
      <c r="EK37" s="78">
        <f t="shared" si="127"/>
        <v>134885.57999999999</v>
      </c>
      <c r="EL37" s="126">
        <v>134885.57999999999</v>
      </c>
      <c r="EM37" s="126">
        <v>0</v>
      </c>
      <c r="EN37" s="78">
        <f t="shared" si="128"/>
        <v>3394098.48</v>
      </c>
      <c r="EO37" s="126">
        <v>3378889.28</v>
      </c>
      <c r="EP37" s="126">
        <v>15209.2</v>
      </c>
      <c r="EQ37" s="81">
        <f t="shared" si="108"/>
        <v>0.59839568448922997</v>
      </c>
      <c r="ER37" s="81">
        <f t="shared" si="109"/>
        <v>0.61197016387763237</v>
      </c>
      <c r="ES37" s="81" t="str">
        <f t="shared" si="109"/>
        <v xml:space="preserve"> </v>
      </c>
      <c r="ET37" s="81">
        <f t="shared" si="110"/>
        <v>3.974120986613211E-2</v>
      </c>
      <c r="EU37" s="81">
        <f t="shared" si="110"/>
        <v>3.9920094688630933E-2</v>
      </c>
      <c r="EV37" s="81">
        <f t="shared" si="110"/>
        <v>0</v>
      </c>
      <c r="EW37" s="78">
        <f t="shared" si="129"/>
        <v>0</v>
      </c>
      <c r="EX37" s="126">
        <v>0</v>
      </c>
      <c r="EY37" s="126">
        <v>0</v>
      </c>
      <c r="EZ37" s="78">
        <f t="shared" si="130"/>
        <v>0</v>
      </c>
      <c r="FA37" s="126">
        <v>0</v>
      </c>
      <c r="FB37" s="126">
        <v>0</v>
      </c>
      <c r="FC37" s="78">
        <f t="shared" si="131"/>
        <v>2720</v>
      </c>
      <c r="FD37" s="126">
        <v>2720</v>
      </c>
      <c r="FE37" s="126">
        <v>0</v>
      </c>
      <c r="FF37" s="81" t="str">
        <f t="shared" si="152"/>
        <v xml:space="preserve"> </v>
      </c>
      <c r="FG37" s="81" t="str">
        <f>IF(FA37=0," ",IF(EX37/FA37*100&gt;200,"СВ.200",EX37/FA37))</f>
        <v xml:space="preserve"> </v>
      </c>
      <c r="FH37" s="81" t="str">
        <f t="shared" si="145"/>
        <v xml:space="preserve"> </v>
      </c>
      <c r="FI37" s="81">
        <f t="shared" si="147"/>
        <v>0</v>
      </c>
      <c r="FJ37" s="81">
        <f t="shared" si="147"/>
        <v>0</v>
      </c>
      <c r="FK37" s="81" t="str">
        <f t="shared" si="147"/>
        <v xml:space="preserve"> </v>
      </c>
      <c r="FL37" s="78">
        <f t="shared" si="134"/>
        <v>283231.38</v>
      </c>
      <c r="FM37" s="78"/>
      <c r="FN37" s="83">
        <v>283231.38</v>
      </c>
      <c r="FO37" s="78">
        <f t="shared" si="135"/>
        <v>270333.38</v>
      </c>
      <c r="FP37" s="78"/>
      <c r="FQ37" s="83">
        <v>270333.38</v>
      </c>
      <c r="FR37" s="78">
        <f t="shared" si="136"/>
        <v>241771.71</v>
      </c>
      <c r="FS37" s="78"/>
      <c r="FT37" s="83">
        <v>241771.71</v>
      </c>
      <c r="FU37" s="81">
        <f t="shared" si="35"/>
        <v>0.95446126061314251</v>
      </c>
      <c r="FV37" s="81" t="str">
        <f t="shared" si="35"/>
        <v xml:space="preserve"> </v>
      </c>
      <c r="FW37" s="92">
        <f t="shared" si="35"/>
        <v>0.95446126061314251</v>
      </c>
      <c r="FX37" s="81">
        <f>IF(FO37&lt;0," ",IF(FR37&lt;0," ",IF(FR37=0," ",IF(FO37/FR37*100&gt;200,"СВ.200",FO37/FR37))))</f>
        <v>1.1181348719418001</v>
      </c>
      <c r="FY37" s="81" t="str">
        <f t="shared" ref="FY37:FZ42" si="160">IF(FP37&lt;0," ",IF(FS37&lt;0," ",IF(FS37=0," ",IF(FP37/FS37*100&gt;200,"СВ.200",FP37/FS37))))</f>
        <v xml:space="preserve"> </v>
      </c>
      <c r="FZ37" s="81">
        <f t="shared" si="160"/>
        <v>1.1181348719418001</v>
      </c>
      <c r="GA37" s="279">
        <f>I37/'[1]исп.мун.образ01.07.2025-налогов'!I37</f>
        <v>0.12008901188924755</v>
      </c>
      <c r="GB37" s="280">
        <f>J37/'[1]исп.мун.образ01.07.2025-налогов'!J37</f>
        <v>0.1684698384208575</v>
      </c>
      <c r="GC37" s="280">
        <f>K37/'[1]исп.мун.образ01.07.2025-налогов'!K37</f>
        <v>5.0796000448764943E-2</v>
      </c>
      <c r="GD37" s="281">
        <f>F37/'[1]исп.мун.образ01.07.2025-налогов'!F37</f>
        <v>6.2415527188909643E-2</v>
      </c>
      <c r="GE37" s="280">
        <f>G37/'[1]исп.мун.образ01.07.2025-налогов'!G37</f>
        <v>7.483707840156216E-2</v>
      </c>
      <c r="GF37" s="280">
        <f>H37/'[1]исп.мун.образ01.07.2025-налогов'!H37</f>
        <v>4.648540911487526E-2</v>
      </c>
      <c r="GG37" s="86">
        <f t="shared" si="37"/>
        <v>0.14061038892596261</v>
      </c>
      <c r="GH37" s="81">
        <f t="shared" si="37"/>
        <v>0.12247317887666545</v>
      </c>
      <c r="GI37" s="81">
        <f t="shared" si="37"/>
        <v>0.22676514874960702</v>
      </c>
      <c r="GJ37" s="86">
        <f t="shared" si="38"/>
        <v>0.28572962138542113</v>
      </c>
      <c r="GK37" s="81">
        <f t="shared" si="38"/>
        <v>0.32365518064166676</v>
      </c>
      <c r="GL37" s="81">
        <f t="shared" si="38"/>
        <v>0.2074271767243871</v>
      </c>
      <c r="GM37" s="86">
        <f t="shared" si="73"/>
        <v>8.4313835324092312E-2</v>
      </c>
      <c r="GN37" s="81">
        <f t="shared" si="73"/>
        <v>8.0209312627162618E-2</v>
      </c>
      <c r="GO37" s="81">
        <f t="shared" si="73"/>
        <v>0.103810999782326</v>
      </c>
      <c r="GP37" s="86">
        <f t="shared" si="74"/>
        <v>0.27464410652677057</v>
      </c>
      <c r="GQ37" s="81">
        <f t="shared" si="74"/>
        <v>0.20720735771428739</v>
      </c>
      <c r="GR37" s="81">
        <f t="shared" si="74"/>
        <v>0.4138763919713131</v>
      </c>
      <c r="GS37" s="86">
        <f t="shared" si="39"/>
        <v>0.20709623233100721</v>
      </c>
      <c r="GT37" s="81">
        <f t="shared" si="39"/>
        <v>0.25069391484900405</v>
      </c>
      <c r="GU37" s="81" t="str">
        <f t="shared" si="39"/>
        <v xml:space="preserve"> </v>
      </c>
      <c r="GV37" s="86">
        <f t="shared" si="40"/>
        <v>0.17536633431066062</v>
      </c>
      <c r="GW37" s="81">
        <f t="shared" si="40"/>
        <v>0.26030450363909863</v>
      </c>
      <c r="GX37" s="81" t="str">
        <f t="shared" si="40"/>
        <v xml:space="preserve"> </v>
      </c>
      <c r="GY37" s="86">
        <f t="shared" si="41"/>
        <v>0.3090500353096266</v>
      </c>
      <c r="GZ37" s="81">
        <f t="shared" si="41"/>
        <v>0.37243450790762017</v>
      </c>
      <c r="HA37" s="92">
        <f t="shared" si="41"/>
        <v>7.9632640594842832E-3</v>
      </c>
      <c r="HB37" s="86">
        <f t="shared" si="42"/>
        <v>2.2133452974619005E-2</v>
      </c>
      <c r="HC37" s="81">
        <f t="shared" si="42"/>
        <v>3.2853725961855207E-2</v>
      </c>
      <c r="HD37" s="81" t="str">
        <f t="shared" si="42"/>
        <v xml:space="preserve"> </v>
      </c>
      <c r="HE37" s="138"/>
      <c r="HF37" s="138"/>
      <c r="HG37" s="138"/>
      <c r="HH37" s="138"/>
      <c r="HI37" s="138"/>
      <c r="HJ37" s="138"/>
      <c r="HK37" s="138"/>
      <c r="HL37" s="138"/>
      <c r="HM37" s="138"/>
      <c r="HN37" s="138"/>
      <c r="HO37" s="138"/>
      <c r="HP37" s="138"/>
      <c r="HQ37" s="138"/>
      <c r="HR37" s="138"/>
      <c r="HS37" s="138"/>
      <c r="HT37" s="138"/>
      <c r="HU37" s="138"/>
      <c r="HV37" s="138"/>
      <c r="HW37" s="138"/>
      <c r="HX37" s="138"/>
      <c r="HY37" s="138"/>
      <c r="HZ37" s="138"/>
      <c r="IA37" s="138"/>
      <c r="IB37" s="138"/>
      <c r="IC37" s="138"/>
      <c r="ID37" s="138"/>
    </row>
    <row r="38" spans="1:238" s="91" customFormat="1" ht="15.75" outlineLevel="1" x14ac:dyDescent="0.2">
      <c r="A38" s="76">
        <v>27</v>
      </c>
      <c r="B38" s="77" t="s">
        <v>114</v>
      </c>
      <c r="C38" s="78">
        <f t="shared" si="112"/>
        <v>12355867.359999999</v>
      </c>
      <c r="D38" s="83">
        <v>10181579.83</v>
      </c>
      <c r="E38" s="83">
        <v>2174287.5300000003</v>
      </c>
      <c r="F38" s="78">
        <f t="shared" si="77"/>
        <v>9470872.0800000001</v>
      </c>
      <c r="G38" s="83">
        <v>8230325.8700000001</v>
      </c>
      <c r="H38" s="83">
        <v>1240546.21</v>
      </c>
      <c r="I38" s="78">
        <f t="shared" si="78"/>
        <v>6434419.8499999996</v>
      </c>
      <c r="J38" s="83">
        <v>5291295.0799999991</v>
      </c>
      <c r="K38" s="83">
        <v>1143124.77</v>
      </c>
      <c r="L38" s="81">
        <f t="shared" si="153"/>
        <v>0.76650807297109091</v>
      </c>
      <c r="M38" s="81">
        <f t="shared" si="153"/>
        <v>0.80835449973582341</v>
      </c>
      <c r="N38" s="81">
        <f t="shared" si="153"/>
        <v>0.5705529709771181</v>
      </c>
      <c r="O38" s="81">
        <f t="shared" si="154"/>
        <v>1.4719076934340865</v>
      </c>
      <c r="P38" s="81">
        <f t="shared" si="154"/>
        <v>1.5554463974441586</v>
      </c>
      <c r="Q38" s="81">
        <f t="shared" si="154"/>
        <v>1.0852238028225036</v>
      </c>
      <c r="R38" s="78">
        <f t="shared" si="113"/>
        <v>400000</v>
      </c>
      <c r="S38" s="126">
        <v>300000</v>
      </c>
      <c r="T38" s="126">
        <v>100000</v>
      </c>
      <c r="U38" s="78">
        <f t="shared" si="81"/>
        <v>969789.34</v>
      </c>
      <c r="V38" s="126">
        <v>881852.75</v>
      </c>
      <c r="W38" s="126">
        <v>87936.59</v>
      </c>
      <c r="X38" s="78">
        <f t="shared" si="82"/>
        <v>750271.26</v>
      </c>
      <c r="Y38" s="126">
        <v>610614.86</v>
      </c>
      <c r="Z38" s="126">
        <v>139656.4</v>
      </c>
      <c r="AA38" s="81" t="str">
        <f t="shared" si="83"/>
        <v>СВ.200</v>
      </c>
      <c r="AB38" s="81" t="str">
        <f t="shared" si="83"/>
        <v>СВ.200</v>
      </c>
      <c r="AC38" s="81">
        <f t="shared" si="83"/>
        <v>0.87936589999999992</v>
      </c>
      <c r="AD38" s="81">
        <f t="shared" si="148"/>
        <v>1.2925849512081804</v>
      </c>
      <c r="AE38" s="81">
        <f t="shared" si="148"/>
        <v>1.4442045350812458</v>
      </c>
      <c r="AF38" s="81">
        <f t="shared" si="148"/>
        <v>0.6296638750533452</v>
      </c>
      <c r="AG38" s="78">
        <f t="shared" si="114"/>
        <v>270846.32</v>
      </c>
      <c r="AH38" s="126">
        <v>0</v>
      </c>
      <c r="AI38" s="126">
        <v>270846.32</v>
      </c>
      <c r="AJ38" s="78">
        <f t="shared" si="115"/>
        <v>9555.65</v>
      </c>
      <c r="AK38" s="126">
        <v>0</v>
      </c>
      <c r="AL38" s="126">
        <v>9555.65</v>
      </c>
      <c r="AM38" s="78">
        <v>107566.07</v>
      </c>
      <c r="AN38" s="126">
        <v>0</v>
      </c>
      <c r="AO38" s="126">
        <v>82812.649999999994</v>
      </c>
      <c r="AP38" s="81">
        <f t="shared" si="85"/>
        <v>3.5280708262899786E-2</v>
      </c>
      <c r="AQ38" s="81" t="str">
        <f t="shared" si="85"/>
        <v xml:space="preserve"> </v>
      </c>
      <c r="AR38" s="81">
        <f t="shared" si="85"/>
        <v>3.5280708262899786E-2</v>
      </c>
      <c r="AS38" s="81">
        <f t="shared" si="149"/>
        <v>8.8835168933846881E-2</v>
      </c>
      <c r="AT38" s="81" t="str">
        <f t="shared" si="149"/>
        <v xml:space="preserve"> </v>
      </c>
      <c r="AU38" s="81">
        <f t="shared" si="149"/>
        <v>0.11538877212599766</v>
      </c>
      <c r="AV38" s="78">
        <f t="shared" si="116"/>
        <v>557285.29</v>
      </c>
      <c r="AW38" s="126">
        <v>547205.29</v>
      </c>
      <c r="AX38" s="126">
        <v>10080</v>
      </c>
      <c r="AY38" s="78">
        <f t="shared" si="87"/>
        <v>91290.08</v>
      </c>
      <c r="AZ38" s="126">
        <v>86250.08</v>
      </c>
      <c r="BA38" s="126">
        <v>5040</v>
      </c>
      <c r="BB38" s="78">
        <f t="shared" si="88"/>
        <v>197124.31</v>
      </c>
      <c r="BC38" s="126">
        <v>192084.31</v>
      </c>
      <c r="BD38" s="126">
        <v>5040</v>
      </c>
      <c r="BE38" s="81">
        <f t="shared" si="155"/>
        <v>0.1638121113873291</v>
      </c>
      <c r="BF38" s="81">
        <f t="shared" si="90"/>
        <v>0.1576192364660802</v>
      </c>
      <c r="BG38" s="81">
        <f t="shared" si="90"/>
        <v>0.5</v>
      </c>
      <c r="BH38" s="81">
        <f t="shared" si="138"/>
        <v>0.46310919236698916</v>
      </c>
      <c r="BI38" s="81">
        <f t="shared" si="142"/>
        <v>0.4490219945606177</v>
      </c>
      <c r="BJ38" s="81">
        <f t="shared" si="139"/>
        <v>1</v>
      </c>
      <c r="BK38" s="78">
        <f t="shared" si="117"/>
        <v>38400.18</v>
      </c>
      <c r="BL38" s="126">
        <v>38400.18</v>
      </c>
      <c r="BM38" s="126"/>
      <c r="BN38" s="78">
        <f t="shared" si="91"/>
        <v>21144.34</v>
      </c>
      <c r="BO38" s="126">
        <v>21144.34</v>
      </c>
      <c r="BP38" s="126"/>
      <c r="BQ38" s="78">
        <f t="shared" si="92"/>
        <v>17475.75</v>
      </c>
      <c r="BR38" s="126">
        <v>17475.75</v>
      </c>
      <c r="BS38" s="126"/>
      <c r="BT38" s="81">
        <f t="shared" si="156"/>
        <v>0.55063127308257409</v>
      </c>
      <c r="BU38" s="81">
        <f t="shared" si="94"/>
        <v>0.55063127308257409</v>
      </c>
      <c r="BV38" s="81" t="str">
        <f t="shared" si="94"/>
        <v xml:space="preserve"> </v>
      </c>
      <c r="BW38" s="81">
        <f t="shared" si="95"/>
        <v>1.20992460981646</v>
      </c>
      <c r="BX38" s="81">
        <f t="shared" si="95"/>
        <v>1.20992460981646</v>
      </c>
      <c r="BY38" s="81" t="str">
        <f t="shared" si="95"/>
        <v xml:space="preserve"> </v>
      </c>
      <c r="BZ38" s="78">
        <f t="shared" si="118"/>
        <v>7847392.8700000001</v>
      </c>
      <c r="CA38" s="126">
        <v>7541774.3600000003</v>
      </c>
      <c r="CB38" s="126">
        <v>305618.51</v>
      </c>
      <c r="CC38" s="78">
        <f t="shared" si="119"/>
        <v>3417497.8000000003</v>
      </c>
      <c r="CD38" s="126">
        <v>3020249.45</v>
      </c>
      <c r="CE38" s="126">
        <v>397248.35</v>
      </c>
      <c r="CF38" s="78">
        <f t="shared" si="120"/>
        <v>3192551.7</v>
      </c>
      <c r="CG38" s="126">
        <v>3125159.21</v>
      </c>
      <c r="CH38" s="126">
        <v>67392.490000000005</v>
      </c>
      <c r="CI38" s="81">
        <f t="shared" si="157"/>
        <v>0.435494674041979</v>
      </c>
      <c r="CJ38" s="81">
        <f t="shared" si="157"/>
        <v>0.40046934657960254</v>
      </c>
      <c r="CK38" s="81">
        <f t="shared" si="157"/>
        <v>1.299817704104375</v>
      </c>
      <c r="CL38" s="81">
        <f t="shared" si="158"/>
        <v>1.0704596577089105</v>
      </c>
      <c r="CM38" s="81">
        <f t="shared" si="158"/>
        <v>0.96643058706759466</v>
      </c>
      <c r="CN38" s="81" t="str">
        <f t="shared" si="158"/>
        <v>СВ.200</v>
      </c>
      <c r="CO38" s="78">
        <f t="shared" si="121"/>
        <v>501000</v>
      </c>
      <c r="CP38" s="126">
        <v>500000</v>
      </c>
      <c r="CQ38" s="126">
        <v>1000</v>
      </c>
      <c r="CR38" s="78">
        <f t="shared" si="98"/>
        <v>2110000</v>
      </c>
      <c r="CS38" s="126">
        <v>2110000</v>
      </c>
      <c r="CT38" s="126">
        <v>0</v>
      </c>
      <c r="CU38" s="78">
        <f t="shared" si="99"/>
        <v>0</v>
      </c>
      <c r="CV38" s="126">
        <v>0</v>
      </c>
      <c r="CW38" s="126">
        <v>0</v>
      </c>
      <c r="CX38" s="81" t="str">
        <f t="shared" si="143"/>
        <v>СВ.200</v>
      </c>
      <c r="CY38" s="81" t="str">
        <f t="shared" si="143"/>
        <v>СВ.200</v>
      </c>
      <c r="CZ38" s="81" t="str">
        <f t="shared" si="143"/>
        <v xml:space="preserve"> </v>
      </c>
      <c r="DA38" s="81" t="str">
        <f t="shared" si="101"/>
        <v xml:space="preserve"> </v>
      </c>
      <c r="DB38" s="81" t="str">
        <f t="shared" si="101"/>
        <v xml:space="preserve"> </v>
      </c>
      <c r="DC38" s="81" t="str">
        <f t="shared" si="101"/>
        <v xml:space="preserve"> </v>
      </c>
      <c r="DD38" s="78">
        <f t="shared" si="122"/>
        <v>500000</v>
      </c>
      <c r="DE38" s="126">
        <v>400000</v>
      </c>
      <c r="DF38" s="126">
        <v>100000</v>
      </c>
      <c r="DG38" s="78">
        <f t="shared" si="102"/>
        <v>557590.18000000005</v>
      </c>
      <c r="DH38" s="126">
        <v>474284.44</v>
      </c>
      <c r="DI38" s="126">
        <v>83305.740000000005</v>
      </c>
      <c r="DJ38" s="78">
        <f t="shared" si="103"/>
        <v>873817.6399999999</v>
      </c>
      <c r="DK38" s="126">
        <v>579071.21</v>
      </c>
      <c r="DL38" s="126">
        <v>294746.43</v>
      </c>
      <c r="DM38" s="81">
        <f t="shared" si="150"/>
        <v>1.1151803600000001</v>
      </c>
      <c r="DN38" s="81">
        <f t="shared" si="150"/>
        <v>1.1857111</v>
      </c>
      <c r="DO38" s="81">
        <f t="shared" si="150"/>
        <v>0.83305740000000006</v>
      </c>
      <c r="DP38" s="81">
        <f t="shared" si="151"/>
        <v>0.63810817552275567</v>
      </c>
      <c r="DQ38" s="81">
        <f t="shared" si="151"/>
        <v>0.81904337810197825</v>
      </c>
      <c r="DR38" s="81">
        <f t="shared" si="151"/>
        <v>0.2826352807733753</v>
      </c>
      <c r="DS38" s="278">
        <f t="shared" si="123"/>
        <v>0</v>
      </c>
      <c r="DT38" s="126">
        <v>0</v>
      </c>
      <c r="DU38" s="126">
        <v>0</v>
      </c>
      <c r="DV38" s="278">
        <f t="shared" si="124"/>
        <v>0</v>
      </c>
      <c r="DW38" s="126">
        <v>0</v>
      </c>
      <c r="DX38" s="126">
        <v>0</v>
      </c>
      <c r="DY38" s="278">
        <f t="shared" si="125"/>
        <v>0</v>
      </c>
      <c r="DZ38" s="126">
        <v>0</v>
      </c>
      <c r="EA38" s="126">
        <v>0</v>
      </c>
      <c r="EB38" s="81" t="str">
        <f t="shared" si="159"/>
        <v xml:space="preserve"> </v>
      </c>
      <c r="EC38" s="81" t="str">
        <f t="shared" si="141"/>
        <v xml:space="preserve"> </v>
      </c>
      <c r="ED38" s="81" t="str">
        <f t="shared" si="141"/>
        <v xml:space="preserve"> </v>
      </c>
      <c r="EE38" s="81" t="str">
        <f t="shared" si="107"/>
        <v xml:space="preserve"> </v>
      </c>
      <c r="EF38" s="81" t="str">
        <f t="shared" si="107"/>
        <v xml:space="preserve"> </v>
      </c>
      <c r="EG38" s="81" t="str">
        <f t="shared" si="107"/>
        <v xml:space="preserve"> </v>
      </c>
      <c r="EH38" s="78">
        <f t="shared" si="126"/>
        <v>243800</v>
      </c>
      <c r="EI38" s="126">
        <v>243800</v>
      </c>
      <c r="EJ38" s="126">
        <v>0</v>
      </c>
      <c r="EK38" s="78">
        <f t="shared" si="127"/>
        <v>1724883.5299999998</v>
      </c>
      <c r="EL38" s="126">
        <v>1516899.89</v>
      </c>
      <c r="EM38" s="126">
        <v>207983.64</v>
      </c>
      <c r="EN38" s="78">
        <f t="shared" si="128"/>
        <v>1306226.94</v>
      </c>
      <c r="EO38" s="126">
        <v>1306226.94</v>
      </c>
      <c r="EP38" s="126">
        <v>0</v>
      </c>
      <c r="EQ38" s="81" t="str">
        <f t="shared" si="108"/>
        <v>СВ.200</v>
      </c>
      <c r="ER38" s="81" t="str">
        <f t="shared" si="109"/>
        <v>СВ.200</v>
      </c>
      <c r="ES38" s="81" t="e">
        <f t="shared" si="109"/>
        <v>#DIV/0!</v>
      </c>
      <c r="ET38" s="81">
        <f t="shared" si="110"/>
        <v>1.320508310753413</v>
      </c>
      <c r="EU38" s="81">
        <f t="shared" si="110"/>
        <v>1.1612835745065861</v>
      </c>
      <c r="EV38" s="81" t="str">
        <f t="shared" si="110"/>
        <v xml:space="preserve"> </v>
      </c>
      <c r="EW38" s="78">
        <f t="shared" si="129"/>
        <v>0</v>
      </c>
      <c r="EX38" s="126">
        <v>0</v>
      </c>
      <c r="EY38" s="126">
        <v>0</v>
      </c>
      <c r="EZ38" s="78">
        <f t="shared" si="130"/>
        <v>0</v>
      </c>
      <c r="FA38" s="126">
        <v>0</v>
      </c>
      <c r="FB38" s="126">
        <v>0</v>
      </c>
      <c r="FC38" s="78">
        <f t="shared" si="131"/>
        <v>-22865.350000000002</v>
      </c>
      <c r="FD38" s="126">
        <v>-26810.560000000001</v>
      </c>
      <c r="FE38" s="126">
        <v>3945.21</v>
      </c>
      <c r="FF38" s="81" t="str">
        <f t="shared" si="152"/>
        <v xml:space="preserve"> </v>
      </c>
      <c r="FG38" s="81" t="str">
        <f>IF(FA38=0," ",IF(EX38/FA38*100&gt;200,"СВ.200",EX38/FA38))</f>
        <v xml:space="preserve"> </v>
      </c>
      <c r="FH38" s="81" t="str">
        <f t="shared" si="145"/>
        <v xml:space="preserve"> </v>
      </c>
      <c r="FI38" s="81" t="str">
        <f t="shared" si="147"/>
        <v xml:space="preserve"> </v>
      </c>
      <c r="FJ38" s="81" t="str">
        <f t="shared" si="147"/>
        <v xml:space="preserve"> </v>
      </c>
      <c r="FK38" s="81">
        <f t="shared" si="147"/>
        <v>0</v>
      </c>
      <c r="FL38" s="78">
        <f t="shared" si="134"/>
        <v>146519.99</v>
      </c>
      <c r="FM38" s="78"/>
      <c r="FN38" s="83">
        <v>146519.99</v>
      </c>
      <c r="FO38" s="78">
        <f t="shared" si="135"/>
        <v>140519.99</v>
      </c>
      <c r="FP38" s="78"/>
      <c r="FQ38" s="83">
        <v>140519.99</v>
      </c>
      <c r="FR38" s="78">
        <f t="shared" si="136"/>
        <v>142699.99</v>
      </c>
      <c r="FS38" s="78"/>
      <c r="FT38" s="83">
        <v>142699.99</v>
      </c>
      <c r="FU38" s="81">
        <f t="shared" ref="FU38:FW42" si="161">IF(FL38=0," ",IF(FO38/FL38*100&gt;200,"СВ.200",FO38/FL38))</f>
        <v>0.9590499562551158</v>
      </c>
      <c r="FV38" s="81" t="str">
        <f t="shared" si="161"/>
        <v xml:space="preserve"> </v>
      </c>
      <c r="FW38" s="92">
        <f t="shared" si="161"/>
        <v>0.9590499562551158</v>
      </c>
      <c r="FX38" s="81">
        <f>IF(FO38&lt;0," ",IF(FR38&lt;0," ",IF(FR38=0," ",IF(FO38/FR38*100&gt;200,"СВ.200",FO38/FR38))))</f>
        <v>0.98472319444451262</v>
      </c>
      <c r="FY38" s="81" t="str">
        <f t="shared" si="160"/>
        <v xml:space="preserve"> </v>
      </c>
      <c r="FZ38" s="81">
        <f t="shared" si="160"/>
        <v>0.98472319444451262</v>
      </c>
      <c r="GA38" s="279">
        <f>I38/'[1]исп.мун.образ01.07.2025-налогов'!I38</f>
        <v>0.13832667209214802</v>
      </c>
      <c r="GB38" s="280">
        <f>J38/'[1]исп.мун.образ01.07.2025-налогов'!J38</f>
        <v>0.18285307091272543</v>
      </c>
      <c r="GC38" s="280">
        <f>K38/'[1]исп.мун.образ01.07.2025-налогов'!K38</f>
        <v>6.5028956096552362E-2</v>
      </c>
      <c r="GD38" s="281">
        <f>F38/'[1]исп.мун.образ01.07.2025-налогов'!F38</f>
        <v>0.18028765725678619</v>
      </c>
      <c r="GE38" s="280">
        <f>G38/'[1]исп.мун.образ01.07.2025-налогов'!G38</f>
        <v>0.24885486702569529</v>
      </c>
      <c r="GF38" s="280">
        <f>H38/'[1]исп.мун.образ01.07.2025-налогов'!H38</f>
        <v>6.3751107454368003E-2</v>
      </c>
      <c r="GG38" s="86">
        <f t="shared" si="37"/>
        <v>0.11660278276680998</v>
      </c>
      <c r="GH38" s="81">
        <f t="shared" si="37"/>
        <v>0.1153998880742822</v>
      </c>
      <c r="GI38" s="81">
        <f t="shared" si="37"/>
        <v>0.12217074081948201</v>
      </c>
      <c r="GJ38" s="86">
        <f t="shared" si="38"/>
        <v>0.10239704768560236</v>
      </c>
      <c r="GK38" s="81">
        <f t="shared" si="38"/>
        <v>0.1071467599131649</v>
      </c>
      <c r="GL38" s="81">
        <f t="shared" si="38"/>
        <v>7.0885380400299638E-2</v>
      </c>
      <c r="GM38" s="86">
        <f t="shared" si="73"/>
        <v>3.0635910399909639E-2</v>
      </c>
      <c r="GN38" s="81">
        <f t="shared" si="73"/>
        <v>3.6301946328043386E-2</v>
      </c>
      <c r="GO38" s="81">
        <f t="shared" si="73"/>
        <v>4.4089675355385742E-3</v>
      </c>
      <c r="GP38" s="86">
        <f t="shared" si="74"/>
        <v>9.6390363240974105E-3</v>
      </c>
      <c r="GQ38" s="81">
        <f t="shared" si="74"/>
        <v>1.047954617621963E-2</v>
      </c>
      <c r="GR38" s="81">
        <f t="shared" si="74"/>
        <v>4.0627265307593826E-3</v>
      </c>
      <c r="GS38" s="86" t="str">
        <f t="shared" si="39"/>
        <v xml:space="preserve"> </v>
      </c>
      <c r="GT38" s="81" t="str">
        <f t="shared" si="39"/>
        <v xml:space="preserve"> </v>
      </c>
      <c r="GU38" s="81" t="str">
        <f t="shared" si="39"/>
        <v xml:space="preserve"> </v>
      </c>
      <c r="GV38" s="86">
        <f t="shared" si="40"/>
        <v>0.22278835382601853</v>
      </c>
      <c r="GW38" s="81">
        <f t="shared" si="40"/>
        <v>0.25636894982385428</v>
      </c>
      <c r="GX38" s="81" t="str">
        <f t="shared" si="40"/>
        <v xml:space="preserve"> </v>
      </c>
      <c r="GY38" s="86">
        <f t="shared" si="41"/>
        <v>0.20300617156650105</v>
      </c>
      <c r="GZ38" s="81">
        <f t="shared" si="41"/>
        <v>0.24686337092355093</v>
      </c>
      <c r="HA38" s="92" t="str">
        <f t="shared" si="41"/>
        <v xml:space="preserve"> </v>
      </c>
      <c r="HB38" s="86">
        <f t="shared" si="42"/>
        <v>0.18212510056412881</v>
      </c>
      <c r="HC38" s="81">
        <f t="shared" si="42"/>
        <v>0.18430617620247397</v>
      </c>
      <c r="HD38" s="81">
        <f t="shared" si="42"/>
        <v>0.16765489130791833</v>
      </c>
      <c r="HE38" s="138"/>
      <c r="HF38" s="138"/>
      <c r="HG38" s="138"/>
      <c r="HH38" s="138"/>
      <c r="HI38" s="138"/>
      <c r="HJ38" s="138"/>
      <c r="HK38" s="138"/>
      <c r="HL38" s="138"/>
      <c r="HM38" s="138"/>
      <c r="HN38" s="138"/>
      <c r="HO38" s="138"/>
      <c r="HP38" s="138"/>
      <c r="HQ38" s="138"/>
      <c r="HR38" s="138"/>
      <c r="HS38" s="138"/>
      <c r="HT38" s="138"/>
      <c r="HU38" s="138"/>
      <c r="HV38" s="138"/>
      <c r="HW38" s="138"/>
      <c r="HX38" s="138"/>
      <c r="HY38" s="138"/>
      <c r="HZ38" s="138"/>
      <c r="IA38" s="138"/>
      <c r="IB38" s="138"/>
      <c r="IC38" s="138"/>
      <c r="ID38" s="138"/>
    </row>
    <row r="39" spans="1:238" s="117" customFormat="1" ht="31.5" customHeight="1" x14ac:dyDescent="0.2">
      <c r="A39" s="4"/>
      <c r="B39" s="104" t="s">
        <v>115</v>
      </c>
      <c r="C39" s="110">
        <f>SUM(D39:E39)</f>
        <v>634389376.24000001</v>
      </c>
      <c r="D39" s="110">
        <f>D38+D37+D36+D35+D34+D33+D32+D31+D30+D29+D28+D27+D26+D25+D24+D23+D22+D21+D20+D19+D18</f>
        <v>464210858.10999995</v>
      </c>
      <c r="E39" s="110">
        <f>SUM(E18:E38)</f>
        <v>170178518.13</v>
      </c>
      <c r="F39" s="110">
        <f>SUM(G39:H39)</f>
        <v>295734565.10000002</v>
      </c>
      <c r="G39" s="110">
        <f>SUM(G18:G38)</f>
        <v>233385087.19</v>
      </c>
      <c r="H39" s="110">
        <f>SUM(H18:H38)</f>
        <v>62349477.909999996</v>
      </c>
      <c r="I39" s="110">
        <f>SUM(J39:K39)</f>
        <v>294089683.44000006</v>
      </c>
      <c r="J39" s="110">
        <f>SUM(J18:J38)</f>
        <v>237401424.45000008</v>
      </c>
      <c r="K39" s="110">
        <f>SUM(K18:K38)</f>
        <v>56688258.990000002</v>
      </c>
      <c r="L39" s="108">
        <f t="shared" si="153"/>
        <v>0.46617200126018304</v>
      </c>
      <c r="M39" s="108">
        <f t="shared" si="153"/>
        <v>0.50275663120033443</v>
      </c>
      <c r="N39" s="108">
        <f t="shared" si="153"/>
        <v>0.366376899946743</v>
      </c>
      <c r="O39" s="108">
        <f t="shared" si="154"/>
        <v>1.0055931294180727</v>
      </c>
      <c r="P39" s="108">
        <f t="shared" si="154"/>
        <v>0.98308208440911871</v>
      </c>
      <c r="Q39" s="108">
        <f t="shared" si="154"/>
        <v>1.0998658103258852</v>
      </c>
      <c r="R39" s="110">
        <f>SUM(S39:T39)</f>
        <v>89825040.609999985</v>
      </c>
      <c r="S39" s="110">
        <f>SUM(S18:S38)</f>
        <v>77159635.669999987</v>
      </c>
      <c r="T39" s="110">
        <f>SUM(T18:T38)</f>
        <v>12665404.939999999</v>
      </c>
      <c r="U39" s="110">
        <f t="shared" si="81"/>
        <v>50634844.230000012</v>
      </c>
      <c r="V39" s="289">
        <f>SUM(V18:V38)</f>
        <v>43618594.31000001</v>
      </c>
      <c r="W39" s="289">
        <f>SUM(W18:W38)</f>
        <v>7016249.9199999999</v>
      </c>
      <c r="X39" s="110">
        <f>SUM(Y39:Z39)</f>
        <v>70452984.730000004</v>
      </c>
      <c r="Y39" s="110">
        <f>SUM(Y18:Y38)</f>
        <v>63125981.95000001</v>
      </c>
      <c r="Z39" s="110">
        <f>SUM(Z18:Z38)</f>
        <v>7327002.7799999993</v>
      </c>
      <c r="AA39" s="108">
        <f t="shared" si="83"/>
        <v>0.56370521945929375</v>
      </c>
      <c r="AB39" s="108">
        <f t="shared" si="83"/>
        <v>0.5653032694004686</v>
      </c>
      <c r="AC39" s="108">
        <f t="shared" si="83"/>
        <v>0.55396964828508677</v>
      </c>
      <c r="AD39" s="108">
        <f t="shared" si="148"/>
        <v>0.71870403254099313</v>
      </c>
      <c r="AE39" s="108">
        <f t="shared" si="148"/>
        <v>0.69097688404354407</v>
      </c>
      <c r="AF39" s="108">
        <f t="shared" si="148"/>
        <v>0.95758799753041723</v>
      </c>
      <c r="AG39" s="110">
        <f>SUM(AH39:AI39)</f>
        <v>24481202.659999996</v>
      </c>
      <c r="AH39" s="110">
        <f>SUM(AH18:AH38)</f>
        <v>3195457.19</v>
      </c>
      <c r="AI39" s="110">
        <f>SUM(AI18:AI38)</f>
        <v>21285745.469999995</v>
      </c>
      <c r="AJ39" s="110">
        <f>SUM(AK39:AL39)</f>
        <v>7141503.1600000011</v>
      </c>
      <c r="AK39" s="289">
        <f>SUM(AK18:AK38)</f>
        <v>1130408.2900000003</v>
      </c>
      <c r="AL39" s="289">
        <f>SUM(AL18:AL38)</f>
        <v>6011094.870000001</v>
      </c>
      <c r="AM39" s="110">
        <f>SUM(AN39:AO39)</f>
        <v>13131290.709999999</v>
      </c>
      <c r="AN39" s="289">
        <f>SUM(AN18:AN38)</f>
        <v>1975956.7500000002</v>
      </c>
      <c r="AO39" s="289">
        <f>SUM(AO18:AO38)</f>
        <v>11155333.959999999</v>
      </c>
      <c r="AP39" s="108">
        <f t="shared" ref="AP39:AR42" si="162">IF(AG39=0," ",IF(AJ39/AG39*100&gt;200,"СВ.200",AJ39/AG39))</f>
        <v>0.29171373887070312</v>
      </c>
      <c r="AQ39" s="108">
        <f t="shared" si="162"/>
        <v>0.3537547908754804</v>
      </c>
      <c r="AR39" s="108">
        <f t="shared" si="162"/>
        <v>0.28240001640872775</v>
      </c>
      <c r="AS39" s="108">
        <f t="shared" si="149"/>
        <v>0.54385386156758098</v>
      </c>
      <c r="AT39" s="108">
        <f t="shared" si="149"/>
        <v>0.57208149419262344</v>
      </c>
      <c r="AU39" s="108">
        <f t="shared" si="149"/>
        <v>0.53885386950800007</v>
      </c>
      <c r="AV39" s="110">
        <f>SUM(AW39:AX39)</f>
        <v>26556608.359999999</v>
      </c>
      <c r="AW39" s="110">
        <f>SUM(AW18:AW38)</f>
        <v>17646884.989999998</v>
      </c>
      <c r="AX39" s="110">
        <f>SUM(AX18:AX38)</f>
        <v>8909723.3699999992</v>
      </c>
      <c r="AY39" s="110">
        <f t="shared" si="87"/>
        <v>15963742.409999998</v>
      </c>
      <c r="AZ39" s="110">
        <f>SUM(AZ18:AZ38)</f>
        <v>10769488.979999999</v>
      </c>
      <c r="BA39" s="110">
        <f>SUM(BA18:BA38)</f>
        <v>5194253.43</v>
      </c>
      <c r="BB39" s="110">
        <f t="shared" si="88"/>
        <v>13428581.73</v>
      </c>
      <c r="BC39" s="110">
        <f>SUM(BC18:BC38)</f>
        <v>9942068.7300000004</v>
      </c>
      <c r="BD39" s="110">
        <f>SUM(BD18:BD38)</f>
        <v>3486513</v>
      </c>
      <c r="BE39" s="108">
        <f t="shared" si="155"/>
        <v>0.60112128000670639</v>
      </c>
      <c r="BF39" s="108">
        <f t="shared" si="155"/>
        <v>0.61027705377480335</v>
      </c>
      <c r="BG39" s="108">
        <f t="shared" si="155"/>
        <v>0.5829870596756811</v>
      </c>
      <c r="BH39" s="108">
        <f t="shared" ref="BH39:BJ42" si="163">IF(BB39=0," ",IF(AY39/BB39*100&gt;200,"СВ.200",AY39/BB39))</f>
        <v>1.1887884164517795</v>
      </c>
      <c r="BI39" s="108">
        <f t="shared" si="163"/>
        <v>1.0832241530883078</v>
      </c>
      <c r="BJ39" s="108">
        <f t="shared" si="163"/>
        <v>1.4898132976988756</v>
      </c>
      <c r="BK39" s="110">
        <f>SUM(BL39:BM39)</f>
        <v>11091322.560000001</v>
      </c>
      <c r="BL39" s="110">
        <f>SUM(BL18:BL38)</f>
        <v>11091322.560000001</v>
      </c>
      <c r="BM39" s="110">
        <f>SUM(BM18:BM38)</f>
        <v>0</v>
      </c>
      <c r="BN39" s="110">
        <f t="shared" si="91"/>
        <v>10824301.470000003</v>
      </c>
      <c r="BO39" s="110">
        <f>SUM(BO18:BO38)</f>
        <v>10824301.470000003</v>
      </c>
      <c r="BP39" s="110">
        <f>SUM(BP18:BP38)</f>
        <v>0</v>
      </c>
      <c r="BQ39" s="110">
        <f t="shared" si="92"/>
        <v>12294048.390000001</v>
      </c>
      <c r="BR39" s="110">
        <f>SUM(BR18:BR38)</f>
        <v>12294048.390000001</v>
      </c>
      <c r="BS39" s="110">
        <f>SUM(BS18:BS38)</f>
        <v>0</v>
      </c>
      <c r="BT39" s="108">
        <f t="shared" si="156"/>
        <v>0.97592522545841476</v>
      </c>
      <c r="BU39" s="108">
        <f t="shared" si="156"/>
        <v>0.97592522545841476</v>
      </c>
      <c r="BV39" s="108" t="str">
        <f t="shared" si="156"/>
        <v xml:space="preserve"> </v>
      </c>
      <c r="BW39" s="108">
        <f t="shared" si="95"/>
        <v>0.88045053400021656</v>
      </c>
      <c r="BX39" s="108">
        <f t="shared" si="95"/>
        <v>0.88045053400021656</v>
      </c>
      <c r="BY39" s="108" t="str">
        <f t="shared" si="95"/>
        <v xml:space="preserve"> </v>
      </c>
      <c r="BZ39" s="110">
        <f>SUM(CA39:CB39)</f>
        <v>158051118.30000001</v>
      </c>
      <c r="CA39" s="110">
        <f>SUM(CA18:CA38)</f>
        <v>146324323.44</v>
      </c>
      <c r="CB39" s="110">
        <f>SUM(CB18:CB38)</f>
        <v>11726794.860000001</v>
      </c>
      <c r="CC39" s="110">
        <f>SUM(CD39:CE39)</f>
        <v>77976959.840000004</v>
      </c>
      <c r="CD39" s="110">
        <f>SUM(CD18:CD38)</f>
        <v>68943260.980000004</v>
      </c>
      <c r="CE39" s="110">
        <f>SUM(CE18:CE38)</f>
        <v>9033698.8599999975</v>
      </c>
      <c r="CF39" s="110">
        <f>SUM(CG39:CH39)</f>
        <v>86772622.739999995</v>
      </c>
      <c r="CG39" s="110">
        <f>SUM(CG18:CG38)</f>
        <v>75231348.839999989</v>
      </c>
      <c r="CH39" s="110">
        <f>SUM(CH18:CH38)</f>
        <v>11541273.9</v>
      </c>
      <c r="CI39" s="108">
        <f t="shared" si="157"/>
        <v>0.493365442008391</v>
      </c>
      <c r="CJ39" s="108">
        <f t="shared" si="157"/>
        <v>0.47116746798607312</v>
      </c>
      <c r="CK39" s="108">
        <f t="shared" si="157"/>
        <v>0.77034679704459297</v>
      </c>
      <c r="CL39" s="108">
        <f t="shared" si="158"/>
        <v>0.89863550711893592</v>
      </c>
      <c r="CM39" s="108">
        <f t="shared" si="158"/>
        <v>0.91641665400186667</v>
      </c>
      <c r="CN39" s="108">
        <f t="shared" si="158"/>
        <v>0.7827297868738734</v>
      </c>
      <c r="CO39" s="110">
        <f>SUM(CP39:CQ39)</f>
        <v>89798189.969999999</v>
      </c>
      <c r="CP39" s="110">
        <f>SUM(CP18:CP38)</f>
        <v>28081308.729999997</v>
      </c>
      <c r="CQ39" s="110">
        <f>SUM(CQ18:CQ38)</f>
        <v>61716881.240000002</v>
      </c>
      <c r="CR39" s="110">
        <f t="shared" si="98"/>
        <v>19094593.420000002</v>
      </c>
      <c r="CS39" s="110">
        <f>SUM(CS18:CS38)</f>
        <v>13077524.240000002</v>
      </c>
      <c r="CT39" s="110">
        <f>SUM(CT18:CT38)</f>
        <v>6017069.1799999997</v>
      </c>
      <c r="CU39" s="110">
        <f>SUM(CV39:CW39)</f>
        <v>14683622.51</v>
      </c>
      <c r="CV39" s="110">
        <f>SUM(CV18:CV38)</f>
        <v>12868337.949999999</v>
      </c>
      <c r="CW39" s="110">
        <f>SUM(CW18:CW38)</f>
        <v>1815284.56</v>
      </c>
      <c r="CX39" s="108">
        <f t="shared" ref="CX39:CZ42" si="164">IF(CO39=0," ",IF(CR39/CO39*100&gt;200,"СВ.200",CR39/CO39))</f>
        <v>0.21263895660234544</v>
      </c>
      <c r="CY39" s="108">
        <f t="shared" si="164"/>
        <v>0.46570209265314405</v>
      </c>
      <c r="CZ39" s="108">
        <f t="shared" si="164"/>
        <v>9.7494705809926946E-2</v>
      </c>
      <c r="DA39" s="108">
        <f t="shared" si="101"/>
        <v>1.3004007292475679</v>
      </c>
      <c r="DB39" s="108">
        <f t="shared" si="101"/>
        <v>1.0162558902954522</v>
      </c>
      <c r="DC39" s="108" t="str">
        <f t="shared" si="101"/>
        <v>СВ.200</v>
      </c>
      <c r="DD39" s="110">
        <f>SUM(DE39:DF39)</f>
        <v>66319693.269999996</v>
      </c>
      <c r="DE39" s="110">
        <f>SUM(DE18:DE38)</f>
        <v>55340384.519999996</v>
      </c>
      <c r="DF39" s="110">
        <f>SUM(DF18:DF38)</f>
        <v>10979308.75</v>
      </c>
      <c r="DG39" s="110">
        <f t="shared" si="102"/>
        <v>42631347.460000001</v>
      </c>
      <c r="DH39" s="110">
        <f>SUM(DH18:DH38)</f>
        <v>35407862.329999998</v>
      </c>
      <c r="DI39" s="110">
        <f>SUM(DI18:DI38)</f>
        <v>7223485.1299999999</v>
      </c>
      <c r="DJ39" s="110">
        <f>SUM(DK39:DL39)</f>
        <v>45965574.319999993</v>
      </c>
      <c r="DK39" s="110">
        <f>SUM(DK18:DK38)</f>
        <v>39237380.709999993</v>
      </c>
      <c r="DL39" s="110">
        <f>SUM(DL18:DL38)</f>
        <v>6728193.6099999994</v>
      </c>
      <c r="DM39" s="108">
        <f t="shared" si="104"/>
        <v>0.64281581168416646</v>
      </c>
      <c r="DN39" s="108">
        <f t="shared" si="104"/>
        <v>0.63981959354119788</v>
      </c>
      <c r="DO39" s="108">
        <f t="shared" si="104"/>
        <v>0.65791802512157238</v>
      </c>
      <c r="DP39" s="108">
        <f t="shared" si="151"/>
        <v>0.92746252147774766</v>
      </c>
      <c r="DQ39" s="108">
        <f t="shared" si="151"/>
        <v>0.90240127371641787</v>
      </c>
      <c r="DR39" s="108">
        <f t="shared" si="151"/>
        <v>1.0736143382175949</v>
      </c>
      <c r="DS39" s="282">
        <f>SUM(DT39:DU39)</f>
        <v>7835424.6099999994</v>
      </c>
      <c r="DT39" s="110">
        <f>SUM(DT18:DT38)</f>
        <v>1137566.67</v>
      </c>
      <c r="DU39" s="110">
        <f>SUM(DU18:DU38)</f>
        <v>6697857.9399999995</v>
      </c>
      <c r="DV39" s="282">
        <f>SUM(DW39:DX39)</f>
        <v>7748917.4800000004</v>
      </c>
      <c r="DW39" s="110">
        <f>SUM(DW18:DW38)</f>
        <v>1062590.0899999999</v>
      </c>
      <c r="DX39" s="110">
        <f>SUM(DX18:DX38)</f>
        <v>6686327.3900000006</v>
      </c>
      <c r="DY39" s="282">
        <f>SUM(DZ39:EA39)</f>
        <v>4312322.4499999993</v>
      </c>
      <c r="DZ39" s="110">
        <f>SUM(DZ18:DZ38)</f>
        <v>1996249.2899999998</v>
      </c>
      <c r="EA39" s="110">
        <f>SUM(EA18:EA38)</f>
        <v>2316073.1599999997</v>
      </c>
      <c r="EB39" s="108">
        <f t="shared" si="159"/>
        <v>0.98895948409871826</v>
      </c>
      <c r="EC39" s="108">
        <f t="shared" si="141"/>
        <v>0.93409038610457873</v>
      </c>
      <c r="ED39" s="108">
        <f>IF(DU39=0," ",IF(DX39/DU39*100&gt;200,"СВ.200",DX39/DU39))</f>
        <v>0.99827847199757136</v>
      </c>
      <c r="EE39" s="108">
        <f t="shared" si="107"/>
        <v>1.79692441134591</v>
      </c>
      <c r="EF39" s="108">
        <f t="shared" si="107"/>
        <v>0.53229328387137453</v>
      </c>
      <c r="EG39" s="108" t="str">
        <f t="shared" si="107"/>
        <v>СВ.200</v>
      </c>
      <c r="EH39" s="110">
        <f>SUM(EI39:EJ39)</f>
        <v>31538625.02</v>
      </c>
      <c r="EI39" s="289">
        <f>SUM(EI18:EI38)</f>
        <v>29883819.98</v>
      </c>
      <c r="EJ39" s="289">
        <f>SUM(EJ18:EJ38)</f>
        <v>1654805.04</v>
      </c>
      <c r="EK39" s="110">
        <f>SUM(EL39:EM39)</f>
        <v>37811679.560000002</v>
      </c>
      <c r="EL39" s="110">
        <f>SUM(EL18:EL38)</f>
        <v>36473243.740000002</v>
      </c>
      <c r="EM39" s="110">
        <f>SUM(EM18:EM38)</f>
        <v>1338435.8199999998</v>
      </c>
      <c r="EN39" s="110">
        <f>SUM(EO39:EP39)</f>
        <v>7384722.8999999994</v>
      </c>
      <c r="EO39" s="110">
        <f>SUM(EO18:EO38)</f>
        <v>7104956.6099999994</v>
      </c>
      <c r="EP39" s="110">
        <f>SUM(EP18:EP38)</f>
        <v>279766.28999999998</v>
      </c>
      <c r="EQ39" s="108">
        <f t="shared" si="108"/>
        <v>1.1989006983031756</v>
      </c>
      <c r="ER39" s="108">
        <f t="shared" si="108"/>
        <v>1.2205013871857757</v>
      </c>
      <c r="ES39" s="108">
        <f t="shared" si="108"/>
        <v>0.80881782907791955</v>
      </c>
      <c r="ET39" s="108" t="str">
        <f t="shared" si="110"/>
        <v>СВ.200</v>
      </c>
      <c r="EU39" s="108" t="str">
        <f t="shared" si="110"/>
        <v>СВ.200</v>
      </c>
      <c r="EV39" s="108" t="str">
        <f t="shared" si="110"/>
        <v>СВ.200</v>
      </c>
      <c r="EW39" s="110">
        <f>SUM(EX39:EY39)</f>
        <v>90410222.030000001</v>
      </c>
      <c r="EX39" s="110">
        <f>SUM(EX18:EX38)</f>
        <v>83394948.590000004</v>
      </c>
      <c r="EY39" s="110">
        <f>SUM(EY18:EY38)</f>
        <v>7015273.4400000004</v>
      </c>
      <c r="EZ39" s="110">
        <f>SUM(FA39:FB39)</f>
        <v>5041468.6100000003</v>
      </c>
      <c r="FA39" s="110">
        <f>SUM(FA18:FA38)</f>
        <v>4791371.3000000007</v>
      </c>
      <c r="FB39" s="110">
        <f>SUM(FB18:FB38)</f>
        <v>250097.30999999997</v>
      </c>
      <c r="FC39" s="110">
        <f>SUM(FD39:FE39)</f>
        <v>2832813.3</v>
      </c>
      <c r="FD39" s="110">
        <f>SUM(FD18:FD38)</f>
        <v>2217099.4</v>
      </c>
      <c r="FE39" s="110">
        <f>SUM(FE18:FE38)</f>
        <v>615713.90000000014</v>
      </c>
      <c r="FF39" s="108">
        <f t="shared" ref="FF39:FH42" si="165">IF(EW39=0," ",IF(EZ39/EW39*100&gt;200,"СВ.200",EZ39/EW39))</f>
        <v>5.5762152738958383E-2</v>
      </c>
      <c r="FG39" s="108">
        <f t="shared" si="165"/>
        <v>5.7453975102930162E-2</v>
      </c>
      <c r="FH39" s="108">
        <f t="shared" si="165"/>
        <v>3.5650400820299306E-2</v>
      </c>
      <c r="FI39" s="108">
        <f>IF(EZ39&lt;0," ",IF(FC39&lt;0," ",IF(FC39=0," ",IF(EZ39/FC39*100&gt;200,"СВ.200",EZ39/FC39))))</f>
        <v>1.7796685048040408</v>
      </c>
      <c r="FJ39" s="108" t="str">
        <f t="shared" si="147"/>
        <v>СВ.200</v>
      </c>
      <c r="FK39" s="108">
        <f t="shared" si="147"/>
        <v>0.40619078114039642</v>
      </c>
      <c r="FL39" s="110">
        <f>SUM(FM39:FN39)</f>
        <v>10345352.080000002</v>
      </c>
      <c r="FM39" s="110">
        <f>SUM(FM18:FM38)</f>
        <v>0</v>
      </c>
      <c r="FN39" s="110">
        <f>SUM(FN18:FN38)</f>
        <v>10345352.080000002</v>
      </c>
      <c r="FO39" s="110">
        <f>SUM(FP39:FQ39)</f>
        <v>4240541.6000000006</v>
      </c>
      <c r="FP39" s="110">
        <f>SUM(FP18:FP38)</f>
        <v>0</v>
      </c>
      <c r="FQ39" s="110">
        <f>SUM(FQ18:FQ38)</f>
        <v>4240541.6000000006</v>
      </c>
      <c r="FR39" s="110">
        <f>SUM(FS39:FT39)</f>
        <v>2870528.9000000004</v>
      </c>
      <c r="FS39" s="110">
        <f>SUM(FS18:FS38)</f>
        <v>0</v>
      </c>
      <c r="FT39" s="110">
        <f>SUM(FT18:FT38)</f>
        <v>2870528.9000000004</v>
      </c>
      <c r="FU39" s="108">
        <f t="shared" si="161"/>
        <v>0.40989823905538841</v>
      </c>
      <c r="FV39" s="108" t="str">
        <f t="shared" si="161"/>
        <v xml:space="preserve"> </v>
      </c>
      <c r="FW39" s="108">
        <f t="shared" si="161"/>
        <v>0.40989823905538841</v>
      </c>
      <c r="FX39" s="108">
        <f>IF(FO39&lt;0," ",IF(FR39&lt;0," ",IF(FR39=0," ",IF(FO39/FR39*100&gt;200,"СВ.200",FO39/FR39))))</f>
        <v>1.477268387717678</v>
      </c>
      <c r="FY39" s="108" t="str">
        <f t="shared" si="160"/>
        <v xml:space="preserve"> </v>
      </c>
      <c r="FZ39" s="108">
        <f t="shared" si="160"/>
        <v>1.477268387717678</v>
      </c>
      <c r="GA39" s="135">
        <f>I39/'[1]исп.мун.образ01.07.2025-налогов'!I39</f>
        <v>0.13755060236623895</v>
      </c>
      <c r="GB39" s="135">
        <f>J39/'[1]исп.мун.образ01.07.2025-налогов'!J39</f>
        <v>0.17033933370782117</v>
      </c>
      <c r="GC39" s="135">
        <f>K39/'[1]исп.мун.образ01.07.2025-налогов'!K39</f>
        <v>7.615805025705974E-2</v>
      </c>
      <c r="GD39" s="135">
        <f>F39/'[1]исп.мун.образ01.07.2025-налогов'!F39</f>
        <v>0.12274399394921866</v>
      </c>
      <c r="GE39" s="135">
        <f>G39/'[1]исп.мун.образ01.07.2025-налогов'!G39</f>
        <v>0.15036334648439975</v>
      </c>
      <c r="GF39" s="135">
        <f>H39/'[1]исп.мун.образ01.07.2025-налогов'!H39</f>
        <v>7.2734514375299958E-2</v>
      </c>
      <c r="GG39" s="108">
        <f t="shared" si="37"/>
        <v>0.23956292483946914</v>
      </c>
      <c r="GH39" s="108">
        <f t="shared" si="37"/>
        <v>0.26590397297003238</v>
      </c>
      <c r="GI39" s="108">
        <f t="shared" si="37"/>
        <v>0.12925079920504362</v>
      </c>
      <c r="GJ39" s="108">
        <f t="shared" si="38"/>
        <v>0.17121720017028882</v>
      </c>
      <c r="GK39" s="108">
        <f t="shared" si="38"/>
        <v>0.18689537894291372</v>
      </c>
      <c r="GL39" s="108">
        <f t="shared" si="38"/>
        <v>0.11253101317268112</v>
      </c>
      <c r="GM39" s="108">
        <f t="shared" si="73"/>
        <v>4.5661519210481553E-2</v>
      </c>
      <c r="GN39" s="108">
        <f t="shared" si="73"/>
        <v>4.1878723992635238E-2</v>
      </c>
      <c r="GO39" s="108">
        <f t="shared" si="73"/>
        <v>6.1503264734502301E-2</v>
      </c>
      <c r="GP39" s="108">
        <f t="shared" si="74"/>
        <v>5.3979968167069008E-2</v>
      </c>
      <c r="GQ39" s="108">
        <f t="shared" si="74"/>
        <v>4.6144717769531274E-2</v>
      </c>
      <c r="GR39" s="108">
        <f t="shared" si="74"/>
        <v>8.3308691654127118E-2</v>
      </c>
      <c r="GS39" s="108">
        <f t="shared" si="39"/>
        <v>4.9929063604829717E-2</v>
      </c>
      <c r="GT39" s="108">
        <f t="shared" si="39"/>
        <v>5.420497362142089E-2</v>
      </c>
      <c r="GU39" s="108">
        <f t="shared" si="39"/>
        <v>3.202223162860271E-2</v>
      </c>
      <c r="GV39" s="108">
        <f t="shared" si="40"/>
        <v>6.4566661031128819E-2</v>
      </c>
      <c r="GW39" s="108">
        <f t="shared" si="40"/>
        <v>5.6034103967206449E-2</v>
      </c>
      <c r="GX39" s="108">
        <f t="shared" si="40"/>
        <v>9.6505526296234545E-2</v>
      </c>
      <c r="GY39" s="108">
        <f t="shared" si="41"/>
        <v>2.51104452683279E-2</v>
      </c>
      <c r="GZ39" s="108">
        <f t="shared" si="41"/>
        <v>2.9928028555264202E-2</v>
      </c>
      <c r="HA39" s="115">
        <f t="shared" si="41"/>
        <v>4.9351716737208616E-3</v>
      </c>
      <c r="HB39" s="108">
        <f t="shared" si="42"/>
        <v>0.12785681493542805</v>
      </c>
      <c r="HC39" s="108">
        <f t="shared" si="42"/>
        <v>0.15627923865721097</v>
      </c>
      <c r="HD39" s="108">
        <f t="shared" si="42"/>
        <v>2.1466672454451028E-2</v>
      </c>
      <c r="HE39" s="284"/>
      <c r="HF39" s="284"/>
      <c r="HG39" s="284"/>
      <c r="HH39" s="284"/>
      <c r="HI39" s="284"/>
      <c r="HJ39" s="284"/>
      <c r="HK39" s="284"/>
      <c r="HL39" s="284"/>
      <c r="HM39" s="284"/>
      <c r="HN39" s="284"/>
      <c r="HO39" s="284"/>
      <c r="HP39" s="284"/>
      <c r="HQ39" s="284"/>
      <c r="HR39" s="284"/>
      <c r="HS39" s="284"/>
      <c r="HT39" s="284"/>
      <c r="HU39" s="284"/>
      <c r="HV39" s="284"/>
      <c r="HW39" s="284"/>
      <c r="HX39" s="284"/>
      <c r="HY39" s="284"/>
      <c r="HZ39" s="284"/>
      <c r="IA39" s="284"/>
      <c r="IB39" s="284"/>
      <c r="IC39" s="284"/>
      <c r="ID39" s="284"/>
    </row>
    <row r="40" spans="1:238" s="117" customFormat="1" ht="20.25" customHeight="1" x14ac:dyDescent="0.2">
      <c r="A40" s="4"/>
      <c r="B40" s="104" t="s">
        <v>116</v>
      </c>
      <c r="C40" s="110">
        <f>D40+E40</f>
        <v>1304465437.6799998</v>
      </c>
      <c r="D40" s="110">
        <f t="shared" ref="D40:K40" si="166">D39+D16</f>
        <v>1134286919.55</v>
      </c>
      <c r="E40" s="110">
        <f t="shared" si="166"/>
        <v>170178518.13</v>
      </c>
      <c r="F40" s="110">
        <f t="shared" si="166"/>
        <v>718537215.27999997</v>
      </c>
      <c r="G40" s="110">
        <f t="shared" si="166"/>
        <v>656187737.37</v>
      </c>
      <c r="H40" s="110">
        <f t="shared" si="166"/>
        <v>62349477.909999996</v>
      </c>
      <c r="I40" s="110">
        <f t="shared" si="166"/>
        <v>648368570.04000008</v>
      </c>
      <c r="J40" s="110">
        <f t="shared" si="166"/>
        <v>591680311.05000007</v>
      </c>
      <c r="K40" s="110">
        <f t="shared" si="166"/>
        <v>56688258.990000002</v>
      </c>
      <c r="L40" s="108">
        <f t="shared" si="153"/>
        <v>0.5508288640885135</v>
      </c>
      <c r="M40" s="108">
        <f t="shared" si="153"/>
        <v>0.578502428318865</v>
      </c>
      <c r="N40" s="108">
        <f t="shared" si="153"/>
        <v>0.366376899946743</v>
      </c>
      <c r="O40" s="108">
        <f t="shared" si="154"/>
        <v>1.1082233909575088</v>
      </c>
      <c r="P40" s="108">
        <f t="shared" si="154"/>
        <v>1.1090241218362067</v>
      </c>
      <c r="Q40" s="108">
        <f t="shared" si="154"/>
        <v>1.0998658103258852</v>
      </c>
      <c r="R40" s="110">
        <f>S40+T40</f>
        <v>327845339.44999999</v>
      </c>
      <c r="S40" s="110">
        <f>S39+S16</f>
        <v>315179934.50999999</v>
      </c>
      <c r="T40" s="110">
        <f>T39+T16</f>
        <v>12665404.939999999</v>
      </c>
      <c r="U40" s="110">
        <f>V40+W40</f>
        <v>168170079.13</v>
      </c>
      <c r="V40" s="110">
        <f>V39+V16</f>
        <v>161153829.21000001</v>
      </c>
      <c r="W40" s="110">
        <f>W39+W16</f>
        <v>7016249.9199999999</v>
      </c>
      <c r="X40" s="110">
        <f>Y40+Z40</f>
        <v>188444249.47000003</v>
      </c>
      <c r="Y40" s="110">
        <f>Y39+Y16</f>
        <v>181117246.69000003</v>
      </c>
      <c r="Z40" s="110">
        <f>Z39+Z16</f>
        <v>7327002.7799999993</v>
      </c>
      <c r="AA40" s="108">
        <f t="shared" si="83"/>
        <v>0.51295552778674702</v>
      </c>
      <c r="AB40" s="108">
        <f t="shared" si="83"/>
        <v>0.51130738846221491</v>
      </c>
      <c r="AC40" s="108">
        <f t="shared" si="83"/>
        <v>0.55396964828508677</v>
      </c>
      <c r="AD40" s="108">
        <f t="shared" si="148"/>
        <v>0.89241289985223116</v>
      </c>
      <c r="AE40" s="108">
        <f t="shared" si="148"/>
        <v>0.8897762756179185</v>
      </c>
      <c r="AF40" s="108">
        <f t="shared" si="148"/>
        <v>0.95758799753041723</v>
      </c>
      <c r="AG40" s="110">
        <f>AH40+AI40</f>
        <v>41024304.659999996</v>
      </c>
      <c r="AH40" s="110">
        <f>AH39+AH16</f>
        <v>19738559.190000001</v>
      </c>
      <c r="AI40" s="110">
        <f>AI39+AI16</f>
        <v>21285745.469999995</v>
      </c>
      <c r="AJ40" s="110">
        <f>AK40+AL40</f>
        <v>13154238.430000002</v>
      </c>
      <c r="AK40" s="289">
        <f>AK39+AK16</f>
        <v>7143143.5600000005</v>
      </c>
      <c r="AL40" s="289">
        <f>AL39+AL16</f>
        <v>6011094.870000001</v>
      </c>
      <c r="AM40" s="110">
        <f>AN40+AO40</f>
        <v>18984698.979999997</v>
      </c>
      <c r="AN40" s="110">
        <f>AN39+AN16</f>
        <v>7829365.0199999996</v>
      </c>
      <c r="AO40" s="110">
        <f>AO39+AO16</f>
        <v>11155333.959999999</v>
      </c>
      <c r="AP40" s="108">
        <f t="shared" si="162"/>
        <v>0.32064500639363192</v>
      </c>
      <c r="AQ40" s="108">
        <f t="shared" si="162"/>
        <v>0.36188778984531345</v>
      </c>
      <c r="AR40" s="108">
        <f t="shared" si="162"/>
        <v>0.28240001640872775</v>
      </c>
      <c r="AS40" s="108">
        <f t="shared" si="149"/>
        <v>0.69288633145343681</v>
      </c>
      <c r="AT40" s="108">
        <f t="shared" si="149"/>
        <v>0.91235285898063812</v>
      </c>
      <c r="AU40" s="108">
        <f t="shared" si="149"/>
        <v>0.53885386950800007</v>
      </c>
      <c r="AV40" s="110">
        <f>AW40+AX40</f>
        <v>42275102.359999999</v>
      </c>
      <c r="AW40" s="110">
        <f>AW39+AW16</f>
        <v>33365378.989999998</v>
      </c>
      <c r="AX40" s="110">
        <f>AX39+AX16</f>
        <v>8909723.3699999992</v>
      </c>
      <c r="AY40" s="110">
        <f>AZ40+BA40</f>
        <v>24419483.93</v>
      </c>
      <c r="AZ40" s="110">
        <f>AZ39+AZ16</f>
        <v>19225230.5</v>
      </c>
      <c r="BA40" s="110">
        <f>BA39+BA16</f>
        <v>5194253.43</v>
      </c>
      <c r="BB40" s="110">
        <f>BC40+BD40</f>
        <v>21404529.460000001</v>
      </c>
      <c r="BC40" s="110">
        <f>BC39+BC16</f>
        <v>17918016.460000001</v>
      </c>
      <c r="BD40" s="110">
        <f>BD39+BD16</f>
        <v>3486513</v>
      </c>
      <c r="BE40" s="108">
        <f t="shared" si="155"/>
        <v>0.57763275703160233</v>
      </c>
      <c r="BF40" s="108">
        <f t="shared" si="155"/>
        <v>0.576202970922705</v>
      </c>
      <c r="BG40" s="108">
        <f t="shared" si="155"/>
        <v>0.5829870596756811</v>
      </c>
      <c r="BH40" s="108">
        <f t="shared" si="163"/>
        <v>1.1408559097565885</v>
      </c>
      <c r="BI40" s="108">
        <f t="shared" si="163"/>
        <v>1.0729552873733659</v>
      </c>
      <c r="BJ40" s="108">
        <f t="shared" si="163"/>
        <v>1.4898132976988756</v>
      </c>
      <c r="BK40" s="110">
        <f>BL40+BM40</f>
        <v>13708404.810000001</v>
      </c>
      <c r="BL40" s="110">
        <f>BL39+BL16</f>
        <v>13708404.810000001</v>
      </c>
      <c r="BM40" s="110">
        <f>BM39+BM16</f>
        <v>0</v>
      </c>
      <c r="BN40" s="110">
        <f>BO40+BP40</f>
        <v>12452010.320000002</v>
      </c>
      <c r="BO40" s="110">
        <f>BO39+BO16</f>
        <v>12452010.320000002</v>
      </c>
      <c r="BP40" s="110">
        <f>BP39+BP16</f>
        <v>0</v>
      </c>
      <c r="BQ40" s="110">
        <f>BR40+BS40</f>
        <v>13497739.73</v>
      </c>
      <c r="BR40" s="110">
        <f>BR39+BR16</f>
        <v>13497739.73</v>
      </c>
      <c r="BS40" s="110">
        <f>BS39+BS16</f>
        <v>0</v>
      </c>
      <c r="BT40" s="108">
        <f t="shared" si="156"/>
        <v>0.90834860018990071</v>
      </c>
      <c r="BU40" s="108">
        <f t="shared" si="156"/>
        <v>0.90834860018990071</v>
      </c>
      <c r="BV40" s="108" t="str">
        <f t="shared" si="156"/>
        <v xml:space="preserve"> </v>
      </c>
      <c r="BW40" s="108">
        <f t="shared" si="95"/>
        <v>0.92252559088276342</v>
      </c>
      <c r="BX40" s="108">
        <f t="shared" si="95"/>
        <v>0.92252559088276342</v>
      </c>
      <c r="BY40" s="108" t="str">
        <f t="shared" si="95"/>
        <v xml:space="preserve"> </v>
      </c>
      <c r="BZ40" s="110">
        <f>CA40+CB40</f>
        <v>203212830.66000003</v>
      </c>
      <c r="CA40" s="110">
        <f>CA39+CA16</f>
        <v>191486035.80000001</v>
      </c>
      <c r="CB40" s="110">
        <f>CB39+CB16</f>
        <v>11726794.860000001</v>
      </c>
      <c r="CC40" s="110">
        <f>CD40+CE40</f>
        <v>117831106.02</v>
      </c>
      <c r="CD40" s="110">
        <f>CD39+CD16</f>
        <v>108797407.16</v>
      </c>
      <c r="CE40" s="110">
        <f>CE39+CE16</f>
        <v>9033698.8599999975</v>
      </c>
      <c r="CF40" s="110">
        <f>CG40+CH40</f>
        <v>103972755.16999999</v>
      </c>
      <c r="CG40" s="110">
        <f>CG39+CG16</f>
        <v>92431481.269999981</v>
      </c>
      <c r="CH40" s="110">
        <f>CH39+CH16</f>
        <v>11541273.9</v>
      </c>
      <c r="CI40" s="108">
        <f t="shared" si="157"/>
        <v>0.579840877356538</v>
      </c>
      <c r="CJ40" s="108">
        <f t="shared" si="157"/>
        <v>0.5681741057798847</v>
      </c>
      <c r="CK40" s="108">
        <f t="shared" si="157"/>
        <v>0.77034679704459297</v>
      </c>
      <c r="CL40" s="108">
        <f t="shared" si="158"/>
        <v>1.133288291027212</v>
      </c>
      <c r="CM40" s="108">
        <f t="shared" si="158"/>
        <v>1.1770600845635459</v>
      </c>
      <c r="CN40" s="108">
        <f t="shared" si="158"/>
        <v>0.7827297868738734</v>
      </c>
      <c r="CO40" s="110">
        <f>CP40+CQ40</f>
        <v>144698749.97</v>
      </c>
      <c r="CP40" s="110">
        <f>CP39+CP16</f>
        <v>82981868.729999989</v>
      </c>
      <c r="CQ40" s="110">
        <f>CQ39+CQ16</f>
        <v>61716881.240000002</v>
      </c>
      <c r="CR40" s="110">
        <f>CS40+CT40</f>
        <v>62810333.300000004</v>
      </c>
      <c r="CS40" s="110">
        <f>CS39+CS16</f>
        <v>56793264.120000005</v>
      </c>
      <c r="CT40" s="110">
        <f>CT39+CT16</f>
        <v>6017069.1799999997</v>
      </c>
      <c r="CU40" s="110">
        <f>CV40+CW40</f>
        <v>45684089.240000002</v>
      </c>
      <c r="CV40" s="110">
        <f>CV39+CV16</f>
        <v>43868804.68</v>
      </c>
      <c r="CW40" s="110">
        <f>CW39+CW16</f>
        <v>1815284.56</v>
      </c>
      <c r="CX40" s="108">
        <f t="shared" si="164"/>
        <v>0.43407654394403755</v>
      </c>
      <c r="CY40" s="108">
        <f t="shared" si="164"/>
        <v>0.6844057019827976</v>
      </c>
      <c r="CZ40" s="108">
        <f t="shared" si="164"/>
        <v>9.7494705809926946E-2</v>
      </c>
      <c r="DA40" s="108">
        <f t="shared" si="101"/>
        <v>1.3748842177859295</v>
      </c>
      <c r="DB40" s="108">
        <f t="shared" si="101"/>
        <v>1.2946161750765077</v>
      </c>
      <c r="DC40" s="108" t="str">
        <f t="shared" si="101"/>
        <v>СВ.200</v>
      </c>
      <c r="DD40" s="110">
        <f>DE40+DF40</f>
        <v>142284070.24000001</v>
      </c>
      <c r="DE40" s="110">
        <f>DE39+DE16</f>
        <v>131304761.48999999</v>
      </c>
      <c r="DF40" s="110">
        <f>DF39+DF16</f>
        <v>10979308.75</v>
      </c>
      <c r="DG40" s="110">
        <f>DH40+DI40</f>
        <v>86235456.989999995</v>
      </c>
      <c r="DH40" s="110">
        <f>DH39+DH16</f>
        <v>79011971.859999999</v>
      </c>
      <c r="DI40" s="110">
        <f>DI39+DI16</f>
        <v>7223485.1299999999</v>
      </c>
      <c r="DJ40" s="110">
        <f>DK40+DL40</f>
        <v>111928211.52</v>
      </c>
      <c r="DK40" s="110">
        <f>DK39+DK16</f>
        <v>105200017.91</v>
      </c>
      <c r="DL40" s="110">
        <f>DL39+DL16</f>
        <v>6728193.6099999994</v>
      </c>
      <c r="DM40" s="108">
        <f t="shared" si="104"/>
        <v>0.60607949185415422</v>
      </c>
      <c r="DN40" s="108">
        <f t="shared" si="104"/>
        <v>0.60174490980677386</v>
      </c>
      <c r="DO40" s="108">
        <f t="shared" si="104"/>
        <v>0.65791802512157238</v>
      </c>
      <c r="DP40" s="108">
        <f t="shared" si="151"/>
        <v>0.77045327374493899</v>
      </c>
      <c r="DQ40" s="108">
        <f t="shared" si="151"/>
        <v>0.75106424342623002</v>
      </c>
      <c r="DR40" s="108">
        <f t="shared" si="151"/>
        <v>1.0736143382175949</v>
      </c>
      <c r="DS40" s="282">
        <f>DT40+DU40</f>
        <v>7835424.6099999994</v>
      </c>
      <c r="DT40" s="110">
        <f>DT39+DT16</f>
        <v>1137566.67</v>
      </c>
      <c r="DU40" s="110">
        <f>DU39+DU16</f>
        <v>6697857.9399999995</v>
      </c>
      <c r="DV40" s="282">
        <f>DW40+DX40</f>
        <v>13199247.48</v>
      </c>
      <c r="DW40" s="110">
        <f>DW39+DW16</f>
        <v>6512920.0899999999</v>
      </c>
      <c r="DX40" s="110">
        <f>DX39+DX16</f>
        <v>6686327.3900000006</v>
      </c>
      <c r="DY40" s="282">
        <f>DZ40+EA40</f>
        <v>11319752.449999999</v>
      </c>
      <c r="DZ40" s="110">
        <f>DZ39+DZ16</f>
        <v>9003679.2899999991</v>
      </c>
      <c r="EA40" s="110">
        <f>EA39+EA16</f>
        <v>2316073.1599999997</v>
      </c>
      <c r="EB40" s="108">
        <f t="shared" si="159"/>
        <v>1.6845605869469276</v>
      </c>
      <c r="EC40" s="108" t="str">
        <f>IF(DT40=0," ",IF(DW40/DT40*100&gt;200,"СВ.200",DW40/DT40))</f>
        <v>СВ.200</v>
      </c>
      <c r="ED40" s="108">
        <f>IF(DU40=0," ",IF(DX40/DU40*100&gt;200,"СВ.200",DX40/DU40))</f>
        <v>0.99827847199757136</v>
      </c>
      <c r="EE40" s="108">
        <f t="shared" si="107"/>
        <v>1.1660367608127333</v>
      </c>
      <c r="EF40" s="108">
        <f t="shared" si="107"/>
        <v>0.72336207012988807</v>
      </c>
      <c r="EG40" s="108" t="str">
        <f t="shared" si="107"/>
        <v>СВ.200</v>
      </c>
      <c r="EH40" s="110">
        <f>EI40+EJ40</f>
        <v>56142013.399999999</v>
      </c>
      <c r="EI40" s="110">
        <f>EI39+EI16</f>
        <v>54487208.359999999</v>
      </c>
      <c r="EJ40" s="110">
        <f>EJ39+EJ16</f>
        <v>1654805.04</v>
      </c>
      <c r="EK40" s="110">
        <f>EL40+EM40</f>
        <v>52766657.07</v>
      </c>
      <c r="EL40" s="110">
        <f>EL39+EL16</f>
        <v>51428221.25</v>
      </c>
      <c r="EM40" s="110">
        <f>EM39+EM16</f>
        <v>1338435.8199999998</v>
      </c>
      <c r="EN40" s="110">
        <f>EO40+EP40</f>
        <v>25704806.27</v>
      </c>
      <c r="EO40" s="110">
        <f>EO39+EO16</f>
        <v>25425039.98</v>
      </c>
      <c r="EP40" s="110">
        <f>EP39+EP16</f>
        <v>279766.28999999998</v>
      </c>
      <c r="EQ40" s="108">
        <f t="shared" si="108"/>
        <v>0.93987824579871593</v>
      </c>
      <c r="ER40" s="108">
        <f t="shared" si="108"/>
        <v>0.94385861925997194</v>
      </c>
      <c r="ES40" s="108">
        <f t="shared" si="108"/>
        <v>0.80881782907791955</v>
      </c>
      <c r="ET40" s="108" t="str">
        <f t="shared" si="110"/>
        <v>СВ.200</v>
      </c>
      <c r="EU40" s="108" t="str">
        <f t="shared" si="110"/>
        <v>СВ.200</v>
      </c>
      <c r="EV40" s="108" t="str">
        <f t="shared" si="110"/>
        <v>СВ.200</v>
      </c>
      <c r="EW40" s="110">
        <f>EX40+EY40</f>
        <v>112484944.90000001</v>
      </c>
      <c r="EX40" s="110">
        <f>EX39+EX16</f>
        <v>105469671.46000001</v>
      </c>
      <c r="EY40" s="110">
        <f>EY39+EY16</f>
        <v>7015273.4400000004</v>
      </c>
      <c r="EZ40" s="110">
        <f>FA40+FB40</f>
        <v>31802161.670000002</v>
      </c>
      <c r="FA40" s="110">
        <f>FA39+FA16</f>
        <v>31552064.360000003</v>
      </c>
      <c r="FB40" s="110">
        <f>FB39+FB16</f>
        <v>250097.30999999997</v>
      </c>
      <c r="FC40" s="110">
        <f>FD40+FE40</f>
        <v>5991874.3200000003</v>
      </c>
      <c r="FD40" s="110">
        <f>FD39+FD16</f>
        <v>5376160.4199999999</v>
      </c>
      <c r="FE40" s="110">
        <f>FE39+FE16</f>
        <v>615713.90000000014</v>
      </c>
      <c r="FF40" s="108">
        <f t="shared" si="165"/>
        <v>0.28272371647843514</v>
      </c>
      <c r="FG40" s="108">
        <f t="shared" si="165"/>
        <v>0.29915770024908356</v>
      </c>
      <c r="FH40" s="108">
        <f t="shared" si="165"/>
        <v>3.5650400820299306E-2</v>
      </c>
      <c r="FI40" s="108" t="str">
        <f t="shared" si="147"/>
        <v>СВ.200</v>
      </c>
      <c r="FJ40" s="108" t="str">
        <f t="shared" si="147"/>
        <v>СВ.200</v>
      </c>
      <c r="FK40" s="108">
        <f t="shared" si="147"/>
        <v>0.40619078114039642</v>
      </c>
      <c r="FL40" s="110">
        <f>FM40+FN40</f>
        <v>18705944.600000001</v>
      </c>
      <c r="FM40" s="110">
        <f>FM39+FM16</f>
        <v>8360592.5199999996</v>
      </c>
      <c r="FN40" s="110">
        <f>FN39+FN16</f>
        <v>10345352.080000002</v>
      </c>
      <c r="FO40" s="110">
        <f>FP40+FQ40</f>
        <v>11266627.100000001</v>
      </c>
      <c r="FP40" s="110">
        <f>FP39+FP16</f>
        <v>7026085.5</v>
      </c>
      <c r="FQ40" s="110">
        <f>FQ39+FQ16</f>
        <v>4240541.6000000006</v>
      </c>
      <c r="FR40" s="110">
        <f>FS40+FT40</f>
        <v>9870572.0500000007</v>
      </c>
      <c r="FS40" s="110">
        <f>FS39+FS16</f>
        <v>7000043.1500000004</v>
      </c>
      <c r="FT40" s="110">
        <f>FT39+FT16</f>
        <v>2870528.9000000004</v>
      </c>
      <c r="FU40" s="108">
        <f t="shared" si="161"/>
        <v>0.60230196020146454</v>
      </c>
      <c r="FV40" s="108">
        <f t="shared" si="161"/>
        <v>0.84038128675597745</v>
      </c>
      <c r="FW40" s="108">
        <f t="shared" si="161"/>
        <v>0.40989823905538841</v>
      </c>
      <c r="FX40" s="108">
        <f>IF(FO40&lt;0," ",IF(FR40&lt;0," ",IF(FR40=0," ",IF(FO40/FR40*100&gt;200,"СВ.200",FO40/FR40))))</f>
        <v>1.1414360832308601</v>
      </c>
      <c r="FY40" s="108">
        <f t="shared" si="160"/>
        <v>1.0037203127812147</v>
      </c>
      <c r="FZ40" s="108">
        <f t="shared" si="160"/>
        <v>1.477268387717678</v>
      </c>
      <c r="GA40" s="135">
        <f>I40/'[1]исп.мун.образ01.07.2025-налогов'!I40</f>
        <v>0.13205484925789127</v>
      </c>
      <c r="GB40" s="135">
        <f>J40/'[1]исп.мун.образ01.07.2025-налогов'!J40</f>
        <v>0.14204329365955976</v>
      </c>
      <c r="GC40" s="135">
        <f>K40/'[1]исп.мун.образ01.07.2025-налогов'!K40</f>
        <v>7.615805025705974E-2</v>
      </c>
      <c r="GD40" s="135">
        <f>F40/'[1]исп.мун.образ01.07.2025-налогов'!F40</f>
        <v>0.12611357827891706</v>
      </c>
      <c r="GE40" s="135">
        <f>G40/'[1]исп.мун.образ01.07.2025-налогов'!G40</f>
        <v>0.13556700173290367</v>
      </c>
      <c r="GF40" s="135">
        <f>H40/'[1]исп.мун.образ01.07.2025-налогов'!H40</f>
        <v>7.2734514375299958E-2</v>
      </c>
      <c r="GG40" s="108">
        <f t="shared" si="37"/>
        <v>0.29064371435890896</v>
      </c>
      <c r="GH40" s="108">
        <f t="shared" si="37"/>
        <v>0.30610659727478184</v>
      </c>
      <c r="GI40" s="108">
        <f t="shared" si="37"/>
        <v>0.12925079920504362</v>
      </c>
      <c r="GJ40" s="108">
        <f t="shared" si="38"/>
        <v>0.23404505090869565</v>
      </c>
      <c r="GK40" s="108">
        <f t="shared" si="38"/>
        <v>0.24559104053956332</v>
      </c>
      <c r="GL40" s="108">
        <f t="shared" si="38"/>
        <v>0.11253101317268112</v>
      </c>
      <c r="GM40" s="108">
        <f t="shared" si="73"/>
        <v>3.3012904155239178E-2</v>
      </c>
      <c r="GN40" s="108">
        <f t="shared" si="73"/>
        <v>3.0283273121261313E-2</v>
      </c>
      <c r="GO40" s="108">
        <f t="shared" si="73"/>
        <v>6.1503264734502301E-2</v>
      </c>
      <c r="GP40" s="108">
        <f t="shared" si="74"/>
        <v>3.3984995363788087E-2</v>
      </c>
      <c r="GQ40" s="108">
        <f t="shared" si="74"/>
        <v>2.9298369056780474E-2</v>
      </c>
      <c r="GR40" s="108">
        <f t="shared" si="74"/>
        <v>8.3308691654127118E-2</v>
      </c>
      <c r="GS40" s="108">
        <f t="shared" si="39"/>
        <v>7.046006137709851E-2</v>
      </c>
      <c r="GT40" s="108">
        <f t="shared" si="39"/>
        <v>7.4142748813375431E-2</v>
      </c>
      <c r="GU40" s="108">
        <f t="shared" si="39"/>
        <v>3.202223162860271E-2</v>
      </c>
      <c r="GV40" s="108">
        <f t="shared" si="40"/>
        <v>8.7414168625245162E-2</v>
      </c>
      <c r="GW40" s="108">
        <f t="shared" si="40"/>
        <v>8.6550328336867988E-2</v>
      </c>
      <c r="GX40" s="108">
        <f t="shared" si="40"/>
        <v>9.6505526296234545E-2</v>
      </c>
      <c r="GY40" s="108">
        <f t="shared" si="41"/>
        <v>3.9645361385136517E-2</v>
      </c>
      <c r="GZ40" s="108">
        <f t="shared" si="41"/>
        <v>4.2970907608672233E-2</v>
      </c>
      <c r="HA40" s="115">
        <f t="shared" si="41"/>
        <v>4.9351716737208616E-3</v>
      </c>
      <c r="HB40" s="108">
        <f t="shared" si="42"/>
        <v>7.3436220070296376E-2</v>
      </c>
      <c r="HC40" s="108">
        <f t="shared" si="42"/>
        <v>7.8374249199054336E-2</v>
      </c>
      <c r="HD40" s="108">
        <f t="shared" si="42"/>
        <v>2.1466672454451028E-2</v>
      </c>
      <c r="HE40" s="284"/>
      <c r="HF40" s="284"/>
      <c r="HG40" s="284"/>
      <c r="HH40" s="284"/>
      <c r="HI40" s="284"/>
      <c r="HJ40" s="284"/>
      <c r="HK40" s="284"/>
      <c r="HL40" s="284"/>
      <c r="HM40" s="284"/>
      <c r="HN40" s="284"/>
      <c r="HO40" s="284"/>
      <c r="HP40" s="284"/>
      <c r="HQ40" s="284"/>
      <c r="HR40" s="284"/>
      <c r="HS40" s="284"/>
      <c r="HT40" s="284"/>
      <c r="HU40" s="284"/>
      <c r="HV40" s="284"/>
      <c r="HW40" s="284"/>
      <c r="HX40" s="284"/>
      <c r="HY40" s="284"/>
      <c r="HZ40" s="284"/>
      <c r="IA40" s="284"/>
      <c r="IB40" s="284"/>
      <c r="IC40" s="284"/>
      <c r="ID40" s="284"/>
    </row>
    <row r="41" spans="1:238" s="117" customFormat="1" ht="15.75" x14ac:dyDescent="0.2">
      <c r="A41" s="4"/>
      <c r="B41" s="104" t="s">
        <v>117</v>
      </c>
      <c r="C41" s="136">
        <v>3662837343.0300002</v>
      </c>
      <c r="D41" s="110"/>
      <c r="E41" s="110"/>
      <c r="F41" s="136">
        <v>3534659893.6299996</v>
      </c>
      <c r="G41" s="110"/>
      <c r="H41" s="110"/>
      <c r="I41" s="136">
        <v>1695146208.0599999</v>
      </c>
      <c r="J41" s="110"/>
      <c r="K41" s="110"/>
      <c r="L41" s="108">
        <f>IF(C41=0," ",IF(F41/C41*100&gt;200,"СВ.200",F41/C41))</f>
        <v>0.9650059673974033</v>
      </c>
      <c r="M41" s="108" t="str">
        <f t="shared" si="153"/>
        <v xml:space="preserve"> </v>
      </c>
      <c r="N41" s="108" t="str">
        <f t="shared" si="153"/>
        <v xml:space="preserve"> </v>
      </c>
      <c r="O41" s="108" t="str">
        <f t="shared" si="154"/>
        <v>СВ.200</v>
      </c>
      <c r="P41" s="108" t="str">
        <f t="shared" si="154"/>
        <v xml:space="preserve"> </v>
      </c>
      <c r="Q41" s="108" t="str">
        <f t="shared" si="154"/>
        <v xml:space="preserve"> </v>
      </c>
      <c r="R41" s="110">
        <v>0</v>
      </c>
      <c r="S41" s="110"/>
      <c r="T41" s="110"/>
      <c r="U41" s="110">
        <v>0</v>
      </c>
      <c r="V41" s="110"/>
      <c r="W41" s="110"/>
      <c r="X41" s="110">
        <v>0</v>
      </c>
      <c r="Y41" s="110"/>
      <c r="Z41" s="110"/>
      <c r="AA41" s="108" t="str">
        <f t="shared" ref="AA41:AC42" si="167">IF(R41=0," ",IF(U41/R41*100&gt;200,"СВ.200",U41/R41))</f>
        <v xml:space="preserve"> </v>
      </c>
      <c r="AB41" s="108" t="str">
        <f t="shared" si="167"/>
        <v xml:space="preserve"> </v>
      </c>
      <c r="AC41" s="108" t="str">
        <f t="shared" si="167"/>
        <v xml:space="preserve"> </v>
      </c>
      <c r="AD41" s="108" t="str">
        <f t="shared" si="148"/>
        <v xml:space="preserve"> </v>
      </c>
      <c r="AE41" s="108" t="str">
        <f t="shared" si="148"/>
        <v xml:space="preserve"> </v>
      </c>
      <c r="AF41" s="108" t="str">
        <f t="shared" si="148"/>
        <v xml:space="preserve"> </v>
      </c>
      <c r="AG41" s="110">
        <v>14756391.59</v>
      </c>
      <c r="AH41" s="110"/>
      <c r="AI41" s="110"/>
      <c r="AJ41" s="110">
        <v>6407171.8200000003</v>
      </c>
      <c r="AK41" s="110"/>
      <c r="AL41" s="110"/>
      <c r="AM41" s="110">
        <v>4938151.79</v>
      </c>
      <c r="AN41" s="110"/>
      <c r="AO41" s="111"/>
      <c r="AP41" s="108">
        <f t="shared" si="162"/>
        <v>0.43419638066137822</v>
      </c>
      <c r="AQ41" s="108" t="str">
        <f t="shared" si="162"/>
        <v xml:space="preserve"> </v>
      </c>
      <c r="AR41" s="108" t="str">
        <f t="shared" si="162"/>
        <v xml:space="preserve"> </v>
      </c>
      <c r="AS41" s="108">
        <f t="shared" si="149"/>
        <v>1.2974837737824985</v>
      </c>
      <c r="AT41" s="108" t="str">
        <f t="shared" si="149"/>
        <v xml:space="preserve"> </v>
      </c>
      <c r="AU41" s="108" t="str">
        <f t="shared" si="149"/>
        <v xml:space="preserve"> </v>
      </c>
      <c r="AV41" s="110">
        <v>30462527.48</v>
      </c>
      <c r="AW41" s="110"/>
      <c r="AX41" s="110"/>
      <c r="AY41" s="110">
        <v>24176250.809999999</v>
      </c>
      <c r="AZ41" s="110"/>
      <c r="BA41" s="110"/>
      <c r="BB41" s="110">
        <v>12114717.300000001</v>
      </c>
      <c r="BC41" s="110"/>
      <c r="BD41" s="110"/>
      <c r="BE41" s="108">
        <f>IF(AV41=0," ",IF(AY41/AV41*100&gt;200,"СВ.200",AY41/AV41))</f>
        <v>0.79363903162246729</v>
      </c>
      <c r="BF41" s="108" t="str">
        <f t="shared" si="155"/>
        <v xml:space="preserve"> </v>
      </c>
      <c r="BG41" s="108" t="str">
        <f t="shared" si="155"/>
        <v xml:space="preserve"> </v>
      </c>
      <c r="BH41" s="108">
        <f t="shared" si="163"/>
        <v>1.9956099850551194</v>
      </c>
      <c r="BI41" s="108" t="str">
        <f t="shared" si="163"/>
        <v xml:space="preserve"> </v>
      </c>
      <c r="BJ41" s="108" t="str">
        <f t="shared" si="163"/>
        <v xml:space="preserve"> </v>
      </c>
      <c r="BK41" s="110">
        <v>9989554.4100000001</v>
      </c>
      <c r="BL41" s="110"/>
      <c r="BM41" s="110"/>
      <c r="BN41" s="110">
        <v>8301340.1500000004</v>
      </c>
      <c r="BO41" s="110"/>
      <c r="BP41" s="110"/>
      <c r="BQ41" s="110">
        <v>8998493.0700000003</v>
      </c>
      <c r="BR41" s="110"/>
      <c r="BS41" s="110"/>
      <c r="BT41" s="108">
        <f>IF(BK41=0," ",IF(BN41/BK41*100&gt;200,"СВ.200",BN41/BK41))</f>
        <v>0.8310020456658187</v>
      </c>
      <c r="BU41" s="108" t="str">
        <f t="shared" si="156"/>
        <v xml:space="preserve"> </v>
      </c>
      <c r="BV41" s="108" t="str">
        <f t="shared" si="156"/>
        <v xml:space="preserve"> </v>
      </c>
      <c r="BW41" s="108">
        <f t="shared" si="95"/>
        <v>0.9225255923878819</v>
      </c>
      <c r="BX41" s="108" t="str">
        <f t="shared" si="95"/>
        <v xml:space="preserve"> </v>
      </c>
      <c r="BY41" s="108" t="str">
        <f t="shared" si="95"/>
        <v xml:space="preserve"> </v>
      </c>
      <c r="BZ41" s="110">
        <v>75399230.769999996</v>
      </c>
      <c r="CA41" s="110"/>
      <c r="CB41" s="110"/>
      <c r="CC41" s="110">
        <v>50380154.950000003</v>
      </c>
      <c r="CD41" s="110"/>
      <c r="CE41" s="110"/>
      <c r="CF41" s="110">
        <v>149729951.63</v>
      </c>
      <c r="CG41" s="110"/>
      <c r="CH41" s="110"/>
      <c r="CI41" s="108">
        <f t="shared" si="157"/>
        <v>0.66817863306432257</v>
      </c>
      <c r="CJ41" s="108" t="str">
        <f t="shared" si="157"/>
        <v xml:space="preserve"> </v>
      </c>
      <c r="CK41" s="108" t="str">
        <f t="shared" si="157"/>
        <v xml:space="preserve"> </v>
      </c>
      <c r="CL41" s="108">
        <f>IF(CF41&lt;=0," ",IF(CC41/CF41*100&gt;200,"СВ.200",CC41/CF41))</f>
        <v>0.33647346039685622</v>
      </c>
      <c r="CM41" s="108" t="str">
        <f>IF(CG41=0," ",IF(CD41/CG41*100&gt;200,"СВ.200",CD41/CG41))</f>
        <v xml:space="preserve"> </v>
      </c>
      <c r="CN41" s="108" t="str">
        <f>IF(CH41=0," ",IF(CE41/CH41*100&gt;200,"СВ.200",CE41/CH41))</f>
        <v xml:space="preserve"> </v>
      </c>
      <c r="CO41" s="110">
        <v>13107909.65</v>
      </c>
      <c r="CP41" s="110"/>
      <c r="CQ41" s="110"/>
      <c r="CR41" s="110">
        <v>36248278.840000004</v>
      </c>
      <c r="CS41" s="110"/>
      <c r="CT41" s="110"/>
      <c r="CU41" s="110">
        <v>2357980.19</v>
      </c>
      <c r="CV41" s="110"/>
      <c r="CW41" s="110"/>
      <c r="CX41" s="108" t="str">
        <f t="shared" si="164"/>
        <v>СВ.200</v>
      </c>
      <c r="CY41" s="108" t="str">
        <f t="shared" si="164"/>
        <v xml:space="preserve"> </v>
      </c>
      <c r="CZ41" s="108" t="str">
        <f t="shared" si="164"/>
        <v xml:space="preserve"> </v>
      </c>
      <c r="DA41" s="108" t="str">
        <f>IF(CU41&lt;=0," ",IF(CR41/CU41*100&gt;200,"СВ.200",CR41/CU41))</f>
        <v>СВ.200</v>
      </c>
      <c r="DB41" s="108" t="str">
        <f>IF(CV41=0," ",IF(CS41/CV41*100&gt;200,"СВ.200",CS41/CV41))</f>
        <v xml:space="preserve"> </v>
      </c>
      <c r="DC41" s="108" t="str">
        <f>IF(CW41=0," ",IF(CT41/CW41*100&gt;200,"СВ.200",CT41/CW41))</f>
        <v xml:space="preserve"> </v>
      </c>
      <c r="DD41" s="110"/>
      <c r="DE41" s="110"/>
      <c r="DF41" s="110"/>
      <c r="DG41" s="110">
        <v>0</v>
      </c>
      <c r="DH41" s="110"/>
      <c r="DI41" s="110"/>
      <c r="DJ41" s="110">
        <v>0</v>
      </c>
      <c r="DK41" s="110"/>
      <c r="DL41" s="110"/>
      <c r="DM41" s="108" t="str">
        <f t="shared" si="104"/>
        <v xml:space="preserve"> </v>
      </c>
      <c r="DN41" s="108" t="str">
        <f t="shared" si="104"/>
        <v xml:space="preserve"> </v>
      </c>
      <c r="DO41" s="108" t="str">
        <f t="shared" si="104"/>
        <v xml:space="preserve"> </v>
      </c>
      <c r="DP41" s="108" t="str">
        <f t="shared" si="151"/>
        <v xml:space="preserve"> </v>
      </c>
      <c r="DQ41" s="108" t="str">
        <f t="shared" si="151"/>
        <v xml:space="preserve"> </v>
      </c>
      <c r="DR41" s="108" t="str">
        <f t="shared" si="151"/>
        <v xml:space="preserve"> </v>
      </c>
      <c r="DS41" s="282"/>
      <c r="DT41" s="110"/>
      <c r="DU41" s="110"/>
      <c r="DV41" s="282">
        <v>121130.86</v>
      </c>
      <c r="DW41" s="110"/>
      <c r="DX41" s="110"/>
      <c r="DY41" s="282">
        <v>925120.99</v>
      </c>
      <c r="DZ41" s="282"/>
      <c r="EA41" s="282"/>
      <c r="EB41" s="108" t="str">
        <f t="shared" si="159"/>
        <v xml:space="preserve"> </v>
      </c>
      <c r="EC41" s="108" t="str">
        <f>IF(DT41=0," ",IF(DW41/DT41*100&gt;200,"СВ.200",DW41/DT41))</f>
        <v xml:space="preserve"> </v>
      </c>
      <c r="ED41" s="108" t="str">
        <f>IF(DU41=0," ",IF(DX41/DU41*100&gt;200,"СВ.200",DX41/DU41))</f>
        <v xml:space="preserve"> </v>
      </c>
      <c r="EE41" s="108">
        <f t="shared" si="107"/>
        <v>0.1309351547628381</v>
      </c>
      <c r="EF41" s="108" t="str">
        <f t="shared" si="107"/>
        <v xml:space="preserve"> </v>
      </c>
      <c r="EG41" s="108" t="str">
        <f t="shared" si="107"/>
        <v xml:space="preserve"> </v>
      </c>
      <c r="EH41" s="110">
        <v>678686468.63</v>
      </c>
      <c r="EI41" s="110"/>
      <c r="EJ41" s="110"/>
      <c r="EK41" s="110">
        <v>441937800.88</v>
      </c>
      <c r="EL41" s="110"/>
      <c r="EM41" s="110"/>
      <c r="EN41" s="110">
        <v>319796269.16000003</v>
      </c>
      <c r="EO41" s="110"/>
      <c r="EP41" s="110"/>
      <c r="EQ41" s="108">
        <f>IF(EH41=0," ",IF(EK41/EH41*100&gt;200,"СВ.200",EK41/EH41))</f>
        <v>0.65116636518788695</v>
      </c>
      <c r="ER41" s="108" t="str">
        <f t="shared" si="108"/>
        <v xml:space="preserve"> </v>
      </c>
      <c r="ES41" s="108" t="str">
        <f t="shared" si="108"/>
        <v xml:space="preserve"> </v>
      </c>
      <c r="ET41" s="108">
        <f>IF(EN41=0," ",IF(EK41/EN41*100&gt;200,"СВ.200",EK41/EN41))</f>
        <v>1.3819354492184219</v>
      </c>
      <c r="EU41" s="108" t="str">
        <f t="shared" si="110"/>
        <v xml:space="preserve"> </v>
      </c>
      <c r="EV41" s="108" t="str">
        <f t="shared" si="110"/>
        <v xml:space="preserve"> </v>
      </c>
      <c r="EW41" s="110">
        <v>163123.82</v>
      </c>
      <c r="EX41" s="110"/>
      <c r="EY41" s="110"/>
      <c r="EZ41" s="110">
        <v>147212.13</v>
      </c>
      <c r="FA41" s="110"/>
      <c r="FB41" s="110"/>
      <c r="FC41" s="110">
        <v>474845.93</v>
      </c>
      <c r="FD41" s="110"/>
      <c r="FE41" s="110"/>
      <c r="FF41" s="108">
        <f t="shared" si="165"/>
        <v>0.90245636719395117</v>
      </c>
      <c r="FG41" s="108" t="str">
        <f t="shared" si="165"/>
        <v xml:space="preserve"> </v>
      </c>
      <c r="FH41" s="108" t="str">
        <f t="shared" si="165"/>
        <v xml:space="preserve"> </v>
      </c>
      <c r="FI41" s="108">
        <f>IF(EZ41&lt;=0," ",IF(FC41&lt;=0," ",IF(FC41=0," ",IF(EZ41/FC41*100&gt;200,"СВ.200",EZ41/FC41))))</f>
        <v>0.31002083138840425</v>
      </c>
      <c r="FJ41" s="108" t="str">
        <f t="shared" si="147"/>
        <v xml:space="preserve"> </v>
      </c>
      <c r="FK41" s="108" t="str">
        <f t="shared" si="147"/>
        <v xml:space="preserve"> </v>
      </c>
      <c r="FL41" s="110">
        <v>0</v>
      </c>
      <c r="FM41" s="110"/>
      <c r="FN41" s="110"/>
      <c r="FO41" s="110">
        <v>0</v>
      </c>
      <c r="FP41" s="110"/>
      <c r="FQ41" s="110"/>
      <c r="FR41" s="110">
        <v>0</v>
      </c>
      <c r="FS41" s="110"/>
      <c r="FT41" s="110"/>
      <c r="FU41" s="108" t="str">
        <f t="shared" si="161"/>
        <v xml:space="preserve"> </v>
      </c>
      <c r="FV41" s="108" t="str">
        <f t="shared" si="161"/>
        <v xml:space="preserve"> </v>
      </c>
      <c r="FW41" s="108" t="str">
        <f t="shared" si="161"/>
        <v xml:space="preserve"> </v>
      </c>
      <c r="FX41" s="108" t="str">
        <f>IF(FO41&lt;=0," ",IF(FR41&lt;=0," ",IF(FR41=0," ",IF(FO41/FR41*100&gt;200,"СВ.200",FO41/FR41))))</f>
        <v xml:space="preserve"> </v>
      </c>
      <c r="FY41" s="108" t="str">
        <f t="shared" si="160"/>
        <v xml:space="preserve"> </v>
      </c>
      <c r="FZ41" s="108" t="str">
        <f t="shared" si="160"/>
        <v xml:space="preserve"> </v>
      </c>
      <c r="GA41" s="135">
        <f>I41/'[1]исп.мун.образ01.07.2025-налогов'!I41</f>
        <v>7.3652795652174682E-2</v>
      </c>
      <c r="GB41" s="135" t="s">
        <v>85</v>
      </c>
      <c r="GC41" s="135" t="s">
        <v>85</v>
      </c>
      <c r="GD41" s="135">
        <f>F41/'[1]исп.мун.образ01.07.2025-налогов'!F41</f>
        <v>0.13497218963524557</v>
      </c>
      <c r="GE41" s="135" t="s">
        <v>85</v>
      </c>
      <c r="GF41" s="135" t="s">
        <v>85</v>
      </c>
      <c r="GG41" s="108" t="str">
        <f t="shared" si="37"/>
        <v xml:space="preserve"> </v>
      </c>
      <c r="GH41" s="108" t="str">
        <f t="shared" si="37"/>
        <v xml:space="preserve"> </v>
      </c>
      <c r="GI41" s="108" t="str">
        <f t="shared" si="37"/>
        <v xml:space="preserve"> </v>
      </c>
      <c r="GJ41" s="108" t="str">
        <f t="shared" si="38"/>
        <v xml:space="preserve"> </v>
      </c>
      <c r="GK41" s="108" t="str">
        <f t="shared" si="38"/>
        <v xml:space="preserve"> </v>
      </c>
      <c r="GL41" s="108" t="str">
        <f t="shared" si="38"/>
        <v xml:space="preserve"> </v>
      </c>
      <c r="GM41" s="108">
        <f t="shared" si="73"/>
        <v>7.1467093766882902E-3</v>
      </c>
      <c r="GN41" s="108" t="str">
        <f t="shared" si="73"/>
        <v xml:space="preserve"> </v>
      </c>
      <c r="GO41" s="108" t="str">
        <f t="shared" si="73"/>
        <v xml:space="preserve"> </v>
      </c>
      <c r="GP41" s="108">
        <f t="shared" si="74"/>
        <v>6.8397672018089542E-3</v>
      </c>
      <c r="GQ41" s="108" t="str">
        <f t="shared" si="74"/>
        <v xml:space="preserve"> </v>
      </c>
      <c r="GR41" s="108" t="str">
        <f t="shared" si="74"/>
        <v xml:space="preserve"> </v>
      </c>
      <c r="GS41" s="108">
        <f>IF(CU41&lt;=0," ",IF(I41&lt;=0," ",IF(CU41/I41*100&gt;200,"СВ.200",CU41/I41)))</f>
        <v>1.3910187680498524E-3</v>
      </c>
      <c r="GT41" s="108" t="str">
        <f t="shared" si="39"/>
        <v xml:space="preserve"> </v>
      </c>
      <c r="GU41" s="108" t="str">
        <f t="shared" si="39"/>
        <v xml:space="preserve"> </v>
      </c>
      <c r="GV41" s="108">
        <f t="shared" si="40"/>
        <v>1.0255096651682095E-2</v>
      </c>
      <c r="GW41" s="108" t="str">
        <f t="shared" si="40"/>
        <v xml:space="preserve"> </v>
      </c>
      <c r="GX41" s="108" t="str">
        <f t="shared" si="40"/>
        <v xml:space="preserve"> </v>
      </c>
      <c r="GY41" s="108">
        <f t="shared" si="41"/>
        <v>0.18865409227796873</v>
      </c>
      <c r="GZ41" s="108" t="str">
        <f t="shared" si="41"/>
        <v xml:space="preserve"> </v>
      </c>
      <c r="HA41" s="115" t="str">
        <f t="shared" si="41"/>
        <v xml:space="preserve"> </v>
      </c>
      <c r="HB41" s="108">
        <f>IF(EK41&lt;=0," ",IF(F41&lt;=0," ",IF(EK41/F41*100&gt;200,"СВ.200",EK41/F41)))</f>
        <v>0.12502979471276426</v>
      </c>
      <c r="HC41" s="108" t="str">
        <f t="shared" si="42"/>
        <v xml:space="preserve"> </v>
      </c>
      <c r="HD41" s="108" t="str">
        <f t="shared" si="42"/>
        <v xml:space="preserve"> </v>
      </c>
      <c r="HE41" s="116"/>
      <c r="HF41" s="116"/>
      <c r="HG41" s="116"/>
      <c r="HH41" s="116"/>
      <c r="HI41" s="116"/>
      <c r="HJ41" s="116"/>
      <c r="HK41" s="116"/>
      <c r="HL41" s="116"/>
      <c r="HM41" s="116"/>
      <c r="HN41" s="116"/>
      <c r="HO41" s="116"/>
      <c r="HP41" s="116"/>
      <c r="HQ41" s="116"/>
      <c r="HR41" s="116"/>
      <c r="HS41" s="116"/>
      <c r="HT41" s="116"/>
      <c r="HU41" s="116"/>
      <c r="HV41" s="116"/>
      <c r="HW41" s="116"/>
      <c r="HX41" s="116"/>
      <c r="HY41" s="116"/>
      <c r="HZ41" s="116"/>
      <c r="IA41" s="116"/>
      <c r="IB41" s="116"/>
      <c r="IC41" s="116"/>
      <c r="ID41" s="116"/>
    </row>
    <row r="42" spans="1:238" s="117" customFormat="1" ht="15.75" x14ac:dyDescent="0.2">
      <c r="A42" s="4"/>
      <c r="B42" s="137" t="s">
        <v>190</v>
      </c>
      <c r="C42" s="136">
        <v>4953761569.6199989</v>
      </c>
      <c r="D42" s="110">
        <f>D16+D39</f>
        <v>1134286919.55</v>
      </c>
      <c r="E42" s="110">
        <f>E40</f>
        <v>170178518.13</v>
      </c>
      <c r="F42" s="136">
        <v>4252576385.1599998</v>
      </c>
      <c r="G42" s="110">
        <f>G16+G39</f>
        <v>656187737.37</v>
      </c>
      <c r="H42" s="110">
        <f>H40</f>
        <v>62349477.909999996</v>
      </c>
      <c r="I42" s="136">
        <v>2343396382.0599999</v>
      </c>
      <c r="J42" s="110">
        <f>J16+J39</f>
        <v>591680311.05000007</v>
      </c>
      <c r="K42" s="110">
        <f>K40</f>
        <v>56688258.990000002</v>
      </c>
      <c r="L42" s="108">
        <f t="shared" si="153"/>
        <v>0.85845399004260381</v>
      </c>
      <c r="M42" s="108">
        <f t="shared" si="153"/>
        <v>0.578502428318865</v>
      </c>
      <c r="N42" s="108">
        <f t="shared" si="153"/>
        <v>0.366376899946743</v>
      </c>
      <c r="O42" s="108">
        <f t="shared" si="154"/>
        <v>1.8147063884351076</v>
      </c>
      <c r="P42" s="108">
        <f t="shared" si="154"/>
        <v>1.1090241218362067</v>
      </c>
      <c r="Q42" s="108">
        <f t="shared" si="154"/>
        <v>1.0998658103258852</v>
      </c>
      <c r="R42" s="110">
        <f>R40+R41</f>
        <v>327845339.44999999</v>
      </c>
      <c r="S42" s="110">
        <f>S16+S39</f>
        <v>315179934.50999999</v>
      </c>
      <c r="T42" s="110">
        <f>T40</f>
        <v>12665404.939999999</v>
      </c>
      <c r="U42" s="110">
        <f>U40+U41</f>
        <v>168170079.13</v>
      </c>
      <c r="V42" s="110">
        <f>V40</f>
        <v>161153829.21000001</v>
      </c>
      <c r="W42" s="110">
        <f>W40</f>
        <v>7016249.9199999999</v>
      </c>
      <c r="X42" s="110">
        <f>X40+X41</f>
        <v>188444249.47000003</v>
      </c>
      <c r="Y42" s="110">
        <f>Y40</f>
        <v>181117246.69000003</v>
      </c>
      <c r="Z42" s="110">
        <f>Z40</f>
        <v>7327002.7799999993</v>
      </c>
      <c r="AA42" s="108">
        <f t="shared" si="167"/>
        <v>0.51295552778674702</v>
      </c>
      <c r="AB42" s="108">
        <f t="shared" si="167"/>
        <v>0.51130738846221491</v>
      </c>
      <c r="AC42" s="108">
        <f t="shared" si="167"/>
        <v>0.55396964828508677</v>
      </c>
      <c r="AD42" s="108">
        <f t="shared" si="148"/>
        <v>0.89241289985223116</v>
      </c>
      <c r="AE42" s="108">
        <f t="shared" si="148"/>
        <v>0.8897762756179185</v>
      </c>
      <c r="AF42" s="108">
        <f t="shared" si="148"/>
        <v>0.95758799753041723</v>
      </c>
      <c r="AG42" s="110">
        <f>AG40+AG41</f>
        <v>55780696.25</v>
      </c>
      <c r="AH42" s="110">
        <f>AH40</f>
        <v>19738559.190000001</v>
      </c>
      <c r="AI42" s="110">
        <f>AI40</f>
        <v>21285745.469999995</v>
      </c>
      <c r="AJ42" s="110">
        <f>AJ40+AJ41</f>
        <v>19561410.25</v>
      </c>
      <c r="AK42" s="110">
        <f>AK40</f>
        <v>7143143.5600000005</v>
      </c>
      <c r="AL42" s="110">
        <f>AL40</f>
        <v>6011094.870000001</v>
      </c>
      <c r="AM42" s="110">
        <f>AM40+AM41</f>
        <v>23922850.769999996</v>
      </c>
      <c r="AN42" s="110">
        <f>AN40</f>
        <v>7829365.0199999996</v>
      </c>
      <c r="AO42" s="110">
        <f>AO40</f>
        <v>11155333.959999999</v>
      </c>
      <c r="AP42" s="108">
        <f t="shared" si="162"/>
        <v>0.35068422527981624</v>
      </c>
      <c r="AQ42" s="108">
        <f t="shared" si="162"/>
        <v>0.36188778984531345</v>
      </c>
      <c r="AR42" s="108">
        <f t="shared" si="162"/>
        <v>0.28240001640872775</v>
      </c>
      <c r="AS42" s="108">
        <f t="shared" si="149"/>
        <v>0.81768725801402486</v>
      </c>
      <c r="AT42" s="108">
        <f t="shared" si="149"/>
        <v>0.91235285898063812</v>
      </c>
      <c r="AU42" s="108">
        <f t="shared" si="149"/>
        <v>0.53885386950800007</v>
      </c>
      <c r="AV42" s="110">
        <f>AV40+AV41</f>
        <v>72737629.840000004</v>
      </c>
      <c r="AW42" s="110">
        <f>AW40</f>
        <v>33365378.989999998</v>
      </c>
      <c r="AX42" s="110">
        <f>AX40</f>
        <v>8909723.3699999992</v>
      </c>
      <c r="AY42" s="110">
        <f>AY40+AY41</f>
        <v>48595734.739999995</v>
      </c>
      <c r="AZ42" s="110">
        <f>AZ40</f>
        <v>19225230.5</v>
      </c>
      <c r="BA42" s="110">
        <f>BA40</f>
        <v>5194253.43</v>
      </c>
      <c r="BB42" s="110">
        <f>BB40+BB41</f>
        <v>33519246.760000002</v>
      </c>
      <c r="BC42" s="110">
        <f>BC40</f>
        <v>17918016.460000001</v>
      </c>
      <c r="BD42" s="110">
        <f>BD40</f>
        <v>3486513</v>
      </c>
      <c r="BE42" s="108">
        <f>IF(AV42=0," ",IF(AY42/AV42*100&gt;200,"СВ.200",AY42/AV42))</f>
        <v>0.66809620889346255</v>
      </c>
      <c r="BF42" s="108">
        <f t="shared" si="155"/>
        <v>0.576202970922705</v>
      </c>
      <c r="BG42" s="108">
        <f t="shared" si="155"/>
        <v>0.5829870596756811</v>
      </c>
      <c r="BH42" s="108">
        <f t="shared" si="163"/>
        <v>1.4497860016947466</v>
      </c>
      <c r="BI42" s="108">
        <f t="shared" si="163"/>
        <v>1.0729552873733659</v>
      </c>
      <c r="BJ42" s="108">
        <f t="shared" si="163"/>
        <v>1.4898132976988756</v>
      </c>
      <c r="BK42" s="110">
        <f>BK40+BK41</f>
        <v>23697959.219999999</v>
      </c>
      <c r="BL42" s="110">
        <f>BL40</f>
        <v>13708404.810000001</v>
      </c>
      <c r="BM42" s="110">
        <f>BM40</f>
        <v>0</v>
      </c>
      <c r="BN42" s="110">
        <f>BN40+BN41</f>
        <v>20753350.470000003</v>
      </c>
      <c r="BO42" s="110">
        <f>BO40</f>
        <v>12452010.320000002</v>
      </c>
      <c r="BP42" s="110">
        <f>BP40</f>
        <v>0</v>
      </c>
      <c r="BQ42" s="110">
        <f>BQ40+BQ41</f>
        <v>22496232.800000001</v>
      </c>
      <c r="BR42" s="110">
        <f>BR40</f>
        <v>13497739.73</v>
      </c>
      <c r="BS42" s="110">
        <f>BS40</f>
        <v>0</v>
      </c>
      <c r="BT42" s="108">
        <f>IF(BK42=0," ",IF(BN42/BK42*100&gt;200,"СВ.200",BN42/BK42))</f>
        <v>0.87574420553838739</v>
      </c>
      <c r="BU42" s="108">
        <f t="shared" si="156"/>
        <v>0.90834860018990071</v>
      </c>
      <c r="BV42" s="108" t="str">
        <f t="shared" si="156"/>
        <v xml:space="preserve"> </v>
      </c>
      <c r="BW42" s="108">
        <f t="shared" si="95"/>
        <v>0.92252559148481084</v>
      </c>
      <c r="BX42" s="108">
        <f t="shared" si="95"/>
        <v>0.92252559088276342</v>
      </c>
      <c r="BY42" s="108" t="str">
        <f t="shared" si="95"/>
        <v xml:space="preserve"> </v>
      </c>
      <c r="BZ42" s="110">
        <f>BZ40+BZ41</f>
        <v>278612061.43000001</v>
      </c>
      <c r="CA42" s="110">
        <f>CA40</f>
        <v>191486035.80000001</v>
      </c>
      <c r="CB42" s="110">
        <f>CB40</f>
        <v>11726794.860000001</v>
      </c>
      <c r="CC42" s="110">
        <f>CC41+CC40</f>
        <v>168211260.97</v>
      </c>
      <c r="CD42" s="110">
        <f>CD40</f>
        <v>108797407.16</v>
      </c>
      <c r="CE42" s="110">
        <f>CE40</f>
        <v>9033698.8599999975</v>
      </c>
      <c r="CF42" s="110">
        <f>CF41+CF40</f>
        <v>253702706.79999998</v>
      </c>
      <c r="CG42" s="110">
        <f>CG40</f>
        <v>92431481.269999981</v>
      </c>
      <c r="CH42" s="110">
        <f>CH40</f>
        <v>11541273.9</v>
      </c>
      <c r="CI42" s="108">
        <f t="shared" si="157"/>
        <v>0.60374723228650418</v>
      </c>
      <c r="CJ42" s="108">
        <f t="shared" si="157"/>
        <v>0.5681741057798847</v>
      </c>
      <c r="CK42" s="108">
        <f t="shared" si="157"/>
        <v>0.77034679704459297</v>
      </c>
      <c r="CL42" s="108">
        <f>IF(CF42=0," ",IF(CC42/CF42*100&gt;200,"СВ.200",CC42/CF42))</f>
        <v>0.66302509378666197</v>
      </c>
      <c r="CM42" s="108">
        <f>IF(CG42=0," ",IF(CD42/CG42*100&gt;200,"СВ.200",CD42/CG42))</f>
        <v>1.1770600845635459</v>
      </c>
      <c r="CN42" s="108">
        <f>IF(CH42=0," ",IF(CE42/CH42*100&gt;200,"СВ.200",CE42/CH42))</f>
        <v>0.7827297868738734</v>
      </c>
      <c r="CO42" s="110">
        <f>CO40+CO41</f>
        <v>157806659.62</v>
      </c>
      <c r="CP42" s="110">
        <f>CP40</f>
        <v>82981868.729999989</v>
      </c>
      <c r="CQ42" s="110">
        <f>CQ40</f>
        <v>61716881.240000002</v>
      </c>
      <c r="CR42" s="110">
        <f>CR40+CR41</f>
        <v>99058612.140000015</v>
      </c>
      <c r="CS42" s="110">
        <f>CS40</f>
        <v>56793264.120000005</v>
      </c>
      <c r="CT42" s="110">
        <f>CT40</f>
        <v>6017069.1799999997</v>
      </c>
      <c r="CU42" s="110">
        <f>CU40+CU41</f>
        <v>48042069.43</v>
      </c>
      <c r="CV42" s="110">
        <f>CV40</f>
        <v>43868804.68</v>
      </c>
      <c r="CW42" s="110">
        <f>CW40</f>
        <v>1815284.56</v>
      </c>
      <c r="CX42" s="108">
        <f t="shared" si="164"/>
        <v>0.62772136726380323</v>
      </c>
      <c r="CY42" s="108">
        <f t="shared" si="164"/>
        <v>0.6844057019827976</v>
      </c>
      <c r="CZ42" s="108">
        <f t="shared" si="164"/>
        <v>9.7494705809926946E-2</v>
      </c>
      <c r="DA42" s="108" t="str">
        <f>IF(CU42=0," ",IF(CR42/CU42*100&gt;200,"СВ.200",CR42/CU42))</f>
        <v>СВ.200</v>
      </c>
      <c r="DB42" s="108">
        <f>IF(CV42=0," ",IF(CS42/CV42*100&gt;200,"СВ.200",CS42/CV42))</f>
        <v>1.2946161750765077</v>
      </c>
      <c r="DC42" s="108" t="str">
        <f>IF(CW42=0," ",IF(CT42/CW42*100&gt;200,"СВ.200",CT42/CW42))</f>
        <v>СВ.200</v>
      </c>
      <c r="DD42" s="110">
        <f>DD40+DD41</f>
        <v>142284070.24000001</v>
      </c>
      <c r="DE42" s="110">
        <f>DE40</f>
        <v>131304761.48999999</v>
      </c>
      <c r="DF42" s="110">
        <f>DF40</f>
        <v>10979308.75</v>
      </c>
      <c r="DG42" s="110">
        <f>DG40+DG41</f>
        <v>86235456.989999995</v>
      </c>
      <c r="DH42" s="110">
        <f>DH40</f>
        <v>79011971.859999999</v>
      </c>
      <c r="DI42" s="110">
        <f>DI40</f>
        <v>7223485.1299999999</v>
      </c>
      <c r="DJ42" s="110">
        <f>DJ40+DJ41</f>
        <v>111928211.52</v>
      </c>
      <c r="DK42" s="110">
        <f>DK40</f>
        <v>105200017.91</v>
      </c>
      <c r="DL42" s="110">
        <f>DL40</f>
        <v>6728193.6099999994</v>
      </c>
      <c r="DM42" s="108">
        <f t="shared" si="104"/>
        <v>0.60607949185415422</v>
      </c>
      <c r="DN42" s="108">
        <f t="shared" si="104"/>
        <v>0.60174490980677386</v>
      </c>
      <c r="DO42" s="108">
        <f t="shared" si="104"/>
        <v>0.65791802512157238</v>
      </c>
      <c r="DP42" s="108">
        <f t="shared" si="151"/>
        <v>0.77045327374493899</v>
      </c>
      <c r="DQ42" s="108">
        <f t="shared" si="151"/>
        <v>0.75106424342623002</v>
      </c>
      <c r="DR42" s="108">
        <f t="shared" si="151"/>
        <v>1.0736143382175949</v>
      </c>
      <c r="DS42" s="282">
        <f>DS40+DS41</f>
        <v>7835424.6099999994</v>
      </c>
      <c r="DT42" s="110">
        <f>DT40</f>
        <v>1137566.67</v>
      </c>
      <c r="DU42" s="110">
        <f>DU40</f>
        <v>6697857.9399999995</v>
      </c>
      <c r="DV42" s="282">
        <f>DV40+DV41</f>
        <v>13320378.34</v>
      </c>
      <c r="DW42" s="110">
        <f>DW40</f>
        <v>6512920.0899999999</v>
      </c>
      <c r="DX42" s="110">
        <f>DX40</f>
        <v>6686327.3900000006</v>
      </c>
      <c r="DY42" s="282">
        <f>DY40+DY41</f>
        <v>12244873.439999999</v>
      </c>
      <c r="DZ42" s="110">
        <f>DZ40</f>
        <v>9003679.2899999991</v>
      </c>
      <c r="EA42" s="110">
        <f>EA40</f>
        <v>2316073.1599999997</v>
      </c>
      <c r="EB42" s="108">
        <f t="shared" si="159"/>
        <v>1.700019973773955</v>
      </c>
      <c r="EC42" s="108" t="str">
        <f>IF(DT42=0," ",IF(DW42/DT42*100&gt;200,"СВ.200",DW42/DT42))</f>
        <v>СВ.200</v>
      </c>
      <c r="ED42" s="108">
        <f>IF(DU42=0," ",IF(DX42/DU42*100&gt;200,"СВ.200",DX42/DU42))</f>
        <v>0.99827847199757136</v>
      </c>
      <c r="EE42" s="108">
        <f t="shared" si="107"/>
        <v>1.0878330760436181</v>
      </c>
      <c r="EF42" s="108">
        <f t="shared" si="107"/>
        <v>0.72336207012988807</v>
      </c>
      <c r="EG42" s="108" t="str">
        <f t="shared" si="107"/>
        <v>СВ.200</v>
      </c>
      <c r="EH42" s="110">
        <f>EH40+EH41</f>
        <v>734828482.02999997</v>
      </c>
      <c r="EI42" s="110">
        <f>EI40</f>
        <v>54487208.359999999</v>
      </c>
      <c r="EJ42" s="110">
        <f>EJ40</f>
        <v>1654805.04</v>
      </c>
      <c r="EK42" s="110">
        <f>EK40+EK41</f>
        <v>494704457.94999999</v>
      </c>
      <c r="EL42" s="110">
        <f>EL40</f>
        <v>51428221.25</v>
      </c>
      <c r="EM42" s="110">
        <f>EM40</f>
        <v>1338435.8199999998</v>
      </c>
      <c r="EN42" s="110">
        <f>EN40+EN41</f>
        <v>345501075.43000001</v>
      </c>
      <c r="EO42" s="110">
        <f>EO40</f>
        <v>25425039.98</v>
      </c>
      <c r="EP42" s="110">
        <f>EP40</f>
        <v>279766.28999999998</v>
      </c>
      <c r="EQ42" s="108">
        <f t="shared" si="108"/>
        <v>0.67322439187897898</v>
      </c>
      <c r="ER42" s="108">
        <f t="shared" si="108"/>
        <v>0.94385861925997194</v>
      </c>
      <c r="ES42" s="108">
        <f t="shared" si="108"/>
        <v>0.80881782907791955</v>
      </c>
      <c r="ET42" s="108">
        <f t="shared" si="110"/>
        <v>1.4318463620823931</v>
      </c>
      <c r="EU42" s="108" t="str">
        <f t="shared" si="110"/>
        <v>СВ.200</v>
      </c>
      <c r="EV42" s="108" t="str">
        <f t="shared" si="110"/>
        <v>СВ.200</v>
      </c>
      <c r="EW42" s="110">
        <f>EW40+EW41</f>
        <v>112648068.72</v>
      </c>
      <c r="EX42" s="110">
        <f>EX40</f>
        <v>105469671.46000001</v>
      </c>
      <c r="EY42" s="110">
        <f>EY40</f>
        <v>7015273.4400000004</v>
      </c>
      <c r="EZ42" s="110">
        <f>EZ40+EZ41</f>
        <v>31949373.800000001</v>
      </c>
      <c r="FA42" s="110">
        <f>FA40</f>
        <v>31552064.360000003</v>
      </c>
      <c r="FB42" s="110">
        <f>FB40</f>
        <v>250097.30999999997</v>
      </c>
      <c r="FC42" s="110">
        <f>FC40+FC41</f>
        <v>6466720.25</v>
      </c>
      <c r="FD42" s="110">
        <f>FD40</f>
        <v>5376160.4199999999</v>
      </c>
      <c r="FE42" s="110">
        <f>FE40</f>
        <v>615713.90000000014</v>
      </c>
      <c r="FF42" s="108">
        <f t="shared" si="165"/>
        <v>0.28362114116145143</v>
      </c>
      <c r="FG42" s="108">
        <f t="shared" si="165"/>
        <v>0.29915770024908356</v>
      </c>
      <c r="FH42" s="108">
        <f t="shared" si="165"/>
        <v>3.5650400820299306E-2</v>
      </c>
      <c r="FI42" s="108" t="str">
        <f t="shared" si="147"/>
        <v>СВ.200</v>
      </c>
      <c r="FJ42" s="108" t="str">
        <f t="shared" si="147"/>
        <v>СВ.200</v>
      </c>
      <c r="FK42" s="108">
        <f t="shared" si="147"/>
        <v>0.40619078114039642</v>
      </c>
      <c r="FL42" s="110">
        <f>FL40+FL41</f>
        <v>18705944.600000001</v>
      </c>
      <c r="FM42" s="110">
        <f>FM40</f>
        <v>8360592.5199999996</v>
      </c>
      <c r="FN42" s="110">
        <f>FN40</f>
        <v>10345352.080000002</v>
      </c>
      <c r="FO42" s="110">
        <f>FO40+FO41</f>
        <v>11266627.100000001</v>
      </c>
      <c r="FP42" s="110">
        <f>FP40</f>
        <v>7026085.5</v>
      </c>
      <c r="FQ42" s="110">
        <f>FQ40</f>
        <v>4240541.6000000006</v>
      </c>
      <c r="FR42" s="110">
        <f>FR40+FR41</f>
        <v>9870572.0500000007</v>
      </c>
      <c r="FS42" s="110">
        <f>FS40</f>
        <v>7000043.1500000004</v>
      </c>
      <c r="FT42" s="110">
        <f>FT40</f>
        <v>2870528.9000000004</v>
      </c>
      <c r="FU42" s="108">
        <f t="shared" si="161"/>
        <v>0.60230196020146454</v>
      </c>
      <c r="FV42" s="108">
        <f t="shared" si="161"/>
        <v>0.84038128675597745</v>
      </c>
      <c r="FW42" s="108">
        <f t="shared" si="161"/>
        <v>0.40989823905538841</v>
      </c>
      <c r="FX42" s="108">
        <f>IF(FO42&lt;0," ",IF(FR42&lt;0," ",IF(FR42=0," ",IF(FO42/FR42*100&gt;200,"СВ.200",FO42/FR42))))</f>
        <v>1.1414360832308601</v>
      </c>
      <c r="FY42" s="108">
        <f t="shared" si="160"/>
        <v>1.0037203127812147</v>
      </c>
      <c r="FZ42" s="108">
        <f t="shared" si="160"/>
        <v>1.477268387717678</v>
      </c>
      <c r="GA42" s="135">
        <f>I42/'[1]исп.мун.образ01.07.2025-налогов'!I42</f>
        <v>8.3917228362275914E-2</v>
      </c>
      <c r="GB42" s="135">
        <f>J42/'[1]исп.мун.образ01.07.2025-налогов'!J42</f>
        <v>0.14204329365955976</v>
      </c>
      <c r="GC42" s="135">
        <f>K42/'[1]исп.мун.образ01.07.2025-налогов'!K42</f>
        <v>7.615805025705974E-2</v>
      </c>
      <c r="GD42" s="135">
        <f>F42/'[1]исп.мун.образ01.07.2025-налогов'!F42</f>
        <v>0.13337240066645376</v>
      </c>
      <c r="GE42" s="135">
        <f>G42/'[1]исп.мун.образ01.07.2025-налогов'!G42</f>
        <v>0.13556700173290367</v>
      </c>
      <c r="GF42" s="135">
        <f>H42/'[1]исп.мун.образ01.07.2025-налогов'!H42</f>
        <v>7.2734514375299958E-2</v>
      </c>
      <c r="GG42" s="108">
        <f t="shared" si="37"/>
        <v>8.0415012548728571E-2</v>
      </c>
      <c r="GH42" s="108">
        <f t="shared" si="37"/>
        <v>0.30610659727478184</v>
      </c>
      <c r="GI42" s="108">
        <f t="shared" si="37"/>
        <v>0.12925079920504362</v>
      </c>
      <c r="GJ42" s="108">
        <f t="shared" si="38"/>
        <v>3.9545457599975062E-2</v>
      </c>
      <c r="GK42" s="108">
        <f t="shared" si="38"/>
        <v>0.24559104053956332</v>
      </c>
      <c r="GL42" s="108">
        <f t="shared" si="38"/>
        <v>0.11253101317268112</v>
      </c>
      <c r="GM42" s="108">
        <f t="shared" si="73"/>
        <v>1.4303703383946669E-2</v>
      </c>
      <c r="GN42" s="108">
        <f t="shared" si="73"/>
        <v>3.0283273121261313E-2</v>
      </c>
      <c r="GO42" s="108">
        <f t="shared" si="73"/>
        <v>6.1503264734502301E-2</v>
      </c>
      <c r="GP42" s="108">
        <f t="shared" si="74"/>
        <v>1.1427363164970315E-2</v>
      </c>
      <c r="GQ42" s="108">
        <f t="shared" si="74"/>
        <v>2.9298369056780474E-2</v>
      </c>
      <c r="GR42" s="108">
        <f t="shared" si="74"/>
        <v>8.3308691654127118E-2</v>
      </c>
      <c r="GS42" s="108">
        <f t="shared" si="39"/>
        <v>2.0501042759043544E-2</v>
      </c>
      <c r="GT42" s="108">
        <f t="shared" si="39"/>
        <v>7.4142748813375431E-2</v>
      </c>
      <c r="GU42" s="108">
        <f t="shared" si="39"/>
        <v>3.202223162860271E-2</v>
      </c>
      <c r="GV42" s="108">
        <f t="shared" si="40"/>
        <v>2.3293787851919562E-2</v>
      </c>
      <c r="GW42" s="108">
        <f t="shared" si="40"/>
        <v>8.6550328336867988E-2</v>
      </c>
      <c r="GX42" s="108">
        <f t="shared" si="40"/>
        <v>9.6505526296234545E-2</v>
      </c>
      <c r="GY42" s="108">
        <f t="shared" si="41"/>
        <v>0.14743603688859577</v>
      </c>
      <c r="GZ42" s="108">
        <f t="shared" si="41"/>
        <v>4.2970907608672233E-2</v>
      </c>
      <c r="HA42" s="115">
        <f t="shared" si="41"/>
        <v>4.9351716737208616E-3</v>
      </c>
      <c r="HB42" s="108">
        <f t="shared" si="42"/>
        <v>0.11633052840069964</v>
      </c>
      <c r="HC42" s="108">
        <f t="shared" si="42"/>
        <v>7.8374249199054336E-2</v>
      </c>
      <c r="HD42" s="108">
        <f t="shared" si="42"/>
        <v>2.1466672454451028E-2</v>
      </c>
      <c r="HE42" s="116"/>
      <c r="HF42" s="116"/>
      <c r="HG42" s="116"/>
      <c r="HH42" s="116"/>
      <c r="HI42" s="116"/>
      <c r="HJ42" s="116"/>
      <c r="HK42" s="116"/>
      <c r="HL42" s="116"/>
      <c r="HM42" s="116"/>
      <c r="HN42" s="116"/>
      <c r="HO42" s="116"/>
      <c r="HP42" s="116"/>
      <c r="HQ42" s="116"/>
      <c r="HR42" s="116"/>
      <c r="HS42" s="116"/>
      <c r="HT42" s="116"/>
      <c r="HU42" s="116"/>
      <c r="HV42" s="116"/>
      <c r="HW42" s="116"/>
      <c r="HX42" s="116"/>
      <c r="HY42" s="116"/>
      <c r="HZ42" s="116"/>
      <c r="IA42" s="116"/>
      <c r="IB42" s="116"/>
      <c r="IC42" s="116"/>
      <c r="ID42" s="116"/>
    </row>
    <row r="43" spans="1:238" s="299" customFormat="1" ht="15.75" hidden="1" outlineLevel="1" x14ac:dyDescent="0.2">
      <c r="A43" s="116"/>
      <c r="B43" s="290"/>
      <c r="C43" s="291"/>
      <c r="D43" s="291"/>
      <c r="E43" s="291"/>
      <c r="F43" s="291"/>
      <c r="G43" s="291"/>
      <c r="H43" s="291"/>
      <c r="I43" s="292"/>
      <c r="J43" s="291"/>
      <c r="K43" s="291"/>
      <c r="L43" s="293"/>
      <c r="M43" s="293"/>
      <c r="N43" s="293"/>
      <c r="O43" s="293"/>
      <c r="P43" s="293"/>
      <c r="Q43" s="293"/>
      <c r="R43" s="291"/>
      <c r="S43" s="291"/>
      <c r="T43" s="291"/>
      <c r="U43" s="291"/>
      <c r="V43" s="291"/>
      <c r="W43" s="291"/>
      <c r="X43" s="294"/>
      <c r="Y43" s="291"/>
      <c r="Z43" s="291"/>
      <c r="AA43" s="293"/>
      <c r="AB43" s="293"/>
      <c r="AC43" s="293"/>
      <c r="AD43" s="293"/>
      <c r="AE43" s="293"/>
      <c r="AF43" s="293"/>
      <c r="AG43" s="291"/>
      <c r="AH43" s="291"/>
      <c r="AI43" s="291"/>
      <c r="AJ43" s="291"/>
      <c r="AK43" s="291"/>
      <c r="AL43" s="291"/>
      <c r="AM43" s="294"/>
      <c r="AN43" s="291"/>
      <c r="AO43" s="291"/>
      <c r="AP43" s="293"/>
      <c r="AQ43" s="293"/>
      <c r="AR43" s="293"/>
      <c r="AS43" s="293"/>
      <c r="AT43" s="293"/>
      <c r="AU43" s="293"/>
      <c r="AV43" s="291"/>
      <c r="AW43" s="291"/>
      <c r="AX43" s="291"/>
      <c r="AY43" s="291"/>
      <c r="AZ43" s="291"/>
      <c r="BA43" s="291"/>
      <c r="BB43" s="294"/>
      <c r="BC43" s="291"/>
      <c r="BD43" s="291"/>
      <c r="BE43" s="293"/>
      <c r="BF43" s="293"/>
      <c r="BG43" s="293"/>
      <c r="BH43" s="293"/>
      <c r="BI43" s="293"/>
      <c r="BJ43" s="293"/>
      <c r="BK43" s="291"/>
      <c r="BL43" s="291"/>
      <c r="BM43" s="291"/>
      <c r="BN43" s="291"/>
      <c r="BO43" s="291"/>
      <c r="BP43" s="291"/>
      <c r="BQ43" s="294"/>
      <c r="BR43" s="291"/>
      <c r="BS43" s="291"/>
      <c r="BT43" s="293"/>
      <c r="BU43" s="293"/>
      <c r="BV43" s="293"/>
      <c r="BW43" s="293"/>
      <c r="BX43" s="293"/>
      <c r="BY43" s="293"/>
      <c r="BZ43" s="291"/>
      <c r="CA43" s="291"/>
      <c r="CB43" s="291"/>
      <c r="CC43" s="291"/>
      <c r="CD43" s="291"/>
      <c r="CE43" s="291"/>
      <c r="CF43" s="294"/>
      <c r="CG43" s="291"/>
      <c r="CH43" s="291"/>
      <c r="CI43" s="293"/>
      <c r="CJ43" s="293"/>
      <c r="CK43" s="293"/>
      <c r="CL43" s="293"/>
      <c r="CM43" s="293"/>
      <c r="CN43" s="293"/>
      <c r="CO43" s="291"/>
      <c r="CP43" s="291"/>
      <c r="CQ43" s="291"/>
      <c r="CR43" s="291"/>
      <c r="CS43" s="291"/>
      <c r="CT43" s="291"/>
      <c r="CU43" s="294"/>
      <c r="CV43" s="291"/>
      <c r="CW43" s="291"/>
      <c r="CX43" s="293"/>
      <c r="CY43" s="293"/>
      <c r="CZ43" s="293"/>
      <c r="DA43" s="293"/>
      <c r="DB43" s="293"/>
      <c r="DC43" s="293"/>
      <c r="DD43" s="291"/>
      <c r="DE43" s="291"/>
      <c r="DF43" s="291"/>
      <c r="DG43" s="291"/>
      <c r="DH43" s="291"/>
      <c r="DI43" s="291"/>
      <c r="DJ43" s="294"/>
      <c r="DK43" s="291"/>
      <c r="DL43" s="291"/>
      <c r="DM43" s="293"/>
      <c r="DN43" s="293"/>
      <c r="DO43" s="293"/>
      <c r="DP43" s="293"/>
      <c r="DQ43" s="293"/>
      <c r="DR43" s="293"/>
      <c r="DS43" s="295"/>
      <c r="DT43" s="291"/>
      <c r="DU43" s="291"/>
      <c r="DV43" s="295"/>
      <c r="DW43" s="291"/>
      <c r="DX43" s="291"/>
      <c r="DY43" s="296"/>
      <c r="DZ43" s="295"/>
      <c r="EA43" s="295"/>
      <c r="EB43" s="293"/>
      <c r="EC43" s="293"/>
      <c r="ED43" s="293"/>
      <c r="EE43" s="293"/>
      <c r="EF43" s="293"/>
      <c r="EG43" s="293"/>
      <c r="EH43" s="291"/>
      <c r="EI43" s="291"/>
      <c r="EJ43" s="291"/>
      <c r="EK43" s="291"/>
      <c r="EL43" s="291"/>
      <c r="EM43" s="291"/>
      <c r="EN43" s="294"/>
      <c r="EO43" s="291"/>
      <c r="EP43" s="291"/>
      <c r="EQ43" s="293"/>
      <c r="ER43" s="293"/>
      <c r="ES43" s="293"/>
      <c r="ET43" s="293"/>
      <c r="EU43" s="293"/>
      <c r="EV43" s="293"/>
      <c r="EW43" s="291"/>
      <c r="EX43" s="291"/>
      <c r="EY43" s="291"/>
      <c r="EZ43" s="291"/>
      <c r="FA43" s="291"/>
      <c r="FB43" s="291"/>
      <c r="FC43" s="294"/>
      <c r="FD43" s="291"/>
      <c r="FE43" s="291"/>
      <c r="FF43" s="293"/>
      <c r="FG43" s="293"/>
      <c r="FH43" s="293"/>
      <c r="FI43" s="293"/>
      <c r="FJ43" s="293"/>
      <c r="FK43" s="293"/>
      <c r="FL43" s="291"/>
      <c r="FM43" s="291"/>
      <c r="FN43" s="291"/>
      <c r="FO43" s="291"/>
      <c r="FP43" s="291"/>
      <c r="FQ43" s="291"/>
      <c r="FR43" s="294"/>
      <c r="FS43" s="291"/>
      <c r="FT43" s="291"/>
      <c r="FU43" s="293"/>
      <c r="FV43" s="293"/>
      <c r="FW43" s="293"/>
      <c r="FX43" s="293"/>
      <c r="FY43" s="293"/>
      <c r="FZ43" s="293"/>
      <c r="GA43" s="297"/>
      <c r="GB43" s="297"/>
      <c r="GC43" s="297"/>
      <c r="GD43" s="297"/>
      <c r="GE43" s="297"/>
      <c r="GF43" s="297"/>
      <c r="GG43" s="298"/>
      <c r="GH43" s="298"/>
      <c r="GI43" s="298"/>
      <c r="GJ43" s="298"/>
      <c r="GK43" s="298"/>
      <c r="GL43" s="298"/>
      <c r="GM43" s="298"/>
      <c r="GN43" s="298"/>
      <c r="GO43" s="298"/>
      <c r="GP43" s="298"/>
      <c r="GQ43" s="298"/>
      <c r="GR43" s="298"/>
      <c r="GS43" s="298"/>
      <c r="GT43" s="298"/>
      <c r="GU43" s="298"/>
      <c r="GV43" s="298"/>
      <c r="GW43" s="298"/>
      <c r="GX43" s="298"/>
      <c r="GY43" s="298"/>
      <c r="GZ43" s="298"/>
      <c r="HA43" s="298"/>
      <c r="HB43" s="298"/>
      <c r="HC43" s="298"/>
      <c r="HD43" s="298"/>
      <c r="HE43" s="50"/>
      <c r="HF43" s="50"/>
      <c r="HG43" s="50"/>
      <c r="HH43" s="50"/>
      <c r="HI43" s="50"/>
      <c r="HJ43" s="50"/>
      <c r="HK43" s="50"/>
      <c r="HL43" s="50"/>
      <c r="HM43" s="50"/>
      <c r="HN43" s="50"/>
      <c r="HO43" s="50"/>
      <c r="HP43" s="50"/>
      <c r="HQ43" s="50"/>
      <c r="HR43" s="50"/>
      <c r="HS43" s="50"/>
      <c r="HT43" s="50"/>
      <c r="HU43" s="50"/>
      <c r="HV43" s="50"/>
      <c r="HW43" s="50"/>
      <c r="HX43" s="50"/>
      <c r="HY43" s="50"/>
      <c r="HZ43" s="50"/>
      <c r="IA43" s="50"/>
      <c r="IB43" s="50"/>
      <c r="IC43" s="50"/>
      <c r="ID43" s="50"/>
    </row>
    <row r="44" spans="1:238" ht="15.6" customHeight="1" collapsed="1" x14ac:dyDescent="0.25">
      <c r="A44" s="300"/>
      <c r="B44" s="301" t="s">
        <v>191</v>
      </c>
      <c r="FX44" s="303"/>
      <c r="FY44" s="303"/>
      <c r="FZ44" s="303"/>
    </row>
    <row r="45" spans="1:238" s="3" customFormat="1" ht="15.75" customHeight="1" x14ac:dyDescent="0.25">
      <c r="A45" s="305"/>
      <c r="B45" s="306"/>
      <c r="F45" s="307"/>
      <c r="I45" s="308"/>
      <c r="CC45" s="307"/>
      <c r="CF45" s="307"/>
      <c r="DY45" s="309"/>
      <c r="HE45" s="304"/>
      <c r="HF45" s="304"/>
      <c r="HG45" s="304"/>
      <c r="HH45" s="304"/>
      <c r="HI45" s="304"/>
      <c r="HJ45" s="304"/>
      <c r="HK45" s="304"/>
      <c r="HL45" s="304"/>
      <c r="HM45" s="304"/>
      <c r="HN45" s="304"/>
      <c r="HO45" s="304"/>
      <c r="HP45" s="304"/>
      <c r="HQ45" s="304"/>
      <c r="HR45" s="304"/>
      <c r="HS45" s="304"/>
      <c r="HT45" s="304"/>
      <c r="HU45" s="304"/>
      <c r="HV45" s="304"/>
      <c r="HW45" s="304"/>
      <c r="HX45" s="304"/>
      <c r="HY45" s="304"/>
      <c r="HZ45" s="304"/>
      <c r="IA45" s="304"/>
      <c r="IB45" s="304"/>
      <c r="IC45" s="304"/>
      <c r="ID45" s="304"/>
    </row>
    <row r="46" spans="1:238" ht="15.75" x14ac:dyDescent="0.25">
      <c r="A46" s="300"/>
      <c r="B46" s="310"/>
      <c r="C46" s="311"/>
      <c r="F46" s="311"/>
      <c r="I46" s="312"/>
      <c r="BZ46" s="311"/>
    </row>
    <row r="47" spans="1:238" ht="15.75" x14ac:dyDescent="0.25">
      <c r="A47" s="300"/>
      <c r="B47" s="310"/>
      <c r="C47" s="311"/>
    </row>
    <row r="48" spans="1:238" ht="15.75" x14ac:dyDescent="0.25">
      <c r="A48" s="300"/>
      <c r="B48" s="310"/>
    </row>
    <row r="49" spans="1:2" ht="15.75" x14ac:dyDescent="0.25">
      <c r="A49" s="300"/>
      <c r="B49" s="310"/>
    </row>
    <row r="50" spans="1:2" ht="15.75" x14ac:dyDescent="0.25">
      <c r="A50" s="300"/>
      <c r="B50" s="310"/>
    </row>
    <row r="51" spans="1:2" ht="15.75" x14ac:dyDescent="0.25">
      <c r="A51" s="300"/>
      <c r="B51" s="310"/>
    </row>
    <row r="52" spans="1:2" ht="15.75" x14ac:dyDescent="0.25">
      <c r="A52" s="313"/>
      <c r="B52" s="310"/>
    </row>
    <row r="53" spans="1:2" ht="15.75" x14ac:dyDescent="0.25">
      <c r="A53" s="313"/>
      <c r="B53" s="310"/>
    </row>
    <row r="54" spans="1:2" ht="15.75" x14ac:dyDescent="0.25">
      <c r="A54" s="313"/>
      <c r="B54" s="310"/>
    </row>
    <row r="55" spans="1:2" ht="15.75" x14ac:dyDescent="0.25">
      <c r="A55" s="313"/>
      <c r="B55" s="310"/>
    </row>
    <row r="56" spans="1:2" ht="15.75" x14ac:dyDescent="0.25">
      <c r="A56" s="313"/>
      <c r="B56" s="310"/>
    </row>
    <row r="57" spans="1:2" ht="15.75" x14ac:dyDescent="0.25">
      <c r="A57" s="313"/>
      <c r="B57" s="310"/>
    </row>
    <row r="58" spans="1:2" ht="15.75" x14ac:dyDescent="0.25">
      <c r="A58" s="313"/>
      <c r="B58" s="310"/>
    </row>
    <row r="59" spans="1:2" ht="15.75" x14ac:dyDescent="0.25">
      <c r="A59" s="313"/>
      <c r="B59" s="310"/>
    </row>
    <row r="60" spans="1:2" ht="15.75" x14ac:dyDescent="0.25">
      <c r="A60" s="313"/>
      <c r="B60" s="310"/>
    </row>
    <row r="61" spans="1:2" ht="15.75" x14ac:dyDescent="0.25">
      <c r="A61" s="313"/>
      <c r="B61" s="310"/>
    </row>
    <row r="62" spans="1:2" ht="15.75" x14ac:dyDescent="0.25">
      <c r="A62" s="313"/>
      <c r="B62" s="310"/>
    </row>
    <row r="63" spans="1:2" ht="15.75" x14ac:dyDescent="0.25">
      <c r="A63" s="313"/>
      <c r="B63" s="310"/>
    </row>
    <row r="64" spans="1:2" ht="15.75" x14ac:dyDescent="0.25">
      <c r="A64" s="313"/>
      <c r="B64" s="310"/>
    </row>
    <row r="65" spans="1:2" ht="15.75" x14ac:dyDescent="0.25">
      <c r="A65" s="313"/>
      <c r="B65" s="310"/>
    </row>
    <row r="66" spans="1:2" ht="15.75" x14ac:dyDescent="0.25">
      <c r="A66" s="313"/>
      <c r="B66" s="310"/>
    </row>
    <row r="67" spans="1:2" ht="15.75" x14ac:dyDescent="0.25">
      <c r="A67" s="313"/>
      <c r="B67" s="310"/>
    </row>
    <row r="68" spans="1:2" ht="15.75" x14ac:dyDescent="0.25">
      <c r="A68" s="313"/>
      <c r="B68" s="310"/>
    </row>
    <row r="69" spans="1:2" ht="15.75" x14ac:dyDescent="0.25">
      <c r="A69" s="313"/>
      <c r="B69" s="310"/>
    </row>
    <row r="70" spans="1:2" ht="15.75" x14ac:dyDescent="0.25">
      <c r="A70" s="313"/>
      <c r="B70" s="310"/>
    </row>
    <row r="71" spans="1:2" ht="15.75" x14ac:dyDescent="0.25">
      <c r="A71" s="313"/>
      <c r="B71" s="310"/>
    </row>
    <row r="72" spans="1:2" ht="15.75" x14ac:dyDescent="0.25">
      <c r="A72" s="313"/>
      <c r="B72" s="310"/>
    </row>
    <row r="73" spans="1:2" ht="15.75" x14ac:dyDescent="0.25">
      <c r="A73" s="313"/>
      <c r="B73" s="310"/>
    </row>
    <row r="74" spans="1:2" ht="15.75" x14ac:dyDescent="0.25">
      <c r="A74" s="313"/>
      <c r="B74" s="310"/>
    </row>
    <row r="75" spans="1:2" ht="15.75" x14ac:dyDescent="0.25">
      <c r="A75" s="313"/>
      <c r="B75" s="310"/>
    </row>
    <row r="76" spans="1:2" ht="15.75" x14ac:dyDescent="0.25">
      <c r="A76" s="313"/>
      <c r="B76" s="310"/>
    </row>
    <row r="77" spans="1:2" ht="15.75" x14ac:dyDescent="0.25">
      <c r="A77" s="313"/>
      <c r="B77" s="310"/>
    </row>
    <row r="78" spans="1:2" ht="15.75" x14ac:dyDescent="0.25">
      <c r="A78" s="313"/>
      <c r="B78" s="310"/>
    </row>
    <row r="79" spans="1:2" ht="15.75" x14ac:dyDescent="0.25">
      <c r="A79" s="313"/>
      <c r="B79" s="310"/>
    </row>
    <row r="80" spans="1:2" ht="15.75" x14ac:dyDescent="0.25">
      <c r="A80" s="313"/>
      <c r="B80" s="310"/>
    </row>
    <row r="81" spans="1:2" ht="15.75" x14ac:dyDescent="0.25">
      <c r="A81" s="313"/>
      <c r="B81" s="310"/>
    </row>
    <row r="82" spans="1:2" ht="15.75" x14ac:dyDescent="0.25">
      <c r="A82" s="313"/>
      <c r="B82" s="310"/>
    </row>
    <row r="83" spans="1:2" ht="15.75" x14ac:dyDescent="0.25">
      <c r="A83" s="313"/>
      <c r="B83" s="310"/>
    </row>
    <row r="84" spans="1:2" ht="15.75" x14ac:dyDescent="0.25">
      <c r="A84" s="313"/>
      <c r="B84" s="310"/>
    </row>
    <row r="85" spans="1:2" ht="15.75" x14ac:dyDescent="0.25">
      <c r="A85" s="313"/>
      <c r="B85" s="310"/>
    </row>
    <row r="86" spans="1:2" ht="15.75" x14ac:dyDescent="0.25">
      <c r="A86" s="313"/>
      <c r="B86" s="310"/>
    </row>
    <row r="87" spans="1:2" ht="15.75" x14ac:dyDescent="0.25">
      <c r="A87" s="313"/>
      <c r="B87" s="310"/>
    </row>
    <row r="88" spans="1:2" ht="15.75" x14ac:dyDescent="0.25">
      <c r="A88" s="313"/>
      <c r="B88" s="310"/>
    </row>
    <row r="89" spans="1:2" ht="15.75" x14ac:dyDescent="0.25">
      <c r="A89" s="313"/>
      <c r="B89" s="310"/>
    </row>
    <row r="90" spans="1:2" ht="15.75" x14ac:dyDescent="0.25">
      <c r="A90" s="313"/>
      <c r="B90" s="310"/>
    </row>
    <row r="91" spans="1:2" ht="15.75" x14ac:dyDescent="0.25">
      <c r="A91" s="313"/>
      <c r="B91" s="310"/>
    </row>
    <row r="92" spans="1:2" ht="15.75" x14ac:dyDescent="0.25">
      <c r="A92" s="313"/>
      <c r="B92" s="310"/>
    </row>
    <row r="93" spans="1:2" ht="15.75" x14ac:dyDescent="0.25">
      <c r="A93" s="313"/>
      <c r="B93" s="310"/>
    </row>
    <row r="94" spans="1:2" ht="15.75" x14ac:dyDescent="0.25">
      <c r="A94" s="313"/>
      <c r="B94" s="310"/>
    </row>
    <row r="95" spans="1:2" ht="15.75" x14ac:dyDescent="0.25">
      <c r="A95" s="313"/>
      <c r="B95" s="310"/>
    </row>
    <row r="96" spans="1:2" ht="15.75" x14ac:dyDescent="0.25">
      <c r="A96" s="313"/>
      <c r="B96" s="310"/>
    </row>
    <row r="97" spans="1:2" ht="15.75" x14ac:dyDescent="0.25">
      <c r="A97" s="313"/>
      <c r="B97" s="310"/>
    </row>
    <row r="98" spans="1:2" ht="15.75" x14ac:dyDescent="0.25">
      <c r="A98" s="313"/>
      <c r="B98" s="310"/>
    </row>
    <row r="99" spans="1:2" ht="15.75" x14ac:dyDescent="0.25">
      <c r="A99" s="313"/>
      <c r="B99" s="310"/>
    </row>
    <row r="100" spans="1:2" ht="15.75" x14ac:dyDescent="0.25">
      <c r="A100" s="313"/>
      <c r="B100" s="310"/>
    </row>
    <row r="101" spans="1:2" ht="15.75" x14ac:dyDescent="0.25">
      <c r="A101" s="313"/>
      <c r="B101" s="310"/>
    </row>
    <row r="102" spans="1:2" ht="15.75" x14ac:dyDescent="0.25">
      <c r="A102" s="313"/>
      <c r="B102" s="310"/>
    </row>
    <row r="103" spans="1:2" ht="15.75" x14ac:dyDescent="0.25">
      <c r="A103" s="313"/>
      <c r="B103" s="310"/>
    </row>
    <row r="104" spans="1:2" ht="15.75" x14ac:dyDescent="0.25">
      <c r="A104" s="313"/>
      <c r="B104" s="310"/>
    </row>
    <row r="105" spans="1:2" ht="15.75" x14ac:dyDescent="0.25">
      <c r="A105" s="313"/>
      <c r="B105" s="310"/>
    </row>
    <row r="106" spans="1:2" ht="15.75" x14ac:dyDescent="0.25">
      <c r="A106" s="313"/>
      <c r="B106" s="310"/>
    </row>
    <row r="107" spans="1:2" ht="15.75" x14ac:dyDescent="0.25">
      <c r="A107" s="313"/>
      <c r="B107" s="310"/>
    </row>
    <row r="108" spans="1:2" ht="15.75" x14ac:dyDescent="0.25">
      <c r="A108" s="313"/>
      <c r="B108" s="310"/>
    </row>
    <row r="109" spans="1:2" ht="15.75" x14ac:dyDescent="0.25">
      <c r="A109" s="313"/>
      <c r="B109" s="310"/>
    </row>
    <row r="110" spans="1:2" ht="15.75" x14ac:dyDescent="0.25">
      <c r="A110" s="313"/>
      <c r="B110" s="310"/>
    </row>
    <row r="111" spans="1:2" ht="15.75" x14ac:dyDescent="0.25">
      <c r="A111" s="313"/>
      <c r="B111" s="310"/>
    </row>
    <row r="112" spans="1:2" ht="15.75" x14ac:dyDescent="0.25">
      <c r="A112" s="313"/>
      <c r="B112" s="310"/>
    </row>
    <row r="113" spans="1:2" ht="15.75" x14ac:dyDescent="0.25">
      <c r="A113" s="313"/>
      <c r="B113" s="310"/>
    </row>
    <row r="114" spans="1:2" ht="15.75" x14ac:dyDescent="0.25">
      <c r="A114" s="313"/>
      <c r="B114" s="310"/>
    </row>
    <row r="115" spans="1:2" ht="15.75" x14ac:dyDescent="0.25">
      <c r="A115" s="313"/>
      <c r="B115" s="310"/>
    </row>
    <row r="116" spans="1:2" ht="15.75" x14ac:dyDescent="0.25">
      <c r="A116" s="313"/>
      <c r="B116" s="310"/>
    </row>
  </sheetData>
  <mergeCells count="284">
    <mergeCell ref="GZ3:GZ7"/>
    <mergeCell ref="HA3:HA7"/>
    <mergeCell ref="HB3:HB7"/>
    <mergeCell ref="HC3:HC7"/>
    <mergeCell ref="HD3:HD7"/>
    <mergeCell ref="C9:FK9"/>
    <mergeCell ref="GT3:GT7"/>
    <mergeCell ref="GU3:GU7"/>
    <mergeCell ref="GV3:GV7"/>
    <mergeCell ref="GW3:GW7"/>
    <mergeCell ref="GX3:GX7"/>
    <mergeCell ref="GY3:GY7"/>
    <mergeCell ref="GN3:GN7"/>
    <mergeCell ref="GO3:GO7"/>
    <mergeCell ref="GP3:GP7"/>
    <mergeCell ref="GQ3:GQ7"/>
    <mergeCell ref="GR3:GR7"/>
    <mergeCell ref="GS3:GS7"/>
    <mergeCell ref="GH3:GH7"/>
    <mergeCell ref="GI3:GI7"/>
    <mergeCell ref="GJ3:GJ7"/>
    <mergeCell ref="GK3:GK7"/>
    <mergeCell ref="GL3:GL7"/>
    <mergeCell ref="GM3:GM7"/>
    <mergeCell ref="GB3:GB7"/>
    <mergeCell ref="GC3:GC7"/>
    <mergeCell ref="GD3:GD7"/>
    <mergeCell ref="GE3:GE7"/>
    <mergeCell ref="GF3:GF7"/>
    <mergeCell ref="GG3:GG7"/>
    <mergeCell ref="FV3:FV7"/>
    <mergeCell ref="FW3:FW7"/>
    <mergeCell ref="FX3:FX7"/>
    <mergeCell ref="FY3:FY7"/>
    <mergeCell ref="FZ3:FZ7"/>
    <mergeCell ref="GA3:GA7"/>
    <mergeCell ref="FP3:FP7"/>
    <mergeCell ref="FQ3:FQ7"/>
    <mergeCell ref="FR3:FR7"/>
    <mergeCell ref="FS3:FS7"/>
    <mergeCell ref="FT3:FT7"/>
    <mergeCell ref="FU3:FU7"/>
    <mergeCell ref="FJ3:FJ7"/>
    <mergeCell ref="FK3:FK7"/>
    <mergeCell ref="FL3:FL7"/>
    <mergeCell ref="FM3:FM7"/>
    <mergeCell ref="FN3:FN7"/>
    <mergeCell ref="FO3:FO7"/>
    <mergeCell ref="FD3:FD7"/>
    <mergeCell ref="FE3:FE7"/>
    <mergeCell ref="FF3:FF7"/>
    <mergeCell ref="FG3:FG7"/>
    <mergeCell ref="FH3:FH7"/>
    <mergeCell ref="FI3:FI7"/>
    <mergeCell ref="EX3:EX7"/>
    <mergeCell ref="EY3:EY7"/>
    <mergeCell ref="EZ3:EZ7"/>
    <mergeCell ref="FA3:FA7"/>
    <mergeCell ref="FB3:FB7"/>
    <mergeCell ref="FC3:FC7"/>
    <mergeCell ref="ER3:ER7"/>
    <mergeCell ref="ES3:ES7"/>
    <mergeCell ref="ET3:ET7"/>
    <mergeCell ref="EU3:EU7"/>
    <mergeCell ref="EV3:EV7"/>
    <mergeCell ref="EW3:EW7"/>
    <mergeCell ref="EL3:EL7"/>
    <mergeCell ref="EM3:EM7"/>
    <mergeCell ref="EN3:EN7"/>
    <mergeCell ref="EO3:EO7"/>
    <mergeCell ref="EP3:EP7"/>
    <mergeCell ref="EQ3:EQ7"/>
    <mergeCell ref="EF3:EF7"/>
    <mergeCell ref="EG3:EG7"/>
    <mergeCell ref="EH3:EH7"/>
    <mergeCell ref="EI3:EI7"/>
    <mergeCell ref="EJ3:EJ7"/>
    <mergeCell ref="EK3:EK7"/>
    <mergeCell ref="DZ3:DZ7"/>
    <mergeCell ref="EA3:EA7"/>
    <mergeCell ref="EB3:EB7"/>
    <mergeCell ref="EC3:EC7"/>
    <mergeCell ref="ED3:ED7"/>
    <mergeCell ref="EE3:EE7"/>
    <mergeCell ref="DT3:DT7"/>
    <mergeCell ref="DU3:DU7"/>
    <mergeCell ref="DV3:DV7"/>
    <mergeCell ref="DW3:DW7"/>
    <mergeCell ref="DX3:DX7"/>
    <mergeCell ref="DY3:DY7"/>
    <mergeCell ref="DN3:DN7"/>
    <mergeCell ref="DO3:DO7"/>
    <mergeCell ref="DP3:DP7"/>
    <mergeCell ref="DQ3:DQ7"/>
    <mergeCell ref="DR3:DR7"/>
    <mergeCell ref="DS3:DS7"/>
    <mergeCell ref="DH3:DH7"/>
    <mergeCell ref="DI3:DI7"/>
    <mergeCell ref="DJ3:DJ7"/>
    <mergeCell ref="DK3:DK7"/>
    <mergeCell ref="DL3:DL7"/>
    <mergeCell ref="DM3:DM7"/>
    <mergeCell ref="DB3:DB7"/>
    <mergeCell ref="DC3:DC7"/>
    <mergeCell ref="DD3:DD7"/>
    <mergeCell ref="DE3:DE7"/>
    <mergeCell ref="DF3:DF7"/>
    <mergeCell ref="DG3:DG7"/>
    <mergeCell ref="CV3:CV7"/>
    <mergeCell ref="CW3:CW7"/>
    <mergeCell ref="CX3:CX7"/>
    <mergeCell ref="CY3:CY7"/>
    <mergeCell ref="CZ3:CZ7"/>
    <mergeCell ref="DA3:DA7"/>
    <mergeCell ref="CP3:CP7"/>
    <mergeCell ref="CQ3:CQ7"/>
    <mergeCell ref="CR3:CR7"/>
    <mergeCell ref="CS3:CS7"/>
    <mergeCell ref="CT3:CT7"/>
    <mergeCell ref="CU3:CU7"/>
    <mergeCell ref="CJ3:CJ7"/>
    <mergeCell ref="CK3:CK7"/>
    <mergeCell ref="CL3:CL7"/>
    <mergeCell ref="CM3:CM7"/>
    <mergeCell ref="CN3:CN7"/>
    <mergeCell ref="CO3:CO7"/>
    <mergeCell ref="CD3:CD7"/>
    <mergeCell ref="CE3:CE7"/>
    <mergeCell ref="CF3:CF7"/>
    <mergeCell ref="CG3:CG7"/>
    <mergeCell ref="CH3:CH7"/>
    <mergeCell ref="CI3:CI7"/>
    <mergeCell ref="BX3:BX7"/>
    <mergeCell ref="BY3:BY7"/>
    <mergeCell ref="BZ3:BZ7"/>
    <mergeCell ref="CA3:CA7"/>
    <mergeCell ref="CB3:CB7"/>
    <mergeCell ref="CC3:CC7"/>
    <mergeCell ref="BR3:BR7"/>
    <mergeCell ref="BS3:BS7"/>
    <mergeCell ref="BT3:BT7"/>
    <mergeCell ref="BU3:BU7"/>
    <mergeCell ref="BV3:BV7"/>
    <mergeCell ref="BW3:BW7"/>
    <mergeCell ref="BL3:BL7"/>
    <mergeCell ref="BM3:BM7"/>
    <mergeCell ref="BN3:BN7"/>
    <mergeCell ref="BO3:BO7"/>
    <mergeCell ref="BP3:BP7"/>
    <mergeCell ref="BQ3:BQ7"/>
    <mergeCell ref="BF3:BF7"/>
    <mergeCell ref="BG3:BG7"/>
    <mergeCell ref="BH3:BH7"/>
    <mergeCell ref="BI3:BI7"/>
    <mergeCell ref="BJ3:BJ7"/>
    <mergeCell ref="BK3:BK7"/>
    <mergeCell ref="AZ3:AZ7"/>
    <mergeCell ref="BA3:BA7"/>
    <mergeCell ref="BB3:BB7"/>
    <mergeCell ref="BC3:BC7"/>
    <mergeCell ref="BD3:BD7"/>
    <mergeCell ref="BE3:BE7"/>
    <mergeCell ref="AT3:AT7"/>
    <mergeCell ref="AU3:AU7"/>
    <mergeCell ref="AV3:AV7"/>
    <mergeCell ref="AW3:AW7"/>
    <mergeCell ref="AX3:AX7"/>
    <mergeCell ref="AY3:AY7"/>
    <mergeCell ref="AN3:AN7"/>
    <mergeCell ref="AO3:AO7"/>
    <mergeCell ref="AP3:AP7"/>
    <mergeCell ref="AQ3:AQ7"/>
    <mergeCell ref="AR3:AR7"/>
    <mergeCell ref="AS3:AS7"/>
    <mergeCell ref="AH3:AH7"/>
    <mergeCell ref="AI3:AI7"/>
    <mergeCell ref="AJ3:AJ7"/>
    <mergeCell ref="AK3:AK7"/>
    <mergeCell ref="AL3:AL7"/>
    <mergeCell ref="AM3:AM7"/>
    <mergeCell ref="AB3:AB7"/>
    <mergeCell ref="AC3:AC7"/>
    <mergeCell ref="AD3:AD7"/>
    <mergeCell ref="AE3:AE7"/>
    <mergeCell ref="AF3:AF7"/>
    <mergeCell ref="AG3:AG7"/>
    <mergeCell ref="V3:V7"/>
    <mergeCell ref="W3:W7"/>
    <mergeCell ref="X3:X7"/>
    <mergeCell ref="Y3:Y7"/>
    <mergeCell ref="Z3:Z7"/>
    <mergeCell ref="AA3:AA7"/>
    <mergeCell ref="P3:P7"/>
    <mergeCell ref="Q3:Q7"/>
    <mergeCell ref="R3:R7"/>
    <mergeCell ref="S3:S7"/>
    <mergeCell ref="T3:T7"/>
    <mergeCell ref="U3:U7"/>
    <mergeCell ref="J3:J7"/>
    <mergeCell ref="K3:K7"/>
    <mergeCell ref="L3:L7"/>
    <mergeCell ref="M3:M7"/>
    <mergeCell ref="N3:N7"/>
    <mergeCell ref="O3:O7"/>
    <mergeCell ref="HB2:HD2"/>
    <mergeCell ref="A3:A7"/>
    <mergeCell ref="B3:B7"/>
    <mergeCell ref="C3:C7"/>
    <mergeCell ref="D3:D7"/>
    <mergeCell ref="E3:E7"/>
    <mergeCell ref="F3:F7"/>
    <mergeCell ref="G3:G7"/>
    <mergeCell ref="H3:H7"/>
    <mergeCell ref="I3:I7"/>
    <mergeCell ref="GJ2:GL2"/>
    <mergeCell ref="GM2:GO2"/>
    <mergeCell ref="GP2:GR2"/>
    <mergeCell ref="GS2:GU2"/>
    <mergeCell ref="GV2:GX2"/>
    <mergeCell ref="GY2:HA2"/>
    <mergeCell ref="FR2:FT2"/>
    <mergeCell ref="FU2:FW2"/>
    <mergeCell ref="FX2:FZ2"/>
    <mergeCell ref="GA2:GC2"/>
    <mergeCell ref="GD2:GF2"/>
    <mergeCell ref="GG2:GI2"/>
    <mergeCell ref="EZ2:FB2"/>
    <mergeCell ref="FC2:FE2"/>
    <mergeCell ref="FF2:FH2"/>
    <mergeCell ref="FI2:FK2"/>
    <mergeCell ref="FL2:FN2"/>
    <mergeCell ref="FO2:FQ2"/>
    <mergeCell ref="EH2:EJ2"/>
    <mergeCell ref="EK2:EM2"/>
    <mergeCell ref="EN2:EP2"/>
    <mergeCell ref="EQ2:ES2"/>
    <mergeCell ref="ET2:EV2"/>
    <mergeCell ref="EW2:EY2"/>
    <mergeCell ref="DP2:DR2"/>
    <mergeCell ref="DS2:DU2"/>
    <mergeCell ref="DV2:DX2"/>
    <mergeCell ref="DY2:EA2"/>
    <mergeCell ref="EB2:ED2"/>
    <mergeCell ref="EE2:EG2"/>
    <mergeCell ref="CX2:CZ2"/>
    <mergeCell ref="DA2:DC2"/>
    <mergeCell ref="DD2:DF2"/>
    <mergeCell ref="DG2:DI2"/>
    <mergeCell ref="DJ2:DL2"/>
    <mergeCell ref="DM2:DO2"/>
    <mergeCell ref="CF2:CH2"/>
    <mergeCell ref="CI2:CK2"/>
    <mergeCell ref="CL2:CN2"/>
    <mergeCell ref="CO2:CQ2"/>
    <mergeCell ref="CR2:CT2"/>
    <mergeCell ref="CU2:CW2"/>
    <mergeCell ref="BN2:BP2"/>
    <mergeCell ref="BQ2:BS2"/>
    <mergeCell ref="BT2:BV2"/>
    <mergeCell ref="BW2:BY2"/>
    <mergeCell ref="BZ2:CB2"/>
    <mergeCell ref="CC2:CE2"/>
    <mergeCell ref="AV2:AX2"/>
    <mergeCell ref="AY2:BA2"/>
    <mergeCell ref="BB2:BD2"/>
    <mergeCell ref="BE2:BG2"/>
    <mergeCell ref="BH2:BJ2"/>
    <mergeCell ref="BK2:BM2"/>
    <mergeCell ref="AD2:AF2"/>
    <mergeCell ref="AG2:AI2"/>
    <mergeCell ref="AJ2:AL2"/>
    <mergeCell ref="AM2:AO2"/>
    <mergeCell ref="AP2:AR2"/>
    <mergeCell ref="AS2:AU2"/>
    <mergeCell ref="B1:GJ1"/>
    <mergeCell ref="C2:E2"/>
    <mergeCell ref="F2:H2"/>
    <mergeCell ref="I2:K2"/>
    <mergeCell ref="L2:N2"/>
    <mergeCell ref="O2:Q2"/>
    <mergeCell ref="R2:T2"/>
    <mergeCell ref="U2:W2"/>
    <mergeCell ref="X2:Z2"/>
    <mergeCell ref="AA2:AC2"/>
  </mergeCells>
  <printOptions gridLines="1"/>
  <pageMargins left="0" right="0" top="0.35433070866141736" bottom="0" header="0.31496062992125984" footer="0.31496062992125984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Налоговые</vt:lpstr>
      <vt:lpstr>Неналоговые</vt:lpstr>
      <vt:lpstr>Налоговые!Заголовки_для_печати</vt:lpstr>
      <vt:lpstr>Неналоговые!Заголовки_для_печати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Гусева Людмила Павловна</dc:creator>
  <cp:lastModifiedBy>Гусева Людмила Павловна</cp:lastModifiedBy>
  <dcterms:created xsi:type="dcterms:W3CDTF">2025-07-29T12:16:59Z</dcterms:created>
  <dcterms:modified xsi:type="dcterms:W3CDTF">2025-07-29T12:24:58Z</dcterms:modified>
</cp:coreProperties>
</file>