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5\К размещению (I квартал)\"/>
    </mc:Choice>
  </mc:AlternateContent>
  <bookViews>
    <workbookView xWindow="0" yWindow="0" windowWidth="28800" windowHeight="12135"/>
  </bookViews>
  <sheets>
    <sheet name="на 01.04.2025" sheetId="3" r:id="rId1"/>
  </sheets>
  <definedNames>
    <definedName name="ExternalData_1" localSheetId="0">'на 01.04.2025'!$A$6:$B$143</definedName>
    <definedName name="_xlnm.Print_Titles" localSheetId="0">'на 01.04.2025'!$B:$B,'на 01.04.2025'!$3:$4</definedName>
    <definedName name="_xlnm.Print_Area" localSheetId="0">'на 01.04.2025'!$A$3:$DZ$145</definedName>
  </definedNames>
  <calcPr calcId="152511"/>
</workbook>
</file>

<file path=xl/calcChain.xml><?xml version="1.0" encoding="utf-8"?>
<calcChain xmlns="http://schemas.openxmlformats.org/spreadsheetml/2006/main">
  <c r="DS101" i="3" l="1"/>
  <c r="DS145" i="3"/>
  <c r="DS144" i="3"/>
  <c r="AJ123" i="3"/>
  <c r="H140" i="3" l="1"/>
  <c r="I140" i="3"/>
  <c r="H141" i="3"/>
  <c r="I141" i="3"/>
  <c r="H142" i="3"/>
  <c r="I142" i="3"/>
  <c r="I139" i="3"/>
  <c r="H139" i="3"/>
  <c r="H133" i="3"/>
  <c r="I133" i="3"/>
  <c r="H134" i="3"/>
  <c r="I134" i="3"/>
  <c r="H135" i="3"/>
  <c r="I135" i="3"/>
  <c r="H136" i="3"/>
  <c r="I136" i="3"/>
  <c r="H137" i="3"/>
  <c r="I137" i="3"/>
  <c r="I132" i="3"/>
  <c r="H132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I123" i="3"/>
  <c r="H123" i="3"/>
  <c r="H117" i="3"/>
  <c r="I117" i="3"/>
  <c r="H118" i="3"/>
  <c r="I118" i="3"/>
  <c r="H119" i="3"/>
  <c r="I119" i="3"/>
  <c r="H120" i="3"/>
  <c r="I120" i="3"/>
  <c r="H121" i="3"/>
  <c r="I121" i="3"/>
  <c r="I116" i="3"/>
  <c r="H116" i="3"/>
  <c r="H110" i="3"/>
  <c r="I110" i="3"/>
  <c r="H111" i="3"/>
  <c r="I111" i="3"/>
  <c r="H112" i="3"/>
  <c r="I112" i="3"/>
  <c r="H113" i="3"/>
  <c r="I113" i="3"/>
  <c r="H114" i="3"/>
  <c r="I114" i="3"/>
  <c r="I109" i="3"/>
  <c r="H109" i="3"/>
  <c r="H103" i="3"/>
  <c r="I103" i="3"/>
  <c r="H104" i="3"/>
  <c r="I104" i="3"/>
  <c r="H105" i="3"/>
  <c r="I105" i="3"/>
  <c r="H106" i="3"/>
  <c r="I106" i="3"/>
  <c r="H107" i="3"/>
  <c r="I107" i="3"/>
  <c r="I102" i="3"/>
  <c r="H102" i="3"/>
  <c r="H98" i="3"/>
  <c r="I98" i="3"/>
  <c r="H99" i="3"/>
  <c r="I99" i="3"/>
  <c r="H100" i="3"/>
  <c r="I100" i="3"/>
  <c r="I97" i="3"/>
  <c r="H97" i="3"/>
  <c r="H92" i="3"/>
  <c r="I92" i="3"/>
  <c r="H93" i="3"/>
  <c r="I93" i="3"/>
  <c r="H94" i="3"/>
  <c r="I94" i="3"/>
  <c r="H95" i="3"/>
  <c r="I95" i="3"/>
  <c r="I91" i="3"/>
  <c r="H91" i="3"/>
  <c r="H86" i="3"/>
  <c r="I86" i="3"/>
  <c r="H87" i="3"/>
  <c r="I87" i="3"/>
  <c r="H88" i="3"/>
  <c r="I88" i="3"/>
  <c r="H89" i="3"/>
  <c r="I89" i="3"/>
  <c r="I85" i="3"/>
  <c r="H85" i="3"/>
  <c r="H82" i="3"/>
  <c r="I82" i="3"/>
  <c r="H83" i="3"/>
  <c r="I83" i="3"/>
  <c r="I81" i="3"/>
  <c r="H81" i="3"/>
  <c r="H77" i="3"/>
  <c r="I77" i="3"/>
  <c r="H78" i="3"/>
  <c r="I78" i="3"/>
  <c r="H79" i="3"/>
  <c r="I79" i="3"/>
  <c r="I76" i="3"/>
  <c r="H76" i="3"/>
  <c r="H71" i="3"/>
  <c r="I71" i="3"/>
  <c r="K71" i="3" s="1"/>
  <c r="H72" i="3"/>
  <c r="I72" i="3"/>
  <c r="H73" i="3"/>
  <c r="I73" i="3"/>
  <c r="H74" i="3"/>
  <c r="I74" i="3"/>
  <c r="I70" i="3"/>
  <c r="H70" i="3"/>
  <c r="H65" i="3"/>
  <c r="I65" i="3"/>
  <c r="H66" i="3"/>
  <c r="I66" i="3"/>
  <c r="H67" i="3"/>
  <c r="I67" i="3"/>
  <c r="H68" i="3"/>
  <c r="I68" i="3"/>
  <c r="I64" i="3"/>
  <c r="H64" i="3"/>
  <c r="H58" i="3"/>
  <c r="I58" i="3"/>
  <c r="H59" i="3"/>
  <c r="I59" i="3"/>
  <c r="H60" i="3"/>
  <c r="I60" i="3"/>
  <c r="H61" i="3"/>
  <c r="I61" i="3"/>
  <c r="H62" i="3"/>
  <c r="I62" i="3"/>
  <c r="I57" i="3"/>
  <c r="H57" i="3"/>
  <c r="H50" i="3"/>
  <c r="I50" i="3"/>
  <c r="H51" i="3"/>
  <c r="I51" i="3"/>
  <c r="H52" i="3"/>
  <c r="I52" i="3"/>
  <c r="H53" i="3"/>
  <c r="I53" i="3"/>
  <c r="H54" i="3"/>
  <c r="I54" i="3"/>
  <c r="H55" i="3"/>
  <c r="I55" i="3"/>
  <c r="I49" i="3"/>
  <c r="H49" i="3"/>
  <c r="H44" i="3"/>
  <c r="I44" i="3"/>
  <c r="H45" i="3"/>
  <c r="I45" i="3"/>
  <c r="H46" i="3"/>
  <c r="I46" i="3"/>
  <c r="H47" i="3"/>
  <c r="I47" i="3"/>
  <c r="I43" i="3"/>
  <c r="H43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I31" i="3"/>
  <c r="H31" i="3"/>
  <c r="H26" i="3"/>
  <c r="I26" i="3"/>
  <c r="H27" i="3"/>
  <c r="I27" i="3"/>
  <c r="H28" i="3"/>
  <c r="I28" i="3"/>
  <c r="H29" i="3"/>
  <c r="I29" i="3"/>
  <c r="I25" i="3"/>
  <c r="H25" i="3"/>
  <c r="H20" i="3"/>
  <c r="I20" i="3"/>
  <c r="H21" i="3"/>
  <c r="I21" i="3"/>
  <c r="H22" i="3"/>
  <c r="I22" i="3"/>
  <c r="H23" i="3"/>
  <c r="I23" i="3"/>
  <c r="I19" i="3"/>
  <c r="H19" i="3"/>
  <c r="H13" i="3"/>
  <c r="I13" i="3"/>
  <c r="H14" i="3"/>
  <c r="I14" i="3"/>
  <c r="H15" i="3"/>
  <c r="I15" i="3"/>
  <c r="H16" i="3"/>
  <c r="I16" i="3"/>
  <c r="H17" i="3"/>
  <c r="I17" i="3"/>
  <c r="I12" i="3"/>
  <c r="H12" i="3"/>
  <c r="H8" i="3"/>
  <c r="I8" i="3"/>
  <c r="H9" i="3"/>
  <c r="I9" i="3"/>
  <c r="H10" i="3"/>
  <c r="I10" i="3"/>
  <c r="I7" i="3"/>
  <c r="H7" i="3"/>
  <c r="X145" i="3"/>
  <c r="Z145" i="3" s="1"/>
  <c r="W145" i="3"/>
  <c r="X144" i="3"/>
  <c r="W144" i="3"/>
  <c r="X138" i="3"/>
  <c r="Z138" i="3" s="1"/>
  <c r="W138" i="3"/>
  <c r="X131" i="3"/>
  <c r="Z131" i="3" s="1"/>
  <c r="W131" i="3"/>
  <c r="X122" i="3"/>
  <c r="W122" i="3"/>
  <c r="X115" i="3"/>
  <c r="W115" i="3"/>
  <c r="X108" i="3"/>
  <c r="Z108" i="3" s="1"/>
  <c r="W108" i="3"/>
  <c r="X101" i="3"/>
  <c r="Z101" i="3" s="1"/>
  <c r="W101" i="3"/>
  <c r="X96" i="3"/>
  <c r="Z96" i="3" s="1"/>
  <c r="W96" i="3"/>
  <c r="X90" i="3"/>
  <c r="W90" i="3"/>
  <c r="X84" i="3"/>
  <c r="W84" i="3"/>
  <c r="X80" i="3"/>
  <c r="Z80" i="3" s="1"/>
  <c r="W80" i="3"/>
  <c r="X75" i="3"/>
  <c r="Z75" i="3" s="1"/>
  <c r="W75" i="3"/>
  <c r="X69" i="3"/>
  <c r="W69" i="3"/>
  <c r="X63" i="3"/>
  <c r="Z63" i="3" s="1"/>
  <c r="W63" i="3"/>
  <c r="X56" i="3"/>
  <c r="Z56" i="3" s="1"/>
  <c r="W56" i="3"/>
  <c r="X48" i="3"/>
  <c r="Z48" i="3" s="1"/>
  <c r="W48" i="3"/>
  <c r="X42" i="3"/>
  <c r="W42" i="3"/>
  <c r="X30" i="3"/>
  <c r="Z30" i="3" s="1"/>
  <c r="W30" i="3"/>
  <c r="X24" i="3"/>
  <c r="Z24" i="3" s="1"/>
  <c r="W24" i="3"/>
  <c r="X18" i="3"/>
  <c r="Z18" i="3" s="1"/>
  <c r="W18" i="3"/>
  <c r="X11" i="3"/>
  <c r="W11" i="3"/>
  <c r="X6" i="3"/>
  <c r="Z6" i="3" s="1"/>
  <c r="W6" i="3"/>
  <c r="AA145" i="3"/>
  <c r="AA144" i="3"/>
  <c r="AA143" i="3"/>
  <c r="AA142" i="3"/>
  <c r="Z142" i="3"/>
  <c r="AA141" i="3"/>
  <c r="Z141" i="3"/>
  <c r="AA140" i="3"/>
  <c r="Z140" i="3"/>
  <c r="AA139" i="3"/>
  <c r="Z139" i="3"/>
  <c r="AA138" i="3"/>
  <c r="AA137" i="3"/>
  <c r="Z137" i="3"/>
  <c r="AA136" i="3"/>
  <c r="Z136" i="3"/>
  <c r="AA135" i="3"/>
  <c r="Z135" i="3"/>
  <c r="AA134" i="3"/>
  <c r="Z134" i="3"/>
  <c r="AA133" i="3"/>
  <c r="Z133" i="3"/>
  <c r="AA132" i="3"/>
  <c r="Z132" i="3"/>
  <c r="AA131" i="3"/>
  <c r="AA130" i="3"/>
  <c r="Z130" i="3"/>
  <c r="AA129" i="3"/>
  <c r="Z129" i="3"/>
  <c r="AA128" i="3"/>
  <c r="Z128" i="3"/>
  <c r="AA127" i="3"/>
  <c r="Z127" i="3"/>
  <c r="AA126" i="3"/>
  <c r="Z126" i="3"/>
  <c r="AA125" i="3"/>
  <c r="Z125" i="3"/>
  <c r="AA124" i="3"/>
  <c r="Z124" i="3"/>
  <c r="AA123" i="3"/>
  <c r="Z123" i="3"/>
  <c r="AA122" i="3"/>
  <c r="Z122" i="3"/>
  <c r="AA121" i="3"/>
  <c r="Z121" i="3"/>
  <c r="AA120" i="3"/>
  <c r="Z120" i="3"/>
  <c r="AA119" i="3"/>
  <c r="Z119" i="3"/>
  <c r="AA118" i="3"/>
  <c r="Z118" i="3"/>
  <c r="AA117" i="3"/>
  <c r="Z117" i="3"/>
  <c r="AA116" i="3"/>
  <c r="Z116" i="3"/>
  <c r="AA115" i="3"/>
  <c r="Z115" i="3"/>
  <c r="AA114" i="3"/>
  <c r="Z114" i="3"/>
  <c r="AA113" i="3"/>
  <c r="Z113" i="3"/>
  <c r="AA112" i="3"/>
  <c r="Z112" i="3"/>
  <c r="AA111" i="3"/>
  <c r="Z111" i="3"/>
  <c r="AA110" i="3"/>
  <c r="Z110" i="3"/>
  <c r="AA109" i="3"/>
  <c r="Z109" i="3"/>
  <c r="AA108" i="3"/>
  <c r="AA107" i="3"/>
  <c r="Z107" i="3"/>
  <c r="AA106" i="3"/>
  <c r="Z106" i="3"/>
  <c r="AA105" i="3"/>
  <c r="Z105" i="3"/>
  <c r="AA104" i="3"/>
  <c r="Z104" i="3"/>
  <c r="AA103" i="3"/>
  <c r="Z103" i="3"/>
  <c r="AA102" i="3"/>
  <c r="Z102" i="3"/>
  <c r="AA101" i="3"/>
  <c r="AA100" i="3"/>
  <c r="Z100" i="3"/>
  <c r="AA99" i="3"/>
  <c r="Z99" i="3"/>
  <c r="AA98" i="3"/>
  <c r="Z98" i="3"/>
  <c r="AA97" i="3"/>
  <c r="Z97" i="3"/>
  <c r="AA96" i="3"/>
  <c r="AA95" i="3"/>
  <c r="Z95" i="3"/>
  <c r="AA94" i="3"/>
  <c r="Z94" i="3"/>
  <c r="AA93" i="3"/>
  <c r="Z93" i="3"/>
  <c r="AA92" i="3"/>
  <c r="Z92" i="3"/>
  <c r="AA91" i="3"/>
  <c r="Z91" i="3"/>
  <c r="AA90" i="3"/>
  <c r="Z90" i="3"/>
  <c r="AA89" i="3"/>
  <c r="Z89" i="3"/>
  <c r="AA88" i="3"/>
  <c r="Z88" i="3"/>
  <c r="AA87" i="3"/>
  <c r="Z87" i="3"/>
  <c r="AA86" i="3"/>
  <c r="Z86" i="3"/>
  <c r="AA85" i="3"/>
  <c r="Z85" i="3"/>
  <c r="AA84" i="3"/>
  <c r="AA83" i="3"/>
  <c r="Z83" i="3"/>
  <c r="AA82" i="3"/>
  <c r="Z82" i="3"/>
  <c r="AA81" i="3"/>
  <c r="Z81" i="3"/>
  <c r="AA80" i="3"/>
  <c r="AA79" i="3"/>
  <c r="Z79" i="3"/>
  <c r="AA78" i="3"/>
  <c r="Z78" i="3"/>
  <c r="AA77" i="3"/>
  <c r="Z77" i="3"/>
  <c r="AA76" i="3"/>
  <c r="Z76" i="3"/>
  <c r="AA75" i="3"/>
  <c r="AA74" i="3"/>
  <c r="Z74" i="3"/>
  <c r="AA73" i="3"/>
  <c r="Z73" i="3"/>
  <c r="AA72" i="3"/>
  <c r="Z72" i="3"/>
  <c r="AA71" i="3"/>
  <c r="Z71" i="3"/>
  <c r="AA70" i="3"/>
  <c r="Z70" i="3"/>
  <c r="AA69" i="3"/>
  <c r="Z69" i="3"/>
  <c r="AA68" i="3"/>
  <c r="Z68" i="3"/>
  <c r="AA67" i="3"/>
  <c r="Z67" i="3"/>
  <c r="AA66" i="3"/>
  <c r="Z66" i="3"/>
  <c r="AA65" i="3"/>
  <c r="Z65" i="3"/>
  <c r="AA64" i="3"/>
  <c r="Z64" i="3"/>
  <c r="AA63" i="3"/>
  <c r="AA62" i="3"/>
  <c r="Z62" i="3"/>
  <c r="AA61" i="3"/>
  <c r="Z61" i="3"/>
  <c r="AA60" i="3"/>
  <c r="Z60" i="3"/>
  <c r="AA59" i="3"/>
  <c r="Z59" i="3"/>
  <c r="AA58" i="3"/>
  <c r="Z58" i="3"/>
  <c r="AA57" i="3"/>
  <c r="Z57" i="3"/>
  <c r="AA56" i="3"/>
  <c r="AA55" i="3"/>
  <c r="Z55" i="3"/>
  <c r="AA54" i="3"/>
  <c r="Z54" i="3"/>
  <c r="AA53" i="3"/>
  <c r="Z53" i="3"/>
  <c r="AA52" i="3"/>
  <c r="Z52" i="3"/>
  <c r="AA51" i="3"/>
  <c r="Z51" i="3"/>
  <c r="AA50" i="3"/>
  <c r="Z50" i="3"/>
  <c r="AA49" i="3"/>
  <c r="Z49" i="3"/>
  <c r="AA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AA29" i="3"/>
  <c r="Z29" i="3"/>
  <c r="AA28" i="3"/>
  <c r="Z28" i="3"/>
  <c r="AA27" i="3"/>
  <c r="Z27" i="3"/>
  <c r="AA26" i="3"/>
  <c r="Z26" i="3"/>
  <c r="AA25" i="3"/>
  <c r="Z25" i="3"/>
  <c r="AA24" i="3"/>
  <c r="AA23" i="3"/>
  <c r="Z23" i="3"/>
  <c r="AA22" i="3"/>
  <c r="Z22" i="3"/>
  <c r="AA21" i="3"/>
  <c r="Z21" i="3"/>
  <c r="AA20" i="3"/>
  <c r="Z20" i="3"/>
  <c r="AA19" i="3"/>
  <c r="Z19" i="3"/>
  <c r="AA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10" i="3"/>
  <c r="Z10" i="3"/>
  <c r="AA9" i="3"/>
  <c r="Z9" i="3"/>
  <c r="AA8" i="3"/>
  <c r="Z8" i="3"/>
  <c r="AA7" i="3"/>
  <c r="Z7" i="3"/>
  <c r="AA6" i="3"/>
  <c r="W143" i="3" l="1"/>
  <c r="X143" i="3"/>
  <c r="Z143" i="3" s="1"/>
  <c r="Z84" i="3"/>
  <c r="Z144" i="3"/>
  <c r="BJ73" i="3"/>
  <c r="BI74" i="3"/>
  <c r="BJ74" i="3"/>
  <c r="BI71" i="3"/>
  <c r="BJ71" i="3"/>
  <c r="AE70" i="3"/>
  <c r="AF70" i="3"/>
  <c r="AE71" i="3"/>
  <c r="AF71" i="3"/>
  <c r="AE72" i="3"/>
  <c r="AF72" i="3"/>
  <c r="AZ52" i="3"/>
  <c r="AJ12" i="3"/>
  <c r="CD50" i="3"/>
  <c r="CD51" i="3"/>
  <c r="CD52" i="3"/>
  <c r="CD53" i="3"/>
  <c r="CD54" i="3"/>
  <c r="CD55" i="3"/>
  <c r="CC55" i="3"/>
  <c r="CC50" i="3"/>
  <c r="CC51" i="3"/>
  <c r="CC52" i="3"/>
  <c r="CC53" i="3"/>
  <c r="BT49" i="3"/>
  <c r="BT50" i="3"/>
  <c r="BT51" i="3"/>
  <c r="BT52" i="3"/>
  <c r="BS50" i="3"/>
  <c r="BS51" i="3"/>
  <c r="BS52" i="3"/>
  <c r="BD49" i="3"/>
  <c r="BJ35" i="3"/>
  <c r="BJ36" i="3"/>
  <c r="BJ37" i="3"/>
  <c r="BJ38" i="3"/>
  <c r="BJ39" i="3"/>
  <c r="BI36" i="3"/>
  <c r="BI37" i="3"/>
  <c r="BI38" i="3"/>
  <c r="BI39" i="3"/>
  <c r="BI40" i="3"/>
  <c r="BI41" i="3"/>
  <c r="DP140" i="3"/>
  <c r="DP141" i="3"/>
  <c r="DP142" i="3"/>
  <c r="DP139" i="3"/>
  <c r="DP133" i="3"/>
  <c r="DP134" i="3"/>
  <c r="DP135" i="3"/>
  <c r="DP136" i="3"/>
  <c r="DP137" i="3"/>
  <c r="DP132" i="3"/>
  <c r="DP124" i="3"/>
  <c r="DP125" i="3"/>
  <c r="DP126" i="3"/>
  <c r="DP127" i="3"/>
  <c r="DP128" i="3"/>
  <c r="DP129" i="3"/>
  <c r="DP130" i="3"/>
  <c r="DP123" i="3"/>
  <c r="DP117" i="3"/>
  <c r="DP118" i="3"/>
  <c r="DP119" i="3"/>
  <c r="DP120" i="3"/>
  <c r="DP121" i="3"/>
  <c r="DP116" i="3"/>
  <c r="DP110" i="3"/>
  <c r="DP111" i="3"/>
  <c r="DP112" i="3"/>
  <c r="DP113" i="3"/>
  <c r="DP114" i="3"/>
  <c r="DP109" i="3"/>
  <c r="DP103" i="3"/>
  <c r="DP104" i="3"/>
  <c r="DP105" i="3"/>
  <c r="DP106" i="3"/>
  <c r="DP107" i="3"/>
  <c r="DP102" i="3"/>
  <c r="DP98" i="3"/>
  <c r="DP99" i="3"/>
  <c r="DP100" i="3"/>
  <c r="DP97" i="3"/>
  <c r="DP92" i="3"/>
  <c r="DP93" i="3"/>
  <c r="DP94" i="3"/>
  <c r="DP95" i="3"/>
  <c r="DP91" i="3"/>
  <c r="DP88" i="3"/>
  <c r="DP89" i="3"/>
  <c r="DP85" i="3"/>
  <c r="DP82" i="3"/>
  <c r="DP83" i="3"/>
  <c r="DP81" i="3"/>
  <c r="DP77" i="3"/>
  <c r="DP78" i="3"/>
  <c r="DP79" i="3"/>
  <c r="DP76" i="3"/>
  <c r="DP71" i="3"/>
  <c r="DP72" i="3"/>
  <c r="DP73" i="3"/>
  <c r="DP74" i="3"/>
  <c r="DP70" i="3"/>
  <c r="DP65" i="3"/>
  <c r="DP66" i="3"/>
  <c r="DP67" i="3"/>
  <c r="DP68" i="3"/>
  <c r="DP64" i="3"/>
  <c r="DP58" i="3"/>
  <c r="DP59" i="3"/>
  <c r="DP60" i="3"/>
  <c r="DP61" i="3"/>
  <c r="DP62" i="3"/>
  <c r="DP57" i="3"/>
  <c r="DP20" i="3"/>
  <c r="DP21" i="3"/>
  <c r="DP22" i="3"/>
  <c r="DP23" i="3"/>
  <c r="DP19" i="3"/>
  <c r="DP13" i="3"/>
  <c r="DP14" i="3"/>
  <c r="DP15" i="3"/>
  <c r="DP16" i="3"/>
  <c r="DP17" i="3"/>
  <c r="DP12" i="3"/>
  <c r="DP8" i="3"/>
  <c r="DP9" i="3"/>
  <c r="DP10" i="3"/>
  <c r="DP7" i="3"/>
  <c r="DP51" i="3"/>
  <c r="DP52" i="3"/>
  <c r="DP53" i="3"/>
  <c r="DP54" i="3"/>
  <c r="DP55" i="3"/>
  <c r="DP49" i="3"/>
  <c r="DP44" i="3"/>
  <c r="DP45" i="3"/>
  <c r="DP46" i="3"/>
  <c r="DP47" i="3"/>
  <c r="DP43" i="3"/>
  <c r="DP32" i="3"/>
  <c r="DP33" i="3"/>
  <c r="DP34" i="3"/>
  <c r="DP35" i="3"/>
  <c r="DP36" i="3"/>
  <c r="DP40" i="3"/>
  <c r="DP31" i="3"/>
  <c r="DP27" i="3"/>
  <c r="DP28" i="3"/>
  <c r="DP29" i="3"/>
  <c r="DP26" i="3"/>
  <c r="DL25" i="3"/>
  <c r="DL26" i="3"/>
  <c r="DL27" i="3"/>
  <c r="DL28" i="3"/>
  <c r="AE21" i="3"/>
  <c r="AE19" i="3"/>
  <c r="AZ111" i="3" l="1"/>
  <c r="DO145" i="3"/>
  <c r="DN145" i="3"/>
  <c r="DO144" i="3"/>
  <c r="DN144" i="3"/>
  <c r="DN138" i="3"/>
  <c r="DP138" i="3" s="1"/>
  <c r="DN131" i="3"/>
  <c r="DP131" i="3" s="1"/>
  <c r="DN122" i="3"/>
  <c r="DP122" i="3" s="1"/>
  <c r="DN115" i="3"/>
  <c r="DP115" i="3" s="1"/>
  <c r="DN108" i="3"/>
  <c r="DP108" i="3" s="1"/>
  <c r="DN101" i="3"/>
  <c r="DP101" i="3" s="1"/>
  <c r="DN96" i="3"/>
  <c r="DP96" i="3" s="1"/>
  <c r="DN90" i="3"/>
  <c r="DP90" i="3" s="1"/>
  <c r="DN84" i="3"/>
  <c r="DN80" i="3"/>
  <c r="DP80" i="3" s="1"/>
  <c r="DN75" i="3"/>
  <c r="DP75" i="3" s="1"/>
  <c r="DN69" i="3"/>
  <c r="DP69" i="3" s="1"/>
  <c r="DN63" i="3"/>
  <c r="DP63" i="3" s="1"/>
  <c r="DN56" i="3"/>
  <c r="DP56" i="3" s="1"/>
  <c r="DN48" i="3"/>
  <c r="DN42" i="3"/>
  <c r="DP42" i="3" s="1"/>
  <c r="DN30" i="3"/>
  <c r="DN24" i="3"/>
  <c r="DP24" i="3" s="1"/>
  <c r="DN18" i="3"/>
  <c r="DP18" i="3" s="1"/>
  <c r="DN11" i="3"/>
  <c r="DP11" i="3" s="1"/>
  <c r="DO143" i="3"/>
  <c r="DN6" i="3"/>
  <c r="DP6" i="3" s="1"/>
  <c r="CN142" i="3"/>
  <c r="CN141" i="3"/>
  <c r="CN140" i="3"/>
  <c r="CN137" i="3"/>
  <c r="CN136" i="3"/>
  <c r="CN135" i="3"/>
  <c r="CN134" i="3"/>
  <c r="CN133" i="3"/>
  <c r="CN130" i="3"/>
  <c r="CN129" i="3"/>
  <c r="CN127" i="3"/>
  <c r="CN126" i="3"/>
  <c r="CN125" i="3"/>
  <c r="CN124" i="3"/>
  <c r="CN123" i="3"/>
  <c r="CN121" i="3"/>
  <c r="CN120" i="3"/>
  <c r="CN119" i="3"/>
  <c r="CN118" i="3"/>
  <c r="CN117" i="3"/>
  <c r="CN114" i="3"/>
  <c r="CN113" i="3"/>
  <c r="CN112" i="3"/>
  <c r="CN111" i="3"/>
  <c r="CN110" i="3"/>
  <c r="CN107" i="3"/>
  <c r="CN106" i="3"/>
  <c r="CN105" i="3"/>
  <c r="CN104" i="3"/>
  <c r="CN103" i="3"/>
  <c r="CN100" i="3"/>
  <c r="CN98" i="3"/>
  <c r="CN95" i="3"/>
  <c r="CN94" i="3"/>
  <c r="CN93" i="3"/>
  <c r="CN92" i="3"/>
  <c r="CN89" i="3"/>
  <c r="CN88" i="3"/>
  <c r="CN87" i="3"/>
  <c r="CN85" i="3"/>
  <c r="CN82" i="3"/>
  <c r="CN79" i="3"/>
  <c r="CN78" i="3"/>
  <c r="CN77" i="3"/>
  <c r="CN74" i="3"/>
  <c r="CN73" i="3"/>
  <c r="CN72" i="3"/>
  <c r="CN71" i="3"/>
  <c r="CN68" i="3"/>
  <c r="CN67" i="3"/>
  <c r="CN66" i="3"/>
  <c r="CN65" i="3"/>
  <c r="CN62" i="3"/>
  <c r="CN61" i="3"/>
  <c r="CN60" i="3"/>
  <c r="CN59" i="3"/>
  <c r="CN58" i="3"/>
  <c r="CN55" i="3"/>
  <c r="CN54" i="3"/>
  <c r="CN53" i="3"/>
  <c r="CN52" i="3"/>
  <c r="CN51" i="3"/>
  <c r="CN50" i="3"/>
  <c r="CN47" i="3"/>
  <c r="CN46" i="3"/>
  <c r="CN45" i="3"/>
  <c r="CN44" i="3"/>
  <c r="CN41" i="3"/>
  <c r="CN40" i="3"/>
  <c r="CN39" i="3"/>
  <c r="CN38" i="3"/>
  <c r="CN37" i="3"/>
  <c r="CN36" i="3"/>
  <c r="CN34" i="3"/>
  <c r="CN33" i="3"/>
  <c r="CN32" i="3"/>
  <c r="CN31" i="3"/>
  <c r="CN29" i="3"/>
  <c r="CN28" i="3"/>
  <c r="CN27" i="3"/>
  <c r="CN26" i="3"/>
  <c r="CN23" i="3"/>
  <c r="CN22" i="3"/>
  <c r="CN21" i="3"/>
  <c r="CN17" i="3"/>
  <c r="CN16" i="3"/>
  <c r="CN15" i="3"/>
  <c r="CN10" i="3"/>
  <c r="CN8" i="3"/>
  <c r="CN7" i="3"/>
  <c r="AZ137" i="3"/>
  <c r="AZ134" i="3"/>
  <c r="AZ133" i="3"/>
  <c r="AZ125" i="3"/>
  <c r="AZ124" i="3"/>
  <c r="AZ112" i="3"/>
  <c r="AZ110" i="3"/>
  <c r="AZ74" i="3"/>
  <c r="AZ72" i="3"/>
  <c r="AZ60" i="3"/>
  <c r="AZ22" i="3"/>
  <c r="DX145" i="3"/>
  <c r="DW145" i="3"/>
  <c r="DV145" i="3"/>
  <c r="DX144" i="3"/>
  <c r="DW144" i="3"/>
  <c r="DV144" i="3"/>
  <c r="DZ142" i="3"/>
  <c r="DY142" i="3"/>
  <c r="DZ141" i="3"/>
  <c r="DY141" i="3"/>
  <c r="DZ140" i="3"/>
  <c r="DY140" i="3"/>
  <c r="DZ139" i="3"/>
  <c r="DY139" i="3"/>
  <c r="DW138" i="3"/>
  <c r="DV138" i="3"/>
  <c r="DZ137" i="3"/>
  <c r="DY137" i="3"/>
  <c r="DZ136" i="3"/>
  <c r="DY136" i="3"/>
  <c r="DZ135" i="3"/>
  <c r="DY135" i="3"/>
  <c r="DZ134" i="3"/>
  <c r="DY134" i="3"/>
  <c r="DZ133" i="3"/>
  <c r="DY133" i="3"/>
  <c r="DZ132" i="3"/>
  <c r="DY132" i="3"/>
  <c r="DW131" i="3"/>
  <c r="DZ131" i="3" s="1"/>
  <c r="DV131" i="3"/>
  <c r="DZ130" i="3"/>
  <c r="DY130" i="3"/>
  <c r="DZ129" i="3"/>
  <c r="DY129" i="3"/>
  <c r="DZ128" i="3"/>
  <c r="DY128" i="3"/>
  <c r="DZ127" i="3"/>
  <c r="DY127" i="3"/>
  <c r="DZ126" i="3"/>
  <c r="DY126" i="3"/>
  <c r="DZ125" i="3"/>
  <c r="DY125" i="3"/>
  <c r="DZ124" i="3"/>
  <c r="DY124" i="3"/>
  <c r="DZ123" i="3"/>
  <c r="DY123" i="3"/>
  <c r="DZ122" i="3"/>
  <c r="DW122" i="3"/>
  <c r="DY122" i="3" s="1"/>
  <c r="DV122" i="3"/>
  <c r="DZ121" i="3"/>
  <c r="DY121" i="3"/>
  <c r="DZ120" i="3"/>
  <c r="DY120" i="3"/>
  <c r="DZ119" i="3"/>
  <c r="DY119" i="3"/>
  <c r="DZ118" i="3"/>
  <c r="DY118" i="3"/>
  <c r="DZ117" i="3"/>
  <c r="DY117" i="3"/>
  <c r="DZ116" i="3"/>
  <c r="DY116" i="3"/>
  <c r="DW115" i="3"/>
  <c r="DV115" i="3"/>
  <c r="DZ114" i="3"/>
  <c r="DY114" i="3"/>
  <c r="DZ113" i="3"/>
  <c r="DY113" i="3"/>
  <c r="DZ112" i="3"/>
  <c r="DY112" i="3"/>
  <c r="DZ111" i="3"/>
  <c r="DY111" i="3"/>
  <c r="DZ110" i="3"/>
  <c r="DY110" i="3"/>
  <c r="DZ109" i="3"/>
  <c r="DY109" i="3"/>
  <c r="DZ108" i="3"/>
  <c r="DW108" i="3"/>
  <c r="DY108" i="3" s="1"/>
  <c r="DV108" i="3"/>
  <c r="DZ107" i="3"/>
  <c r="DY107" i="3"/>
  <c r="DZ106" i="3"/>
  <c r="DY106" i="3"/>
  <c r="DZ105" i="3"/>
  <c r="DY105" i="3"/>
  <c r="DZ104" i="3"/>
  <c r="DY104" i="3"/>
  <c r="DZ103" i="3"/>
  <c r="DY103" i="3"/>
  <c r="DZ102" i="3"/>
  <c r="DY102" i="3"/>
  <c r="DZ101" i="3"/>
  <c r="DW101" i="3"/>
  <c r="DY101" i="3" s="1"/>
  <c r="DV101" i="3"/>
  <c r="DZ100" i="3"/>
  <c r="DY100" i="3"/>
  <c r="DZ99" i="3"/>
  <c r="DY99" i="3"/>
  <c r="DZ98" i="3"/>
  <c r="DY98" i="3"/>
  <c r="DZ97" i="3"/>
  <c r="DY97" i="3"/>
  <c r="DZ96" i="3"/>
  <c r="DW96" i="3"/>
  <c r="DY96" i="3" s="1"/>
  <c r="DV96" i="3"/>
  <c r="DZ95" i="3"/>
  <c r="DY95" i="3"/>
  <c r="DZ94" i="3"/>
  <c r="DY94" i="3"/>
  <c r="DZ93" i="3"/>
  <c r="DY93" i="3"/>
  <c r="DZ92" i="3"/>
  <c r="DY92" i="3"/>
  <c r="DZ91" i="3"/>
  <c r="DY91" i="3"/>
  <c r="DZ90" i="3"/>
  <c r="DW90" i="3"/>
  <c r="DY90" i="3" s="1"/>
  <c r="DV90" i="3"/>
  <c r="DZ89" i="3"/>
  <c r="DY89" i="3"/>
  <c r="DZ88" i="3"/>
  <c r="DY88" i="3"/>
  <c r="DZ87" i="3"/>
  <c r="DY87" i="3"/>
  <c r="DZ86" i="3"/>
  <c r="DY86" i="3"/>
  <c r="DZ85" i="3"/>
  <c r="DY85" i="3"/>
  <c r="DZ84" i="3"/>
  <c r="DW84" i="3"/>
  <c r="DY84" i="3" s="1"/>
  <c r="DV84" i="3"/>
  <c r="DZ83" i="3"/>
  <c r="DY83" i="3"/>
  <c r="DZ82" i="3"/>
  <c r="DY82" i="3"/>
  <c r="DZ81" i="3"/>
  <c r="DY81" i="3"/>
  <c r="DZ80" i="3"/>
  <c r="DW80" i="3"/>
  <c r="DY80" i="3" s="1"/>
  <c r="DV80" i="3"/>
  <c r="DZ79" i="3"/>
  <c r="DY79" i="3"/>
  <c r="DZ78" i="3"/>
  <c r="DY78" i="3"/>
  <c r="DZ77" i="3"/>
  <c r="DY77" i="3"/>
  <c r="DZ76" i="3"/>
  <c r="DY76" i="3"/>
  <c r="DZ75" i="3"/>
  <c r="DW75" i="3"/>
  <c r="DV75" i="3"/>
  <c r="DZ74" i="3"/>
  <c r="DY74" i="3"/>
  <c r="DZ73" i="3"/>
  <c r="DY73" i="3"/>
  <c r="DZ72" i="3"/>
  <c r="DY72" i="3"/>
  <c r="DZ71" i="3"/>
  <c r="DY71" i="3"/>
  <c r="DZ70" i="3"/>
  <c r="DY70" i="3"/>
  <c r="DZ69" i="3"/>
  <c r="DW69" i="3"/>
  <c r="DY69" i="3" s="1"/>
  <c r="DV69" i="3"/>
  <c r="DZ68" i="3"/>
  <c r="DY68" i="3"/>
  <c r="DZ67" i="3"/>
  <c r="DY67" i="3"/>
  <c r="DZ66" i="3"/>
  <c r="DY66" i="3"/>
  <c r="DZ65" i="3"/>
  <c r="DY65" i="3"/>
  <c r="DZ64" i="3"/>
  <c r="DY64" i="3"/>
  <c r="DZ63" i="3"/>
  <c r="DW63" i="3"/>
  <c r="DY63" i="3" s="1"/>
  <c r="DV63" i="3"/>
  <c r="DZ62" i="3"/>
  <c r="DY62" i="3"/>
  <c r="DZ61" i="3"/>
  <c r="DY61" i="3"/>
  <c r="DZ60" i="3"/>
  <c r="DY60" i="3"/>
  <c r="DZ59" i="3"/>
  <c r="DY59" i="3"/>
  <c r="DZ58" i="3"/>
  <c r="DY58" i="3"/>
  <c r="DZ57" i="3"/>
  <c r="DY57" i="3"/>
  <c r="DZ56" i="3"/>
  <c r="DW56" i="3"/>
  <c r="DY56" i="3" s="1"/>
  <c r="DV56" i="3"/>
  <c r="DZ55" i="3"/>
  <c r="DY55" i="3"/>
  <c r="DZ54" i="3"/>
  <c r="DY54" i="3"/>
  <c r="DZ53" i="3"/>
  <c r="DY53" i="3"/>
  <c r="DZ52" i="3"/>
  <c r="DY52" i="3"/>
  <c r="DZ51" i="3"/>
  <c r="DY51" i="3"/>
  <c r="DZ50" i="3"/>
  <c r="DY50" i="3"/>
  <c r="DZ49" i="3"/>
  <c r="DY49" i="3"/>
  <c r="DZ48" i="3"/>
  <c r="DW48" i="3"/>
  <c r="DV48" i="3"/>
  <c r="DZ47" i="3"/>
  <c r="DY47" i="3"/>
  <c r="DZ46" i="3"/>
  <c r="DY46" i="3"/>
  <c r="DZ45" i="3"/>
  <c r="DY45" i="3"/>
  <c r="DZ44" i="3"/>
  <c r="DY44" i="3"/>
  <c r="DZ43" i="3"/>
  <c r="DY43" i="3"/>
  <c r="DW42" i="3"/>
  <c r="DV42" i="3"/>
  <c r="DZ41" i="3"/>
  <c r="DY41" i="3"/>
  <c r="DZ40" i="3"/>
  <c r="DY40" i="3"/>
  <c r="DZ39" i="3"/>
  <c r="DY39" i="3"/>
  <c r="DZ38" i="3"/>
  <c r="DY38" i="3"/>
  <c r="DZ37" i="3"/>
  <c r="DY37" i="3"/>
  <c r="DZ36" i="3"/>
  <c r="DY36" i="3"/>
  <c r="DZ35" i="3"/>
  <c r="DY35" i="3"/>
  <c r="DZ34" i="3"/>
  <c r="DY34" i="3"/>
  <c r="DZ33" i="3"/>
  <c r="DY33" i="3"/>
  <c r="DZ32" i="3"/>
  <c r="DY32" i="3"/>
  <c r="DZ31" i="3"/>
  <c r="DY31" i="3"/>
  <c r="DZ30" i="3"/>
  <c r="DW30" i="3"/>
  <c r="DY30" i="3" s="1"/>
  <c r="DV30" i="3"/>
  <c r="DZ29" i="3"/>
  <c r="DY29" i="3"/>
  <c r="DZ28" i="3"/>
  <c r="DY28" i="3"/>
  <c r="DZ27" i="3"/>
  <c r="DY27" i="3"/>
  <c r="DZ26" i="3"/>
  <c r="DY26" i="3"/>
  <c r="DZ25" i="3"/>
  <c r="DY25" i="3"/>
  <c r="DZ24" i="3"/>
  <c r="DW24" i="3"/>
  <c r="DV24" i="3"/>
  <c r="DZ23" i="3"/>
  <c r="DY23" i="3"/>
  <c r="DZ22" i="3"/>
  <c r="DY22" i="3"/>
  <c r="DZ21" i="3"/>
  <c r="DY21" i="3"/>
  <c r="DZ20" i="3"/>
  <c r="DY20" i="3"/>
  <c r="DZ19" i="3"/>
  <c r="DY19" i="3"/>
  <c r="DW18" i="3"/>
  <c r="DY18" i="3" s="1"/>
  <c r="DV18" i="3"/>
  <c r="DZ17" i="3"/>
  <c r="DY17" i="3"/>
  <c r="DZ16" i="3"/>
  <c r="DY16" i="3"/>
  <c r="DZ15" i="3"/>
  <c r="DY15" i="3"/>
  <c r="DZ14" i="3"/>
  <c r="DY14" i="3"/>
  <c r="DZ13" i="3"/>
  <c r="DY13" i="3"/>
  <c r="DZ12" i="3"/>
  <c r="DY12" i="3"/>
  <c r="DZ11" i="3"/>
  <c r="DW11" i="3"/>
  <c r="DY11" i="3" s="1"/>
  <c r="DV11" i="3"/>
  <c r="DZ10" i="3"/>
  <c r="DY10" i="3"/>
  <c r="DZ9" i="3"/>
  <c r="DY9" i="3"/>
  <c r="DZ8" i="3"/>
  <c r="DY8" i="3"/>
  <c r="DZ7" i="3"/>
  <c r="DY7" i="3"/>
  <c r="DZ6" i="3"/>
  <c r="DX143" i="3"/>
  <c r="DW6" i="3"/>
  <c r="DV6" i="3"/>
  <c r="DR145" i="3"/>
  <c r="DQ145" i="3"/>
  <c r="DR144" i="3"/>
  <c r="DQ144" i="3"/>
  <c r="DU142" i="3"/>
  <c r="DT142" i="3"/>
  <c r="DU141" i="3"/>
  <c r="DT141" i="3"/>
  <c r="DU140" i="3"/>
  <c r="DT140" i="3"/>
  <c r="DU139" i="3"/>
  <c r="DT139" i="3"/>
  <c r="DR138" i="3"/>
  <c r="DT138" i="3" s="1"/>
  <c r="DQ138" i="3"/>
  <c r="DU137" i="3"/>
  <c r="DT137" i="3"/>
  <c r="DU136" i="3"/>
  <c r="DT136" i="3"/>
  <c r="DU135" i="3"/>
  <c r="DT135" i="3"/>
  <c r="DU134" i="3"/>
  <c r="DT134" i="3"/>
  <c r="DU133" i="3"/>
  <c r="DT133" i="3"/>
  <c r="DU132" i="3"/>
  <c r="DT132" i="3"/>
  <c r="DU131" i="3"/>
  <c r="DR131" i="3"/>
  <c r="DT131" i="3" s="1"/>
  <c r="DQ131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U122" i="3"/>
  <c r="DR122" i="3"/>
  <c r="DT122" i="3" s="1"/>
  <c r="DQ122" i="3"/>
  <c r="DU121" i="3"/>
  <c r="DT121" i="3"/>
  <c r="DU120" i="3"/>
  <c r="DT120" i="3"/>
  <c r="DU119" i="3"/>
  <c r="DT119" i="3"/>
  <c r="DU118" i="3"/>
  <c r="DT118" i="3"/>
  <c r="DU117" i="3"/>
  <c r="DT117" i="3"/>
  <c r="DU116" i="3"/>
  <c r="DT116" i="3"/>
  <c r="DU115" i="3"/>
  <c r="DR115" i="3"/>
  <c r="DT115" i="3" s="1"/>
  <c r="DQ115" i="3"/>
  <c r="DU114" i="3"/>
  <c r="DT114" i="3"/>
  <c r="DU113" i="3"/>
  <c r="DT113" i="3"/>
  <c r="DU112" i="3"/>
  <c r="DT112" i="3"/>
  <c r="DU111" i="3"/>
  <c r="DT111" i="3"/>
  <c r="DU110" i="3"/>
  <c r="DT110" i="3"/>
  <c r="DU109" i="3"/>
  <c r="DT109" i="3"/>
  <c r="DU108" i="3"/>
  <c r="DR108" i="3"/>
  <c r="DT108" i="3" s="1"/>
  <c r="DQ108" i="3"/>
  <c r="DU107" i="3"/>
  <c r="DT107" i="3"/>
  <c r="DU106" i="3"/>
  <c r="DU105" i="3"/>
  <c r="DU104" i="3"/>
  <c r="DU103" i="3"/>
  <c r="DU102" i="3"/>
  <c r="DR101" i="3"/>
  <c r="DU101" i="3" s="1"/>
  <c r="DQ101" i="3"/>
  <c r="DU100" i="3"/>
  <c r="DT100" i="3"/>
  <c r="DU99" i="3"/>
  <c r="DT99" i="3"/>
  <c r="DU98" i="3"/>
  <c r="DT98" i="3"/>
  <c r="DU97" i="3"/>
  <c r="DT97" i="3"/>
  <c r="DU96" i="3"/>
  <c r="DT96" i="3"/>
  <c r="DR96" i="3"/>
  <c r="DQ96" i="3"/>
  <c r="DU95" i="3"/>
  <c r="DT95" i="3"/>
  <c r="DU94" i="3"/>
  <c r="DT94" i="3"/>
  <c r="DU93" i="3"/>
  <c r="DT93" i="3"/>
  <c r="DU92" i="3"/>
  <c r="DT92" i="3"/>
  <c r="DU91" i="3"/>
  <c r="DT91" i="3"/>
  <c r="DU90" i="3"/>
  <c r="DR90" i="3"/>
  <c r="DT90" i="3" s="1"/>
  <c r="DQ90" i="3"/>
  <c r="DU89" i="3"/>
  <c r="DT89" i="3"/>
  <c r="DU88" i="3"/>
  <c r="DT88" i="3"/>
  <c r="DU87" i="3"/>
  <c r="DT87" i="3"/>
  <c r="DU86" i="3"/>
  <c r="DT86" i="3"/>
  <c r="DU85" i="3"/>
  <c r="DT85" i="3"/>
  <c r="DR84" i="3"/>
  <c r="DQ84" i="3"/>
  <c r="DU83" i="3"/>
  <c r="DT83" i="3"/>
  <c r="DU82" i="3"/>
  <c r="DT82" i="3"/>
  <c r="DU81" i="3"/>
  <c r="DT81" i="3"/>
  <c r="DU80" i="3"/>
  <c r="DR80" i="3"/>
  <c r="DT80" i="3" s="1"/>
  <c r="DQ80" i="3"/>
  <c r="DU79" i="3"/>
  <c r="DT79" i="3"/>
  <c r="DU78" i="3"/>
  <c r="DT78" i="3"/>
  <c r="DU77" i="3"/>
  <c r="DT77" i="3"/>
  <c r="DU76" i="3"/>
  <c r="DT76" i="3"/>
  <c r="DU75" i="3"/>
  <c r="DR75" i="3"/>
  <c r="DT75" i="3" s="1"/>
  <c r="DQ75" i="3"/>
  <c r="DU74" i="3"/>
  <c r="DT74" i="3"/>
  <c r="DU73" i="3"/>
  <c r="DT73" i="3"/>
  <c r="DU72" i="3"/>
  <c r="DT72" i="3"/>
  <c r="DU71" i="3"/>
  <c r="DT71" i="3"/>
  <c r="DU70" i="3"/>
  <c r="DT70" i="3"/>
  <c r="DU69" i="3"/>
  <c r="DR69" i="3"/>
  <c r="DT69" i="3" s="1"/>
  <c r="DQ69" i="3"/>
  <c r="DU68" i="3"/>
  <c r="DT68" i="3"/>
  <c r="DU67" i="3"/>
  <c r="DT67" i="3"/>
  <c r="DU66" i="3"/>
  <c r="DT66" i="3"/>
  <c r="DU65" i="3"/>
  <c r="DT65" i="3"/>
  <c r="DU64" i="3"/>
  <c r="DT64" i="3"/>
  <c r="DR63" i="3"/>
  <c r="DU63" i="3" s="1"/>
  <c r="DQ63" i="3"/>
  <c r="DU62" i="3"/>
  <c r="DT62" i="3"/>
  <c r="DU61" i="3"/>
  <c r="DT61" i="3"/>
  <c r="DU60" i="3"/>
  <c r="DT60" i="3"/>
  <c r="DU59" i="3"/>
  <c r="DT59" i="3"/>
  <c r="DU58" i="3"/>
  <c r="DT58" i="3"/>
  <c r="DU57" i="3"/>
  <c r="DT57" i="3"/>
  <c r="DU56" i="3"/>
  <c r="DR56" i="3"/>
  <c r="DT56" i="3" s="1"/>
  <c r="DQ56" i="3"/>
  <c r="DU55" i="3"/>
  <c r="DT55" i="3"/>
  <c r="DU54" i="3"/>
  <c r="DT54" i="3"/>
  <c r="DU53" i="3"/>
  <c r="DT53" i="3"/>
  <c r="DU52" i="3"/>
  <c r="DT52" i="3"/>
  <c r="DU51" i="3"/>
  <c r="DT51" i="3"/>
  <c r="DU50" i="3"/>
  <c r="DT50" i="3"/>
  <c r="DU49" i="3"/>
  <c r="DT49" i="3"/>
  <c r="DU48" i="3"/>
  <c r="DR48" i="3"/>
  <c r="DT48" i="3" s="1"/>
  <c r="DQ48" i="3"/>
  <c r="DU47" i="3"/>
  <c r="DT47" i="3"/>
  <c r="DU46" i="3"/>
  <c r="DT46" i="3"/>
  <c r="DU45" i="3"/>
  <c r="DT45" i="3"/>
  <c r="DU44" i="3"/>
  <c r="DT44" i="3"/>
  <c r="DU43" i="3"/>
  <c r="DT43" i="3"/>
  <c r="DU42" i="3"/>
  <c r="DR42" i="3"/>
  <c r="DT42" i="3" s="1"/>
  <c r="DQ42" i="3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U30" i="3"/>
  <c r="DR30" i="3"/>
  <c r="DT30" i="3" s="1"/>
  <c r="DQ30" i="3"/>
  <c r="DU29" i="3"/>
  <c r="DT29" i="3"/>
  <c r="DU28" i="3"/>
  <c r="DT28" i="3"/>
  <c r="DU27" i="3"/>
  <c r="DT27" i="3"/>
  <c r="DU26" i="3"/>
  <c r="DT26" i="3"/>
  <c r="DU25" i="3"/>
  <c r="DT25" i="3"/>
  <c r="DU24" i="3"/>
  <c r="DR24" i="3"/>
  <c r="DT24" i="3" s="1"/>
  <c r="DQ24" i="3"/>
  <c r="DU23" i="3"/>
  <c r="DU22" i="3"/>
  <c r="DT22" i="3"/>
  <c r="DU21" i="3"/>
  <c r="DT21" i="3"/>
  <c r="DU20" i="3"/>
  <c r="DT20" i="3"/>
  <c r="DU19" i="3"/>
  <c r="DT19" i="3"/>
  <c r="DR18" i="3"/>
  <c r="DU18" i="3" s="1"/>
  <c r="DQ18" i="3"/>
  <c r="DU17" i="3"/>
  <c r="DT17" i="3"/>
  <c r="DU16" i="3"/>
  <c r="DT16" i="3"/>
  <c r="DU15" i="3"/>
  <c r="DT15" i="3"/>
  <c r="DU14" i="3"/>
  <c r="DT14" i="3"/>
  <c r="DU13" i="3"/>
  <c r="DT13" i="3"/>
  <c r="DU12" i="3"/>
  <c r="DT12" i="3"/>
  <c r="DR11" i="3"/>
  <c r="DQ11" i="3"/>
  <c r="DU10" i="3"/>
  <c r="DU9" i="3"/>
  <c r="DT9" i="3"/>
  <c r="DU8" i="3"/>
  <c r="DT8" i="3"/>
  <c r="DU7" i="3"/>
  <c r="DT7" i="3"/>
  <c r="DR6" i="3"/>
  <c r="DQ6" i="3"/>
  <c r="DK145" i="3"/>
  <c r="DJ145" i="3"/>
  <c r="DI145" i="3"/>
  <c r="DK144" i="3"/>
  <c r="DJ144" i="3"/>
  <c r="DI144" i="3"/>
  <c r="DM142" i="3"/>
  <c r="DL142" i="3"/>
  <c r="DM141" i="3"/>
  <c r="DL141" i="3"/>
  <c r="DM140" i="3"/>
  <c r="DL140" i="3"/>
  <c r="DM139" i="3"/>
  <c r="DL139" i="3"/>
  <c r="DM138" i="3"/>
  <c r="DJ138" i="3"/>
  <c r="DL138" i="3" s="1"/>
  <c r="DI138" i="3"/>
  <c r="DM137" i="3"/>
  <c r="DL137" i="3"/>
  <c r="DM136" i="3"/>
  <c r="DL136" i="3"/>
  <c r="DM135" i="3"/>
  <c r="DL135" i="3"/>
  <c r="DM134" i="3"/>
  <c r="DL134" i="3"/>
  <c r="DM133" i="3"/>
  <c r="DL133" i="3"/>
  <c r="DM132" i="3"/>
  <c r="DL132" i="3"/>
  <c r="DJ131" i="3"/>
  <c r="DL131" i="3" s="1"/>
  <c r="DI131" i="3"/>
  <c r="DM130" i="3"/>
  <c r="DM129" i="3"/>
  <c r="DL129" i="3"/>
  <c r="DM128" i="3"/>
  <c r="DL128" i="3"/>
  <c r="DM127" i="3"/>
  <c r="DL127" i="3"/>
  <c r="DM126" i="3"/>
  <c r="DL126" i="3"/>
  <c r="DM125" i="3"/>
  <c r="DL125" i="3"/>
  <c r="DM124" i="3"/>
  <c r="DL124" i="3"/>
  <c r="DM123" i="3"/>
  <c r="DL123" i="3"/>
  <c r="DM122" i="3"/>
  <c r="DJ122" i="3"/>
  <c r="DI122" i="3"/>
  <c r="DM121" i="3"/>
  <c r="DL121" i="3"/>
  <c r="DM120" i="3"/>
  <c r="DL120" i="3"/>
  <c r="DM119" i="3"/>
  <c r="DL119" i="3"/>
  <c r="DM118" i="3"/>
  <c r="DL118" i="3"/>
  <c r="DM117" i="3"/>
  <c r="DL117" i="3"/>
  <c r="DM116" i="3"/>
  <c r="DM115" i="3"/>
  <c r="DJ115" i="3"/>
  <c r="DI115" i="3"/>
  <c r="DM114" i="3"/>
  <c r="DL114" i="3"/>
  <c r="DM113" i="3"/>
  <c r="DL113" i="3"/>
  <c r="DM112" i="3"/>
  <c r="DL112" i="3"/>
  <c r="DM111" i="3"/>
  <c r="DL111" i="3"/>
  <c r="DM110" i="3"/>
  <c r="DL110" i="3"/>
  <c r="DM109" i="3"/>
  <c r="DL109" i="3"/>
  <c r="DM108" i="3"/>
  <c r="DJ108" i="3"/>
  <c r="DL108" i="3" s="1"/>
  <c r="DI108" i="3"/>
  <c r="DM107" i="3"/>
  <c r="DL107" i="3"/>
  <c r="DM106" i="3"/>
  <c r="DL106" i="3"/>
  <c r="DM105" i="3"/>
  <c r="DL105" i="3"/>
  <c r="DM104" i="3"/>
  <c r="DL104" i="3"/>
  <c r="DM103" i="3"/>
  <c r="DL103" i="3"/>
  <c r="DM102" i="3"/>
  <c r="DL102" i="3"/>
  <c r="DM101" i="3"/>
  <c r="DJ101" i="3"/>
  <c r="DL101" i="3" s="1"/>
  <c r="DI101" i="3"/>
  <c r="DM100" i="3"/>
  <c r="DL100" i="3"/>
  <c r="DM99" i="3"/>
  <c r="DL99" i="3"/>
  <c r="DM98" i="3"/>
  <c r="DL98" i="3"/>
  <c r="DM97" i="3"/>
  <c r="DL97" i="3"/>
  <c r="DM96" i="3"/>
  <c r="DJ96" i="3"/>
  <c r="DL96" i="3" s="1"/>
  <c r="DI96" i="3"/>
  <c r="DM95" i="3"/>
  <c r="DL95" i="3"/>
  <c r="DM94" i="3"/>
  <c r="DL94" i="3"/>
  <c r="DM93" i="3"/>
  <c r="DL93" i="3"/>
  <c r="DM92" i="3"/>
  <c r="DL92" i="3"/>
  <c r="DM91" i="3"/>
  <c r="DJ90" i="3"/>
  <c r="DI90" i="3"/>
  <c r="DM89" i="3"/>
  <c r="DL89" i="3"/>
  <c r="DM88" i="3"/>
  <c r="DL88" i="3"/>
  <c r="DM87" i="3"/>
  <c r="DL87" i="3"/>
  <c r="DM86" i="3"/>
  <c r="DL86" i="3"/>
  <c r="DM85" i="3"/>
  <c r="DL85" i="3"/>
  <c r="DJ84" i="3"/>
  <c r="DL84" i="3" s="1"/>
  <c r="DI84" i="3"/>
  <c r="DM83" i="3"/>
  <c r="DL83" i="3"/>
  <c r="DM82" i="3"/>
  <c r="DL82" i="3"/>
  <c r="DM81" i="3"/>
  <c r="DL81" i="3"/>
  <c r="DM80" i="3"/>
  <c r="DJ80" i="3"/>
  <c r="DL80" i="3" s="1"/>
  <c r="DI80" i="3"/>
  <c r="DM79" i="3"/>
  <c r="DL79" i="3"/>
  <c r="DM78" i="3"/>
  <c r="DL78" i="3"/>
  <c r="DM77" i="3"/>
  <c r="DL77" i="3"/>
  <c r="DM76" i="3"/>
  <c r="DL76" i="3"/>
  <c r="DM75" i="3"/>
  <c r="DJ75" i="3"/>
  <c r="DL75" i="3" s="1"/>
  <c r="DI75" i="3"/>
  <c r="DM74" i="3"/>
  <c r="DL74" i="3"/>
  <c r="DM73" i="3"/>
  <c r="DL73" i="3"/>
  <c r="DM72" i="3"/>
  <c r="DL72" i="3"/>
  <c r="DM71" i="3"/>
  <c r="DL71" i="3"/>
  <c r="DM70" i="3"/>
  <c r="DL70" i="3"/>
  <c r="DM69" i="3"/>
  <c r="DJ69" i="3"/>
  <c r="DL69" i="3" s="1"/>
  <c r="DI69" i="3"/>
  <c r="DM68" i="3"/>
  <c r="DL68" i="3"/>
  <c r="DM67" i="3"/>
  <c r="DL67" i="3"/>
  <c r="DM66" i="3"/>
  <c r="DL66" i="3"/>
  <c r="DM65" i="3"/>
  <c r="DL65" i="3"/>
  <c r="DM64" i="3"/>
  <c r="DL64" i="3"/>
  <c r="DJ63" i="3"/>
  <c r="DL63" i="3" s="1"/>
  <c r="DI63" i="3"/>
  <c r="DM62" i="3"/>
  <c r="DL62" i="3"/>
  <c r="DM61" i="3"/>
  <c r="DL61" i="3"/>
  <c r="DM60" i="3"/>
  <c r="DL60" i="3"/>
  <c r="DM59" i="3"/>
  <c r="DL59" i="3"/>
  <c r="DM58" i="3"/>
  <c r="DL58" i="3"/>
  <c r="DM57" i="3"/>
  <c r="DL57" i="3"/>
  <c r="DJ56" i="3"/>
  <c r="DL56" i="3" s="1"/>
  <c r="DI56" i="3"/>
  <c r="DM55" i="3"/>
  <c r="DL55" i="3"/>
  <c r="DM54" i="3"/>
  <c r="DL54" i="3"/>
  <c r="DM53" i="3"/>
  <c r="DL53" i="3"/>
  <c r="DM52" i="3"/>
  <c r="DL52" i="3"/>
  <c r="DM51" i="3"/>
  <c r="DL51" i="3"/>
  <c r="DM50" i="3"/>
  <c r="DL50" i="3"/>
  <c r="DM49" i="3"/>
  <c r="DL49" i="3"/>
  <c r="DJ48" i="3"/>
  <c r="DM48" i="3" s="1"/>
  <c r="DI48" i="3"/>
  <c r="DM47" i="3"/>
  <c r="DL47" i="3"/>
  <c r="DM46" i="3"/>
  <c r="DL46" i="3"/>
  <c r="DM45" i="3"/>
  <c r="DL45" i="3"/>
  <c r="DM44" i="3"/>
  <c r="DL44" i="3"/>
  <c r="DM43" i="3"/>
  <c r="DL43" i="3"/>
  <c r="DM42" i="3"/>
  <c r="DJ42" i="3"/>
  <c r="DL42" i="3" s="1"/>
  <c r="DI42" i="3"/>
  <c r="DM41" i="3"/>
  <c r="DL41" i="3"/>
  <c r="DM40" i="3"/>
  <c r="DL40" i="3"/>
  <c r="DM39" i="3"/>
  <c r="DL39" i="3"/>
  <c r="DM38" i="3"/>
  <c r="DL38" i="3"/>
  <c r="DM37" i="3"/>
  <c r="DL37" i="3"/>
  <c r="DM36" i="3"/>
  <c r="DL36" i="3"/>
  <c r="DM35" i="3"/>
  <c r="DL35" i="3"/>
  <c r="DM34" i="3"/>
  <c r="DL34" i="3"/>
  <c r="DM33" i="3"/>
  <c r="DM32" i="3"/>
  <c r="DL32" i="3"/>
  <c r="DM31" i="3"/>
  <c r="DL31" i="3"/>
  <c r="DJ30" i="3"/>
  <c r="DI30" i="3"/>
  <c r="DM29" i="3"/>
  <c r="DL29" i="3"/>
  <c r="DM28" i="3"/>
  <c r="DM27" i="3"/>
  <c r="DM26" i="3"/>
  <c r="DM25" i="3"/>
  <c r="DJ24" i="3"/>
  <c r="DL24" i="3" s="1"/>
  <c r="DI24" i="3"/>
  <c r="DM23" i="3"/>
  <c r="DL23" i="3"/>
  <c r="DM22" i="3"/>
  <c r="DL22" i="3"/>
  <c r="DM21" i="3"/>
  <c r="DL21" i="3"/>
  <c r="DM20" i="3"/>
  <c r="DL20" i="3"/>
  <c r="DM19" i="3"/>
  <c r="DL19" i="3"/>
  <c r="DM18" i="3"/>
  <c r="DJ18" i="3"/>
  <c r="DL18" i="3" s="1"/>
  <c r="DI18" i="3"/>
  <c r="DM17" i="3"/>
  <c r="DL17" i="3"/>
  <c r="DM16" i="3"/>
  <c r="DL16" i="3"/>
  <c r="DM15" i="3"/>
  <c r="DL15" i="3"/>
  <c r="DM14" i="3"/>
  <c r="DL14" i="3"/>
  <c r="DM13" i="3"/>
  <c r="DL13" i="3"/>
  <c r="DM12" i="3"/>
  <c r="DK143" i="3"/>
  <c r="DJ11" i="3"/>
  <c r="DI11" i="3"/>
  <c r="DM10" i="3"/>
  <c r="DL10" i="3"/>
  <c r="DM9" i="3"/>
  <c r="DL9" i="3"/>
  <c r="DM8" i="3"/>
  <c r="DL8" i="3"/>
  <c r="DM7" i="3"/>
  <c r="DL7" i="3"/>
  <c r="DM6" i="3"/>
  <c r="DJ6" i="3"/>
  <c r="DL6" i="3" s="1"/>
  <c r="DI6" i="3"/>
  <c r="DF145" i="3"/>
  <c r="DH145" i="3" s="1"/>
  <c r="DE145" i="3"/>
  <c r="DG145" i="3" s="1"/>
  <c r="DD145" i="3"/>
  <c r="DF144" i="3"/>
  <c r="DE144" i="3"/>
  <c r="DD144" i="3"/>
  <c r="DH142" i="3"/>
  <c r="DG142" i="3"/>
  <c r="DH141" i="3"/>
  <c r="DG141" i="3"/>
  <c r="DH140" i="3"/>
  <c r="DG140" i="3"/>
  <c r="DH139" i="3"/>
  <c r="DG139" i="3"/>
  <c r="DH138" i="3"/>
  <c r="DE138" i="3"/>
  <c r="DG138" i="3" s="1"/>
  <c r="DD138" i="3"/>
  <c r="DH137" i="3"/>
  <c r="DG137" i="3"/>
  <c r="DH136" i="3"/>
  <c r="DG136" i="3"/>
  <c r="DH135" i="3"/>
  <c r="DG135" i="3"/>
  <c r="DH134" i="3"/>
  <c r="DG134" i="3"/>
  <c r="DH133" i="3"/>
  <c r="DG133" i="3"/>
  <c r="DH132" i="3"/>
  <c r="DG132" i="3"/>
  <c r="DH131" i="3"/>
  <c r="DE131" i="3"/>
  <c r="DG131" i="3" s="1"/>
  <c r="DD131" i="3"/>
  <c r="DH130" i="3"/>
  <c r="DG130" i="3"/>
  <c r="DH129" i="3"/>
  <c r="DG129" i="3"/>
  <c r="DH128" i="3"/>
  <c r="DG128" i="3"/>
  <c r="DH127" i="3"/>
  <c r="DG127" i="3"/>
  <c r="DH126" i="3"/>
  <c r="DG126" i="3"/>
  <c r="DH125" i="3"/>
  <c r="DG125" i="3"/>
  <c r="DH124" i="3"/>
  <c r="DG124" i="3"/>
  <c r="DH123" i="3"/>
  <c r="DG123" i="3"/>
  <c r="DH122" i="3"/>
  <c r="DE122" i="3"/>
  <c r="DG122" i="3" s="1"/>
  <c r="DD122" i="3"/>
  <c r="DH121" i="3"/>
  <c r="DG121" i="3"/>
  <c r="DH120" i="3"/>
  <c r="DG120" i="3"/>
  <c r="DH119" i="3"/>
  <c r="DG119" i="3"/>
  <c r="DH118" i="3"/>
  <c r="DG118" i="3"/>
  <c r="DH117" i="3"/>
  <c r="DG117" i="3"/>
  <c r="DH116" i="3"/>
  <c r="DG116" i="3"/>
  <c r="DH115" i="3"/>
  <c r="DE115" i="3"/>
  <c r="DG115" i="3" s="1"/>
  <c r="DD115" i="3"/>
  <c r="DH114" i="3"/>
  <c r="DG114" i="3"/>
  <c r="DH113" i="3"/>
  <c r="DG113" i="3"/>
  <c r="DH112" i="3"/>
  <c r="DG112" i="3"/>
  <c r="DH111" i="3"/>
  <c r="DG111" i="3"/>
  <c r="DH110" i="3"/>
  <c r="DG110" i="3"/>
  <c r="DH109" i="3"/>
  <c r="DG109" i="3"/>
  <c r="DH108" i="3"/>
  <c r="DE108" i="3"/>
  <c r="DG108" i="3" s="1"/>
  <c r="DD108" i="3"/>
  <c r="DH107" i="3"/>
  <c r="DG107" i="3"/>
  <c r="DH106" i="3"/>
  <c r="DG106" i="3"/>
  <c r="DH105" i="3"/>
  <c r="DG105" i="3"/>
  <c r="DH104" i="3"/>
  <c r="DG104" i="3"/>
  <c r="DH103" i="3"/>
  <c r="DG103" i="3"/>
  <c r="DH102" i="3"/>
  <c r="DG102" i="3"/>
  <c r="DH101" i="3"/>
  <c r="DE101" i="3"/>
  <c r="DG101" i="3" s="1"/>
  <c r="DD101" i="3"/>
  <c r="DH100" i="3"/>
  <c r="DG100" i="3"/>
  <c r="DH99" i="3"/>
  <c r="DG99" i="3"/>
  <c r="DH98" i="3"/>
  <c r="DG98" i="3"/>
  <c r="DH97" i="3"/>
  <c r="DG97" i="3"/>
  <c r="DH96" i="3"/>
  <c r="DE96" i="3"/>
  <c r="DG96" i="3" s="1"/>
  <c r="DD96" i="3"/>
  <c r="DH95" i="3"/>
  <c r="DG95" i="3"/>
  <c r="DH94" i="3"/>
  <c r="DG94" i="3"/>
  <c r="DH93" i="3"/>
  <c r="DG93" i="3"/>
  <c r="DH92" i="3"/>
  <c r="DG92" i="3"/>
  <c r="DH91" i="3"/>
  <c r="DG91" i="3"/>
  <c r="DH90" i="3"/>
  <c r="DE90" i="3"/>
  <c r="DG90" i="3" s="1"/>
  <c r="DD90" i="3"/>
  <c r="DH89" i="3"/>
  <c r="DG89" i="3"/>
  <c r="DH88" i="3"/>
  <c r="DG88" i="3"/>
  <c r="DH87" i="3"/>
  <c r="DG87" i="3"/>
  <c r="DH86" i="3"/>
  <c r="DG86" i="3"/>
  <c r="DH85" i="3"/>
  <c r="DG85" i="3"/>
  <c r="DH84" i="3"/>
  <c r="DE84" i="3"/>
  <c r="DG84" i="3" s="1"/>
  <c r="DD84" i="3"/>
  <c r="DH83" i="3"/>
  <c r="DG83" i="3"/>
  <c r="DH82" i="3"/>
  <c r="DG82" i="3"/>
  <c r="DH81" i="3"/>
  <c r="DG81" i="3"/>
  <c r="DH80" i="3"/>
  <c r="DE80" i="3"/>
  <c r="DG80" i="3" s="1"/>
  <c r="DD80" i="3"/>
  <c r="DH79" i="3"/>
  <c r="DG79" i="3"/>
  <c r="DH78" i="3"/>
  <c r="DG78" i="3"/>
  <c r="DH77" i="3"/>
  <c r="DG77" i="3"/>
  <c r="DH76" i="3"/>
  <c r="DG76" i="3"/>
  <c r="DH75" i="3"/>
  <c r="DE75" i="3"/>
  <c r="DG75" i="3" s="1"/>
  <c r="DD75" i="3"/>
  <c r="DH74" i="3"/>
  <c r="DG74" i="3"/>
  <c r="DH73" i="3"/>
  <c r="DG73" i="3"/>
  <c r="DH72" i="3"/>
  <c r="DG72" i="3"/>
  <c r="DH71" i="3"/>
  <c r="DG71" i="3"/>
  <c r="DH70" i="3"/>
  <c r="DG70" i="3"/>
  <c r="DH69" i="3"/>
  <c r="DE69" i="3"/>
  <c r="DG69" i="3" s="1"/>
  <c r="DD69" i="3"/>
  <c r="DH68" i="3"/>
  <c r="DG68" i="3"/>
  <c r="DH67" i="3"/>
  <c r="DG67" i="3"/>
  <c r="DH66" i="3"/>
  <c r="DG66" i="3"/>
  <c r="DH65" i="3"/>
  <c r="DG65" i="3"/>
  <c r="DH64" i="3"/>
  <c r="DG64" i="3"/>
  <c r="DH63" i="3"/>
  <c r="DE63" i="3"/>
  <c r="DG63" i="3" s="1"/>
  <c r="DD63" i="3"/>
  <c r="DH62" i="3"/>
  <c r="DG62" i="3"/>
  <c r="DH61" i="3"/>
  <c r="DG61" i="3"/>
  <c r="DH60" i="3"/>
  <c r="DG60" i="3"/>
  <c r="DH59" i="3"/>
  <c r="DG59" i="3"/>
  <c r="DH58" i="3"/>
  <c r="DG58" i="3"/>
  <c r="DH57" i="3"/>
  <c r="DG57" i="3"/>
  <c r="DH56" i="3"/>
  <c r="DE56" i="3"/>
  <c r="DG56" i="3" s="1"/>
  <c r="DD56" i="3"/>
  <c r="DH55" i="3"/>
  <c r="DG55" i="3"/>
  <c r="DH54" i="3"/>
  <c r="DG54" i="3"/>
  <c r="DH53" i="3"/>
  <c r="DG53" i="3"/>
  <c r="DH52" i="3"/>
  <c r="DG52" i="3"/>
  <c r="DH51" i="3"/>
  <c r="DG51" i="3"/>
  <c r="DH50" i="3"/>
  <c r="DG50" i="3"/>
  <c r="DH49" i="3"/>
  <c r="DG49" i="3"/>
  <c r="DH48" i="3"/>
  <c r="DE48" i="3"/>
  <c r="DG48" i="3" s="1"/>
  <c r="DD48" i="3"/>
  <c r="DH47" i="3"/>
  <c r="DG47" i="3"/>
  <c r="DH46" i="3"/>
  <c r="DG46" i="3"/>
  <c r="DH45" i="3"/>
  <c r="DG45" i="3"/>
  <c r="DH44" i="3"/>
  <c r="DG44" i="3"/>
  <c r="DH43" i="3"/>
  <c r="DG43" i="3"/>
  <c r="DE42" i="3"/>
  <c r="DD42" i="3"/>
  <c r="DH41" i="3"/>
  <c r="DG41" i="3"/>
  <c r="DH40" i="3"/>
  <c r="DG40" i="3"/>
  <c r="DH39" i="3"/>
  <c r="DG39" i="3"/>
  <c r="DH38" i="3"/>
  <c r="DG38" i="3"/>
  <c r="DH37" i="3"/>
  <c r="DG37" i="3"/>
  <c r="DH36" i="3"/>
  <c r="DG36" i="3"/>
  <c r="DH35" i="3"/>
  <c r="DG35" i="3"/>
  <c r="DH34" i="3"/>
  <c r="DG34" i="3"/>
  <c r="DH33" i="3"/>
  <c r="DG33" i="3"/>
  <c r="DH32" i="3"/>
  <c r="DG32" i="3"/>
  <c r="DH31" i="3"/>
  <c r="DG31" i="3"/>
  <c r="DH30" i="3"/>
  <c r="DE30" i="3"/>
  <c r="DG30" i="3" s="1"/>
  <c r="DD30" i="3"/>
  <c r="DH29" i="3"/>
  <c r="DG29" i="3"/>
  <c r="DH28" i="3"/>
  <c r="DG28" i="3"/>
  <c r="DH27" i="3"/>
  <c r="DG27" i="3"/>
  <c r="DH26" i="3"/>
  <c r="DG26" i="3"/>
  <c r="DH25" i="3"/>
  <c r="DG25" i="3"/>
  <c r="DH24" i="3"/>
  <c r="DE24" i="3"/>
  <c r="DG24" i="3" s="1"/>
  <c r="DD24" i="3"/>
  <c r="DH23" i="3"/>
  <c r="DG23" i="3"/>
  <c r="DH22" i="3"/>
  <c r="DG22" i="3"/>
  <c r="DH21" i="3"/>
  <c r="DG21" i="3"/>
  <c r="DH20" i="3"/>
  <c r="DG20" i="3"/>
  <c r="DH19" i="3"/>
  <c r="DG19" i="3"/>
  <c r="DE18" i="3"/>
  <c r="DH18" i="3" s="1"/>
  <c r="DD18" i="3"/>
  <c r="DH17" i="3"/>
  <c r="DG17" i="3"/>
  <c r="DH16" i="3"/>
  <c r="DG16" i="3"/>
  <c r="DH15" i="3"/>
  <c r="DG15" i="3"/>
  <c r="DH14" i="3"/>
  <c r="DG14" i="3"/>
  <c r="DH13" i="3"/>
  <c r="DG13" i="3"/>
  <c r="DH12" i="3"/>
  <c r="DG12" i="3"/>
  <c r="DH11" i="3"/>
  <c r="DE11" i="3"/>
  <c r="DG11" i="3" s="1"/>
  <c r="DD11" i="3"/>
  <c r="DH10" i="3"/>
  <c r="DG10" i="3"/>
  <c r="DH9" i="3"/>
  <c r="DG9" i="3"/>
  <c r="DH8" i="3"/>
  <c r="DG8" i="3"/>
  <c r="DH7" i="3"/>
  <c r="DG7" i="3"/>
  <c r="DH6" i="3"/>
  <c r="DE6" i="3"/>
  <c r="DG6" i="3" s="1"/>
  <c r="DD6" i="3"/>
  <c r="DA145" i="3"/>
  <c r="DC145" i="3" s="1"/>
  <c r="CZ145" i="3"/>
  <c r="DB145" i="3" s="1"/>
  <c r="CY145" i="3"/>
  <c r="DA144" i="3"/>
  <c r="CZ144" i="3"/>
  <c r="CY144" i="3"/>
  <c r="DC142" i="3"/>
  <c r="DB142" i="3"/>
  <c r="DC141" i="3"/>
  <c r="DB141" i="3"/>
  <c r="DC140" i="3"/>
  <c r="DB140" i="3"/>
  <c r="DC139" i="3"/>
  <c r="DB139" i="3"/>
  <c r="DC138" i="3"/>
  <c r="CZ138" i="3"/>
  <c r="DB138" i="3" s="1"/>
  <c r="CY138" i="3"/>
  <c r="DC137" i="3"/>
  <c r="DB137" i="3"/>
  <c r="DC136" i="3"/>
  <c r="DB136" i="3"/>
  <c r="DC135" i="3"/>
  <c r="DB135" i="3"/>
  <c r="DC134" i="3"/>
  <c r="DB134" i="3"/>
  <c r="DC133" i="3"/>
  <c r="DB133" i="3"/>
  <c r="DC132" i="3"/>
  <c r="DB132" i="3"/>
  <c r="DC131" i="3"/>
  <c r="CZ131" i="3"/>
  <c r="DB131" i="3" s="1"/>
  <c r="CY131" i="3"/>
  <c r="DC130" i="3"/>
  <c r="DB130" i="3"/>
  <c r="DC129" i="3"/>
  <c r="DB129" i="3"/>
  <c r="DC128" i="3"/>
  <c r="DB128" i="3"/>
  <c r="DC127" i="3"/>
  <c r="DB127" i="3"/>
  <c r="DC126" i="3"/>
  <c r="DB126" i="3"/>
  <c r="DC125" i="3"/>
  <c r="DB125" i="3"/>
  <c r="DC124" i="3"/>
  <c r="DB124" i="3"/>
  <c r="DC123" i="3"/>
  <c r="DB123" i="3"/>
  <c r="DC122" i="3"/>
  <c r="CZ122" i="3"/>
  <c r="DB122" i="3" s="1"/>
  <c r="CY122" i="3"/>
  <c r="DC121" i="3"/>
  <c r="DB121" i="3"/>
  <c r="DC120" i="3"/>
  <c r="DB120" i="3"/>
  <c r="DC119" i="3"/>
  <c r="DB119" i="3"/>
  <c r="DC118" i="3"/>
  <c r="DB118" i="3"/>
  <c r="DC117" i="3"/>
  <c r="DB117" i="3"/>
  <c r="DC116" i="3"/>
  <c r="DB116" i="3"/>
  <c r="DC115" i="3"/>
  <c r="CZ115" i="3"/>
  <c r="CY115" i="3"/>
  <c r="DC114" i="3"/>
  <c r="DB114" i="3"/>
  <c r="DC113" i="3"/>
  <c r="DB113" i="3"/>
  <c r="DC112" i="3"/>
  <c r="DB112" i="3"/>
  <c r="DC111" i="3"/>
  <c r="DB111" i="3"/>
  <c r="DC110" i="3"/>
  <c r="DB110" i="3"/>
  <c r="DC109" i="3"/>
  <c r="DB109" i="3"/>
  <c r="DC108" i="3"/>
  <c r="CZ108" i="3"/>
  <c r="DB108" i="3" s="1"/>
  <c r="CY108" i="3"/>
  <c r="DC107" i="3"/>
  <c r="DB107" i="3"/>
  <c r="DC106" i="3"/>
  <c r="DB106" i="3"/>
  <c r="DC105" i="3"/>
  <c r="DB105" i="3"/>
  <c r="DC104" i="3"/>
  <c r="DB104" i="3"/>
  <c r="DC103" i="3"/>
  <c r="DB103" i="3"/>
  <c r="DC102" i="3"/>
  <c r="DB102" i="3"/>
  <c r="DC101" i="3"/>
  <c r="CZ101" i="3"/>
  <c r="DB101" i="3" s="1"/>
  <c r="CY101" i="3"/>
  <c r="DC100" i="3"/>
  <c r="DB100" i="3"/>
  <c r="DC99" i="3"/>
  <c r="DB99" i="3"/>
  <c r="DC98" i="3"/>
  <c r="DB98" i="3"/>
  <c r="DC97" i="3"/>
  <c r="DB97" i="3"/>
  <c r="CZ96" i="3"/>
  <c r="CY96" i="3"/>
  <c r="DC95" i="3"/>
  <c r="DB95" i="3"/>
  <c r="DC94" i="3"/>
  <c r="DB94" i="3"/>
  <c r="DC93" i="3"/>
  <c r="DB93" i="3"/>
  <c r="DC92" i="3"/>
  <c r="DB92" i="3"/>
  <c r="DC91" i="3"/>
  <c r="DB91" i="3"/>
  <c r="DC90" i="3"/>
  <c r="CZ90" i="3"/>
  <c r="DB90" i="3" s="1"/>
  <c r="CY90" i="3"/>
  <c r="DC89" i="3"/>
  <c r="DB89" i="3"/>
  <c r="DC88" i="3"/>
  <c r="DB88" i="3"/>
  <c r="DC87" i="3"/>
  <c r="DB87" i="3"/>
  <c r="DC86" i="3"/>
  <c r="DB86" i="3"/>
  <c r="DC85" i="3"/>
  <c r="DB85" i="3"/>
  <c r="DC84" i="3"/>
  <c r="CZ84" i="3"/>
  <c r="DB84" i="3" s="1"/>
  <c r="CY84" i="3"/>
  <c r="DC83" i="3"/>
  <c r="DB83" i="3"/>
  <c r="DC82" i="3"/>
  <c r="DB82" i="3"/>
  <c r="DC81" i="3"/>
  <c r="DB81" i="3"/>
  <c r="DC80" i="3"/>
  <c r="CZ80" i="3"/>
  <c r="DB80" i="3" s="1"/>
  <c r="CY80" i="3"/>
  <c r="DC79" i="3"/>
  <c r="DB79" i="3"/>
  <c r="DC78" i="3"/>
  <c r="DB78" i="3"/>
  <c r="DC77" i="3"/>
  <c r="DB77" i="3"/>
  <c r="DC76" i="3"/>
  <c r="DB76" i="3"/>
  <c r="DC75" i="3"/>
  <c r="CZ75" i="3"/>
  <c r="DB75" i="3" s="1"/>
  <c r="CY75" i="3"/>
  <c r="DC74" i="3"/>
  <c r="DB74" i="3"/>
  <c r="DC73" i="3"/>
  <c r="DB73" i="3"/>
  <c r="DC72" i="3"/>
  <c r="DB72" i="3"/>
  <c r="DC71" i="3"/>
  <c r="DB71" i="3"/>
  <c r="DC70" i="3"/>
  <c r="DB70" i="3"/>
  <c r="DC69" i="3"/>
  <c r="CZ69" i="3"/>
  <c r="DB69" i="3" s="1"/>
  <c r="CY69" i="3"/>
  <c r="DC68" i="3"/>
  <c r="DB68" i="3"/>
  <c r="DC67" i="3"/>
  <c r="DB67" i="3"/>
  <c r="DC66" i="3"/>
  <c r="DB66" i="3"/>
  <c r="DC65" i="3"/>
  <c r="DB65" i="3"/>
  <c r="DC64" i="3"/>
  <c r="DB64" i="3"/>
  <c r="DC63" i="3"/>
  <c r="CZ63" i="3"/>
  <c r="DB63" i="3" s="1"/>
  <c r="CY63" i="3"/>
  <c r="DC62" i="3"/>
  <c r="DB62" i="3"/>
  <c r="DC61" i="3"/>
  <c r="DB61" i="3"/>
  <c r="DC60" i="3"/>
  <c r="DB60" i="3"/>
  <c r="DC59" i="3"/>
  <c r="DB59" i="3"/>
  <c r="DC58" i="3"/>
  <c r="DB58" i="3"/>
  <c r="DC57" i="3"/>
  <c r="DB57" i="3"/>
  <c r="DC56" i="3"/>
  <c r="CZ56" i="3"/>
  <c r="DB56" i="3" s="1"/>
  <c r="CY56" i="3"/>
  <c r="DC55" i="3"/>
  <c r="DB55" i="3"/>
  <c r="DC54" i="3"/>
  <c r="DB54" i="3"/>
  <c r="DC53" i="3"/>
  <c r="DB53" i="3"/>
  <c r="DC52" i="3"/>
  <c r="DB52" i="3"/>
  <c r="DC51" i="3"/>
  <c r="DB51" i="3"/>
  <c r="DC50" i="3"/>
  <c r="DB50" i="3"/>
  <c r="DC49" i="3"/>
  <c r="DB49" i="3"/>
  <c r="DC48" i="3"/>
  <c r="CZ48" i="3"/>
  <c r="DB48" i="3" s="1"/>
  <c r="CY48" i="3"/>
  <c r="DC47" i="3"/>
  <c r="DB47" i="3"/>
  <c r="DC46" i="3"/>
  <c r="DB46" i="3"/>
  <c r="DC45" i="3"/>
  <c r="DB45" i="3"/>
  <c r="DC44" i="3"/>
  <c r="DB44" i="3"/>
  <c r="DC43" i="3"/>
  <c r="DB43" i="3"/>
  <c r="DC42" i="3"/>
  <c r="CZ42" i="3"/>
  <c r="DB42" i="3" s="1"/>
  <c r="CY42" i="3"/>
  <c r="DC41" i="3"/>
  <c r="DB41" i="3"/>
  <c r="DC40" i="3"/>
  <c r="DB40" i="3"/>
  <c r="DC39" i="3"/>
  <c r="DB39" i="3"/>
  <c r="DC38" i="3"/>
  <c r="DB38" i="3"/>
  <c r="DC37" i="3"/>
  <c r="DB37" i="3"/>
  <c r="DC36" i="3"/>
  <c r="DB36" i="3"/>
  <c r="DC35" i="3"/>
  <c r="DB35" i="3"/>
  <c r="DC34" i="3"/>
  <c r="DB34" i="3"/>
  <c r="DC33" i="3"/>
  <c r="DB33" i="3"/>
  <c r="DC32" i="3"/>
  <c r="DB32" i="3"/>
  <c r="DC31" i="3"/>
  <c r="DB31" i="3"/>
  <c r="DC30" i="3"/>
  <c r="CZ30" i="3"/>
  <c r="DB30" i="3" s="1"/>
  <c r="CY30" i="3"/>
  <c r="DC29" i="3"/>
  <c r="DB29" i="3"/>
  <c r="DC28" i="3"/>
  <c r="DB28" i="3"/>
  <c r="DC27" i="3"/>
  <c r="DB27" i="3"/>
  <c r="DC26" i="3"/>
  <c r="DB26" i="3"/>
  <c r="DC25" i="3"/>
  <c r="DB25" i="3"/>
  <c r="DC24" i="3"/>
  <c r="CZ24" i="3"/>
  <c r="DB24" i="3" s="1"/>
  <c r="CY24" i="3"/>
  <c r="DC23" i="3"/>
  <c r="DB23" i="3"/>
  <c r="DC22" i="3"/>
  <c r="DB22" i="3"/>
  <c r="DC21" i="3"/>
  <c r="DB21" i="3"/>
  <c r="DC20" i="3"/>
  <c r="DB20" i="3"/>
  <c r="DC19" i="3"/>
  <c r="DB19" i="3"/>
  <c r="DC18" i="3"/>
  <c r="CZ18" i="3"/>
  <c r="DB18" i="3" s="1"/>
  <c r="CY18" i="3"/>
  <c r="DC17" i="3"/>
  <c r="DB17" i="3"/>
  <c r="DC16" i="3"/>
  <c r="DB16" i="3"/>
  <c r="DC15" i="3"/>
  <c r="DB15" i="3"/>
  <c r="DC14" i="3"/>
  <c r="DB14" i="3"/>
  <c r="DC13" i="3"/>
  <c r="DB13" i="3"/>
  <c r="DC12" i="3"/>
  <c r="DB12" i="3"/>
  <c r="DA143" i="3"/>
  <c r="CZ11" i="3"/>
  <c r="DB11" i="3" s="1"/>
  <c r="CY11" i="3"/>
  <c r="DC10" i="3"/>
  <c r="DB10" i="3"/>
  <c r="DC9" i="3"/>
  <c r="DB9" i="3"/>
  <c r="DC8" i="3"/>
  <c r="DB8" i="3"/>
  <c r="DC7" i="3"/>
  <c r="DB7" i="3"/>
  <c r="CZ6" i="3"/>
  <c r="DC6" i="3" s="1"/>
  <c r="CY6" i="3"/>
  <c r="CV145" i="3"/>
  <c r="CU145" i="3"/>
  <c r="CT145" i="3"/>
  <c r="CV144" i="3"/>
  <c r="CX144" i="3" s="1"/>
  <c r="CU144" i="3"/>
  <c r="CT144" i="3"/>
  <c r="CX142" i="3"/>
  <c r="CW142" i="3"/>
  <c r="CX141" i="3"/>
  <c r="CW141" i="3"/>
  <c r="CX140" i="3"/>
  <c r="CW140" i="3"/>
  <c r="CX139" i="3"/>
  <c r="CW139" i="3"/>
  <c r="CX138" i="3"/>
  <c r="CU138" i="3"/>
  <c r="CW138" i="3" s="1"/>
  <c r="CT138" i="3"/>
  <c r="CX137" i="3"/>
  <c r="CW137" i="3"/>
  <c r="CX136" i="3"/>
  <c r="CW136" i="3"/>
  <c r="CX135" i="3"/>
  <c r="CW135" i="3"/>
  <c r="CX134" i="3"/>
  <c r="CW134" i="3"/>
  <c r="CX133" i="3"/>
  <c r="CW133" i="3"/>
  <c r="CX132" i="3"/>
  <c r="CW132" i="3"/>
  <c r="CX131" i="3"/>
  <c r="CU131" i="3"/>
  <c r="CW131" i="3" s="1"/>
  <c r="CT131" i="3"/>
  <c r="CX130" i="3"/>
  <c r="CW130" i="3"/>
  <c r="CX129" i="3"/>
  <c r="CW129" i="3"/>
  <c r="CX128" i="3"/>
  <c r="CW128" i="3"/>
  <c r="CX127" i="3"/>
  <c r="CW127" i="3"/>
  <c r="CX126" i="3"/>
  <c r="CW126" i="3"/>
  <c r="CX125" i="3"/>
  <c r="CW125" i="3"/>
  <c r="CX124" i="3"/>
  <c r="CW124" i="3"/>
  <c r="CX123" i="3"/>
  <c r="CW123" i="3"/>
  <c r="CU122" i="3"/>
  <c r="CX122" i="3" s="1"/>
  <c r="CT122" i="3"/>
  <c r="CX121" i="3"/>
  <c r="CW121" i="3"/>
  <c r="CX120" i="3"/>
  <c r="CW120" i="3"/>
  <c r="CX119" i="3"/>
  <c r="CW119" i="3"/>
  <c r="CX118" i="3"/>
  <c r="CW118" i="3"/>
  <c r="CX117" i="3"/>
  <c r="CW117" i="3"/>
  <c r="CX116" i="3"/>
  <c r="CW116" i="3"/>
  <c r="CX115" i="3"/>
  <c r="CU115" i="3"/>
  <c r="CW115" i="3" s="1"/>
  <c r="CT115" i="3"/>
  <c r="CX114" i="3"/>
  <c r="CW114" i="3"/>
  <c r="CX113" i="3"/>
  <c r="CW113" i="3"/>
  <c r="CX112" i="3"/>
  <c r="CW112" i="3"/>
  <c r="CX111" i="3"/>
  <c r="CW111" i="3"/>
  <c r="CX110" i="3"/>
  <c r="CW110" i="3"/>
  <c r="CX109" i="3"/>
  <c r="CW109" i="3"/>
  <c r="CX108" i="3"/>
  <c r="CU108" i="3"/>
  <c r="CW108" i="3" s="1"/>
  <c r="CT108" i="3"/>
  <c r="CX107" i="3"/>
  <c r="CW107" i="3"/>
  <c r="CX106" i="3"/>
  <c r="CW106" i="3"/>
  <c r="CX105" i="3"/>
  <c r="CW105" i="3"/>
  <c r="CX104" i="3"/>
  <c r="CW104" i="3"/>
  <c r="CX103" i="3"/>
  <c r="CW103" i="3"/>
  <c r="CX102" i="3"/>
  <c r="CW102" i="3"/>
  <c r="CX101" i="3"/>
  <c r="CU101" i="3"/>
  <c r="CW101" i="3" s="1"/>
  <c r="CT101" i="3"/>
  <c r="CX100" i="3"/>
  <c r="CW100" i="3"/>
  <c r="CX99" i="3"/>
  <c r="CW99" i="3"/>
  <c r="CX98" i="3"/>
  <c r="CX97" i="3"/>
  <c r="CW97" i="3"/>
  <c r="CU96" i="3"/>
  <c r="CT96" i="3"/>
  <c r="CX95" i="3"/>
  <c r="CW95" i="3"/>
  <c r="CX94" i="3"/>
  <c r="CW94" i="3"/>
  <c r="CX93" i="3"/>
  <c r="CW93" i="3"/>
  <c r="CX92" i="3"/>
  <c r="CW92" i="3"/>
  <c r="CX91" i="3"/>
  <c r="CX90" i="3"/>
  <c r="CU90" i="3"/>
  <c r="CW90" i="3" s="1"/>
  <c r="CT90" i="3"/>
  <c r="CX89" i="3"/>
  <c r="CW89" i="3"/>
  <c r="CX88" i="3"/>
  <c r="CW88" i="3"/>
  <c r="CX87" i="3"/>
  <c r="CW87" i="3"/>
  <c r="CX86" i="3"/>
  <c r="CW86" i="3"/>
  <c r="CX85" i="3"/>
  <c r="CW85" i="3"/>
  <c r="CX84" i="3"/>
  <c r="CU84" i="3"/>
  <c r="CW84" i="3" s="1"/>
  <c r="CT84" i="3"/>
  <c r="CX83" i="3"/>
  <c r="CW83" i="3"/>
  <c r="CX82" i="3"/>
  <c r="CW82" i="3"/>
  <c r="CX81" i="3"/>
  <c r="CW81" i="3"/>
  <c r="CU80" i="3"/>
  <c r="CW80" i="3" s="1"/>
  <c r="CT80" i="3"/>
  <c r="CX79" i="3"/>
  <c r="CW79" i="3"/>
  <c r="CX78" i="3"/>
  <c r="CW78" i="3"/>
  <c r="CX77" i="3"/>
  <c r="CW77" i="3"/>
  <c r="CX76" i="3"/>
  <c r="CW76" i="3"/>
  <c r="CX75" i="3"/>
  <c r="CU75" i="3"/>
  <c r="CW75" i="3" s="1"/>
  <c r="CT75" i="3"/>
  <c r="CX74" i="3"/>
  <c r="CW74" i="3"/>
  <c r="CX73" i="3"/>
  <c r="CW73" i="3"/>
  <c r="CX72" i="3"/>
  <c r="CW72" i="3"/>
  <c r="CX71" i="3"/>
  <c r="CW71" i="3"/>
  <c r="CX70" i="3"/>
  <c r="CW70" i="3"/>
  <c r="CX69" i="3"/>
  <c r="CU69" i="3"/>
  <c r="CW69" i="3" s="1"/>
  <c r="CT69" i="3"/>
  <c r="CX68" i="3"/>
  <c r="CW68" i="3"/>
  <c r="CX67" i="3"/>
  <c r="CW67" i="3"/>
  <c r="CX66" i="3"/>
  <c r="CW66" i="3"/>
  <c r="CX65" i="3"/>
  <c r="CW65" i="3"/>
  <c r="CX64" i="3"/>
  <c r="CW64" i="3"/>
  <c r="CX63" i="3"/>
  <c r="CU63" i="3"/>
  <c r="CW63" i="3" s="1"/>
  <c r="CT63" i="3"/>
  <c r="CX62" i="3"/>
  <c r="CW62" i="3"/>
  <c r="CX61" i="3"/>
  <c r="CW61" i="3"/>
  <c r="CX60" i="3"/>
  <c r="CW60" i="3"/>
  <c r="CX59" i="3"/>
  <c r="CW59" i="3"/>
  <c r="CX58" i="3"/>
  <c r="CW58" i="3"/>
  <c r="CX57" i="3"/>
  <c r="CW57" i="3"/>
  <c r="CX56" i="3"/>
  <c r="CU56" i="3"/>
  <c r="CT56" i="3"/>
  <c r="CX55" i="3"/>
  <c r="CW55" i="3"/>
  <c r="CX54" i="3"/>
  <c r="CW54" i="3"/>
  <c r="CX53" i="3"/>
  <c r="CW53" i="3"/>
  <c r="CX52" i="3"/>
  <c r="CX51" i="3"/>
  <c r="CW51" i="3"/>
  <c r="CX50" i="3"/>
  <c r="CW50" i="3"/>
  <c r="CX49" i="3"/>
  <c r="CW49" i="3"/>
  <c r="CX48" i="3"/>
  <c r="CU48" i="3"/>
  <c r="CT48" i="3"/>
  <c r="CX47" i="3"/>
  <c r="CW47" i="3"/>
  <c r="CX46" i="3"/>
  <c r="CW46" i="3"/>
  <c r="CX45" i="3"/>
  <c r="CW45" i="3"/>
  <c r="CX44" i="3"/>
  <c r="CW44" i="3"/>
  <c r="CX43" i="3"/>
  <c r="CW43" i="3"/>
  <c r="CX42" i="3"/>
  <c r="CU42" i="3"/>
  <c r="CW42" i="3" s="1"/>
  <c r="CT42" i="3"/>
  <c r="CX41" i="3"/>
  <c r="CW41" i="3"/>
  <c r="CX40" i="3"/>
  <c r="CW40" i="3"/>
  <c r="CX39" i="3"/>
  <c r="CW39" i="3"/>
  <c r="CX38" i="3"/>
  <c r="CW38" i="3"/>
  <c r="CX37" i="3"/>
  <c r="CX36" i="3"/>
  <c r="CX35" i="3"/>
  <c r="CX34" i="3"/>
  <c r="CW34" i="3"/>
  <c r="CX33" i="3"/>
  <c r="CW33" i="3"/>
  <c r="CX32" i="3"/>
  <c r="CW32" i="3"/>
  <c r="CX31" i="3"/>
  <c r="CW31" i="3"/>
  <c r="CU30" i="3"/>
  <c r="CT30" i="3"/>
  <c r="CX29" i="3"/>
  <c r="CW29" i="3"/>
  <c r="CX28" i="3"/>
  <c r="CW28" i="3"/>
  <c r="CX27" i="3"/>
  <c r="CW27" i="3"/>
  <c r="CX26" i="3"/>
  <c r="CW26" i="3"/>
  <c r="CX25" i="3"/>
  <c r="CW25" i="3"/>
  <c r="CX24" i="3"/>
  <c r="CU24" i="3"/>
  <c r="CT24" i="3"/>
  <c r="CX23" i="3"/>
  <c r="CW23" i="3"/>
  <c r="CX22" i="3"/>
  <c r="CW22" i="3"/>
  <c r="CX21" i="3"/>
  <c r="CW21" i="3"/>
  <c r="CX20" i="3"/>
  <c r="CW20" i="3"/>
  <c r="CX19" i="3"/>
  <c r="CW19" i="3"/>
  <c r="CX18" i="3"/>
  <c r="CU18" i="3"/>
  <c r="CT18" i="3"/>
  <c r="CX17" i="3"/>
  <c r="CW17" i="3"/>
  <c r="CX16" i="3"/>
  <c r="CW16" i="3"/>
  <c r="CX15" i="3"/>
  <c r="CW15" i="3"/>
  <c r="CX14" i="3"/>
  <c r="CW14" i="3"/>
  <c r="CX13" i="3"/>
  <c r="CW13" i="3"/>
  <c r="CX12" i="3"/>
  <c r="CW12" i="3"/>
  <c r="CX11" i="3"/>
  <c r="CU11" i="3"/>
  <c r="CW11" i="3" s="1"/>
  <c r="CT11" i="3"/>
  <c r="CX10" i="3"/>
  <c r="CX9" i="3"/>
  <c r="CX8" i="3"/>
  <c r="CW8" i="3"/>
  <c r="CX7" i="3"/>
  <c r="CW7" i="3"/>
  <c r="CU6" i="3"/>
  <c r="CT6" i="3"/>
  <c r="CQ145" i="3"/>
  <c r="CS145" i="3" s="1"/>
  <c r="CP145" i="3"/>
  <c r="CR145" i="3" s="1"/>
  <c r="CO145" i="3"/>
  <c r="CQ144" i="3"/>
  <c r="CP144" i="3"/>
  <c r="CO144" i="3"/>
  <c r="CS142" i="3"/>
  <c r="CR142" i="3"/>
  <c r="CS141" i="3"/>
  <c r="CR141" i="3"/>
  <c r="CS140" i="3"/>
  <c r="CR140" i="3"/>
  <c r="CS139" i="3"/>
  <c r="CR139" i="3"/>
  <c r="CP138" i="3"/>
  <c r="CO138" i="3"/>
  <c r="CS137" i="3"/>
  <c r="CR137" i="3"/>
  <c r="CS136" i="3"/>
  <c r="CR136" i="3"/>
  <c r="CS135" i="3"/>
  <c r="CR135" i="3"/>
  <c r="CS134" i="3"/>
  <c r="CR134" i="3"/>
  <c r="CS133" i="3"/>
  <c r="CR133" i="3"/>
  <c r="CS132" i="3"/>
  <c r="CR132" i="3"/>
  <c r="CP131" i="3"/>
  <c r="CO131" i="3"/>
  <c r="CS130" i="3"/>
  <c r="CR130" i="3"/>
  <c r="CS129" i="3"/>
  <c r="CR129" i="3"/>
  <c r="CS128" i="3"/>
  <c r="CR128" i="3"/>
  <c r="CS127" i="3"/>
  <c r="CR127" i="3"/>
  <c r="CS126" i="3"/>
  <c r="CR126" i="3"/>
  <c r="CS125" i="3"/>
  <c r="CR125" i="3"/>
  <c r="CS124" i="3"/>
  <c r="CR124" i="3"/>
  <c r="CS123" i="3"/>
  <c r="CR123" i="3"/>
  <c r="CS122" i="3"/>
  <c r="CP122" i="3"/>
  <c r="CR122" i="3" s="1"/>
  <c r="CO122" i="3"/>
  <c r="CS121" i="3"/>
  <c r="CR121" i="3"/>
  <c r="CS120" i="3"/>
  <c r="CR120" i="3"/>
  <c r="CS119" i="3"/>
  <c r="CR119" i="3"/>
  <c r="CS118" i="3"/>
  <c r="CR118" i="3"/>
  <c r="CS117" i="3"/>
  <c r="CR117" i="3"/>
  <c r="CS116" i="3"/>
  <c r="CR116" i="3"/>
  <c r="CP115" i="3"/>
  <c r="CO115" i="3"/>
  <c r="CS114" i="3"/>
  <c r="CR114" i="3"/>
  <c r="CS113" i="3"/>
  <c r="CR113" i="3"/>
  <c r="CS112" i="3"/>
  <c r="CR112" i="3"/>
  <c r="CS111" i="3"/>
  <c r="CR111" i="3"/>
  <c r="CS110" i="3"/>
  <c r="CR110" i="3"/>
  <c r="CS109" i="3"/>
  <c r="CR109" i="3"/>
  <c r="CP108" i="3"/>
  <c r="CO108" i="3"/>
  <c r="CS107" i="3"/>
  <c r="CR107" i="3"/>
  <c r="CS106" i="3"/>
  <c r="CR106" i="3"/>
  <c r="CS105" i="3"/>
  <c r="CR105" i="3"/>
  <c r="CS104" i="3"/>
  <c r="CR104" i="3"/>
  <c r="CS103" i="3"/>
  <c r="CR103" i="3"/>
  <c r="CS102" i="3"/>
  <c r="CR102" i="3"/>
  <c r="CP101" i="3"/>
  <c r="CO101" i="3"/>
  <c r="CS100" i="3"/>
  <c r="CR100" i="3"/>
  <c r="CS99" i="3"/>
  <c r="CR99" i="3"/>
  <c r="CS98" i="3"/>
  <c r="CR98" i="3"/>
  <c r="CS97" i="3"/>
  <c r="CR97" i="3"/>
  <c r="CP96" i="3"/>
  <c r="CO96" i="3"/>
  <c r="CS95" i="3"/>
  <c r="CR95" i="3"/>
  <c r="CS94" i="3"/>
  <c r="CR94" i="3"/>
  <c r="CS93" i="3"/>
  <c r="CR93" i="3"/>
  <c r="CS92" i="3"/>
  <c r="CR92" i="3"/>
  <c r="CS91" i="3"/>
  <c r="CR91" i="3"/>
  <c r="CP90" i="3"/>
  <c r="CO90" i="3"/>
  <c r="CS89" i="3"/>
  <c r="CR89" i="3"/>
  <c r="CS88" i="3"/>
  <c r="CR88" i="3"/>
  <c r="CS87" i="3"/>
  <c r="CR87" i="3"/>
  <c r="CS86" i="3"/>
  <c r="CR86" i="3"/>
  <c r="CS85" i="3"/>
  <c r="CR85" i="3"/>
  <c r="CP84" i="3"/>
  <c r="CO84" i="3"/>
  <c r="CS83" i="3"/>
  <c r="CR83" i="3"/>
  <c r="CS82" i="3"/>
  <c r="CR82" i="3"/>
  <c r="CS81" i="3"/>
  <c r="CR81" i="3"/>
  <c r="CP80" i="3"/>
  <c r="CO80" i="3"/>
  <c r="CS79" i="3"/>
  <c r="CR79" i="3"/>
  <c r="CS78" i="3"/>
  <c r="CR78" i="3"/>
  <c r="CS77" i="3"/>
  <c r="CR77" i="3"/>
  <c r="CS76" i="3"/>
  <c r="CR76" i="3"/>
  <c r="CP75" i="3"/>
  <c r="CO75" i="3"/>
  <c r="CS74" i="3"/>
  <c r="CR74" i="3"/>
  <c r="CS73" i="3"/>
  <c r="CR73" i="3"/>
  <c r="CS72" i="3"/>
  <c r="CR72" i="3"/>
  <c r="CS71" i="3"/>
  <c r="CR71" i="3"/>
  <c r="CS70" i="3"/>
  <c r="CR70" i="3"/>
  <c r="CP69" i="3"/>
  <c r="CO69" i="3"/>
  <c r="CS68" i="3"/>
  <c r="CR68" i="3"/>
  <c r="CS67" i="3"/>
  <c r="CR67" i="3"/>
  <c r="CS66" i="3"/>
  <c r="CR66" i="3"/>
  <c r="CS65" i="3"/>
  <c r="CR65" i="3"/>
  <c r="CS64" i="3"/>
  <c r="CR64" i="3"/>
  <c r="CP63" i="3"/>
  <c r="CS63" i="3" s="1"/>
  <c r="CO63" i="3"/>
  <c r="CS62" i="3"/>
  <c r="CR62" i="3"/>
  <c r="CS61" i="3"/>
  <c r="CR61" i="3"/>
  <c r="CS60" i="3"/>
  <c r="CR60" i="3"/>
  <c r="CS59" i="3"/>
  <c r="CR59" i="3"/>
  <c r="CS58" i="3"/>
  <c r="CR58" i="3"/>
  <c r="CS57" i="3"/>
  <c r="CR57" i="3"/>
  <c r="CP56" i="3"/>
  <c r="CO56" i="3"/>
  <c r="CS55" i="3"/>
  <c r="CR55" i="3"/>
  <c r="CS54" i="3"/>
  <c r="CR54" i="3"/>
  <c r="CS53" i="3"/>
  <c r="CR53" i="3"/>
  <c r="CS52" i="3"/>
  <c r="CR52" i="3"/>
  <c r="CS51" i="3"/>
  <c r="CR51" i="3"/>
  <c r="CS50" i="3"/>
  <c r="CR50" i="3"/>
  <c r="CS49" i="3"/>
  <c r="CR49" i="3"/>
  <c r="CP48" i="3"/>
  <c r="CS48" i="3" s="1"/>
  <c r="CO48" i="3"/>
  <c r="CS47" i="3"/>
  <c r="CR47" i="3"/>
  <c r="CS46" i="3"/>
  <c r="CR46" i="3"/>
  <c r="CS45" i="3"/>
  <c r="CR45" i="3"/>
  <c r="CS44" i="3"/>
  <c r="CR44" i="3"/>
  <c r="CS43" i="3"/>
  <c r="CR43" i="3"/>
  <c r="CP42" i="3"/>
  <c r="CO42" i="3"/>
  <c r="CS41" i="3"/>
  <c r="CR41" i="3"/>
  <c r="CS40" i="3"/>
  <c r="CR40" i="3"/>
  <c r="CS39" i="3"/>
  <c r="CR39" i="3"/>
  <c r="CS38" i="3"/>
  <c r="CR38" i="3"/>
  <c r="CS37" i="3"/>
  <c r="CR37" i="3"/>
  <c r="CS36" i="3"/>
  <c r="CR36" i="3"/>
  <c r="CS35" i="3"/>
  <c r="CR35" i="3"/>
  <c r="CS34" i="3"/>
  <c r="CR34" i="3"/>
  <c r="CS33" i="3"/>
  <c r="CR33" i="3"/>
  <c r="CS32" i="3"/>
  <c r="CR32" i="3"/>
  <c r="CS31" i="3"/>
  <c r="CR31" i="3"/>
  <c r="CS30" i="3"/>
  <c r="CP30" i="3"/>
  <c r="CR30" i="3" s="1"/>
  <c r="CO30" i="3"/>
  <c r="CS29" i="3"/>
  <c r="CR29" i="3"/>
  <c r="CS28" i="3"/>
  <c r="CR28" i="3"/>
  <c r="CS27" i="3"/>
  <c r="CR27" i="3"/>
  <c r="CS26" i="3"/>
  <c r="CR26" i="3"/>
  <c r="CS25" i="3"/>
  <c r="CR25" i="3"/>
  <c r="CP24" i="3"/>
  <c r="CO24" i="3"/>
  <c r="CS23" i="3"/>
  <c r="CR23" i="3"/>
  <c r="CS22" i="3"/>
  <c r="CR22" i="3"/>
  <c r="CS21" i="3"/>
  <c r="CR21" i="3"/>
  <c r="CS20" i="3"/>
  <c r="CR20" i="3"/>
  <c r="CS19" i="3"/>
  <c r="CR19" i="3"/>
  <c r="CP18" i="3"/>
  <c r="CS18" i="3" s="1"/>
  <c r="CO18" i="3"/>
  <c r="CS17" i="3"/>
  <c r="CR17" i="3"/>
  <c r="CS16" i="3"/>
  <c r="CR16" i="3"/>
  <c r="CS15" i="3"/>
  <c r="CR15" i="3"/>
  <c r="CS14" i="3"/>
  <c r="CR14" i="3"/>
  <c r="CS13" i="3"/>
  <c r="CR13" i="3"/>
  <c r="CS12" i="3"/>
  <c r="CR12" i="3"/>
  <c r="CP11" i="3"/>
  <c r="CO11" i="3"/>
  <c r="CS10" i="3"/>
  <c r="CR10" i="3"/>
  <c r="CS9" i="3"/>
  <c r="CR9" i="3"/>
  <c r="CS8" i="3"/>
  <c r="CR8" i="3"/>
  <c r="CS7" i="3"/>
  <c r="CR7" i="3"/>
  <c r="CS6" i="3"/>
  <c r="CP6" i="3"/>
  <c r="CO6" i="3"/>
  <c r="CJ7" i="3"/>
  <c r="CK7" i="3"/>
  <c r="CJ8" i="3"/>
  <c r="CK8" i="3"/>
  <c r="CM8" i="3" s="1"/>
  <c r="CJ9" i="3"/>
  <c r="AV9" i="3" s="1"/>
  <c r="CK9" i="3"/>
  <c r="CJ10" i="3"/>
  <c r="CK10" i="3"/>
  <c r="CJ12" i="3"/>
  <c r="CK12" i="3"/>
  <c r="CJ13" i="3"/>
  <c r="CK13" i="3"/>
  <c r="CJ14" i="3"/>
  <c r="CK14" i="3"/>
  <c r="CJ15" i="3"/>
  <c r="CK15" i="3"/>
  <c r="CM15" i="3" s="1"/>
  <c r="CJ16" i="3"/>
  <c r="CK16" i="3"/>
  <c r="CM16" i="3" s="1"/>
  <c r="CJ17" i="3"/>
  <c r="CK17" i="3"/>
  <c r="CM17" i="3" s="1"/>
  <c r="CJ19" i="3"/>
  <c r="CK19" i="3"/>
  <c r="CJ20" i="3"/>
  <c r="CK20" i="3"/>
  <c r="CJ21" i="3"/>
  <c r="CK21" i="3"/>
  <c r="CJ22" i="3"/>
  <c r="CK22" i="3"/>
  <c r="CM22" i="3" s="1"/>
  <c r="CJ23" i="3"/>
  <c r="CK23" i="3"/>
  <c r="CM23" i="3" s="1"/>
  <c r="CJ25" i="3"/>
  <c r="CK25" i="3"/>
  <c r="CJ26" i="3"/>
  <c r="CK26" i="3"/>
  <c r="CM26" i="3" s="1"/>
  <c r="CJ27" i="3"/>
  <c r="CK27" i="3"/>
  <c r="CM27" i="3" s="1"/>
  <c r="CJ28" i="3"/>
  <c r="CK28" i="3"/>
  <c r="CM28" i="3" s="1"/>
  <c r="CJ29" i="3"/>
  <c r="CK29" i="3"/>
  <c r="CM29" i="3" s="1"/>
  <c r="CJ31" i="3"/>
  <c r="CK31" i="3"/>
  <c r="CM31" i="3" s="1"/>
  <c r="CJ32" i="3"/>
  <c r="CK32" i="3"/>
  <c r="CM32" i="3" s="1"/>
  <c r="CJ33" i="3"/>
  <c r="CK33" i="3"/>
  <c r="CM33" i="3" s="1"/>
  <c r="CJ34" i="3"/>
  <c r="CK34" i="3"/>
  <c r="CM34" i="3" s="1"/>
  <c r="CJ35" i="3"/>
  <c r="CK35" i="3"/>
  <c r="CJ36" i="3"/>
  <c r="CK36" i="3"/>
  <c r="CM36" i="3" s="1"/>
  <c r="CJ37" i="3"/>
  <c r="CK37" i="3"/>
  <c r="AW37" i="3" s="1"/>
  <c r="CJ38" i="3"/>
  <c r="CK38" i="3"/>
  <c r="CM38" i="3" s="1"/>
  <c r="CJ39" i="3"/>
  <c r="CK39" i="3"/>
  <c r="CM39" i="3" s="1"/>
  <c r="CJ40" i="3"/>
  <c r="CK40" i="3"/>
  <c r="CM40" i="3" s="1"/>
  <c r="CJ41" i="3"/>
  <c r="CK41" i="3"/>
  <c r="CM41" i="3" s="1"/>
  <c r="CJ43" i="3"/>
  <c r="CK43" i="3"/>
  <c r="CJ44" i="3"/>
  <c r="CK44" i="3"/>
  <c r="CM44" i="3" s="1"/>
  <c r="CJ45" i="3"/>
  <c r="CK45" i="3"/>
  <c r="CM45" i="3" s="1"/>
  <c r="CJ46" i="3"/>
  <c r="CK46" i="3"/>
  <c r="CM46" i="3" s="1"/>
  <c r="CJ47" i="3"/>
  <c r="CK47" i="3"/>
  <c r="CM47" i="3" s="1"/>
  <c r="CJ49" i="3"/>
  <c r="AV49" i="3" s="1"/>
  <c r="CK49" i="3"/>
  <c r="CJ50" i="3"/>
  <c r="CK50" i="3"/>
  <c r="CJ51" i="3"/>
  <c r="CK51" i="3"/>
  <c r="CM51" i="3" s="1"/>
  <c r="CJ52" i="3"/>
  <c r="CK52" i="3"/>
  <c r="CJ53" i="3"/>
  <c r="AV53" i="3" s="1"/>
  <c r="CK53" i="3"/>
  <c r="CJ54" i="3"/>
  <c r="CK54" i="3"/>
  <c r="CM54" i="3" s="1"/>
  <c r="CJ55" i="3"/>
  <c r="CK55" i="3"/>
  <c r="CM55" i="3" s="1"/>
  <c r="CJ57" i="3"/>
  <c r="CK57" i="3"/>
  <c r="CN57" i="3" s="1"/>
  <c r="CJ58" i="3"/>
  <c r="CK58" i="3"/>
  <c r="CM58" i="3" s="1"/>
  <c r="CJ59" i="3"/>
  <c r="CK59" i="3"/>
  <c r="CM59" i="3" s="1"/>
  <c r="CJ60" i="3"/>
  <c r="CK60" i="3"/>
  <c r="CM60" i="3" s="1"/>
  <c r="CJ61" i="3"/>
  <c r="AV61" i="3" s="1"/>
  <c r="CK61" i="3"/>
  <c r="CJ62" i="3"/>
  <c r="CK62" i="3"/>
  <c r="CJ64" i="3"/>
  <c r="CK64" i="3"/>
  <c r="AW64" i="3" s="1"/>
  <c r="AZ64" i="3" s="1"/>
  <c r="CJ65" i="3"/>
  <c r="AV65" i="3" s="1"/>
  <c r="C65" i="3" s="1"/>
  <c r="CK65" i="3"/>
  <c r="CM65" i="3" s="1"/>
  <c r="CJ66" i="3"/>
  <c r="AV66" i="3" s="1"/>
  <c r="CK66" i="3"/>
  <c r="CJ67" i="3"/>
  <c r="CK67" i="3"/>
  <c r="CJ68" i="3"/>
  <c r="CK68" i="3"/>
  <c r="CM68" i="3" s="1"/>
  <c r="CJ70" i="3"/>
  <c r="CK70" i="3"/>
  <c r="CJ71" i="3"/>
  <c r="CK71" i="3"/>
  <c r="CM71" i="3" s="1"/>
  <c r="CJ72" i="3"/>
  <c r="CK72" i="3"/>
  <c r="CM72" i="3" s="1"/>
  <c r="CJ73" i="3"/>
  <c r="AV73" i="3" s="1"/>
  <c r="CK73" i="3"/>
  <c r="CJ74" i="3"/>
  <c r="CK74" i="3"/>
  <c r="CM74" i="3" s="1"/>
  <c r="CJ76" i="3"/>
  <c r="CK76" i="3"/>
  <c r="CJ77" i="3"/>
  <c r="CK77" i="3"/>
  <c r="CM77" i="3" s="1"/>
  <c r="CJ78" i="3"/>
  <c r="CK78" i="3"/>
  <c r="CM78" i="3" s="1"/>
  <c r="CJ79" i="3"/>
  <c r="CK79" i="3"/>
  <c r="CM79" i="3" s="1"/>
  <c r="CJ81" i="3"/>
  <c r="CK81" i="3"/>
  <c r="CJ82" i="3"/>
  <c r="CK82" i="3"/>
  <c r="CM82" i="3" s="1"/>
  <c r="CJ83" i="3"/>
  <c r="CK83" i="3"/>
  <c r="CJ85" i="3"/>
  <c r="CK85" i="3"/>
  <c r="CJ86" i="3"/>
  <c r="AV86" i="3" s="1"/>
  <c r="CK86" i="3"/>
  <c r="CJ87" i="3"/>
  <c r="CK87" i="3"/>
  <c r="CM87" i="3" s="1"/>
  <c r="CJ88" i="3"/>
  <c r="AV88" i="3" s="1"/>
  <c r="CK88" i="3"/>
  <c r="CJ89" i="3"/>
  <c r="CK89" i="3"/>
  <c r="CM89" i="3" s="1"/>
  <c r="CJ91" i="3"/>
  <c r="CK91" i="3"/>
  <c r="CJ92" i="3"/>
  <c r="CK92" i="3"/>
  <c r="CM92" i="3" s="1"/>
  <c r="CJ93" i="3"/>
  <c r="CK93" i="3"/>
  <c r="CJ94" i="3"/>
  <c r="CK94" i="3"/>
  <c r="CM94" i="3" s="1"/>
  <c r="CJ95" i="3"/>
  <c r="CK95" i="3"/>
  <c r="CJ97" i="3"/>
  <c r="CK97" i="3"/>
  <c r="CJ98" i="3"/>
  <c r="CK98" i="3"/>
  <c r="CJ99" i="3"/>
  <c r="CK99" i="3"/>
  <c r="CJ100" i="3"/>
  <c r="CK100" i="3"/>
  <c r="CM100" i="3" s="1"/>
  <c r="CJ102" i="3"/>
  <c r="CK102" i="3"/>
  <c r="CJ103" i="3"/>
  <c r="CK103" i="3"/>
  <c r="CM103" i="3" s="1"/>
  <c r="CJ104" i="3"/>
  <c r="CK104" i="3"/>
  <c r="CM104" i="3" s="1"/>
  <c r="CJ105" i="3"/>
  <c r="CK105" i="3"/>
  <c r="CM105" i="3" s="1"/>
  <c r="CJ106" i="3"/>
  <c r="CK106" i="3"/>
  <c r="CM106" i="3" s="1"/>
  <c r="CJ107" i="3"/>
  <c r="CK107" i="3"/>
  <c r="CM107" i="3" s="1"/>
  <c r="CJ109" i="3"/>
  <c r="AV109" i="3" s="1"/>
  <c r="CK109" i="3"/>
  <c r="CJ110" i="3"/>
  <c r="CK110" i="3"/>
  <c r="CM110" i="3" s="1"/>
  <c r="CJ111" i="3"/>
  <c r="CK111" i="3"/>
  <c r="CM111" i="3" s="1"/>
  <c r="CJ112" i="3"/>
  <c r="CK112" i="3"/>
  <c r="CM112" i="3" s="1"/>
  <c r="CJ113" i="3"/>
  <c r="CK113" i="3"/>
  <c r="CM113" i="3" s="1"/>
  <c r="CJ114" i="3"/>
  <c r="CK114" i="3"/>
  <c r="CM114" i="3" s="1"/>
  <c r="CJ116" i="3"/>
  <c r="CK116" i="3"/>
  <c r="CJ117" i="3"/>
  <c r="CK117" i="3"/>
  <c r="CM117" i="3" s="1"/>
  <c r="CJ118" i="3"/>
  <c r="CK118" i="3"/>
  <c r="CM118" i="3" s="1"/>
  <c r="CJ119" i="3"/>
  <c r="CK119" i="3"/>
  <c r="CM119" i="3" s="1"/>
  <c r="CJ120" i="3"/>
  <c r="CK120" i="3"/>
  <c r="CM120" i="3" s="1"/>
  <c r="CJ121" i="3"/>
  <c r="CK121" i="3"/>
  <c r="CM121" i="3" s="1"/>
  <c r="CJ123" i="3"/>
  <c r="CK123" i="3"/>
  <c r="CJ124" i="3"/>
  <c r="CK124" i="3"/>
  <c r="CM124" i="3" s="1"/>
  <c r="CJ125" i="3"/>
  <c r="CK125" i="3"/>
  <c r="CM125" i="3" s="1"/>
  <c r="CJ126" i="3"/>
  <c r="CK126" i="3"/>
  <c r="CM126" i="3" s="1"/>
  <c r="CJ127" i="3"/>
  <c r="CK127" i="3"/>
  <c r="CM127" i="3" s="1"/>
  <c r="CJ128" i="3"/>
  <c r="CK128" i="3"/>
  <c r="CJ129" i="3"/>
  <c r="CK129" i="3"/>
  <c r="CM129" i="3" s="1"/>
  <c r="CJ130" i="3"/>
  <c r="CK130" i="3"/>
  <c r="CM130" i="3" s="1"/>
  <c r="CJ132" i="3"/>
  <c r="CK132" i="3"/>
  <c r="CJ133" i="3"/>
  <c r="CK133" i="3"/>
  <c r="CM133" i="3" s="1"/>
  <c r="CJ134" i="3"/>
  <c r="CK134" i="3"/>
  <c r="CM134" i="3" s="1"/>
  <c r="CJ135" i="3"/>
  <c r="CK135" i="3"/>
  <c r="CM135" i="3" s="1"/>
  <c r="CJ136" i="3"/>
  <c r="CK136" i="3"/>
  <c r="CM136" i="3" s="1"/>
  <c r="CJ137" i="3"/>
  <c r="CK137" i="3"/>
  <c r="CM137" i="3" s="1"/>
  <c r="CJ139" i="3"/>
  <c r="CK139" i="3"/>
  <c r="CJ140" i="3"/>
  <c r="CK140" i="3"/>
  <c r="CM140" i="3" s="1"/>
  <c r="CJ141" i="3"/>
  <c r="CK141" i="3"/>
  <c r="CJ142" i="3"/>
  <c r="CK142" i="3"/>
  <c r="CM142" i="3" s="1"/>
  <c r="CL143" i="3"/>
  <c r="CL144" i="3"/>
  <c r="CL145" i="3"/>
  <c r="CG145" i="3"/>
  <c r="CI145" i="3" s="1"/>
  <c r="CF145" i="3"/>
  <c r="CE145" i="3"/>
  <c r="CG144" i="3"/>
  <c r="CF144" i="3"/>
  <c r="CE144" i="3"/>
  <c r="CI142" i="3"/>
  <c r="CH142" i="3"/>
  <c r="CI141" i="3"/>
  <c r="CH141" i="3"/>
  <c r="CI140" i="3"/>
  <c r="CH140" i="3"/>
  <c r="CI139" i="3"/>
  <c r="CH139" i="3"/>
  <c r="CI138" i="3"/>
  <c r="CF138" i="3"/>
  <c r="CH138" i="3" s="1"/>
  <c r="CE138" i="3"/>
  <c r="CI137" i="3"/>
  <c r="CH137" i="3"/>
  <c r="CI136" i="3"/>
  <c r="CH136" i="3"/>
  <c r="CI135" i="3"/>
  <c r="CH135" i="3"/>
  <c r="CI134" i="3"/>
  <c r="CH134" i="3"/>
  <c r="CI133" i="3"/>
  <c r="CH133" i="3"/>
  <c r="CI132" i="3"/>
  <c r="CH132" i="3"/>
  <c r="CI131" i="3"/>
  <c r="CF131" i="3"/>
  <c r="CH131" i="3" s="1"/>
  <c r="CE131" i="3"/>
  <c r="CI130" i="3"/>
  <c r="CH130" i="3"/>
  <c r="CI129" i="3"/>
  <c r="CH129" i="3"/>
  <c r="CI128" i="3"/>
  <c r="CH128" i="3"/>
  <c r="CI127" i="3"/>
  <c r="CH127" i="3"/>
  <c r="CI126" i="3"/>
  <c r="CH126" i="3"/>
  <c r="CI125" i="3"/>
  <c r="CH125" i="3"/>
  <c r="CI124" i="3"/>
  <c r="CH124" i="3"/>
  <c r="CI123" i="3"/>
  <c r="CH123" i="3"/>
  <c r="CI122" i="3"/>
  <c r="CF122" i="3"/>
  <c r="CE122" i="3"/>
  <c r="CI121" i="3"/>
  <c r="CH121" i="3"/>
  <c r="CI120" i="3"/>
  <c r="CH120" i="3"/>
  <c r="CI119" i="3"/>
  <c r="CH119" i="3"/>
  <c r="CI118" i="3"/>
  <c r="CH118" i="3"/>
  <c r="CI117" i="3"/>
  <c r="CH117" i="3"/>
  <c r="CI116" i="3"/>
  <c r="CH116" i="3"/>
  <c r="CI115" i="3"/>
  <c r="CF115" i="3"/>
  <c r="CH115" i="3" s="1"/>
  <c r="CE115" i="3"/>
  <c r="CI114" i="3"/>
  <c r="CH114" i="3"/>
  <c r="CI113" i="3"/>
  <c r="CH113" i="3"/>
  <c r="CI112" i="3"/>
  <c r="CH112" i="3"/>
  <c r="CI111" i="3"/>
  <c r="CH111" i="3"/>
  <c r="CI110" i="3"/>
  <c r="CH110" i="3"/>
  <c r="CI109" i="3"/>
  <c r="CH109" i="3"/>
  <c r="CI108" i="3"/>
  <c r="CF108" i="3"/>
  <c r="CE108" i="3"/>
  <c r="CI107" i="3"/>
  <c r="CH107" i="3"/>
  <c r="CI106" i="3"/>
  <c r="CH106" i="3"/>
  <c r="CI105" i="3"/>
  <c r="CH105" i="3"/>
  <c r="CI104" i="3"/>
  <c r="CH104" i="3"/>
  <c r="CI103" i="3"/>
  <c r="CH103" i="3"/>
  <c r="CI102" i="3"/>
  <c r="CH102" i="3"/>
  <c r="CI101" i="3"/>
  <c r="CF101" i="3"/>
  <c r="CH101" i="3" s="1"/>
  <c r="CE101" i="3"/>
  <c r="CI100" i="3"/>
  <c r="CH100" i="3"/>
  <c r="CI99" i="3"/>
  <c r="CH99" i="3"/>
  <c r="CI98" i="3"/>
  <c r="CH98" i="3"/>
  <c r="CI97" i="3"/>
  <c r="CH97" i="3"/>
  <c r="CI96" i="3"/>
  <c r="CF96" i="3"/>
  <c r="CH96" i="3" s="1"/>
  <c r="CE96" i="3"/>
  <c r="CI95" i="3"/>
  <c r="CH95" i="3"/>
  <c r="CI94" i="3"/>
  <c r="CH94" i="3"/>
  <c r="CI93" i="3"/>
  <c r="CH93" i="3"/>
  <c r="CI92" i="3"/>
  <c r="CH92" i="3"/>
  <c r="CI91" i="3"/>
  <c r="CH91" i="3"/>
  <c r="CI90" i="3"/>
  <c r="CF90" i="3"/>
  <c r="CE90" i="3"/>
  <c r="CI89" i="3"/>
  <c r="CH89" i="3"/>
  <c r="CI88" i="3"/>
  <c r="CH88" i="3"/>
  <c r="CI87" i="3"/>
  <c r="CH87" i="3"/>
  <c r="CI86" i="3"/>
  <c r="CH86" i="3"/>
  <c r="CI85" i="3"/>
  <c r="CH85" i="3"/>
  <c r="CF84" i="3"/>
  <c r="CE84" i="3"/>
  <c r="CI83" i="3"/>
  <c r="CH83" i="3"/>
  <c r="CI82" i="3"/>
  <c r="CH82" i="3"/>
  <c r="CI81" i="3"/>
  <c r="CH81" i="3"/>
  <c r="CF80" i="3"/>
  <c r="CI80" i="3" s="1"/>
  <c r="CE80" i="3"/>
  <c r="CI79" i="3"/>
  <c r="CH79" i="3"/>
  <c r="CI78" i="3"/>
  <c r="CH78" i="3"/>
  <c r="CI77" i="3"/>
  <c r="CH77" i="3"/>
  <c r="CI76" i="3"/>
  <c r="CH76" i="3"/>
  <c r="CI75" i="3"/>
  <c r="CF75" i="3"/>
  <c r="CH75" i="3" s="1"/>
  <c r="CE75" i="3"/>
  <c r="CI74" i="3"/>
  <c r="CH74" i="3"/>
  <c r="CI73" i="3"/>
  <c r="CH73" i="3"/>
  <c r="CI72" i="3"/>
  <c r="CH72" i="3"/>
  <c r="CI71" i="3"/>
  <c r="CH71" i="3"/>
  <c r="CI70" i="3"/>
  <c r="CH70" i="3"/>
  <c r="CI69" i="3"/>
  <c r="CF69" i="3"/>
  <c r="CH69" i="3" s="1"/>
  <c r="CE69" i="3"/>
  <c r="CI68" i="3"/>
  <c r="CH68" i="3"/>
  <c r="CI67" i="3"/>
  <c r="CH67" i="3"/>
  <c r="CI66" i="3"/>
  <c r="CH66" i="3"/>
  <c r="CI65" i="3"/>
  <c r="CH65" i="3"/>
  <c r="CI64" i="3"/>
  <c r="CH64" i="3"/>
  <c r="CI63" i="3"/>
  <c r="CF63" i="3"/>
  <c r="CE63" i="3"/>
  <c r="CI62" i="3"/>
  <c r="CH62" i="3"/>
  <c r="CI61" i="3"/>
  <c r="CH61" i="3"/>
  <c r="CI60" i="3"/>
  <c r="CH60" i="3"/>
  <c r="CI59" i="3"/>
  <c r="CH59" i="3"/>
  <c r="CI58" i="3"/>
  <c r="CH58" i="3"/>
  <c r="CI57" i="3"/>
  <c r="CH57" i="3"/>
  <c r="CI56" i="3"/>
  <c r="CF56" i="3"/>
  <c r="CH56" i="3" s="1"/>
  <c r="CE56" i="3"/>
  <c r="CI55" i="3"/>
  <c r="CH55" i="3"/>
  <c r="CI54" i="3"/>
  <c r="CH54" i="3"/>
  <c r="CI53" i="3"/>
  <c r="CH53" i="3"/>
  <c r="CI52" i="3"/>
  <c r="CH52" i="3"/>
  <c r="CI51" i="3"/>
  <c r="CH51" i="3"/>
  <c r="CI50" i="3"/>
  <c r="CH50" i="3"/>
  <c r="CI49" i="3"/>
  <c r="CH49" i="3"/>
  <c r="CI48" i="3"/>
  <c r="CF48" i="3"/>
  <c r="CH48" i="3" s="1"/>
  <c r="CE48" i="3"/>
  <c r="CI47" i="3"/>
  <c r="CH47" i="3"/>
  <c r="CI46" i="3"/>
  <c r="CH46" i="3"/>
  <c r="CI45" i="3"/>
  <c r="CH45" i="3"/>
  <c r="CI44" i="3"/>
  <c r="CH44" i="3"/>
  <c r="CI43" i="3"/>
  <c r="CH43" i="3"/>
  <c r="CI42" i="3"/>
  <c r="CF42" i="3"/>
  <c r="CH42" i="3" s="1"/>
  <c r="CE42" i="3"/>
  <c r="CI41" i="3"/>
  <c r="CH41" i="3"/>
  <c r="CI40" i="3"/>
  <c r="CH40" i="3"/>
  <c r="CI39" i="3"/>
  <c r="CH39" i="3"/>
  <c r="CI38" i="3"/>
  <c r="CH38" i="3"/>
  <c r="CI37" i="3"/>
  <c r="CH37" i="3"/>
  <c r="CI36" i="3"/>
  <c r="CH36" i="3"/>
  <c r="CI35" i="3"/>
  <c r="CH35" i="3"/>
  <c r="CI34" i="3"/>
  <c r="CH34" i="3"/>
  <c r="CI33" i="3"/>
  <c r="CI32" i="3"/>
  <c r="CH32" i="3"/>
  <c r="CI31" i="3"/>
  <c r="CH31" i="3"/>
  <c r="CI30" i="3"/>
  <c r="CF30" i="3"/>
  <c r="CE30" i="3"/>
  <c r="CI29" i="3"/>
  <c r="CH29" i="3"/>
  <c r="CI28" i="3"/>
  <c r="CH28" i="3"/>
  <c r="CI27" i="3"/>
  <c r="CH27" i="3"/>
  <c r="CI26" i="3"/>
  <c r="CH26" i="3"/>
  <c r="CI25" i="3"/>
  <c r="CH25" i="3"/>
  <c r="CI24" i="3"/>
  <c r="CF24" i="3"/>
  <c r="CH24" i="3" s="1"/>
  <c r="CE24" i="3"/>
  <c r="CI23" i="3"/>
  <c r="CH23" i="3"/>
  <c r="CI22" i="3"/>
  <c r="CH22" i="3"/>
  <c r="CI21" i="3"/>
  <c r="CH21" i="3"/>
  <c r="CI20" i="3"/>
  <c r="CH20" i="3"/>
  <c r="CI19" i="3"/>
  <c r="CH19" i="3"/>
  <c r="CI18" i="3"/>
  <c r="CF18" i="3"/>
  <c r="CE18" i="3"/>
  <c r="CI17" i="3"/>
  <c r="CH17" i="3"/>
  <c r="CI16" i="3"/>
  <c r="CH16" i="3"/>
  <c r="CI15" i="3"/>
  <c r="CH15" i="3"/>
  <c r="CI14" i="3"/>
  <c r="CH14" i="3"/>
  <c r="CI13" i="3"/>
  <c r="CH13" i="3"/>
  <c r="CI12" i="3"/>
  <c r="CH12" i="3"/>
  <c r="CI11" i="3"/>
  <c r="CF11" i="3"/>
  <c r="CH11" i="3" s="1"/>
  <c r="CE11" i="3"/>
  <c r="CI10" i="3"/>
  <c r="CH10" i="3"/>
  <c r="CI9" i="3"/>
  <c r="CH9" i="3"/>
  <c r="CI8" i="3"/>
  <c r="CH8" i="3"/>
  <c r="CI7" i="3"/>
  <c r="CH7" i="3"/>
  <c r="CI6" i="3"/>
  <c r="CF6" i="3"/>
  <c r="CH6" i="3" s="1"/>
  <c r="CE6" i="3"/>
  <c r="CB145" i="3"/>
  <c r="CA145" i="3"/>
  <c r="BZ145" i="3"/>
  <c r="CB144" i="3"/>
  <c r="CA144" i="3"/>
  <c r="BZ144" i="3"/>
  <c r="CD142" i="3"/>
  <c r="CC142" i="3"/>
  <c r="CD141" i="3"/>
  <c r="CC141" i="3"/>
  <c r="CD140" i="3"/>
  <c r="CC140" i="3"/>
  <c r="CD139" i="3"/>
  <c r="CC139" i="3"/>
  <c r="CA138" i="3"/>
  <c r="BZ138" i="3"/>
  <c r="CD137" i="3"/>
  <c r="CC137" i="3"/>
  <c r="CD136" i="3"/>
  <c r="CC136" i="3"/>
  <c r="CD135" i="3"/>
  <c r="CC135" i="3"/>
  <c r="CD134" i="3"/>
  <c r="CC134" i="3"/>
  <c r="CD133" i="3"/>
  <c r="CC133" i="3"/>
  <c r="CD132" i="3"/>
  <c r="CC132" i="3"/>
  <c r="CA131" i="3"/>
  <c r="BZ131" i="3"/>
  <c r="CD130" i="3"/>
  <c r="CC130" i="3"/>
  <c r="CD129" i="3"/>
  <c r="CC129" i="3"/>
  <c r="CD128" i="3"/>
  <c r="CC128" i="3"/>
  <c r="CD127" i="3"/>
  <c r="CC127" i="3"/>
  <c r="CD126" i="3"/>
  <c r="CC126" i="3"/>
  <c r="CD125" i="3"/>
  <c r="CC125" i="3"/>
  <c r="CD124" i="3"/>
  <c r="CC124" i="3"/>
  <c r="CD123" i="3"/>
  <c r="CA122" i="3"/>
  <c r="BZ122" i="3"/>
  <c r="CD121" i="3"/>
  <c r="CC121" i="3"/>
  <c r="CD120" i="3"/>
  <c r="CC120" i="3"/>
  <c r="CD119" i="3"/>
  <c r="CC119" i="3"/>
  <c r="CD118" i="3"/>
  <c r="CC118" i="3"/>
  <c r="CD117" i="3"/>
  <c r="CC117" i="3"/>
  <c r="CD116" i="3"/>
  <c r="CC116" i="3"/>
  <c r="CA115" i="3"/>
  <c r="CD115" i="3" s="1"/>
  <c r="BZ115" i="3"/>
  <c r="CD114" i="3"/>
  <c r="CC114" i="3"/>
  <c r="CD113" i="3"/>
  <c r="CC113" i="3"/>
  <c r="CD112" i="3"/>
  <c r="CC112" i="3"/>
  <c r="CD111" i="3"/>
  <c r="CC111" i="3"/>
  <c r="CD110" i="3"/>
  <c r="CC110" i="3"/>
  <c r="CD109" i="3"/>
  <c r="CC109" i="3"/>
  <c r="CA108" i="3"/>
  <c r="BZ108" i="3"/>
  <c r="CD107" i="3"/>
  <c r="CC107" i="3"/>
  <c r="CD106" i="3"/>
  <c r="CC106" i="3"/>
  <c r="CD105" i="3"/>
  <c r="CC105" i="3"/>
  <c r="CD104" i="3"/>
  <c r="CC104" i="3"/>
  <c r="CD103" i="3"/>
  <c r="CC103" i="3"/>
  <c r="CD102" i="3"/>
  <c r="CC102" i="3"/>
  <c r="CA101" i="3"/>
  <c r="BZ101" i="3"/>
  <c r="CD100" i="3"/>
  <c r="CC100" i="3"/>
  <c r="CD99" i="3"/>
  <c r="CD98" i="3"/>
  <c r="CC98" i="3"/>
  <c r="CD97" i="3"/>
  <c r="CC97" i="3"/>
  <c r="CA96" i="3"/>
  <c r="CD96" i="3" s="1"/>
  <c r="BZ96" i="3"/>
  <c r="CD95" i="3"/>
  <c r="CC95" i="3"/>
  <c r="CD94" i="3"/>
  <c r="CC94" i="3"/>
  <c r="CD93" i="3"/>
  <c r="CC93" i="3"/>
  <c r="CD92" i="3"/>
  <c r="CC92" i="3"/>
  <c r="CD91" i="3"/>
  <c r="CC91" i="3"/>
  <c r="CA90" i="3"/>
  <c r="BZ90" i="3"/>
  <c r="CD89" i="3"/>
  <c r="CC89" i="3"/>
  <c r="CD88" i="3"/>
  <c r="CC88" i="3"/>
  <c r="CD87" i="3"/>
  <c r="CC87" i="3"/>
  <c r="CD86" i="3"/>
  <c r="CC86" i="3"/>
  <c r="CD85" i="3"/>
  <c r="CC85" i="3"/>
  <c r="CA84" i="3"/>
  <c r="BZ84" i="3"/>
  <c r="CD83" i="3"/>
  <c r="CC83" i="3"/>
  <c r="CD82" i="3"/>
  <c r="CC82" i="3"/>
  <c r="CD81" i="3"/>
  <c r="CC81" i="3"/>
  <c r="CA80" i="3"/>
  <c r="CD80" i="3" s="1"/>
  <c r="BZ80" i="3"/>
  <c r="CD79" i="3"/>
  <c r="CC79" i="3"/>
  <c r="CD78" i="3"/>
  <c r="CC78" i="3"/>
  <c r="CD77" i="3"/>
  <c r="CC77" i="3"/>
  <c r="CD76" i="3"/>
  <c r="CC76" i="3"/>
  <c r="CA75" i="3"/>
  <c r="BZ75" i="3"/>
  <c r="CD74" i="3"/>
  <c r="CC74" i="3"/>
  <c r="CD73" i="3"/>
  <c r="CC73" i="3"/>
  <c r="CD72" i="3"/>
  <c r="CC72" i="3"/>
  <c r="CD71" i="3"/>
  <c r="CC71" i="3"/>
  <c r="CD70" i="3"/>
  <c r="CC70" i="3"/>
  <c r="CD69" i="3"/>
  <c r="CA69" i="3"/>
  <c r="CC69" i="3" s="1"/>
  <c r="BZ69" i="3"/>
  <c r="CD68" i="3"/>
  <c r="CC68" i="3"/>
  <c r="CD67" i="3"/>
  <c r="CC67" i="3"/>
  <c r="CD66" i="3"/>
  <c r="CC66" i="3"/>
  <c r="CD65" i="3"/>
  <c r="CC65" i="3"/>
  <c r="CD64" i="3"/>
  <c r="CC64" i="3"/>
  <c r="CA63" i="3"/>
  <c r="BZ63" i="3"/>
  <c r="CD62" i="3"/>
  <c r="CC62" i="3"/>
  <c r="CD61" i="3"/>
  <c r="CC61" i="3"/>
  <c r="CD60" i="3"/>
  <c r="CC60" i="3"/>
  <c r="CD59" i="3"/>
  <c r="CC59" i="3"/>
  <c r="CD58" i="3"/>
  <c r="CC58" i="3"/>
  <c r="CD57" i="3"/>
  <c r="CC57" i="3"/>
  <c r="CA56" i="3"/>
  <c r="BZ56" i="3"/>
  <c r="CC54" i="3"/>
  <c r="CD49" i="3"/>
  <c r="CA48" i="3"/>
  <c r="BZ48" i="3"/>
  <c r="CD47" i="3"/>
  <c r="CC47" i="3"/>
  <c r="CD46" i="3"/>
  <c r="CC46" i="3"/>
  <c r="CD45" i="3"/>
  <c r="CC45" i="3"/>
  <c r="CD44" i="3"/>
  <c r="CC44" i="3"/>
  <c r="CD43" i="3"/>
  <c r="CC43" i="3"/>
  <c r="CA42" i="3"/>
  <c r="BZ42" i="3"/>
  <c r="CD41" i="3"/>
  <c r="CD40" i="3"/>
  <c r="CC40" i="3"/>
  <c r="CD39" i="3"/>
  <c r="CC39" i="3"/>
  <c r="CD38" i="3"/>
  <c r="CC38" i="3"/>
  <c r="CD37" i="3"/>
  <c r="CC37" i="3"/>
  <c r="CD36" i="3"/>
  <c r="CC36" i="3"/>
  <c r="CD35" i="3"/>
  <c r="CC35" i="3"/>
  <c r="CD34" i="3"/>
  <c r="CC34" i="3"/>
  <c r="CD33" i="3"/>
  <c r="CC33" i="3"/>
  <c r="CD32" i="3"/>
  <c r="CC32" i="3"/>
  <c r="CD31" i="3"/>
  <c r="CA30" i="3"/>
  <c r="CD30" i="3" s="1"/>
  <c r="BZ30" i="3"/>
  <c r="CD29" i="3"/>
  <c r="CC29" i="3"/>
  <c r="CD28" i="3"/>
  <c r="CC28" i="3"/>
  <c r="CD27" i="3"/>
  <c r="CC27" i="3"/>
  <c r="CD26" i="3"/>
  <c r="CC26" i="3"/>
  <c r="CD25" i="3"/>
  <c r="CC25" i="3"/>
  <c r="CA24" i="3"/>
  <c r="CD24" i="3" s="1"/>
  <c r="BZ24" i="3"/>
  <c r="CD23" i="3"/>
  <c r="CC23" i="3"/>
  <c r="CD22" i="3"/>
  <c r="CC22" i="3"/>
  <c r="CD21" i="3"/>
  <c r="CC21" i="3"/>
  <c r="CD20" i="3"/>
  <c r="CC20" i="3"/>
  <c r="CD19" i="3"/>
  <c r="CC19" i="3"/>
  <c r="CA18" i="3"/>
  <c r="CD18" i="3" s="1"/>
  <c r="BZ18" i="3"/>
  <c r="CD17" i="3"/>
  <c r="CC17" i="3"/>
  <c r="CD16" i="3"/>
  <c r="CC16" i="3"/>
  <c r="CD15" i="3"/>
  <c r="CC15" i="3"/>
  <c r="CD14" i="3"/>
  <c r="CC14" i="3"/>
  <c r="CD13" i="3"/>
  <c r="CC13" i="3"/>
  <c r="CD12" i="3"/>
  <c r="CA11" i="3"/>
  <c r="CD11" i="3" s="1"/>
  <c r="BZ11" i="3"/>
  <c r="CD10" i="3"/>
  <c r="CC10" i="3"/>
  <c r="CD9" i="3"/>
  <c r="CC9" i="3"/>
  <c r="CD8" i="3"/>
  <c r="CC8" i="3"/>
  <c r="CD7" i="3"/>
  <c r="CC7" i="3"/>
  <c r="CA6" i="3"/>
  <c r="CD6" i="3" s="1"/>
  <c r="BZ6" i="3"/>
  <c r="BW145" i="3"/>
  <c r="BV145" i="3"/>
  <c r="BU145" i="3"/>
  <c r="BW144" i="3"/>
  <c r="BV144" i="3"/>
  <c r="BU144" i="3"/>
  <c r="BY142" i="3"/>
  <c r="BX142" i="3"/>
  <c r="BY141" i="3"/>
  <c r="BX141" i="3"/>
  <c r="BY140" i="3"/>
  <c r="BX140" i="3"/>
  <c r="BY139" i="3"/>
  <c r="BX139" i="3"/>
  <c r="BV138" i="3"/>
  <c r="BY138" i="3" s="1"/>
  <c r="BU138" i="3"/>
  <c r="BY137" i="3"/>
  <c r="BX137" i="3"/>
  <c r="BY136" i="3"/>
  <c r="BX136" i="3"/>
  <c r="BY135" i="3"/>
  <c r="BX135" i="3"/>
  <c r="BY134" i="3"/>
  <c r="BX134" i="3"/>
  <c r="BY133" i="3"/>
  <c r="BX133" i="3"/>
  <c r="BY132" i="3"/>
  <c r="BX132" i="3"/>
  <c r="BY131" i="3"/>
  <c r="BV131" i="3"/>
  <c r="BX131" i="3" s="1"/>
  <c r="BU131" i="3"/>
  <c r="BY130" i="3"/>
  <c r="BX130" i="3"/>
  <c r="BY129" i="3"/>
  <c r="BX129" i="3"/>
  <c r="BY128" i="3"/>
  <c r="BX128" i="3"/>
  <c r="BY127" i="3"/>
  <c r="BX127" i="3"/>
  <c r="BY126" i="3"/>
  <c r="BX126" i="3"/>
  <c r="BY125" i="3"/>
  <c r="BX125" i="3"/>
  <c r="BY124" i="3"/>
  <c r="BX124" i="3"/>
  <c r="BY123" i="3"/>
  <c r="BX123" i="3"/>
  <c r="BV122" i="3"/>
  <c r="BU122" i="3"/>
  <c r="BY121" i="3"/>
  <c r="BX121" i="3"/>
  <c r="BY120" i="3"/>
  <c r="BX120" i="3"/>
  <c r="BY119" i="3"/>
  <c r="BX119" i="3"/>
  <c r="BY118" i="3"/>
  <c r="BX118" i="3"/>
  <c r="BY117" i="3"/>
  <c r="BX117" i="3"/>
  <c r="BY116" i="3"/>
  <c r="BX116" i="3"/>
  <c r="BV115" i="3"/>
  <c r="BU115" i="3"/>
  <c r="BY114" i="3"/>
  <c r="BX114" i="3"/>
  <c r="BY113" i="3"/>
  <c r="BX113" i="3"/>
  <c r="BY112" i="3"/>
  <c r="BX112" i="3"/>
  <c r="BY111" i="3"/>
  <c r="BX111" i="3"/>
  <c r="BY110" i="3"/>
  <c r="BX110" i="3"/>
  <c r="BY109" i="3"/>
  <c r="BX109" i="3"/>
  <c r="BY108" i="3"/>
  <c r="BV108" i="3"/>
  <c r="BX108" i="3" s="1"/>
  <c r="BU108" i="3"/>
  <c r="BY107" i="3"/>
  <c r="BX107" i="3"/>
  <c r="BY106" i="3"/>
  <c r="BX106" i="3"/>
  <c r="BY105" i="3"/>
  <c r="BX105" i="3"/>
  <c r="BY104" i="3"/>
  <c r="BX104" i="3"/>
  <c r="BY103" i="3"/>
  <c r="BX103" i="3"/>
  <c r="BY102" i="3"/>
  <c r="BX102" i="3"/>
  <c r="BV101" i="3"/>
  <c r="BY101" i="3" s="1"/>
  <c r="BU101" i="3"/>
  <c r="BY100" i="3"/>
  <c r="BX100" i="3"/>
  <c r="BY99" i="3"/>
  <c r="BX99" i="3"/>
  <c r="BY98" i="3"/>
  <c r="BX98" i="3"/>
  <c r="BY97" i="3"/>
  <c r="BX97" i="3"/>
  <c r="BV96" i="3"/>
  <c r="BU96" i="3"/>
  <c r="BY95" i="3"/>
  <c r="BX95" i="3"/>
  <c r="BY94" i="3"/>
  <c r="BX94" i="3"/>
  <c r="BY93" i="3"/>
  <c r="BX93" i="3"/>
  <c r="BY92" i="3"/>
  <c r="BX92" i="3"/>
  <c r="BY91" i="3"/>
  <c r="BX91" i="3"/>
  <c r="BV90" i="3"/>
  <c r="BU90" i="3"/>
  <c r="BY89" i="3"/>
  <c r="BX89" i="3"/>
  <c r="BY88" i="3"/>
  <c r="BX88" i="3"/>
  <c r="BY87" i="3"/>
  <c r="BX87" i="3"/>
  <c r="BY86" i="3"/>
  <c r="BX86" i="3"/>
  <c r="BY85" i="3"/>
  <c r="BX85" i="3"/>
  <c r="BV84" i="3"/>
  <c r="BY84" i="3" s="1"/>
  <c r="BU84" i="3"/>
  <c r="BY83" i="3"/>
  <c r="BX83" i="3"/>
  <c r="BY82" i="3"/>
  <c r="BX82" i="3"/>
  <c r="BY81" i="3"/>
  <c r="BX81" i="3"/>
  <c r="BY80" i="3"/>
  <c r="BV80" i="3"/>
  <c r="BX80" i="3" s="1"/>
  <c r="BU80" i="3"/>
  <c r="BY79" i="3"/>
  <c r="BX79" i="3"/>
  <c r="BY78" i="3"/>
  <c r="BX78" i="3"/>
  <c r="BY77" i="3"/>
  <c r="BX77" i="3"/>
  <c r="BY76" i="3"/>
  <c r="BX76" i="3"/>
  <c r="BV75" i="3"/>
  <c r="BU75" i="3"/>
  <c r="BY74" i="3"/>
  <c r="BX74" i="3"/>
  <c r="BY73" i="3"/>
  <c r="BX73" i="3"/>
  <c r="BY72" i="3"/>
  <c r="BX72" i="3"/>
  <c r="BY71" i="3"/>
  <c r="BX71" i="3"/>
  <c r="BY70" i="3"/>
  <c r="BX70" i="3"/>
  <c r="BV69" i="3"/>
  <c r="BU69" i="3"/>
  <c r="BY68" i="3"/>
  <c r="BX68" i="3"/>
  <c r="BY67" i="3"/>
  <c r="BX67" i="3"/>
  <c r="BY66" i="3"/>
  <c r="BX66" i="3"/>
  <c r="BY65" i="3"/>
  <c r="BX65" i="3"/>
  <c r="BY64" i="3"/>
  <c r="BX64" i="3"/>
  <c r="BY63" i="3"/>
  <c r="BV63" i="3"/>
  <c r="BX63" i="3" s="1"/>
  <c r="BU63" i="3"/>
  <c r="BY62" i="3"/>
  <c r="BX62" i="3"/>
  <c r="BY61" i="3"/>
  <c r="BX61" i="3"/>
  <c r="BY60" i="3"/>
  <c r="BX60" i="3"/>
  <c r="BY59" i="3"/>
  <c r="BX59" i="3"/>
  <c r="BY58" i="3"/>
  <c r="BX58" i="3"/>
  <c r="BY57" i="3"/>
  <c r="BX57" i="3"/>
  <c r="BV56" i="3"/>
  <c r="BU56" i="3"/>
  <c r="BY55" i="3"/>
  <c r="BX55" i="3"/>
  <c r="BY54" i="3"/>
  <c r="BX54" i="3"/>
  <c r="BY53" i="3"/>
  <c r="BX53" i="3"/>
  <c r="BY52" i="3"/>
  <c r="BX52" i="3"/>
  <c r="BY51" i="3"/>
  <c r="BY50" i="3"/>
  <c r="BX50" i="3"/>
  <c r="BY49" i="3"/>
  <c r="BX49" i="3"/>
  <c r="BV48" i="3"/>
  <c r="BU48" i="3"/>
  <c r="BY47" i="3"/>
  <c r="BX47" i="3"/>
  <c r="BY46" i="3"/>
  <c r="BX46" i="3"/>
  <c r="BY45" i="3"/>
  <c r="BX45" i="3"/>
  <c r="BY44" i="3"/>
  <c r="BX44" i="3"/>
  <c r="BY43" i="3"/>
  <c r="BX43" i="3"/>
  <c r="BY42" i="3"/>
  <c r="BV42" i="3"/>
  <c r="BX42" i="3" s="1"/>
  <c r="BU42" i="3"/>
  <c r="BY41" i="3"/>
  <c r="BX41" i="3"/>
  <c r="BY40" i="3"/>
  <c r="BX40" i="3"/>
  <c r="BY39" i="3"/>
  <c r="BX39" i="3"/>
  <c r="BY38" i="3"/>
  <c r="BX38" i="3"/>
  <c r="BY37" i="3"/>
  <c r="BX37" i="3"/>
  <c r="BY36" i="3"/>
  <c r="BX36" i="3"/>
  <c r="BY35" i="3"/>
  <c r="BX35" i="3"/>
  <c r="BY34" i="3"/>
  <c r="BX34" i="3"/>
  <c r="BY33" i="3"/>
  <c r="BX33" i="3"/>
  <c r="BY32" i="3"/>
  <c r="BX32" i="3"/>
  <c r="BY31" i="3"/>
  <c r="BX31" i="3"/>
  <c r="BV30" i="3"/>
  <c r="BY30" i="3" s="1"/>
  <c r="BU30" i="3"/>
  <c r="BY29" i="3"/>
  <c r="BX29" i="3"/>
  <c r="BY28" i="3"/>
  <c r="BX28" i="3"/>
  <c r="BY27" i="3"/>
  <c r="BX27" i="3"/>
  <c r="BY26" i="3"/>
  <c r="BX26" i="3"/>
  <c r="BY25" i="3"/>
  <c r="BX25" i="3"/>
  <c r="BV24" i="3"/>
  <c r="BY24" i="3" s="1"/>
  <c r="BU24" i="3"/>
  <c r="BY23" i="3"/>
  <c r="BX23" i="3"/>
  <c r="BY22" i="3"/>
  <c r="BX22" i="3"/>
  <c r="BY21" i="3"/>
  <c r="BX21" i="3"/>
  <c r="BY20" i="3"/>
  <c r="BX20" i="3"/>
  <c r="BY19" i="3"/>
  <c r="BX19" i="3"/>
  <c r="BV18" i="3"/>
  <c r="BU18" i="3"/>
  <c r="BY17" i="3"/>
  <c r="BX17" i="3"/>
  <c r="BY16" i="3"/>
  <c r="BX16" i="3"/>
  <c r="BY15" i="3"/>
  <c r="BX15" i="3"/>
  <c r="BY14" i="3"/>
  <c r="BX14" i="3"/>
  <c r="BY13" i="3"/>
  <c r="BX13" i="3"/>
  <c r="BY12" i="3"/>
  <c r="BX12" i="3"/>
  <c r="BY11" i="3"/>
  <c r="BV11" i="3"/>
  <c r="BX11" i="3" s="1"/>
  <c r="BU11" i="3"/>
  <c r="BY10" i="3"/>
  <c r="BX10" i="3"/>
  <c r="BY9" i="3"/>
  <c r="BX9" i="3"/>
  <c r="BY8" i="3"/>
  <c r="BX8" i="3"/>
  <c r="BY7" i="3"/>
  <c r="BX7" i="3"/>
  <c r="BV6" i="3"/>
  <c r="BU6" i="3"/>
  <c r="BR145" i="3"/>
  <c r="BQ145" i="3"/>
  <c r="BP145" i="3"/>
  <c r="BR144" i="3"/>
  <c r="BQ144" i="3"/>
  <c r="BP144" i="3"/>
  <c r="BT142" i="3"/>
  <c r="BS142" i="3"/>
  <c r="BT141" i="3"/>
  <c r="BS141" i="3"/>
  <c r="BT140" i="3"/>
  <c r="BS140" i="3"/>
  <c r="BT139" i="3"/>
  <c r="BS139" i="3"/>
  <c r="BT138" i="3"/>
  <c r="BQ138" i="3"/>
  <c r="BS138" i="3" s="1"/>
  <c r="BP138" i="3"/>
  <c r="BT137" i="3"/>
  <c r="BS137" i="3"/>
  <c r="BT136" i="3"/>
  <c r="BS136" i="3"/>
  <c r="BT135" i="3"/>
  <c r="BS135" i="3"/>
  <c r="BT134" i="3"/>
  <c r="BS134" i="3"/>
  <c r="BT133" i="3"/>
  <c r="BS133" i="3"/>
  <c r="BT132" i="3"/>
  <c r="BS132" i="3"/>
  <c r="BT131" i="3"/>
  <c r="BQ131" i="3"/>
  <c r="BS131" i="3" s="1"/>
  <c r="BP131" i="3"/>
  <c r="BT130" i="3"/>
  <c r="BS130" i="3"/>
  <c r="BT129" i="3"/>
  <c r="BS129" i="3"/>
  <c r="BT128" i="3"/>
  <c r="BS128" i="3"/>
  <c r="BT127" i="3"/>
  <c r="BS127" i="3"/>
  <c r="BT126" i="3"/>
  <c r="BS126" i="3"/>
  <c r="BT125" i="3"/>
  <c r="BS125" i="3"/>
  <c r="BT124" i="3"/>
  <c r="BS124" i="3"/>
  <c r="BT123" i="3"/>
  <c r="BS123" i="3"/>
  <c r="BT122" i="3"/>
  <c r="BQ122" i="3"/>
  <c r="BS122" i="3" s="1"/>
  <c r="BP122" i="3"/>
  <c r="BT121" i="3"/>
  <c r="BS121" i="3"/>
  <c r="BT120" i="3"/>
  <c r="BS120" i="3"/>
  <c r="BT119" i="3"/>
  <c r="BS119" i="3"/>
  <c r="BT118" i="3"/>
  <c r="BS118" i="3"/>
  <c r="BT117" i="3"/>
  <c r="BS117" i="3"/>
  <c r="BT116" i="3"/>
  <c r="BS116" i="3"/>
  <c r="BT115" i="3"/>
  <c r="BQ115" i="3"/>
  <c r="BS115" i="3" s="1"/>
  <c r="BP115" i="3"/>
  <c r="BT114" i="3"/>
  <c r="BS114" i="3"/>
  <c r="BT113" i="3"/>
  <c r="BS113" i="3"/>
  <c r="BT112" i="3"/>
  <c r="BS112" i="3"/>
  <c r="BT111" i="3"/>
  <c r="BS111" i="3"/>
  <c r="BT110" i="3"/>
  <c r="BS110" i="3"/>
  <c r="BT109" i="3"/>
  <c r="BS109" i="3"/>
  <c r="BT108" i="3"/>
  <c r="BQ108" i="3"/>
  <c r="BS108" i="3" s="1"/>
  <c r="BP108" i="3"/>
  <c r="BT107" i="3"/>
  <c r="BS107" i="3"/>
  <c r="BT106" i="3"/>
  <c r="BS106" i="3"/>
  <c r="BT105" i="3"/>
  <c r="BS105" i="3"/>
  <c r="BT104" i="3"/>
  <c r="BS104" i="3"/>
  <c r="BT103" i="3"/>
  <c r="BS103" i="3"/>
  <c r="BT102" i="3"/>
  <c r="BS102" i="3"/>
  <c r="BQ101" i="3"/>
  <c r="BP101" i="3"/>
  <c r="BT100" i="3"/>
  <c r="BS100" i="3"/>
  <c r="BT99" i="3"/>
  <c r="BS99" i="3"/>
  <c r="BT98" i="3"/>
  <c r="BS98" i="3"/>
  <c r="BT97" i="3"/>
  <c r="BS97" i="3"/>
  <c r="BT96" i="3"/>
  <c r="BQ96" i="3"/>
  <c r="BS96" i="3" s="1"/>
  <c r="BP96" i="3"/>
  <c r="BT95" i="3"/>
  <c r="BS95" i="3"/>
  <c r="BT94" i="3"/>
  <c r="BS94" i="3"/>
  <c r="BT93" i="3"/>
  <c r="BS93" i="3"/>
  <c r="BT92" i="3"/>
  <c r="BS92" i="3"/>
  <c r="BT91" i="3"/>
  <c r="BQ90" i="3"/>
  <c r="BP90" i="3"/>
  <c r="BT89" i="3"/>
  <c r="BS89" i="3"/>
  <c r="BT88" i="3"/>
  <c r="BS88" i="3"/>
  <c r="BT87" i="3"/>
  <c r="BS87" i="3"/>
  <c r="BT86" i="3"/>
  <c r="BS86" i="3"/>
  <c r="BT85" i="3"/>
  <c r="BS85" i="3"/>
  <c r="BT84" i="3"/>
  <c r="BQ84" i="3"/>
  <c r="BS84" i="3" s="1"/>
  <c r="BP84" i="3"/>
  <c r="BT83" i="3"/>
  <c r="BS83" i="3"/>
  <c r="BT82" i="3"/>
  <c r="BS82" i="3"/>
  <c r="BT81" i="3"/>
  <c r="BS81" i="3"/>
  <c r="BT80" i="3"/>
  <c r="BQ80" i="3"/>
  <c r="BS80" i="3" s="1"/>
  <c r="BP80" i="3"/>
  <c r="BT79" i="3"/>
  <c r="BS79" i="3"/>
  <c r="BT78" i="3"/>
  <c r="BS78" i="3"/>
  <c r="BT77" i="3"/>
  <c r="BS77" i="3"/>
  <c r="BT76" i="3"/>
  <c r="BS76" i="3"/>
  <c r="BT75" i="3"/>
  <c r="BQ75" i="3"/>
  <c r="BS75" i="3" s="1"/>
  <c r="BP75" i="3"/>
  <c r="BT74" i="3"/>
  <c r="BS74" i="3"/>
  <c r="BT73" i="3"/>
  <c r="BS73" i="3"/>
  <c r="BT72" i="3"/>
  <c r="BS72" i="3"/>
  <c r="BT71" i="3"/>
  <c r="BS71" i="3"/>
  <c r="BT70" i="3"/>
  <c r="BS70" i="3"/>
  <c r="BT69" i="3"/>
  <c r="BQ69" i="3"/>
  <c r="BS69" i="3" s="1"/>
  <c r="BP69" i="3"/>
  <c r="BT68" i="3"/>
  <c r="BS68" i="3"/>
  <c r="BT67" i="3"/>
  <c r="BS67" i="3"/>
  <c r="BT66" i="3"/>
  <c r="BS66" i="3"/>
  <c r="BT65" i="3"/>
  <c r="BS65" i="3"/>
  <c r="BT64" i="3"/>
  <c r="BS64" i="3"/>
  <c r="BT63" i="3"/>
  <c r="BQ63" i="3"/>
  <c r="BS63" i="3" s="1"/>
  <c r="BP63" i="3"/>
  <c r="BT62" i="3"/>
  <c r="BS62" i="3"/>
  <c r="BT61" i="3"/>
  <c r="BS61" i="3"/>
  <c r="BT60" i="3"/>
  <c r="BS60" i="3"/>
  <c r="BT59" i="3"/>
  <c r="BS59" i="3"/>
  <c r="BT58" i="3"/>
  <c r="BS58" i="3"/>
  <c r="BT57" i="3"/>
  <c r="BS57" i="3"/>
  <c r="BQ56" i="3"/>
  <c r="BT56" i="3" s="1"/>
  <c r="BP56" i="3"/>
  <c r="BT55" i="3"/>
  <c r="BS55" i="3"/>
  <c r="BT54" i="3"/>
  <c r="BS54" i="3"/>
  <c r="BT53" i="3"/>
  <c r="BS53" i="3"/>
  <c r="BQ48" i="3"/>
  <c r="BT48" i="3" s="1"/>
  <c r="BP48" i="3"/>
  <c r="BT47" i="3"/>
  <c r="BS47" i="3"/>
  <c r="BT46" i="3"/>
  <c r="BS46" i="3"/>
  <c r="BT45" i="3"/>
  <c r="BS45" i="3"/>
  <c r="BT44" i="3"/>
  <c r="BS44" i="3"/>
  <c r="BT43" i="3"/>
  <c r="BS43" i="3"/>
  <c r="BT42" i="3"/>
  <c r="BQ42" i="3"/>
  <c r="BS42" i="3" s="1"/>
  <c r="BP42" i="3"/>
  <c r="BT41" i="3"/>
  <c r="BS41" i="3"/>
  <c r="BT40" i="3"/>
  <c r="BS40" i="3"/>
  <c r="BT39" i="3"/>
  <c r="BS39" i="3"/>
  <c r="BT38" i="3"/>
  <c r="BS38" i="3"/>
  <c r="BT37" i="3"/>
  <c r="BS37" i="3"/>
  <c r="BT36" i="3"/>
  <c r="BS36" i="3"/>
  <c r="BT35" i="3"/>
  <c r="BT34" i="3"/>
  <c r="BS34" i="3"/>
  <c r="BT33" i="3"/>
  <c r="BS33" i="3"/>
  <c r="BT32" i="3"/>
  <c r="BS32" i="3"/>
  <c r="BT31" i="3"/>
  <c r="BS31" i="3"/>
  <c r="BQ30" i="3"/>
  <c r="BT30" i="3" s="1"/>
  <c r="BP30" i="3"/>
  <c r="BT29" i="3"/>
  <c r="BS29" i="3"/>
  <c r="BT28" i="3"/>
  <c r="BS28" i="3"/>
  <c r="BT27" i="3"/>
  <c r="BS27" i="3"/>
  <c r="BT26" i="3"/>
  <c r="BS26" i="3"/>
  <c r="BT25" i="3"/>
  <c r="BS25" i="3"/>
  <c r="BT24" i="3"/>
  <c r="BQ24" i="3"/>
  <c r="BS24" i="3" s="1"/>
  <c r="BP24" i="3"/>
  <c r="BT23" i="3"/>
  <c r="BS23" i="3"/>
  <c r="BT22" i="3"/>
  <c r="BS22" i="3"/>
  <c r="BT21" i="3"/>
  <c r="BS21" i="3"/>
  <c r="BT20" i="3"/>
  <c r="BS20" i="3"/>
  <c r="BT19" i="3"/>
  <c r="BS19" i="3"/>
  <c r="BT18" i="3"/>
  <c r="BQ18" i="3"/>
  <c r="BS18" i="3" s="1"/>
  <c r="BP18" i="3"/>
  <c r="BT17" i="3"/>
  <c r="BS17" i="3"/>
  <c r="BT16" i="3"/>
  <c r="BS16" i="3"/>
  <c r="BT15" i="3"/>
  <c r="BS15" i="3"/>
  <c r="BT14" i="3"/>
  <c r="BS14" i="3"/>
  <c r="BT13" i="3"/>
  <c r="BS13" i="3"/>
  <c r="BT12" i="3"/>
  <c r="BS12" i="3"/>
  <c r="BQ11" i="3"/>
  <c r="BT11" i="3" s="1"/>
  <c r="BP11" i="3"/>
  <c r="BT10" i="3"/>
  <c r="BS10" i="3"/>
  <c r="BT9" i="3"/>
  <c r="BS9" i="3"/>
  <c r="BT8" i="3"/>
  <c r="BS8" i="3"/>
  <c r="BT7" i="3"/>
  <c r="BS7" i="3"/>
  <c r="BT6" i="3"/>
  <c r="BR143" i="3"/>
  <c r="BQ6" i="3"/>
  <c r="BS6" i="3" s="1"/>
  <c r="BP6" i="3"/>
  <c r="BM145" i="3"/>
  <c r="BL145" i="3"/>
  <c r="BK145" i="3"/>
  <c r="BM144" i="3"/>
  <c r="BL144" i="3"/>
  <c r="BK144" i="3"/>
  <c r="BO142" i="3"/>
  <c r="BN142" i="3"/>
  <c r="BO141" i="3"/>
  <c r="BN141" i="3"/>
  <c r="BO140" i="3"/>
  <c r="BN140" i="3"/>
  <c r="BO139" i="3"/>
  <c r="BN139" i="3"/>
  <c r="BL138" i="3"/>
  <c r="BO138" i="3" s="1"/>
  <c r="BK138" i="3"/>
  <c r="BO137" i="3"/>
  <c r="BN137" i="3"/>
  <c r="BO136" i="3"/>
  <c r="BN136" i="3"/>
  <c r="BO135" i="3"/>
  <c r="BN135" i="3"/>
  <c r="BO134" i="3"/>
  <c r="BN134" i="3"/>
  <c r="BO133" i="3"/>
  <c r="BN133" i="3"/>
  <c r="BO132" i="3"/>
  <c r="BN132" i="3"/>
  <c r="BL131" i="3"/>
  <c r="BK131" i="3"/>
  <c r="BO130" i="3"/>
  <c r="BN130" i="3"/>
  <c r="BO129" i="3"/>
  <c r="BN129" i="3"/>
  <c r="BO128" i="3"/>
  <c r="BN128" i="3"/>
  <c r="BO127" i="3"/>
  <c r="BN127" i="3"/>
  <c r="BO126" i="3"/>
  <c r="BN126" i="3"/>
  <c r="BO125" i="3"/>
  <c r="BN125" i="3"/>
  <c r="BO124" i="3"/>
  <c r="BN124" i="3"/>
  <c r="BO123" i="3"/>
  <c r="BN123" i="3"/>
  <c r="BL122" i="3"/>
  <c r="BK122" i="3"/>
  <c r="BO121" i="3"/>
  <c r="BN121" i="3"/>
  <c r="BO120" i="3"/>
  <c r="BN120" i="3"/>
  <c r="BO119" i="3"/>
  <c r="BN119" i="3"/>
  <c r="BO118" i="3"/>
  <c r="BN118" i="3"/>
  <c r="BO117" i="3"/>
  <c r="BN117" i="3"/>
  <c r="BO116" i="3"/>
  <c r="BN116" i="3"/>
  <c r="BL115" i="3"/>
  <c r="BO115" i="3" s="1"/>
  <c r="BK115" i="3"/>
  <c r="BO114" i="3"/>
  <c r="BN114" i="3"/>
  <c r="BO113" i="3"/>
  <c r="BN113" i="3"/>
  <c r="BO112" i="3"/>
  <c r="BN112" i="3"/>
  <c r="BO111" i="3"/>
  <c r="BN111" i="3"/>
  <c r="BO110" i="3"/>
  <c r="BN110" i="3"/>
  <c r="BO109" i="3"/>
  <c r="BN109" i="3"/>
  <c r="BL108" i="3"/>
  <c r="BO108" i="3" s="1"/>
  <c r="BK108" i="3"/>
  <c r="BO107" i="3"/>
  <c r="BN107" i="3"/>
  <c r="BO106" i="3"/>
  <c r="BN106" i="3"/>
  <c r="BO105" i="3"/>
  <c r="BN105" i="3"/>
  <c r="BO104" i="3"/>
  <c r="BN104" i="3"/>
  <c r="BO103" i="3"/>
  <c r="BN103" i="3"/>
  <c r="BO102" i="3"/>
  <c r="BN102" i="3"/>
  <c r="BL101" i="3"/>
  <c r="BK101" i="3"/>
  <c r="BO100" i="3"/>
  <c r="BN100" i="3"/>
  <c r="BO99" i="3"/>
  <c r="BN99" i="3"/>
  <c r="BO98" i="3"/>
  <c r="BN98" i="3"/>
  <c r="BO97" i="3"/>
  <c r="BN97" i="3"/>
  <c r="BL96" i="3"/>
  <c r="BN96" i="3" s="1"/>
  <c r="BK96" i="3"/>
  <c r="BO95" i="3"/>
  <c r="BN95" i="3"/>
  <c r="BO94" i="3"/>
  <c r="BN94" i="3"/>
  <c r="BO93" i="3"/>
  <c r="BN93" i="3"/>
  <c r="BO92" i="3"/>
  <c r="BN92" i="3"/>
  <c r="BO91" i="3"/>
  <c r="BN91" i="3"/>
  <c r="BL90" i="3"/>
  <c r="BK90" i="3"/>
  <c r="BO89" i="3"/>
  <c r="BN89" i="3"/>
  <c r="BO88" i="3"/>
  <c r="BN88" i="3"/>
  <c r="BO87" i="3"/>
  <c r="BN87" i="3"/>
  <c r="BO86" i="3"/>
  <c r="BN86" i="3"/>
  <c r="BO85" i="3"/>
  <c r="BN85" i="3"/>
  <c r="BL84" i="3"/>
  <c r="BK84" i="3"/>
  <c r="BO83" i="3"/>
  <c r="BN83" i="3"/>
  <c r="BO82" i="3"/>
  <c r="BN82" i="3"/>
  <c r="BO81" i="3"/>
  <c r="BN81" i="3"/>
  <c r="BO80" i="3"/>
  <c r="BL80" i="3"/>
  <c r="BN80" i="3" s="1"/>
  <c r="BK80" i="3"/>
  <c r="BO79" i="3"/>
  <c r="BN79" i="3"/>
  <c r="BO78" i="3"/>
  <c r="BN78" i="3"/>
  <c r="BO77" i="3"/>
  <c r="BN77" i="3"/>
  <c r="BO76" i="3"/>
  <c r="BN76" i="3"/>
  <c r="BL75" i="3"/>
  <c r="BK75" i="3"/>
  <c r="BO74" i="3"/>
  <c r="BN74" i="3"/>
  <c r="BO73" i="3"/>
  <c r="BN73" i="3"/>
  <c r="BO72" i="3"/>
  <c r="BN72" i="3"/>
  <c r="BO71" i="3"/>
  <c r="BN71" i="3"/>
  <c r="BO70" i="3"/>
  <c r="BN70" i="3"/>
  <c r="BO69" i="3"/>
  <c r="BL69" i="3"/>
  <c r="BN69" i="3" s="1"/>
  <c r="BK69" i="3"/>
  <c r="BO68" i="3"/>
  <c r="BN68" i="3"/>
  <c r="BO67" i="3"/>
  <c r="BN67" i="3"/>
  <c r="BO66" i="3"/>
  <c r="BN66" i="3"/>
  <c r="BO65" i="3"/>
  <c r="BN65" i="3"/>
  <c r="BO64" i="3"/>
  <c r="BN64" i="3"/>
  <c r="BL63" i="3"/>
  <c r="BK63" i="3"/>
  <c r="BO62" i="3"/>
  <c r="BN62" i="3"/>
  <c r="BO61" i="3"/>
  <c r="BN61" i="3"/>
  <c r="BO60" i="3"/>
  <c r="BN60" i="3"/>
  <c r="BO59" i="3"/>
  <c r="BN59" i="3"/>
  <c r="BO58" i="3"/>
  <c r="BN58" i="3"/>
  <c r="BO57" i="3"/>
  <c r="BN57" i="3"/>
  <c r="BL56" i="3"/>
  <c r="BO56" i="3" s="1"/>
  <c r="BK56" i="3"/>
  <c r="BO55" i="3"/>
  <c r="BN55" i="3"/>
  <c r="BO54" i="3"/>
  <c r="BN54" i="3"/>
  <c r="BO53" i="3"/>
  <c r="BN53" i="3"/>
  <c r="BO52" i="3"/>
  <c r="BN52" i="3"/>
  <c r="BO51" i="3"/>
  <c r="BN51" i="3"/>
  <c r="BO50" i="3"/>
  <c r="BN50" i="3"/>
  <c r="BO49" i="3"/>
  <c r="BN49" i="3"/>
  <c r="BL48" i="3"/>
  <c r="BK48" i="3"/>
  <c r="BO47" i="3"/>
  <c r="BN47" i="3"/>
  <c r="BO46" i="3"/>
  <c r="BN46" i="3"/>
  <c r="BO45" i="3"/>
  <c r="BN45" i="3"/>
  <c r="BO44" i="3"/>
  <c r="BN44" i="3"/>
  <c r="BO43" i="3"/>
  <c r="BN43" i="3"/>
  <c r="BL42" i="3"/>
  <c r="BK42" i="3"/>
  <c r="BO41" i="3"/>
  <c r="BN41" i="3"/>
  <c r="BO40" i="3"/>
  <c r="BO39" i="3"/>
  <c r="BN39" i="3"/>
  <c r="BO38" i="3"/>
  <c r="BN38" i="3"/>
  <c r="BO37" i="3"/>
  <c r="BN37" i="3"/>
  <c r="BO36" i="3"/>
  <c r="BN36" i="3"/>
  <c r="BO35" i="3"/>
  <c r="BN35" i="3"/>
  <c r="BO34" i="3"/>
  <c r="BN34" i="3"/>
  <c r="BO33" i="3"/>
  <c r="BN33" i="3"/>
  <c r="BO32" i="3"/>
  <c r="BN32" i="3"/>
  <c r="BO31" i="3"/>
  <c r="BN31" i="3"/>
  <c r="BL30" i="3"/>
  <c r="BO30" i="3" s="1"/>
  <c r="BK30" i="3"/>
  <c r="BO29" i="3"/>
  <c r="BN29" i="3"/>
  <c r="BO28" i="3"/>
  <c r="BN28" i="3"/>
  <c r="BO27" i="3"/>
  <c r="BN27" i="3"/>
  <c r="BO26" i="3"/>
  <c r="BN26" i="3"/>
  <c r="BO25" i="3"/>
  <c r="BN25" i="3"/>
  <c r="BL24" i="3"/>
  <c r="BK24" i="3"/>
  <c r="BO23" i="3"/>
  <c r="BN23" i="3"/>
  <c r="BO22" i="3"/>
  <c r="BN22" i="3"/>
  <c r="BO21" i="3"/>
  <c r="BN21" i="3"/>
  <c r="BO20" i="3"/>
  <c r="BN20" i="3"/>
  <c r="BO19" i="3"/>
  <c r="BN19" i="3"/>
  <c r="BO18" i="3"/>
  <c r="BL18" i="3"/>
  <c r="BN18" i="3" s="1"/>
  <c r="BK18" i="3"/>
  <c r="BO17" i="3"/>
  <c r="BN17" i="3"/>
  <c r="BO16" i="3"/>
  <c r="BN16" i="3"/>
  <c r="BO15" i="3"/>
  <c r="BN15" i="3"/>
  <c r="BO14" i="3"/>
  <c r="BN14" i="3"/>
  <c r="BO13" i="3"/>
  <c r="BN13" i="3"/>
  <c r="BO12" i="3"/>
  <c r="BN12" i="3"/>
  <c r="BL11" i="3"/>
  <c r="BK11" i="3"/>
  <c r="BO10" i="3"/>
  <c r="BN10" i="3"/>
  <c r="BO9" i="3"/>
  <c r="BN9" i="3"/>
  <c r="BO8" i="3"/>
  <c r="BN8" i="3"/>
  <c r="BO7" i="3"/>
  <c r="BN7" i="3"/>
  <c r="BM143" i="3"/>
  <c r="BL6" i="3"/>
  <c r="BK6" i="3"/>
  <c r="BH145" i="3"/>
  <c r="BG145" i="3"/>
  <c r="BF145" i="3"/>
  <c r="BH144" i="3"/>
  <c r="BG144" i="3"/>
  <c r="BF144" i="3"/>
  <c r="BJ142" i="3"/>
  <c r="BI142" i="3"/>
  <c r="BJ141" i="3"/>
  <c r="BI141" i="3"/>
  <c r="BJ140" i="3"/>
  <c r="BI140" i="3"/>
  <c r="BJ139" i="3"/>
  <c r="BI139" i="3"/>
  <c r="BG138" i="3"/>
  <c r="BI138" i="3" s="1"/>
  <c r="BF138" i="3"/>
  <c r="BJ137" i="3"/>
  <c r="BI137" i="3"/>
  <c r="BJ136" i="3"/>
  <c r="BI136" i="3"/>
  <c r="BJ135" i="3"/>
  <c r="BI135" i="3"/>
  <c r="BJ134" i="3"/>
  <c r="BI134" i="3"/>
  <c r="BJ133" i="3"/>
  <c r="BI133" i="3"/>
  <c r="BJ132" i="3"/>
  <c r="BI132" i="3"/>
  <c r="BG131" i="3"/>
  <c r="BJ131" i="3" s="1"/>
  <c r="BF131" i="3"/>
  <c r="BJ130" i="3"/>
  <c r="BI130" i="3"/>
  <c r="BJ129" i="3"/>
  <c r="BI129" i="3"/>
  <c r="BJ128" i="3"/>
  <c r="BI128" i="3"/>
  <c r="BJ127" i="3"/>
  <c r="BI127" i="3"/>
  <c r="BJ126" i="3"/>
  <c r="BI126" i="3"/>
  <c r="BJ125" i="3"/>
  <c r="BI125" i="3"/>
  <c r="BJ124" i="3"/>
  <c r="BI124" i="3"/>
  <c r="BJ123" i="3"/>
  <c r="BI123" i="3"/>
  <c r="BG122" i="3"/>
  <c r="BF122" i="3"/>
  <c r="BJ121" i="3"/>
  <c r="BI121" i="3"/>
  <c r="BJ120" i="3"/>
  <c r="BI120" i="3"/>
  <c r="BJ119" i="3"/>
  <c r="BI119" i="3"/>
  <c r="BJ118" i="3"/>
  <c r="BI118" i="3"/>
  <c r="BJ117" i="3"/>
  <c r="BI117" i="3"/>
  <c r="BJ116" i="3"/>
  <c r="BI116" i="3"/>
  <c r="BJ115" i="3"/>
  <c r="BG115" i="3"/>
  <c r="BI115" i="3" s="1"/>
  <c r="BF115" i="3"/>
  <c r="BJ114" i="3"/>
  <c r="BI114" i="3"/>
  <c r="BJ113" i="3"/>
  <c r="BI113" i="3"/>
  <c r="BJ112" i="3"/>
  <c r="BI112" i="3"/>
  <c r="BJ111" i="3"/>
  <c r="BI111" i="3"/>
  <c r="BJ110" i="3"/>
  <c r="BI110" i="3"/>
  <c r="BJ109" i="3"/>
  <c r="BI109" i="3"/>
  <c r="BJ108" i="3"/>
  <c r="BG108" i="3"/>
  <c r="BF108" i="3"/>
  <c r="BJ107" i="3"/>
  <c r="BI107" i="3"/>
  <c r="BJ106" i="3"/>
  <c r="BI106" i="3"/>
  <c r="BJ105" i="3"/>
  <c r="BI105" i="3"/>
  <c r="BJ104" i="3"/>
  <c r="BI104" i="3"/>
  <c r="BJ103" i="3"/>
  <c r="BI103" i="3"/>
  <c r="BJ102" i="3"/>
  <c r="BI102" i="3"/>
  <c r="BG101" i="3"/>
  <c r="BF101" i="3"/>
  <c r="BJ100" i="3"/>
  <c r="BI100" i="3"/>
  <c r="BJ99" i="3"/>
  <c r="BI99" i="3"/>
  <c r="BJ98" i="3"/>
  <c r="BI98" i="3"/>
  <c r="BJ97" i="3"/>
  <c r="BI97" i="3"/>
  <c r="BG96" i="3"/>
  <c r="BF96" i="3"/>
  <c r="BJ95" i="3"/>
  <c r="BI95" i="3"/>
  <c r="BJ94" i="3"/>
  <c r="BI94" i="3"/>
  <c r="BJ93" i="3"/>
  <c r="BI93" i="3"/>
  <c r="BJ92" i="3"/>
  <c r="BI92" i="3"/>
  <c r="BJ91" i="3"/>
  <c r="BI91" i="3"/>
  <c r="BG90" i="3"/>
  <c r="BJ90" i="3" s="1"/>
  <c r="BF90" i="3"/>
  <c r="BJ89" i="3"/>
  <c r="BI89" i="3"/>
  <c r="BJ88" i="3"/>
  <c r="BI88" i="3"/>
  <c r="BJ87" i="3"/>
  <c r="BI87" i="3"/>
  <c r="BJ86" i="3"/>
  <c r="BI86" i="3"/>
  <c r="BJ85" i="3"/>
  <c r="BI85" i="3"/>
  <c r="BG84" i="3"/>
  <c r="BF84" i="3"/>
  <c r="BJ83" i="3"/>
  <c r="BI83" i="3"/>
  <c r="BJ82" i="3"/>
  <c r="BI82" i="3"/>
  <c r="BJ81" i="3"/>
  <c r="BI81" i="3"/>
  <c r="BG80" i="3"/>
  <c r="BJ80" i="3" s="1"/>
  <c r="BF80" i="3"/>
  <c r="BJ79" i="3"/>
  <c r="BI79" i="3"/>
  <c r="BJ78" i="3"/>
  <c r="BI78" i="3"/>
  <c r="BJ77" i="3"/>
  <c r="BI77" i="3"/>
  <c r="BJ76" i="3"/>
  <c r="BI76" i="3"/>
  <c r="BJ75" i="3"/>
  <c r="BG75" i="3"/>
  <c r="BI75" i="3" s="1"/>
  <c r="BF75" i="3"/>
  <c r="BJ72" i="3"/>
  <c r="BI72" i="3"/>
  <c r="BJ70" i="3"/>
  <c r="BI70" i="3"/>
  <c r="BG69" i="3"/>
  <c r="BF69" i="3"/>
  <c r="BJ68" i="3"/>
  <c r="BI68" i="3"/>
  <c r="BJ67" i="3"/>
  <c r="BI67" i="3"/>
  <c r="BJ66" i="3"/>
  <c r="BI66" i="3"/>
  <c r="BJ65" i="3"/>
  <c r="BI65" i="3"/>
  <c r="BJ64" i="3"/>
  <c r="BI64" i="3"/>
  <c r="BG63" i="3"/>
  <c r="BI63" i="3" s="1"/>
  <c r="BF63" i="3"/>
  <c r="BJ62" i="3"/>
  <c r="BI62" i="3"/>
  <c r="BJ61" i="3"/>
  <c r="BI61" i="3"/>
  <c r="BJ60" i="3"/>
  <c r="BI60" i="3"/>
  <c r="BJ59" i="3"/>
  <c r="BI59" i="3"/>
  <c r="BJ58" i="3"/>
  <c r="BI58" i="3"/>
  <c r="BJ57" i="3"/>
  <c r="BI57" i="3"/>
  <c r="BG56" i="3"/>
  <c r="BF56" i="3"/>
  <c r="BJ55" i="3"/>
  <c r="BI55" i="3"/>
  <c r="BJ54" i="3"/>
  <c r="BI54" i="3"/>
  <c r="BJ53" i="3"/>
  <c r="BI53" i="3"/>
  <c r="BJ52" i="3"/>
  <c r="BI52" i="3"/>
  <c r="BJ51" i="3"/>
  <c r="BI51" i="3"/>
  <c r="BJ50" i="3"/>
  <c r="BI50" i="3"/>
  <c r="BJ49" i="3"/>
  <c r="BI49" i="3"/>
  <c r="BG48" i="3"/>
  <c r="BF48" i="3"/>
  <c r="BJ47" i="3"/>
  <c r="BI47" i="3"/>
  <c r="BJ46" i="3"/>
  <c r="BI46" i="3"/>
  <c r="BJ45" i="3"/>
  <c r="BI45" i="3"/>
  <c r="BJ44" i="3"/>
  <c r="BI44" i="3"/>
  <c r="BJ43" i="3"/>
  <c r="BI43" i="3"/>
  <c r="BG42" i="3"/>
  <c r="BJ42" i="3" s="1"/>
  <c r="BF42" i="3"/>
  <c r="BJ41" i="3"/>
  <c r="BJ40" i="3"/>
  <c r="BI35" i="3"/>
  <c r="BJ34" i="3"/>
  <c r="BI34" i="3"/>
  <c r="BJ33" i="3"/>
  <c r="BI33" i="3"/>
  <c r="BJ32" i="3"/>
  <c r="BI32" i="3"/>
  <c r="BJ31" i="3"/>
  <c r="BI31" i="3"/>
  <c r="BG30" i="3"/>
  <c r="BJ30" i="3" s="1"/>
  <c r="BF30" i="3"/>
  <c r="BJ29" i="3"/>
  <c r="BI29" i="3"/>
  <c r="BJ28" i="3"/>
  <c r="BI28" i="3"/>
  <c r="BJ27" i="3"/>
  <c r="BI27" i="3"/>
  <c r="BJ26" i="3"/>
  <c r="BI26" i="3"/>
  <c r="BJ25" i="3"/>
  <c r="BI25" i="3"/>
  <c r="BG24" i="3"/>
  <c r="BF24" i="3"/>
  <c r="BJ23" i="3"/>
  <c r="BI23" i="3"/>
  <c r="BJ22" i="3"/>
  <c r="BI22" i="3"/>
  <c r="BJ21" i="3"/>
  <c r="BI21" i="3"/>
  <c r="BJ20" i="3"/>
  <c r="BI20" i="3"/>
  <c r="BJ19" i="3"/>
  <c r="BI19" i="3"/>
  <c r="BG18" i="3"/>
  <c r="BI18" i="3" s="1"/>
  <c r="BF18" i="3"/>
  <c r="BJ17" i="3"/>
  <c r="BI17" i="3"/>
  <c r="BJ16" i="3"/>
  <c r="BI16" i="3"/>
  <c r="BJ15" i="3"/>
  <c r="BI15" i="3"/>
  <c r="BJ14" i="3"/>
  <c r="BI14" i="3"/>
  <c r="BJ13" i="3"/>
  <c r="BI13" i="3"/>
  <c r="BJ12" i="3"/>
  <c r="BI12" i="3"/>
  <c r="BG11" i="3"/>
  <c r="BF11" i="3"/>
  <c r="BJ10" i="3"/>
  <c r="BI10" i="3"/>
  <c r="BJ9" i="3"/>
  <c r="BI9" i="3"/>
  <c r="BJ8" i="3"/>
  <c r="BI8" i="3"/>
  <c r="BJ7" i="3"/>
  <c r="BI7" i="3"/>
  <c r="BG6" i="3"/>
  <c r="BI6" i="3" s="1"/>
  <c r="BF6" i="3"/>
  <c r="BC145" i="3"/>
  <c r="BB145" i="3"/>
  <c r="BA145" i="3"/>
  <c r="BC144" i="3"/>
  <c r="BB144" i="3"/>
  <c r="BA144" i="3"/>
  <c r="BE142" i="3"/>
  <c r="BD142" i="3"/>
  <c r="BE141" i="3"/>
  <c r="BD141" i="3"/>
  <c r="BE140" i="3"/>
  <c r="BD140" i="3"/>
  <c r="BE139" i="3"/>
  <c r="BD139" i="3"/>
  <c r="BB138" i="3"/>
  <c r="BA138" i="3"/>
  <c r="BE137" i="3"/>
  <c r="BD137" i="3"/>
  <c r="BE136" i="3"/>
  <c r="BD136" i="3"/>
  <c r="BE135" i="3"/>
  <c r="BD135" i="3"/>
  <c r="BE134" i="3"/>
  <c r="BD134" i="3"/>
  <c r="BE133" i="3"/>
  <c r="BD133" i="3"/>
  <c r="BE132" i="3"/>
  <c r="BD132" i="3"/>
  <c r="BB131" i="3"/>
  <c r="BA131" i="3"/>
  <c r="BE130" i="3"/>
  <c r="BD130" i="3"/>
  <c r="BE129" i="3"/>
  <c r="BD129" i="3"/>
  <c r="BE128" i="3"/>
  <c r="BD128" i="3"/>
  <c r="BE127" i="3"/>
  <c r="BD127" i="3"/>
  <c r="BE126" i="3"/>
  <c r="BD126" i="3"/>
  <c r="BE125" i="3"/>
  <c r="BD125" i="3"/>
  <c r="BE124" i="3"/>
  <c r="BD124" i="3"/>
  <c r="BE123" i="3"/>
  <c r="BD123" i="3"/>
  <c r="BB122" i="3"/>
  <c r="BA122" i="3"/>
  <c r="BE121" i="3"/>
  <c r="BD121" i="3"/>
  <c r="BE120" i="3"/>
  <c r="BD120" i="3"/>
  <c r="BE119" i="3"/>
  <c r="BD119" i="3"/>
  <c r="BE118" i="3"/>
  <c r="BD118" i="3"/>
  <c r="BE117" i="3"/>
  <c r="BD117" i="3"/>
  <c r="BE116" i="3"/>
  <c r="BD116" i="3"/>
  <c r="BB115" i="3"/>
  <c r="BA115" i="3"/>
  <c r="BE114" i="3"/>
  <c r="BD114" i="3"/>
  <c r="BE113" i="3"/>
  <c r="BD113" i="3"/>
  <c r="BE112" i="3"/>
  <c r="BD112" i="3"/>
  <c r="BE111" i="3"/>
  <c r="BD111" i="3"/>
  <c r="BE110" i="3"/>
  <c r="BD110" i="3"/>
  <c r="BE109" i="3"/>
  <c r="BD109" i="3"/>
  <c r="BB108" i="3"/>
  <c r="BA108" i="3"/>
  <c r="BE107" i="3"/>
  <c r="BD107" i="3"/>
  <c r="BE106" i="3"/>
  <c r="BD106" i="3"/>
  <c r="BE105" i="3"/>
  <c r="BD105" i="3"/>
  <c r="BE104" i="3"/>
  <c r="BD104" i="3"/>
  <c r="BE103" i="3"/>
  <c r="BD103" i="3"/>
  <c r="BE102" i="3"/>
  <c r="BD102" i="3"/>
  <c r="BB101" i="3"/>
  <c r="BE101" i="3" s="1"/>
  <c r="BA101" i="3"/>
  <c r="BE100" i="3"/>
  <c r="BD100" i="3"/>
  <c r="BE99" i="3"/>
  <c r="BD99" i="3"/>
  <c r="BE98" i="3"/>
  <c r="BD98" i="3"/>
  <c r="BE97" i="3"/>
  <c r="BD97" i="3"/>
  <c r="BB96" i="3"/>
  <c r="BA96" i="3"/>
  <c r="BE95" i="3"/>
  <c r="BD95" i="3"/>
  <c r="BE94" i="3"/>
  <c r="BD94" i="3"/>
  <c r="BE93" i="3"/>
  <c r="BD93" i="3"/>
  <c r="BE92" i="3"/>
  <c r="BD92" i="3"/>
  <c r="BE91" i="3"/>
  <c r="BD91" i="3"/>
  <c r="BB90" i="3"/>
  <c r="BD90" i="3" s="1"/>
  <c r="BA90" i="3"/>
  <c r="BE89" i="3"/>
  <c r="BD89" i="3"/>
  <c r="BE88" i="3"/>
  <c r="BD88" i="3"/>
  <c r="BE87" i="3"/>
  <c r="BD87" i="3"/>
  <c r="BE86" i="3"/>
  <c r="BD86" i="3"/>
  <c r="BE85" i="3"/>
  <c r="BD85" i="3"/>
  <c r="BB84" i="3"/>
  <c r="BE84" i="3" s="1"/>
  <c r="BA84" i="3"/>
  <c r="BE83" i="3"/>
  <c r="BD83" i="3"/>
  <c r="BE82" i="3"/>
  <c r="BD82" i="3"/>
  <c r="BE81" i="3"/>
  <c r="BD81" i="3"/>
  <c r="BB80" i="3"/>
  <c r="BA80" i="3"/>
  <c r="BE79" i="3"/>
  <c r="BD79" i="3"/>
  <c r="BE78" i="3"/>
  <c r="BD78" i="3"/>
  <c r="BE77" i="3"/>
  <c r="BD77" i="3"/>
  <c r="BE76" i="3"/>
  <c r="BD76" i="3"/>
  <c r="BB75" i="3"/>
  <c r="BA75" i="3"/>
  <c r="BE74" i="3"/>
  <c r="BD74" i="3"/>
  <c r="BE73" i="3"/>
  <c r="BD73" i="3"/>
  <c r="BE72" i="3"/>
  <c r="BD72" i="3"/>
  <c r="BE71" i="3"/>
  <c r="BD71" i="3"/>
  <c r="BE70" i="3"/>
  <c r="BD70" i="3"/>
  <c r="BB69" i="3"/>
  <c r="BA69" i="3"/>
  <c r="BE68" i="3"/>
  <c r="BD68" i="3"/>
  <c r="BE67" i="3"/>
  <c r="BD67" i="3"/>
  <c r="BE66" i="3"/>
  <c r="BD66" i="3"/>
  <c r="BE65" i="3"/>
  <c r="BD65" i="3"/>
  <c r="BE64" i="3"/>
  <c r="BD64" i="3"/>
  <c r="BB63" i="3"/>
  <c r="BA63" i="3"/>
  <c r="BE62" i="3"/>
  <c r="BD62" i="3"/>
  <c r="BE61" i="3"/>
  <c r="BD61" i="3"/>
  <c r="BE60" i="3"/>
  <c r="BD60" i="3"/>
  <c r="BE59" i="3"/>
  <c r="BD59" i="3"/>
  <c r="BE58" i="3"/>
  <c r="BD58" i="3"/>
  <c r="BE57" i="3"/>
  <c r="BD57" i="3"/>
  <c r="BB56" i="3"/>
  <c r="BE56" i="3" s="1"/>
  <c r="BA56" i="3"/>
  <c r="BE55" i="3"/>
  <c r="BD55" i="3"/>
  <c r="BE54" i="3"/>
  <c r="BD54" i="3"/>
  <c r="BE53" i="3"/>
  <c r="BD53" i="3"/>
  <c r="BE52" i="3"/>
  <c r="BD52" i="3"/>
  <c r="BE51" i="3"/>
  <c r="BD51" i="3"/>
  <c r="BE50" i="3"/>
  <c r="BD50" i="3"/>
  <c r="BE49" i="3"/>
  <c r="BB48" i="3"/>
  <c r="BD48" i="3" s="1"/>
  <c r="BA48" i="3"/>
  <c r="BE47" i="3"/>
  <c r="BD47" i="3"/>
  <c r="BE46" i="3"/>
  <c r="BD46" i="3"/>
  <c r="BE45" i="3"/>
  <c r="BD45" i="3"/>
  <c r="BE44" i="3"/>
  <c r="BD44" i="3"/>
  <c r="BE43" i="3"/>
  <c r="BD43" i="3"/>
  <c r="BB42" i="3"/>
  <c r="BA42" i="3"/>
  <c r="BE41" i="3"/>
  <c r="BD41" i="3"/>
  <c r="BE40" i="3"/>
  <c r="BD40" i="3"/>
  <c r="BE39" i="3"/>
  <c r="BD39" i="3"/>
  <c r="BE38" i="3"/>
  <c r="BD38" i="3"/>
  <c r="BE37" i="3"/>
  <c r="BD37" i="3"/>
  <c r="BE36" i="3"/>
  <c r="BD36" i="3"/>
  <c r="BE35" i="3"/>
  <c r="BD35" i="3"/>
  <c r="BE34" i="3"/>
  <c r="BD34" i="3"/>
  <c r="BE33" i="3"/>
  <c r="BD33" i="3"/>
  <c r="BE32" i="3"/>
  <c r="BD32" i="3"/>
  <c r="BE31" i="3"/>
  <c r="BD31" i="3"/>
  <c r="BE30" i="3"/>
  <c r="BB30" i="3"/>
  <c r="BD30" i="3" s="1"/>
  <c r="BA30" i="3"/>
  <c r="BE29" i="3"/>
  <c r="BD29" i="3"/>
  <c r="BE28" i="3"/>
  <c r="BD28" i="3"/>
  <c r="BE27" i="3"/>
  <c r="BD27" i="3"/>
  <c r="BE26" i="3"/>
  <c r="BD26" i="3"/>
  <c r="BE25" i="3"/>
  <c r="BD25" i="3"/>
  <c r="BB24" i="3"/>
  <c r="BA24" i="3"/>
  <c r="BE23" i="3"/>
  <c r="BD23" i="3"/>
  <c r="BE22" i="3"/>
  <c r="BD22" i="3"/>
  <c r="BE21" i="3"/>
  <c r="BD21" i="3"/>
  <c r="BE20" i="3"/>
  <c r="BD20" i="3"/>
  <c r="BE19" i="3"/>
  <c r="BD19" i="3"/>
  <c r="BB18" i="3"/>
  <c r="BA18" i="3"/>
  <c r="BE17" i="3"/>
  <c r="BD17" i="3"/>
  <c r="BE16" i="3"/>
  <c r="BD16" i="3"/>
  <c r="BE15" i="3"/>
  <c r="BD15" i="3"/>
  <c r="BE14" i="3"/>
  <c r="BD14" i="3"/>
  <c r="BE13" i="3"/>
  <c r="BD13" i="3"/>
  <c r="BE12" i="3"/>
  <c r="BD12" i="3"/>
  <c r="BC143" i="3"/>
  <c r="BB11" i="3"/>
  <c r="BA11" i="3"/>
  <c r="BE10" i="3"/>
  <c r="BD10" i="3"/>
  <c r="BE9" i="3"/>
  <c r="BD9" i="3"/>
  <c r="BE8" i="3"/>
  <c r="BD8" i="3"/>
  <c r="BE7" i="3"/>
  <c r="BD7" i="3"/>
  <c r="BB6" i="3"/>
  <c r="BA6" i="3"/>
  <c r="AS145" i="3"/>
  <c r="AR145" i="3"/>
  <c r="AQ145" i="3"/>
  <c r="AS144" i="3"/>
  <c r="AR144" i="3"/>
  <c r="AQ144" i="3"/>
  <c r="AU142" i="3"/>
  <c r="AT142" i="3"/>
  <c r="AU141" i="3"/>
  <c r="AT141" i="3"/>
  <c r="AU140" i="3"/>
  <c r="AT140" i="3"/>
  <c r="AU139" i="3"/>
  <c r="AT139" i="3"/>
  <c r="AU138" i="3"/>
  <c r="AR138" i="3"/>
  <c r="AT138" i="3" s="1"/>
  <c r="AQ138" i="3"/>
  <c r="AU137" i="3"/>
  <c r="AT137" i="3"/>
  <c r="AU136" i="3"/>
  <c r="AT136" i="3"/>
  <c r="AU135" i="3"/>
  <c r="AT135" i="3"/>
  <c r="AU134" i="3"/>
  <c r="AT134" i="3"/>
  <c r="AU133" i="3"/>
  <c r="AT133" i="3"/>
  <c r="AU132" i="3"/>
  <c r="AT132" i="3"/>
  <c r="AU131" i="3"/>
  <c r="AR131" i="3"/>
  <c r="AT131" i="3" s="1"/>
  <c r="AQ131" i="3"/>
  <c r="AU130" i="3"/>
  <c r="AT130" i="3"/>
  <c r="AU129" i="3"/>
  <c r="AT129" i="3"/>
  <c r="AU128" i="3"/>
  <c r="AT128" i="3"/>
  <c r="AU127" i="3"/>
  <c r="AT127" i="3"/>
  <c r="AU126" i="3"/>
  <c r="AT126" i="3"/>
  <c r="AU125" i="3"/>
  <c r="AT125" i="3"/>
  <c r="AU124" i="3"/>
  <c r="AT124" i="3"/>
  <c r="AU123" i="3"/>
  <c r="AT123" i="3"/>
  <c r="AR122" i="3"/>
  <c r="AU122" i="3" s="1"/>
  <c r="AQ122" i="3"/>
  <c r="AU121" i="3"/>
  <c r="AT121" i="3"/>
  <c r="AU120" i="3"/>
  <c r="AT120" i="3"/>
  <c r="AU119" i="3"/>
  <c r="AT119" i="3"/>
  <c r="AU118" i="3"/>
  <c r="AT118" i="3"/>
  <c r="AU117" i="3"/>
  <c r="AT117" i="3"/>
  <c r="AU116" i="3"/>
  <c r="AT116" i="3"/>
  <c r="AU115" i="3"/>
  <c r="AR115" i="3"/>
  <c r="AT115" i="3" s="1"/>
  <c r="AQ115" i="3"/>
  <c r="AU114" i="3"/>
  <c r="AT114" i="3"/>
  <c r="AU113" i="3"/>
  <c r="AT113" i="3"/>
  <c r="AU112" i="3"/>
  <c r="AT112" i="3"/>
  <c r="AU111" i="3"/>
  <c r="AT111" i="3"/>
  <c r="AU110" i="3"/>
  <c r="AT110" i="3"/>
  <c r="AU109" i="3"/>
  <c r="AT109" i="3"/>
  <c r="AU108" i="3"/>
  <c r="AR108" i="3"/>
  <c r="AT108" i="3" s="1"/>
  <c r="AQ108" i="3"/>
  <c r="AU107" i="3"/>
  <c r="AT107" i="3"/>
  <c r="AU106" i="3"/>
  <c r="AT106" i="3"/>
  <c r="AU105" i="3"/>
  <c r="AT105" i="3"/>
  <c r="AU104" i="3"/>
  <c r="AT104" i="3"/>
  <c r="AU103" i="3"/>
  <c r="AT103" i="3"/>
  <c r="AU102" i="3"/>
  <c r="AT102" i="3"/>
  <c r="AU101" i="3"/>
  <c r="AR101" i="3"/>
  <c r="AT101" i="3" s="1"/>
  <c r="AQ101" i="3"/>
  <c r="AU100" i="3"/>
  <c r="AT100" i="3"/>
  <c r="AU99" i="3"/>
  <c r="AT99" i="3"/>
  <c r="AU98" i="3"/>
  <c r="AT98" i="3"/>
  <c r="AU97" i="3"/>
  <c r="AT97" i="3"/>
  <c r="AR96" i="3"/>
  <c r="AQ96" i="3"/>
  <c r="AU95" i="3"/>
  <c r="AT95" i="3"/>
  <c r="AU94" i="3"/>
  <c r="AT94" i="3"/>
  <c r="AU93" i="3"/>
  <c r="AT93" i="3"/>
  <c r="AU92" i="3"/>
  <c r="AT92" i="3"/>
  <c r="AU91" i="3"/>
  <c r="AT91" i="3"/>
  <c r="AU90" i="3"/>
  <c r="AR90" i="3"/>
  <c r="AT90" i="3" s="1"/>
  <c r="AQ90" i="3"/>
  <c r="AU89" i="3"/>
  <c r="AT89" i="3"/>
  <c r="AU88" i="3"/>
  <c r="AT88" i="3"/>
  <c r="AU87" i="3"/>
  <c r="AU86" i="3"/>
  <c r="AT86" i="3"/>
  <c r="AU85" i="3"/>
  <c r="AT85" i="3"/>
  <c r="AR84" i="3"/>
  <c r="AQ84" i="3"/>
  <c r="AU83" i="3"/>
  <c r="AT83" i="3"/>
  <c r="AU82" i="3"/>
  <c r="AT82" i="3"/>
  <c r="AU81" i="3"/>
  <c r="AT81" i="3"/>
  <c r="AU80" i="3"/>
  <c r="AR80" i="3"/>
  <c r="AT80" i="3" s="1"/>
  <c r="AQ80" i="3"/>
  <c r="AU79" i="3"/>
  <c r="AT79" i="3"/>
  <c r="AU78" i="3"/>
  <c r="AT78" i="3"/>
  <c r="AU77" i="3"/>
  <c r="AT77" i="3"/>
  <c r="AU76" i="3"/>
  <c r="AT76" i="3"/>
  <c r="AU75" i="3"/>
  <c r="AR75" i="3"/>
  <c r="AT75" i="3" s="1"/>
  <c r="AQ75" i="3"/>
  <c r="AU74" i="3"/>
  <c r="AT74" i="3"/>
  <c r="AU73" i="3"/>
  <c r="AT73" i="3"/>
  <c r="AU72" i="3"/>
  <c r="AT72" i="3"/>
  <c r="AU71" i="3"/>
  <c r="AT71" i="3"/>
  <c r="AU70" i="3"/>
  <c r="AT70" i="3"/>
  <c r="AU69" i="3"/>
  <c r="AR69" i="3"/>
  <c r="AT69" i="3" s="1"/>
  <c r="AQ69" i="3"/>
  <c r="AU68" i="3"/>
  <c r="AT68" i="3"/>
  <c r="AU67" i="3"/>
  <c r="AT67" i="3"/>
  <c r="AU66" i="3"/>
  <c r="AT66" i="3"/>
  <c r="AU65" i="3"/>
  <c r="AT65" i="3"/>
  <c r="AU64" i="3"/>
  <c r="AT64" i="3"/>
  <c r="AU63" i="3"/>
  <c r="AR63" i="3"/>
  <c r="AT63" i="3" s="1"/>
  <c r="AQ63" i="3"/>
  <c r="AU62" i="3"/>
  <c r="AT62" i="3"/>
  <c r="AU61" i="3"/>
  <c r="AT61" i="3"/>
  <c r="AU60" i="3"/>
  <c r="AT60" i="3"/>
  <c r="AU59" i="3"/>
  <c r="AT59" i="3"/>
  <c r="AU58" i="3"/>
  <c r="AT58" i="3"/>
  <c r="AU57" i="3"/>
  <c r="AT57" i="3"/>
  <c r="AR56" i="3"/>
  <c r="AQ56" i="3"/>
  <c r="AU55" i="3"/>
  <c r="AT55" i="3"/>
  <c r="AU54" i="3"/>
  <c r="AT54" i="3"/>
  <c r="AU53" i="3"/>
  <c r="AT53" i="3"/>
  <c r="AU52" i="3"/>
  <c r="AT52" i="3"/>
  <c r="AU51" i="3"/>
  <c r="AT51" i="3"/>
  <c r="AU50" i="3"/>
  <c r="AT50" i="3"/>
  <c r="AU49" i="3"/>
  <c r="AT49" i="3"/>
  <c r="AR48" i="3"/>
  <c r="AQ48" i="3"/>
  <c r="AU47" i="3"/>
  <c r="AT47" i="3"/>
  <c r="AU46" i="3"/>
  <c r="AT46" i="3"/>
  <c r="AU45" i="3"/>
  <c r="AT45" i="3"/>
  <c r="AU44" i="3"/>
  <c r="AT44" i="3"/>
  <c r="AU43" i="3"/>
  <c r="AT43" i="3"/>
  <c r="AR42" i="3"/>
  <c r="AQ42" i="3"/>
  <c r="AU41" i="3"/>
  <c r="AT41" i="3"/>
  <c r="AU40" i="3"/>
  <c r="AT40" i="3"/>
  <c r="AU39" i="3"/>
  <c r="AT39" i="3"/>
  <c r="AU38" i="3"/>
  <c r="AT38" i="3"/>
  <c r="AU37" i="3"/>
  <c r="AT37" i="3"/>
  <c r="AU36" i="3"/>
  <c r="AT36" i="3"/>
  <c r="AU35" i="3"/>
  <c r="AT35" i="3"/>
  <c r="AU34" i="3"/>
  <c r="AT34" i="3"/>
  <c r="AU33" i="3"/>
  <c r="AT33" i="3"/>
  <c r="AU32" i="3"/>
  <c r="AT32" i="3"/>
  <c r="AU31" i="3"/>
  <c r="AT31" i="3"/>
  <c r="AR30" i="3"/>
  <c r="AQ30" i="3"/>
  <c r="AU29" i="3"/>
  <c r="AT29" i="3"/>
  <c r="AU28" i="3"/>
  <c r="AT28" i="3"/>
  <c r="AU27" i="3"/>
  <c r="AT27" i="3"/>
  <c r="AU26" i="3"/>
  <c r="AT26" i="3"/>
  <c r="AU25" i="3"/>
  <c r="AT25" i="3"/>
  <c r="AR24" i="3"/>
  <c r="AQ24" i="3"/>
  <c r="AU23" i="3"/>
  <c r="AT23" i="3"/>
  <c r="AU22" i="3"/>
  <c r="AT22" i="3"/>
  <c r="AU21" i="3"/>
  <c r="AT21" i="3"/>
  <c r="AU20" i="3"/>
  <c r="AT20" i="3"/>
  <c r="AU19" i="3"/>
  <c r="AT19" i="3"/>
  <c r="AU18" i="3"/>
  <c r="AR18" i="3"/>
  <c r="AT18" i="3" s="1"/>
  <c r="AQ18" i="3"/>
  <c r="AU17" i="3"/>
  <c r="AT17" i="3"/>
  <c r="AU16" i="3"/>
  <c r="AT16" i="3"/>
  <c r="AU15" i="3"/>
  <c r="AT15" i="3"/>
  <c r="AU14" i="3"/>
  <c r="AT14" i="3"/>
  <c r="AU13" i="3"/>
  <c r="AT13" i="3"/>
  <c r="AU12" i="3"/>
  <c r="AT12" i="3"/>
  <c r="AU11" i="3"/>
  <c r="AR11" i="3"/>
  <c r="AT11" i="3" s="1"/>
  <c r="AQ11" i="3"/>
  <c r="AU10" i="3"/>
  <c r="AT10" i="3"/>
  <c r="AU9" i="3"/>
  <c r="AT9" i="3"/>
  <c r="AU8" i="3"/>
  <c r="AT8" i="3"/>
  <c r="AU7" i="3"/>
  <c r="AT7" i="3"/>
  <c r="AR6" i="3"/>
  <c r="AQ6" i="3"/>
  <c r="AN145" i="3"/>
  <c r="AM145" i="3"/>
  <c r="AL145" i="3"/>
  <c r="AN144" i="3"/>
  <c r="AM144" i="3"/>
  <c r="AL144" i="3"/>
  <c r="AP142" i="3"/>
  <c r="AO142" i="3"/>
  <c r="AP141" i="3"/>
  <c r="AO141" i="3"/>
  <c r="AP140" i="3"/>
  <c r="AO140" i="3"/>
  <c r="AP139" i="3"/>
  <c r="AO139" i="3"/>
  <c r="AM138" i="3"/>
  <c r="AL138" i="3"/>
  <c r="AP137" i="3"/>
  <c r="AO137" i="3"/>
  <c r="AP136" i="3"/>
  <c r="AO136" i="3"/>
  <c r="AP135" i="3"/>
  <c r="AO135" i="3"/>
  <c r="AP134" i="3"/>
  <c r="AO134" i="3"/>
  <c r="AP133" i="3"/>
  <c r="AO133" i="3"/>
  <c r="AP132" i="3"/>
  <c r="AO132" i="3"/>
  <c r="AM131" i="3"/>
  <c r="AL131" i="3"/>
  <c r="AP130" i="3"/>
  <c r="AO130" i="3"/>
  <c r="AP129" i="3"/>
  <c r="AO129" i="3"/>
  <c r="AP128" i="3"/>
  <c r="AO128" i="3"/>
  <c r="AP127" i="3"/>
  <c r="AO127" i="3"/>
  <c r="AP126" i="3"/>
  <c r="AO126" i="3"/>
  <c r="AP125" i="3"/>
  <c r="AO125" i="3"/>
  <c r="AP124" i="3"/>
  <c r="AO124" i="3"/>
  <c r="AP123" i="3"/>
  <c r="AO123" i="3"/>
  <c r="AM122" i="3"/>
  <c r="AP122" i="3" s="1"/>
  <c r="AL122" i="3"/>
  <c r="AP121" i="3"/>
  <c r="AO121" i="3"/>
  <c r="AP120" i="3"/>
  <c r="AO120" i="3"/>
  <c r="AP119" i="3"/>
  <c r="AO119" i="3"/>
  <c r="AP118" i="3"/>
  <c r="AO118" i="3"/>
  <c r="AP117" i="3"/>
  <c r="AO117" i="3"/>
  <c r="AP116" i="3"/>
  <c r="AO116" i="3"/>
  <c r="AM115" i="3"/>
  <c r="AL115" i="3"/>
  <c r="AP114" i="3"/>
  <c r="AO114" i="3"/>
  <c r="AP113" i="3"/>
  <c r="AO113" i="3"/>
  <c r="AP112" i="3"/>
  <c r="AO112" i="3"/>
  <c r="AP111" i="3"/>
  <c r="AO111" i="3"/>
  <c r="AP110" i="3"/>
  <c r="AO110" i="3"/>
  <c r="AP109" i="3"/>
  <c r="AO109" i="3"/>
  <c r="AM108" i="3"/>
  <c r="AL108" i="3"/>
  <c r="AP107" i="3"/>
  <c r="AO107" i="3"/>
  <c r="AP106" i="3"/>
  <c r="AO106" i="3"/>
  <c r="AP105" i="3"/>
  <c r="AO105" i="3"/>
  <c r="AP104" i="3"/>
  <c r="AO104" i="3"/>
  <c r="AP103" i="3"/>
  <c r="AO103" i="3"/>
  <c r="AP102" i="3"/>
  <c r="AO102" i="3"/>
  <c r="AM101" i="3"/>
  <c r="AL101" i="3"/>
  <c r="AP100" i="3"/>
  <c r="AO100" i="3"/>
  <c r="AP99" i="3"/>
  <c r="AO99" i="3"/>
  <c r="AP98" i="3"/>
  <c r="AO98" i="3"/>
  <c r="AP97" i="3"/>
  <c r="AO97" i="3"/>
  <c r="AM96" i="3"/>
  <c r="AL96" i="3"/>
  <c r="AP95" i="3"/>
  <c r="AO95" i="3"/>
  <c r="AP94" i="3"/>
  <c r="AO94" i="3"/>
  <c r="AP93" i="3"/>
  <c r="AO93" i="3"/>
  <c r="AP92" i="3"/>
  <c r="AO92" i="3"/>
  <c r="AP91" i="3"/>
  <c r="AO91" i="3"/>
  <c r="AM90" i="3"/>
  <c r="AL90" i="3"/>
  <c r="AP89" i="3"/>
  <c r="AO89" i="3"/>
  <c r="AP88" i="3"/>
  <c r="AO88" i="3"/>
  <c r="AP87" i="3"/>
  <c r="AO87" i="3"/>
  <c r="AP86" i="3"/>
  <c r="AO86" i="3"/>
  <c r="AP85" i="3"/>
  <c r="AO85" i="3"/>
  <c r="AM84" i="3"/>
  <c r="AL84" i="3"/>
  <c r="AP83" i="3"/>
  <c r="AO83" i="3"/>
  <c r="AP82" i="3"/>
  <c r="AO82" i="3"/>
  <c r="AP81" i="3"/>
  <c r="AO81" i="3"/>
  <c r="AM80" i="3"/>
  <c r="AL80" i="3"/>
  <c r="AP79" i="3"/>
  <c r="AO79" i="3"/>
  <c r="AP78" i="3"/>
  <c r="AO78" i="3"/>
  <c r="AP77" i="3"/>
  <c r="AO77" i="3"/>
  <c r="AP76" i="3"/>
  <c r="AO76" i="3"/>
  <c r="AM75" i="3"/>
  <c r="AL75" i="3"/>
  <c r="AP74" i="3"/>
  <c r="AO74" i="3"/>
  <c r="AP73" i="3"/>
  <c r="AO73" i="3"/>
  <c r="AP72" i="3"/>
  <c r="AO72" i="3"/>
  <c r="AP71" i="3"/>
  <c r="AO71" i="3"/>
  <c r="AP70" i="3"/>
  <c r="AO70" i="3"/>
  <c r="AM69" i="3"/>
  <c r="AL69" i="3"/>
  <c r="AP68" i="3"/>
  <c r="AO68" i="3"/>
  <c r="AP67" i="3"/>
  <c r="AO67" i="3"/>
  <c r="AP66" i="3"/>
  <c r="AO66" i="3"/>
  <c r="AP65" i="3"/>
  <c r="AO65" i="3"/>
  <c r="AP64" i="3"/>
  <c r="AO64" i="3"/>
  <c r="AM63" i="3"/>
  <c r="AP63" i="3" s="1"/>
  <c r="AL63" i="3"/>
  <c r="AP62" i="3"/>
  <c r="AO62" i="3"/>
  <c r="AP61" i="3"/>
  <c r="AO61" i="3"/>
  <c r="AP60" i="3"/>
  <c r="AO60" i="3"/>
  <c r="AP59" i="3"/>
  <c r="AO59" i="3"/>
  <c r="AP58" i="3"/>
  <c r="AO58" i="3"/>
  <c r="AP57" i="3"/>
  <c r="AO57" i="3"/>
  <c r="AM56" i="3"/>
  <c r="AP56" i="3" s="1"/>
  <c r="AL56" i="3"/>
  <c r="AP55" i="3"/>
  <c r="AO55" i="3"/>
  <c r="AP54" i="3"/>
  <c r="AO54" i="3"/>
  <c r="AP53" i="3"/>
  <c r="AO53" i="3"/>
  <c r="AP52" i="3"/>
  <c r="AO52" i="3"/>
  <c r="AP51" i="3"/>
  <c r="AO51" i="3"/>
  <c r="AP50" i="3"/>
  <c r="AO50" i="3"/>
  <c r="AP49" i="3"/>
  <c r="AO49" i="3"/>
  <c r="AM48" i="3"/>
  <c r="AP48" i="3" s="1"/>
  <c r="AL48" i="3"/>
  <c r="AP47" i="3"/>
  <c r="AO47" i="3"/>
  <c r="AP46" i="3"/>
  <c r="AO46" i="3"/>
  <c r="AP45" i="3"/>
  <c r="AO45" i="3"/>
  <c r="AP44" i="3"/>
  <c r="AO44" i="3"/>
  <c r="AP43" i="3"/>
  <c r="AO43" i="3"/>
  <c r="AM42" i="3"/>
  <c r="AL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3" i="3"/>
  <c r="AO33" i="3"/>
  <c r="AP32" i="3"/>
  <c r="AO32" i="3"/>
  <c r="AP31" i="3"/>
  <c r="AO31" i="3"/>
  <c r="AM30" i="3"/>
  <c r="AL30" i="3"/>
  <c r="AP29" i="3"/>
  <c r="AO29" i="3"/>
  <c r="AP28" i="3"/>
  <c r="AO28" i="3"/>
  <c r="AP27" i="3"/>
  <c r="AO27" i="3"/>
  <c r="AP26" i="3"/>
  <c r="AO26" i="3"/>
  <c r="AP25" i="3"/>
  <c r="AO25" i="3"/>
  <c r="AM24" i="3"/>
  <c r="AL24" i="3"/>
  <c r="AP23" i="3"/>
  <c r="AO23" i="3"/>
  <c r="AP22" i="3"/>
  <c r="AO22" i="3"/>
  <c r="AP21" i="3"/>
  <c r="AO21" i="3"/>
  <c r="AP20" i="3"/>
  <c r="AO20" i="3"/>
  <c r="AP19" i="3"/>
  <c r="AO19" i="3"/>
  <c r="AM18" i="3"/>
  <c r="AL18" i="3"/>
  <c r="AP17" i="3"/>
  <c r="AO17" i="3"/>
  <c r="AP16" i="3"/>
  <c r="AO16" i="3"/>
  <c r="AP15" i="3"/>
  <c r="AO15" i="3"/>
  <c r="AP14" i="3"/>
  <c r="AO14" i="3"/>
  <c r="AP13" i="3"/>
  <c r="AO13" i="3"/>
  <c r="AP12" i="3"/>
  <c r="AO12" i="3"/>
  <c r="AM11" i="3"/>
  <c r="AL11" i="3"/>
  <c r="AP10" i="3"/>
  <c r="AO10" i="3"/>
  <c r="AP9" i="3"/>
  <c r="AO9" i="3"/>
  <c r="AP8" i="3"/>
  <c r="AO8" i="3"/>
  <c r="AP7" i="3"/>
  <c r="AO7" i="3"/>
  <c r="AN143" i="3"/>
  <c r="AM6" i="3"/>
  <c r="AL6" i="3"/>
  <c r="AI145" i="3"/>
  <c r="AH145" i="3"/>
  <c r="AG145" i="3"/>
  <c r="AI144" i="3"/>
  <c r="AH144" i="3"/>
  <c r="AG144" i="3"/>
  <c r="AK142" i="3"/>
  <c r="AJ142" i="3"/>
  <c r="AK141" i="3"/>
  <c r="AJ141" i="3"/>
  <c r="AK140" i="3"/>
  <c r="AJ140" i="3"/>
  <c r="AK139" i="3"/>
  <c r="AJ139" i="3"/>
  <c r="AH138" i="3"/>
  <c r="AG138" i="3"/>
  <c r="AK137" i="3"/>
  <c r="AJ137" i="3"/>
  <c r="AK136" i="3"/>
  <c r="AJ136" i="3"/>
  <c r="AK135" i="3"/>
  <c r="AJ135" i="3"/>
  <c r="AK134" i="3"/>
  <c r="AJ134" i="3"/>
  <c r="AK133" i="3"/>
  <c r="AJ133" i="3"/>
  <c r="AK132" i="3"/>
  <c r="AJ132" i="3"/>
  <c r="AH131" i="3"/>
  <c r="AK131" i="3" s="1"/>
  <c r="AG131" i="3"/>
  <c r="AK130" i="3"/>
  <c r="AJ130" i="3"/>
  <c r="AK129" i="3"/>
  <c r="AJ129" i="3"/>
  <c r="AK128" i="3"/>
  <c r="AJ128" i="3"/>
  <c r="AK127" i="3"/>
  <c r="AJ127" i="3"/>
  <c r="AK126" i="3"/>
  <c r="AJ126" i="3"/>
  <c r="AK125" i="3"/>
  <c r="AJ125" i="3"/>
  <c r="AK124" i="3"/>
  <c r="AJ124" i="3"/>
  <c r="AK123" i="3"/>
  <c r="AH122" i="3"/>
  <c r="AK122" i="3" s="1"/>
  <c r="AG122" i="3"/>
  <c r="AK121" i="3"/>
  <c r="AJ121" i="3"/>
  <c r="AK120" i="3"/>
  <c r="AJ120" i="3"/>
  <c r="AK119" i="3"/>
  <c r="AJ119" i="3"/>
  <c r="AK118" i="3"/>
  <c r="AJ118" i="3"/>
  <c r="AK117" i="3"/>
  <c r="AJ117" i="3"/>
  <c r="AK116" i="3"/>
  <c r="AJ116" i="3"/>
  <c r="AH115" i="3"/>
  <c r="AG115" i="3"/>
  <c r="AK114" i="3"/>
  <c r="AJ114" i="3"/>
  <c r="AK113" i="3"/>
  <c r="AJ113" i="3"/>
  <c r="AK112" i="3"/>
  <c r="AJ112" i="3"/>
  <c r="AK111" i="3"/>
  <c r="AJ111" i="3"/>
  <c r="AK110" i="3"/>
  <c r="AJ110" i="3"/>
  <c r="AK109" i="3"/>
  <c r="AJ109" i="3"/>
  <c r="AH108" i="3"/>
  <c r="AG108" i="3"/>
  <c r="AK107" i="3"/>
  <c r="AJ107" i="3"/>
  <c r="AK106" i="3"/>
  <c r="AJ106" i="3"/>
  <c r="AK105" i="3"/>
  <c r="AJ105" i="3"/>
  <c r="AK104" i="3"/>
  <c r="AJ104" i="3"/>
  <c r="AK103" i="3"/>
  <c r="AJ103" i="3"/>
  <c r="AK102" i="3"/>
  <c r="AJ102" i="3"/>
  <c r="AH101" i="3"/>
  <c r="AG101" i="3"/>
  <c r="AK100" i="3"/>
  <c r="AJ100" i="3"/>
  <c r="AK99" i="3"/>
  <c r="AJ99" i="3"/>
  <c r="AK98" i="3"/>
  <c r="AJ98" i="3"/>
  <c r="AK97" i="3"/>
  <c r="AJ97" i="3"/>
  <c r="AH96" i="3"/>
  <c r="AK96" i="3" s="1"/>
  <c r="AG96" i="3"/>
  <c r="AK95" i="3"/>
  <c r="AJ95" i="3"/>
  <c r="AK94" i="3"/>
  <c r="AJ94" i="3"/>
  <c r="AK93" i="3"/>
  <c r="AJ93" i="3"/>
  <c r="AK92" i="3"/>
  <c r="AJ92" i="3"/>
  <c r="AK91" i="3"/>
  <c r="AJ91" i="3"/>
  <c r="AH90" i="3"/>
  <c r="AG90" i="3"/>
  <c r="AK89" i="3"/>
  <c r="AJ89" i="3"/>
  <c r="AK88" i="3"/>
  <c r="AJ88" i="3"/>
  <c r="AK87" i="3"/>
  <c r="AJ87" i="3"/>
  <c r="AK86" i="3"/>
  <c r="AJ86" i="3"/>
  <c r="AK85" i="3"/>
  <c r="AJ85" i="3"/>
  <c r="AH84" i="3"/>
  <c r="AG84" i="3"/>
  <c r="AK83" i="3"/>
  <c r="AJ83" i="3"/>
  <c r="AK82" i="3"/>
  <c r="AJ82" i="3"/>
  <c r="AK81" i="3"/>
  <c r="AJ81" i="3"/>
  <c r="AH80" i="3"/>
  <c r="AG80" i="3"/>
  <c r="AK79" i="3"/>
  <c r="AJ79" i="3"/>
  <c r="AK78" i="3"/>
  <c r="AJ78" i="3"/>
  <c r="AK77" i="3"/>
  <c r="AJ77" i="3"/>
  <c r="AK76" i="3"/>
  <c r="AJ76" i="3"/>
  <c r="AH75" i="3"/>
  <c r="AJ75" i="3" s="1"/>
  <c r="AG75" i="3"/>
  <c r="AK74" i="3"/>
  <c r="AJ74" i="3"/>
  <c r="AK73" i="3"/>
  <c r="AJ73" i="3"/>
  <c r="AK72" i="3"/>
  <c r="AJ72" i="3"/>
  <c r="AK71" i="3"/>
  <c r="AJ71" i="3"/>
  <c r="AK70" i="3"/>
  <c r="AJ70" i="3"/>
  <c r="AH69" i="3"/>
  <c r="AG69" i="3"/>
  <c r="AK68" i="3"/>
  <c r="AJ68" i="3"/>
  <c r="AK67" i="3"/>
  <c r="AJ67" i="3"/>
  <c r="AK66" i="3"/>
  <c r="AJ66" i="3"/>
  <c r="AK65" i="3"/>
  <c r="AJ65" i="3"/>
  <c r="AK64" i="3"/>
  <c r="AJ64" i="3"/>
  <c r="AK63" i="3"/>
  <c r="AH63" i="3"/>
  <c r="AG63" i="3"/>
  <c r="AJ63" i="3" s="1"/>
  <c r="AK62" i="3"/>
  <c r="AJ62" i="3"/>
  <c r="AK61" i="3"/>
  <c r="AJ61" i="3"/>
  <c r="AK60" i="3"/>
  <c r="AJ60" i="3"/>
  <c r="AK59" i="3"/>
  <c r="AJ59" i="3"/>
  <c r="AK58" i="3"/>
  <c r="AJ58" i="3"/>
  <c r="AK57" i="3"/>
  <c r="AJ57" i="3"/>
  <c r="AH56" i="3"/>
  <c r="AG56" i="3"/>
  <c r="AK55" i="3"/>
  <c r="AJ55" i="3"/>
  <c r="AK54" i="3"/>
  <c r="AJ54" i="3"/>
  <c r="AK53" i="3"/>
  <c r="AJ53" i="3"/>
  <c r="AK52" i="3"/>
  <c r="AJ52" i="3"/>
  <c r="AK51" i="3"/>
  <c r="AJ51" i="3"/>
  <c r="AK50" i="3"/>
  <c r="AJ50" i="3"/>
  <c r="AK49" i="3"/>
  <c r="AJ49" i="3"/>
  <c r="AH48" i="3"/>
  <c r="AG48" i="3"/>
  <c r="AK47" i="3"/>
  <c r="AJ47" i="3"/>
  <c r="AK46" i="3"/>
  <c r="AJ46" i="3"/>
  <c r="AK45" i="3"/>
  <c r="AJ45" i="3"/>
  <c r="AK44" i="3"/>
  <c r="AJ44" i="3"/>
  <c r="AK43" i="3"/>
  <c r="AJ43" i="3"/>
  <c r="AH42" i="3"/>
  <c r="AG42" i="3"/>
  <c r="AK41" i="3"/>
  <c r="AJ41" i="3"/>
  <c r="AK40" i="3"/>
  <c r="AJ40" i="3"/>
  <c r="AK39" i="3"/>
  <c r="AJ39" i="3"/>
  <c r="AK38" i="3"/>
  <c r="AJ38" i="3"/>
  <c r="AK37" i="3"/>
  <c r="AJ37" i="3"/>
  <c r="AK36" i="3"/>
  <c r="AJ36" i="3"/>
  <c r="AK35" i="3"/>
  <c r="AJ35" i="3"/>
  <c r="AK34" i="3"/>
  <c r="AJ34" i="3"/>
  <c r="AK33" i="3"/>
  <c r="AJ33" i="3"/>
  <c r="AK32" i="3"/>
  <c r="AJ32" i="3"/>
  <c r="AK31" i="3"/>
  <c r="AJ31" i="3"/>
  <c r="AH30" i="3"/>
  <c r="AG30" i="3"/>
  <c r="AK29" i="3"/>
  <c r="AJ29" i="3"/>
  <c r="AK28" i="3"/>
  <c r="AJ28" i="3"/>
  <c r="AK27" i="3"/>
  <c r="AJ27" i="3"/>
  <c r="AK26" i="3"/>
  <c r="AJ26" i="3"/>
  <c r="AK25" i="3"/>
  <c r="AJ25" i="3"/>
  <c r="AH24" i="3"/>
  <c r="AG24" i="3"/>
  <c r="AK23" i="3"/>
  <c r="AJ23" i="3"/>
  <c r="AK22" i="3"/>
  <c r="AJ22" i="3"/>
  <c r="AK21" i="3"/>
  <c r="AJ21" i="3"/>
  <c r="AK20" i="3"/>
  <c r="AJ20" i="3"/>
  <c r="AK19" i="3"/>
  <c r="AJ19" i="3"/>
  <c r="AH18" i="3"/>
  <c r="AK18" i="3" s="1"/>
  <c r="AG18" i="3"/>
  <c r="AK17" i="3"/>
  <c r="AJ17" i="3"/>
  <c r="AK16" i="3"/>
  <c r="AJ16" i="3"/>
  <c r="AK15" i="3"/>
  <c r="AJ15" i="3"/>
  <c r="AK14" i="3"/>
  <c r="AJ14" i="3"/>
  <c r="AK13" i="3"/>
  <c r="AJ13" i="3"/>
  <c r="AK12" i="3"/>
  <c r="AH11" i="3"/>
  <c r="AG11" i="3"/>
  <c r="AK10" i="3"/>
  <c r="AJ10" i="3"/>
  <c r="AK9" i="3"/>
  <c r="AJ9" i="3"/>
  <c r="AK8" i="3"/>
  <c r="AJ8" i="3"/>
  <c r="AK7" i="3"/>
  <c r="AJ7" i="3"/>
  <c r="AH6" i="3"/>
  <c r="AG6" i="3"/>
  <c r="AD145" i="3"/>
  <c r="AC145" i="3"/>
  <c r="AB145" i="3"/>
  <c r="AD144" i="3"/>
  <c r="AC144" i="3"/>
  <c r="AB144" i="3"/>
  <c r="AF142" i="3"/>
  <c r="AE142" i="3"/>
  <c r="AF141" i="3"/>
  <c r="AE141" i="3"/>
  <c r="AF140" i="3"/>
  <c r="AE140" i="3"/>
  <c r="AF139" i="3"/>
  <c r="AE139" i="3"/>
  <c r="AC138" i="3"/>
  <c r="AB138" i="3"/>
  <c r="AF137" i="3"/>
  <c r="AE137" i="3"/>
  <c r="AF136" i="3"/>
  <c r="AE136" i="3"/>
  <c r="AF135" i="3"/>
  <c r="AE135" i="3"/>
  <c r="AF134" i="3"/>
  <c r="AE134" i="3"/>
  <c r="AF133" i="3"/>
  <c r="AE133" i="3"/>
  <c r="AF132" i="3"/>
  <c r="AE132" i="3"/>
  <c r="AF131" i="3"/>
  <c r="AC131" i="3"/>
  <c r="AE131" i="3" s="1"/>
  <c r="AB131" i="3"/>
  <c r="AF130" i="3"/>
  <c r="AE130" i="3"/>
  <c r="AF129" i="3"/>
  <c r="AE129" i="3"/>
  <c r="AF128" i="3"/>
  <c r="AE128" i="3"/>
  <c r="AF127" i="3"/>
  <c r="AE127" i="3"/>
  <c r="AF126" i="3"/>
  <c r="AE126" i="3"/>
  <c r="AF125" i="3"/>
  <c r="AE125" i="3"/>
  <c r="AF124" i="3"/>
  <c r="AE124" i="3"/>
  <c r="AF123" i="3"/>
  <c r="AE123" i="3"/>
  <c r="AC122" i="3"/>
  <c r="AF122" i="3" s="1"/>
  <c r="AB122" i="3"/>
  <c r="AF121" i="3"/>
  <c r="AE121" i="3"/>
  <c r="AF120" i="3"/>
  <c r="AE120" i="3"/>
  <c r="AF119" i="3"/>
  <c r="AE119" i="3"/>
  <c r="AF118" i="3"/>
  <c r="AE118" i="3"/>
  <c r="AF117" i="3"/>
  <c r="AE117" i="3"/>
  <c r="AF116" i="3"/>
  <c r="AE116" i="3"/>
  <c r="AC115" i="3"/>
  <c r="AB115" i="3"/>
  <c r="AF114" i="3"/>
  <c r="AE114" i="3"/>
  <c r="AF113" i="3"/>
  <c r="AE113" i="3"/>
  <c r="AF112" i="3"/>
  <c r="AE112" i="3"/>
  <c r="AF111" i="3"/>
  <c r="AF110" i="3"/>
  <c r="AE110" i="3"/>
  <c r="AF109" i="3"/>
  <c r="AE109" i="3"/>
  <c r="AC108" i="3"/>
  <c r="AB108" i="3"/>
  <c r="AF107" i="3"/>
  <c r="AF106" i="3"/>
  <c r="AE106" i="3"/>
  <c r="AF105" i="3"/>
  <c r="AE105" i="3"/>
  <c r="AF104" i="3"/>
  <c r="AE104" i="3"/>
  <c r="AF103" i="3"/>
  <c r="AE103" i="3"/>
  <c r="AF102" i="3"/>
  <c r="AE102" i="3"/>
  <c r="AC101" i="3"/>
  <c r="AB101" i="3"/>
  <c r="AF100" i="3"/>
  <c r="AE100" i="3"/>
  <c r="AF99" i="3"/>
  <c r="AF98" i="3"/>
  <c r="AF97" i="3"/>
  <c r="AE97" i="3"/>
  <c r="AC96" i="3"/>
  <c r="AF96" i="3" s="1"/>
  <c r="AB96" i="3"/>
  <c r="AF95" i="3"/>
  <c r="AE95" i="3"/>
  <c r="AF94" i="3"/>
  <c r="AE94" i="3"/>
  <c r="AF93" i="3"/>
  <c r="AE93" i="3"/>
  <c r="AF92" i="3"/>
  <c r="AE92" i="3"/>
  <c r="AF91" i="3"/>
  <c r="AC90" i="3"/>
  <c r="AB90" i="3"/>
  <c r="AF89" i="3"/>
  <c r="AE89" i="3"/>
  <c r="AF88" i="3"/>
  <c r="AE88" i="3"/>
  <c r="AF87" i="3"/>
  <c r="AE87" i="3"/>
  <c r="AF86" i="3"/>
  <c r="AE86" i="3"/>
  <c r="AF85" i="3"/>
  <c r="AE85" i="3"/>
  <c r="AC84" i="3"/>
  <c r="AB84" i="3"/>
  <c r="AF83" i="3"/>
  <c r="AE83" i="3"/>
  <c r="AF82" i="3"/>
  <c r="AE82" i="3"/>
  <c r="AF81" i="3"/>
  <c r="AE81" i="3"/>
  <c r="AF80" i="3"/>
  <c r="AC80" i="3"/>
  <c r="AE80" i="3" s="1"/>
  <c r="AB80" i="3"/>
  <c r="AF79" i="3"/>
  <c r="AE79" i="3"/>
  <c r="AF78" i="3"/>
  <c r="AE78" i="3"/>
  <c r="AF77" i="3"/>
  <c r="AE77" i="3"/>
  <c r="AF76" i="3"/>
  <c r="AE76" i="3"/>
  <c r="AC75" i="3"/>
  <c r="AB75" i="3"/>
  <c r="AF74" i="3"/>
  <c r="AE74" i="3"/>
  <c r="AF73" i="3"/>
  <c r="AE73" i="3"/>
  <c r="AC69" i="3"/>
  <c r="AB69" i="3"/>
  <c r="AF68" i="3"/>
  <c r="AE68" i="3"/>
  <c r="AF67" i="3"/>
  <c r="AE67" i="3"/>
  <c r="AF66" i="3"/>
  <c r="AE66" i="3"/>
  <c r="AF65" i="3"/>
  <c r="AE65" i="3"/>
  <c r="AF64" i="3"/>
  <c r="AE64" i="3"/>
  <c r="AC63" i="3"/>
  <c r="AB63" i="3"/>
  <c r="AF62" i="3"/>
  <c r="AE62" i="3"/>
  <c r="AF61" i="3"/>
  <c r="AE61" i="3"/>
  <c r="AF60" i="3"/>
  <c r="AE60" i="3"/>
  <c r="AF59" i="3"/>
  <c r="AE59" i="3"/>
  <c r="AF58" i="3"/>
  <c r="AE58" i="3"/>
  <c r="AF57" i="3"/>
  <c r="AE57" i="3"/>
  <c r="AC56" i="3"/>
  <c r="AB56" i="3"/>
  <c r="AF55" i="3"/>
  <c r="AE55" i="3"/>
  <c r="AF54" i="3"/>
  <c r="AE54" i="3"/>
  <c r="AF53" i="3"/>
  <c r="AE53" i="3"/>
  <c r="AF52" i="3"/>
  <c r="AE52" i="3"/>
  <c r="AF51" i="3"/>
  <c r="AE51" i="3"/>
  <c r="AF50" i="3"/>
  <c r="AE50" i="3"/>
  <c r="AF49" i="3"/>
  <c r="AE49" i="3"/>
  <c r="AC48" i="3"/>
  <c r="AF48" i="3" s="1"/>
  <c r="AB48" i="3"/>
  <c r="AF47" i="3"/>
  <c r="AE47" i="3"/>
  <c r="AF46" i="3"/>
  <c r="AE46" i="3"/>
  <c r="AF45" i="3"/>
  <c r="AE45" i="3"/>
  <c r="AF44" i="3"/>
  <c r="AE44" i="3"/>
  <c r="AF43" i="3"/>
  <c r="AE43" i="3"/>
  <c r="AC42" i="3"/>
  <c r="AB42" i="3"/>
  <c r="AF41" i="3"/>
  <c r="AE41" i="3"/>
  <c r="AF40" i="3"/>
  <c r="AE40" i="3"/>
  <c r="AF39" i="3"/>
  <c r="AE39" i="3"/>
  <c r="AF38" i="3"/>
  <c r="AE38" i="3"/>
  <c r="AF37" i="3"/>
  <c r="AE37" i="3"/>
  <c r="AF36" i="3"/>
  <c r="AE36" i="3"/>
  <c r="AF35" i="3"/>
  <c r="AE35" i="3"/>
  <c r="AF34" i="3"/>
  <c r="AE34" i="3"/>
  <c r="AF33" i="3"/>
  <c r="AF32" i="3"/>
  <c r="AE32" i="3"/>
  <c r="AF31" i="3"/>
  <c r="AE31" i="3"/>
  <c r="AC30" i="3"/>
  <c r="AB30" i="3"/>
  <c r="AF29" i="3"/>
  <c r="AE29" i="3"/>
  <c r="AF28" i="3"/>
  <c r="AE28" i="3"/>
  <c r="AF27" i="3"/>
  <c r="AE27" i="3"/>
  <c r="AF26" i="3"/>
  <c r="AE26" i="3"/>
  <c r="AF25" i="3"/>
  <c r="AC24" i="3"/>
  <c r="AB24" i="3"/>
  <c r="AF23" i="3"/>
  <c r="AE23" i="3"/>
  <c r="AF22" i="3"/>
  <c r="AE22" i="3"/>
  <c r="AF21" i="3"/>
  <c r="AF20" i="3"/>
  <c r="AE20" i="3"/>
  <c r="AF19" i="3"/>
  <c r="AC18" i="3"/>
  <c r="AF18" i="3" s="1"/>
  <c r="AB18" i="3"/>
  <c r="AF17" i="3"/>
  <c r="AE17" i="3"/>
  <c r="AF16" i="3"/>
  <c r="AE16" i="3"/>
  <c r="AF15" i="3"/>
  <c r="AE15" i="3"/>
  <c r="AF14" i="3"/>
  <c r="AF13" i="3"/>
  <c r="AF12" i="3"/>
  <c r="AE12" i="3"/>
  <c r="AC11" i="3"/>
  <c r="AB11" i="3"/>
  <c r="AF10" i="3"/>
  <c r="AE10" i="3"/>
  <c r="AF9" i="3"/>
  <c r="AE9" i="3"/>
  <c r="AF8" i="3"/>
  <c r="AE8" i="3"/>
  <c r="AF7" i="3"/>
  <c r="AE7" i="3"/>
  <c r="AD143" i="3"/>
  <c r="AC6" i="3"/>
  <c r="AB6" i="3"/>
  <c r="T145" i="3"/>
  <c r="V145" i="3" s="1"/>
  <c r="S145" i="3"/>
  <c r="U145" i="3" s="1"/>
  <c r="R145" i="3"/>
  <c r="T144" i="3"/>
  <c r="S144" i="3"/>
  <c r="R144" i="3"/>
  <c r="V142" i="3"/>
  <c r="U142" i="3"/>
  <c r="V141" i="3"/>
  <c r="U141" i="3"/>
  <c r="V140" i="3"/>
  <c r="U140" i="3"/>
  <c r="V139" i="3"/>
  <c r="U139" i="3"/>
  <c r="S138" i="3"/>
  <c r="R138" i="3"/>
  <c r="V137" i="3"/>
  <c r="U137" i="3"/>
  <c r="V136" i="3"/>
  <c r="U136" i="3"/>
  <c r="V135" i="3"/>
  <c r="U135" i="3"/>
  <c r="V134" i="3"/>
  <c r="U134" i="3"/>
  <c r="V133" i="3"/>
  <c r="U133" i="3"/>
  <c r="V132" i="3"/>
  <c r="U132" i="3"/>
  <c r="S131" i="3"/>
  <c r="R131" i="3"/>
  <c r="V130" i="3"/>
  <c r="U130" i="3"/>
  <c r="V129" i="3"/>
  <c r="U129" i="3"/>
  <c r="V128" i="3"/>
  <c r="U128" i="3"/>
  <c r="V127" i="3"/>
  <c r="U127" i="3"/>
  <c r="V126" i="3"/>
  <c r="U126" i="3"/>
  <c r="V125" i="3"/>
  <c r="U125" i="3"/>
  <c r="V124" i="3"/>
  <c r="U124" i="3"/>
  <c r="V123" i="3"/>
  <c r="U123" i="3"/>
  <c r="S122" i="3"/>
  <c r="R122" i="3"/>
  <c r="V121" i="3"/>
  <c r="U121" i="3"/>
  <c r="V120" i="3"/>
  <c r="U120" i="3"/>
  <c r="V119" i="3"/>
  <c r="U119" i="3"/>
  <c r="V118" i="3"/>
  <c r="U118" i="3"/>
  <c r="V117" i="3"/>
  <c r="U117" i="3"/>
  <c r="V116" i="3"/>
  <c r="U116" i="3"/>
  <c r="S115" i="3"/>
  <c r="R115" i="3"/>
  <c r="V114" i="3"/>
  <c r="U114" i="3"/>
  <c r="V113" i="3"/>
  <c r="U113" i="3"/>
  <c r="V112" i="3"/>
  <c r="U112" i="3"/>
  <c r="V111" i="3"/>
  <c r="U111" i="3"/>
  <c r="V110" i="3"/>
  <c r="U110" i="3"/>
  <c r="V109" i="3"/>
  <c r="U109" i="3"/>
  <c r="S108" i="3"/>
  <c r="V108" i="3" s="1"/>
  <c r="R108" i="3"/>
  <c r="V107" i="3"/>
  <c r="U107" i="3"/>
  <c r="V106" i="3"/>
  <c r="U106" i="3"/>
  <c r="V105" i="3"/>
  <c r="U105" i="3"/>
  <c r="V104" i="3"/>
  <c r="U104" i="3"/>
  <c r="V103" i="3"/>
  <c r="U103" i="3"/>
  <c r="V102" i="3"/>
  <c r="U102" i="3"/>
  <c r="S101" i="3"/>
  <c r="R101" i="3"/>
  <c r="V100" i="3"/>
  <c r="U100" i="3"/>
  <c r="V99" i="3"/>
  <c r="U99" i="3"/>
  <c r="V98" i="3"/>
  <c r="U98" i="3"/>
  <c r="V97" i="3"/>
  <c r="U97" i="3"/>
  <c r="S96" i="3"/>
  <c r="R96" i="3"/>
  <c r="V95" i="3"/>
  <c r="U95" i="3"/>
  <c r="V94" i="3"/>
  <c r="U94" i="3"/>
  <c r="V93" i="3"/>
  <c r="U93" i="3"/>
  <c r="V92" i="3"/>
  <c r="U92" i="3"/>
  <c r="V91" i="3"/>
  <c r="U91" i="3"/>
  <c r="S90" i="3"/>
  <c r="R90" i="3"/>
  <c r="V89" i="3"/>
  <c r="U89" i="3"/>
  <c r="V88" i="3"/>
  <c r="U88" i="3"/>
  <c r="V87" i="3"/>
  <c r="U87" i="3"/>
  <c r="V86" i="3"/>
  <c r="U86" i="3"/>
  <c r="V85" i="3"/>
  <c r="U85" i="3"/>
  <c r="S84" i="3"/>
  <c r="R84" i="3"/>
  <c r="V83" i="3"/>
  <c r="U83" i="3"/>
  <c r="V82" i="3"/>
  <c r="U82" i="3"/>
  <c r="V81" i="3"/>
  <c r="U81" i="3"/>
  <c r="S80" i="3"/>
  <c r="R80" i="3"/>
  <c r="V79" i="3"/>
  <c r="U79" i="3"/>
  <c r="V78" i="3"/>
  <c r="U78" i="3"/>
  <c r="V77" i="3"/>
  <c r="U77" i="3"/>
  <c r="V76" i="3"/>
  <c r="U76" i="3"/>
  <c r="S75" i="3"/>
  <c r="R75" i="3"/>
  <c r="V74" i="3"/>
  <c r="U74" i="3"/>
  <c r="V73" i="3"/>
  <c r="U73" i="3"/>
  <c r="V72" i="3"/>
  <c r="U72" i="3"/>
  <c r="V71" i="3"/>
  <c r="U71" i="3"/>
  <c r="V70" i="3"/>
  <c r="U70" i="3"/>
  <c r="S69" i="3"/>
  <c r="R69" i="3"/>
  <c r="V68" i="3"/>
  <c r="U68" i="3"/>
  <c r="V67" i="3"/>
  <c r="U67" i="3"/>
  <c r="V66" i="3"/>
  <c r="U66" i="3"/>
  <c r="V65" i="3"/>
  <c r="U65" i="3"/>
  <c r="V64" i="3"/>
  <c r="U64" i="3"/>
  <c r="S63" i="3"/>
  <c r="R63" i="3"/>
  <c r="V62" i="3"/>
  <c r="U62" i="3"/>
  <c r="V61" i="3"/>
  <c r="U61" i="3"/>
  <c r="V60" i="3"/>
  <c r="U60" i="3"/>
  <c r="V59" i="3"/>
  <c r="U59" i="3"/>
  <c r="V58" i="3"/>
  <c r="U58" i="3"/>
  <c r="V57" i="3"/>
  <c r="U57" i="3"/>
  <c r="S56" i="3"/>
  <c r="R56" i="3"/>
  <c r="V55" i="3"/>
  <c r="U55" i="3"/>
  <c r="V54" i="3"/>
  <c r="U54" i="3"/>
  <c r="V53" i="3"/>
  <c r="U53" i="3"/>
  <c r="V52" i="3"/>
  <c r="U52" i="3"/>
  <c r="V51" i="3"/>
  <c r="U51" i="3"/>
  <c r="V50" i="3"/>
  <c r="U50" i="3"/>
  <c r="V49" i="3"/>
  <c r="U49" i="3"/>
  <c r="S48" i="3"/>
  <c r="R48" i="3"/>
  <c r="V47" i="3"/>
  <c r="U47" i="3"/>
  <c r="V46" i="3"/>
  <c r="U46" i="3"/>
  <c r="V45" i="3"/>
  <c r="U45" i="3"/>
  <c r="V44" i="3"/>
  <c r="U44" i="3"/>
  <c r="V43" i="3"/>
  <c r="U43" i="3"/>
  <c r="S42" i="3"/>
  <c r="V42" i="3" s="1"/>
  <c r="R42" i="3"/>
  <c r="V41" i="3"/>
  <c r="U41" i="3"/>
  <c r="V40" i="3"/>
  <c r="U40" i="3"/>
  <c r="V39" i="3"/>
  <c r="U39" i="3"/>
  <c r="V38" i="3"/>
  <c r="U38" i="3"/>
  <c r="V37" i="3"/>
  <c r="U37" i="3"/>
  <c r="V36" i="3"/>
  <c r="U36" i="3"/>
  <c r="V35" i="3"/>
  <c r="U35" i="3"/>
  <c r="V34" i="3"/>
  <c r="U34" i="3"/>
  <c r="V33" i="3"/>
  <c r="U33" i="3"/>
  <c r="V32" i="3"/>
  <c r="U32" i="3"/>
  <c r="V31" i="3"/>
  <c r="U31" i="3"/>
  <c r="V30" i="3"/>
  <c r="S30" i="3"/>
  <c r="U30" i="3" s="1"/>
  <c r="R30" i="3"/>
  <c r="V29" i="3"/>
  <c r="U29" i="3"/>
  <c r="V28" i="3"/>
  <c r="U28" i="3"/>
  <c r="V27" i="3"/>
  <c r="U27" i="3"/>
  <c r="V26" i="3"/>
  <c r="U26" i="3"/>
  <c r="V25" i="3"/>
  <c r="U25" i="3"/>
  <c r="S24" i="3"/>
  <c r="R24" i="3"/>
  <c r="V23" i="3"/>
  <c r="U23" i="3"/>
  <c r="V22" i="3"/>
  <c r="U22" i="3"/>
  <c r="V21" i="3"/>
  <c r="U21" i="3"/>
  <c r="V20" i="3"/>
  <c r="U20" i="3"/>
  <c r="V19" i="3"/>
  <c r="U19" i="3"/>
  <c r="S18" i="3"/>
  <c r="R18" i="3"/>
  <c r="V17" i="3"/>
  <c r="U17" i="3"/>
  <c r="V16" i="3"/>
  <c r="U16" i="3"/>
  <c r="V15" i="3"/>
  <c r="U15" i="3"/>
  <c r="V14" i="3"/>
  <c r="U14" i="3"/>
  <c r="V13" i="3"/>
  <c r="U13" i="3"/>
  <c r="V12" i="3"/>
  <c r="U12" i="3"/>
  <c r="S11" i="3"/>
  <c r="R11" i="3"/>
  <c r="V10" i="3"/>
  <c r="U10" i="3"/>
  <c r="V9" i="3"/>
  <c r="U9" i="3"/>
  <c r="V8" i="3"/>
  <c r="U8" i="3"/>
  <c r="V7" i="3"/>
  <c r="U7" i="3"/>
  <c r="T143" i="3"/>
  <c r="S6" i="3"/>
  <c r="V6" i="3" s="1"/>
  <c r="R6" i="3"/>
  <c r="P132" i="3"/>
  <c r="P133" i="3"/>
  <c r="P134" i="3"/>
  <c r="P135" i="3"/>
  <c r="P136" i="3"/>
  <c r="P137" i="3"/>
  <c r="N138" i="3"/>
  <c r="P139" i="3"/>
  <c r="P140" i="3"/>
  <c r="BN11" i="3" l="1"/>
  <c r="U84" i="3"/>
  <c r="U96" i="3"/>
  <c r="AJ115" i="3"/>
  <c r="AT84" i="3"/>
  <c r="U80" i="3"/>
  <c r="DB96" i="3"/>
  <c r="BN48" i="3"/>
  <c r="AO80" i="3"/>
  <c r="R143" i="3"/>
  <c r="BN6" i="3"/>
  <c r="CM93" i="3"/>
  <c r="U69" i="3"/>
  <c r="AE115" i="3"/>
  <c r="BX84" i="3"/>
  <c r="CC90" i="3"/>
  <c r="CH18" i="3"/>
  <c r="CH90" i="3"/>
  <c r="CM62" i="3"/>
  <c r="CM12" i="3"/>
  <c r="CP143" i="3"/>
  <c r="DT63" i="3"/>
  <c r="DY138" i="3"/>
  <c r="CR138" i="3"/>
  <c r="CC138" i="3"/>
  <c r="BD138" i="3"/>
  <c r="AO138" i="3"/>
  <c r="AP138" i="3"/>
  <c r="AJ138" i="3"/>
  <c r="AE138" i="3"/>
  <c r="AF138" i="3"/>
  <c r="U138" i="3"/>
  <c r="DY131" i="3"/>
  <c r="CR131" i="3"/>
  <c r="CC131" i="3"/>
  <c r="BN131" i="3"/>
  <c r="BD131" i="3"/>
  <c r="BE131" i="3"/>
  <c r="U11" i="3"/>
  <c r="AE56" i="3"/>
  <c r="BD63" i="3"/>
  <c r="BD115" i="3"/>
  <c r="BE138" i="3"/>
  <c r="BN115" i="3"/>
  <c r="BN138" i="3"/>
  <c r="BX69" i="3"/>
  <c r="U131" i="3"/>
  <c r="AF69" i="3"/>
  <c r="AE69" i="3"/>
  <c r="AE101" i="3"/>
  <c r="BD56" i="3"/>
  <c r="CC63" i="3"/>
  <c r="CR108" i="3"/>
  <c r="U6" i="3"/>
  <c r="V131" i="3"/>
  <c r="S143" i="3"/>
  <c r="AO30" i="3"/>
  <c r="BI108" i="3"/>
  <c r="BN101" i="3"/>
  <c r="CM123" i="3"/>
  <c r="CM109" i="3"/>
  <c r="AO131" i="3"/>
  <c r="BN63" i="3"/>
  <c r="AP131" i="3"/>
  <c r="AJ131" i="3"/>
  <c r="CH122" i="3"/>
  <c r="CC122" i="3"/>
  <c r="BX122" i="3"/>
  <c r="BN122" i="3"/>
  <c r="BO122" i="3"/>
  <c r="BI122" i="3"/>
  <c r="BD122" i="3"/>
  <c r="AT144" i="3"/>
  <c r="AO122" i="3"/>
  <c r="AJ122" i="3"/>
  <c r="U122" i="3"/>
  <c r="V122" i="3"/>
  <c r="DY115" i="3"/>
  <c r="DZ115" i="3"/>
  <c r="DB115" i="3"/>
  <c r="CR115" i="3"/>
  <c r="BX115" i="3"/>
  <c r="AO115" i="3"/>
  <c r="AP115" i="3"/>
  <c r="U115" i="3"/>
  <c r="CH108" i="3"/>
  <c r="CC108" i="3"/>
  <c r="BD108" i="3"/>
  <c r="AO108" i="3"/>
  <c r="AP108" i="3"/>
  <c r="AJ108" i="3"/>
  <c r="AE108" i="3"/>
  <c r="U108" i="3"/>
  <c r="CR101" i="3"/>
  <c r="CC101" i="3"/>
  <c r="BS101" i="3"/>
  <c r="BI101" i="3"/>
  <c r="BJ101" i="3"/>
  <c r="AO101" i="3"/>
  <c r="AJ101" i="3"/>
  <c r="U101" i="3"/>
  <c r="CM97" i="3"/>
  <c r="CR96" i="3"/>
  <c r="CS96" i="3"/>
  <c r="BX96" i="3"/>
  <c r="BI96" i="3"/>
  <c r="BD96" i="3"/>
  <c r="AT96" i="3"/>
  <c r="AO96" i="3"/>
  <c r="AE96" i="3"/>
  <c r="CM95" i="3"/>
  <c r="CR90" i="3"/>
  <c r="BX90" i="3"/>
  <c r="BN90" i="3"/>
  <c r="BI90" i="3"/>
  <c r="AO90" i="3"/>
  <c r="AJ90" i="3"/>
  <c r="AK90" i="3"/>
  <c r="AE90" i="3"/>
  <c r="U90" i="3"/>
  <c r="DT84" i="3"/>
  <c r="CR84" i="3"/>
  <c r="CM85" i="3"/>
  <c r="CH84" i="3"/>
  <c r="CC84" i="3"/>
  <c r="BN84" i="3"/>
  <c r="BO84" i="3"/>
  <c r="BI84" i="3"/>
  <c r="AU84" i="3"/>
  <c r="AO84" i="3"/>
  <c r="AJ84" i="3"/>
  <c r="AE84" i="3"/>
  <c r="CR80" i="3"/>
  <c r="CM81" i="3"/>
  <c r="CC80" i="3"/>
  <c r="BI80" i="3"/>
  <c r="BD80" i="3"/>
  <c r="AJ80" i="3"/>
  <c r="V80" i="3"/>
  <c r="DY75" i="3"/>
  <c r="CR75" i="3"/>
  <c r="CC75" i="3"/>
  <c r="BX75" i="3"/>
  <c r="BN75" i="3"/>
  <c r="BD145" i="3"/>
  <c r="BD75" i="3"/>
  <c r="AO75" i="3"/>
  <c r="AE75" i="3"/>
  <c r="AF75" i="3"/>
  <c r="U75" i="3"/>
  <c r="CR69" i="3"/>
  <c r="BI69" i="3"/>
  <c r="BJ69" i="3"/>
  <c r="BD69" i="3"/>
  <c r="AO69" i="3"/>
  <c r="AJ69" i="3"/>
  <c r="CH63" i="3"/>
  <c r="AE63" i="3"/>
  <c r="U63" i="3"/>
  <c r="BE122" i="3"/>
  <c r="BO63" i="3"/>
  <c r="CD131" i="3"/>
  <c r="CM50" i="3"/>
  <c r="CS84" i="3"/>
  <c r="CX96" i="3"/>
  <c r="DU138" i="3"/>
  <c r="DY6" i="3"/>
  <c r="DZ138" i="3"/>
  <c r="AE11" i="3"/>
  <c r="AF84" i="3"/>
  <c r="AE122" i="3"/>
  <c r="AK115" i="3"/>
  <c r="AO63" i="3"/>
  <c r="AP90" i="3"/>
  <c r="AP101" i="3"/>
  <c r="BE69" i="3"/>
  <c r="BD84" i="3"/>
  <c r="BO90" i="3"/>
  <c r="CD75" i="3"/>
  <c r="CR63" i="3"/>
  <c r="DM84" i="3"/>
  <c r="V75" i="3"/>
  <c r="AE30" i="3"/>
  <c r="AT48" i="3"/>
  <c r="AU96" i="3"/>
  <c r="BS30" i="3"/>
  <c r="BT101" i="3"/>
  <c r="CD101" i="3"/>
  <c r="CS138" i="3"/>
  <c r="CY143" i="3"/>
  <c r="DU84" i="3"/>
  <c r="BY69" i="3"/>
  <c r="CM57" i="3"/>
  <c r="CM20" i="3"/>
  <c r="CS75" i="3"/>
  <c r="CS101" i="3"/>
  <c r="CS108" i="3"/>
  <c r="CS131" i="3"/>
  <c r="CO143" i="3"/>
  <c r="CX80" i="3"/>
  <c r="CZ143" i="3"/>
  <c r="DC143" i="3" s="1"/>
  <c r="DZ18" i="3"/>
  <c r="AK138" i="3"/>
  <c r="BE63" i="3"/>
  <c r="BJ18" i="3"/>
  <c r="V84" i="3"/>
  <c r="V115" i="3"/>
  <c r="AF101" i="3"/>
  <c r="AJ48" i="3"/>
  <c r="AP96" i="3"/>
  <c r="BE75" i="3"/>
  <c r="BN108" i="3"/>
  <c r="BS56" i="3"/>
  <c r="CS69" i="3"/>
  <c r="CS80" i="3"/>
  <c r="CW48" i="3"/>
  <c r="DC96" i="3"/>
  <c r="DM90" i="3"/>
  <c r="CW56" i="3"/>
  <c r="CR56" i="3"/>
  <c r="CC56" i="3"/>
  <c r="CD56" i="3"/>
  <c r="BX56" i="3"/>
  <c r="BN56" i="3"/>
  <c r="BI144" i="3"/>
  <c r="BI56" i="3"/>
  <c r="BJ56" i="3"/>
  <c r="AT56" i="3"/>
  <c r="AO56" i="3"/>
  <c r="AJ56" i="3"/>
  <c r="AK56" i="3"/>
  <c r="U56" i="3"/>
  <c r="DY48" i="3"/>
  <c r="DL48" i="3"/>
  <c r="CT143" i="3"/>
  <c r="CM49" i="3"/>
  <c r="CR48" i="3"/>
  <c r="CC48" i="3"/>
  <c r="BX48" i="3"/>
  <c r="BY48" i="3"/>
  <c r="BS145" i="3"/>
  <c r="BS48" i="3"/>
  <c r="BK143" i="3"/>
  <c r="BI48" i="3"/>
  <c r="AU48" i="3"/>
  <c r="AO48" i="3"/>
  <c r="AK48" i="3"/>
  <c r="AE48" i="3"/>
  <c r="U48" i="3"/>
  <c r="DY42" i="3"/>
  <c r="DZ144" i="3"/>
  <c r="DZ42" i="3"/>
  <c r="DG42" i="3"/>
  <c r="DH42" i="3"/>
  <c r="CR42" i="3"/>
  <c r="CC42" i="3"/>
  <c r="CD42" i="3"/>
  <c r="BN42" i="3"/>
  <c r="BI42" i="3"/>
  <c r="BD42" i="3"/>
  <c r="AT42" i="3"/>
  <c r="AO42" i="3"/>
  <c r="AJ42" i="3"/>
  <c r="AK42" i="3"/>
  <c r="AE42" i="3"/>
  <c r="U42" i="3"/>
  <c r="DL145" i="3"/>
  <c r="DI143" i="3"/>
  <c r="DL30" i="3"/>
  <c r="CC30" i="3"/>
  <c r="BN30" i="3"/>
  <c r="BI30" i="3"/>
  <c r="AT30" i="3"/>
  <c r="AU30" i="3"/>
  <c r="AP30" i="3"/>
  <c r="AJ30" i="3"/>
  <c r="AK30" i="3"/>
  <c r="AF30" i="3"/>
  <c r="DY24" i="3"/>
  <c r="DM24" i="3"/>
  <c r="DM145" i="3"/>
  <c r="CW24" i="3"/>
  <c r="CR24" i="3"/>
  <c r="CM25" i="3"/>
  <c r="CS24" i="3"/>
  <c r="BX24" i="3"/>
  <c r="BN24" i="3"/>
  <c r="BO144" i="3"/>
  <c r="BI24" i="3"/>
  <c r="BD24" i="3"/>
  <c r="AQ143" i="3"/>
  <c r="AT24" i="3"/>
  <c r="AO24" i="3"/>
  <c r="AP24" i="3"/>
  <c r="AJ24" i="3"/>
  <c r="AE24" i="3"/>
  <c r="AF24" i="3"/>
  <c r="U24" i="3"/>
  <c r="V24" i="3"/>
  <c r="DG18" i="3"/>
  <c r="DG144" i="3"/>
  <c r="DH144" i="3"/>
  <c r="CW18" i="3"/>
  <c r="CW145" i="3"/>
  <c r="CM21" i="3"/>
  <c r="CM19" i="3"/>
  <c r="CN19" i="3"/>
  <c r="CH145" i="3"/>
  <c r="CE143" i="3"/>
  <c r="CF143" i="3"/>
  <c r="CC18" i="3"/>
  <c r="BU143" i="3"/>
  <c r="BX145" i="3"/>
  <c r="BX18" i="3"/>
  <c r="BX144" i="3"/>
  <c r="BD18" i="3"/>
  <c r="AO18" i="3"/>
  <c r="AJ18" i="3"/>
  <c r="U18" i="3"/>
  <c r="V18" i="3"/>
  <c r="DV143" i="3"/>
  <c r="DT11" i="3"/>
  <c r="CM13" i="3"/>
  <c r="CR11" i="3"/>
  <c r="CS11" i="3"/>
  <c r="CC11" i="3"/>
  <c r="BZ143" i="3"/>
  <c r="CA143" i="3"/>
  <c r="BS144" i="3"/>
  <c r="BP143" i="3"/>
  <c r="BS11" i="3"/>
  <c r="BN144" i="3"/>
  <c r="BO11" i="3"/>
  <c r="BI11" i="3"/>
  <c r="BI145" i="3"/>
  <c r="BD11" i="3"/>
  <c r="AO11" i="3"/>
  <c r="AJ11" i="3"/>
  <c r="AE145" i="3"/>
  <c r="V11" i="3"/>
  <c r="DY145" i="3"/>
  <c r="DW143" i="3"/>
  <c r="DZ145" i="3"/>
  <c r="DQ143" i="3"/>
  <c r="DT145" i="3"/>
  <c r="DU6" i="3"/>
  <c r="DU145" i="3"/>
  <c r="DC144" i="3"/>
  <c r="CN9" i="3"/>
  <c r="CM7" i="3"/>
  <c r="CR143" i="3"/>
  <c r="CR6" i="3"/>
  <c r="CC145" i="3"/>
  <c r="CC6" i="3"/>
  <c r="CD145" i="3"/>
  <c r="BX6" i="3"/>
  <c r="BN145" i="3"/>
  <c r="BF143" i="3"/>
  <c r="BD6" i="3"/>
  <c r="BE144" i="3"/>
  <c r="BE6" i="3"/>
  <c r="AT6" i="3"/>
  <c r="AT145" i="3"/>
  <c r="AL143" i="3"/>
  <c r="AO145" i="3"/>
  <c r="AO144" i="3"/>
  <c r="AO6" i="3"/>
  <c r="AP6" i="3"/>
  <c r="AJ6" i="3"/>
  <c r="AG143" i="3"/>
  <c r="AJ145" i="3"/>
  <c r="AJ144" i="3"/>
  <c r="AB143" i="3"/>
  <c r="AE6" i="3"/>
  <c r="AE144" i="3"/>
  <c r="AF145" i="3"/>
  <c r="AF6" i="3"/>
  <c r="AF144" i="3"/>
  <c r="U144" i="3"/>
  <c r="V144" i="3"/>
  <c r="V48" i="3"/>
  <c r="V63" i="3"/>
  <c r="AF42" i="3"/>
  <c r="AF56" i="3"/>
  <c r="AF63" i="3"/>
  <c r="AJ96" i="3"/>
  <c r="AH143" i="3"/>
  <c r="AP42" i="3"/>
  <c r="AU42" i="3"/>
  <c r="AU56" i="3"/>
  <c r="BE18" i="3"/>
  <c r="BE90" i="3"/>
  <c r="BD101" i="3"/>
  <c r="BE108" i="3"/>
  <c r="BE115" i="3"/>
  <c r="BJ11" i="3"/>
  <c r="BJ84" i="3"/>
  <c r="BI131" i="3"/>
  <c r="BJ138" i="3"/>
  <c r="BJ145" i="3"/>
  <c r="BO48" i="3"/>
  <c r="BO101" i="3"/>
  <c r="BY18" i="3"/>
  <c r="BY90" i="3"/>
  <c r="BX101" i="3"/>
  <c r="BY115" i="3"/>
  <c r="BY122" i="3"/>
  <c r="BY144" i="3"/>
  <c r="CC24" i="3"/>
  <c r="CC115" i="3"/>
  <c r="CD122" i="3"/>
  <c r="CD144" i="3"/>
  <c r="CI144" i="3"/>
  <c r="CN128" i="3"/>
  <c r="CM128" i="3"/>
  <c r="CN91" i="3"/>
  <c r="CM91" i="3"/>
  <c r="AW86" i="3"/>
  <c r="CN86" i="3"/>
  <c r="CM86" i="3"/>
  <c r="CN76" i="3"/>
  <c r="CM76" i="3"/>
  <c r="AW66" i="3"/>
  <c r="CM66" i="3"/>
  <c r="AW61" i="3"/>
  <c r="CM61" i="3"/>
  <c r="CN43" i="3"/>
  <c r="CM43" i="3"/>
  <c r="CS42" i="3"/>
  <c r="CS56" i="3"/>
  <c r="CX30" i="3"/>
  <c r="CX145" i="3"/>
  <c r="DM131" i="3"/>
  <c r="CN20" i="3"/>
  <c r="CN49" i="3"/>
  <c r="V143" i="3"/>
  <c r="V56" i="3"/>
  <c r="V96" i="3"/>
  <c r="AK6" i="3"/>
  <c r="AK24" i="3"/>
  <c r="AK75" i="3"/>
  <c r="AK144" i="3"/>
  <c r="AP75" i="3"/>
  <c r="AP144" i="3"/>
  <c r="AU6" i="3"/>
  <c r="AU24" i="3"/>
  <c r="AU145" i="3"/>
  <c r="BE48" i="3"/>
  <c r="BE80" i="3"/>
  <c r="BE145" i="3"/>
  <c r="BJ48" i="3"/>
  <c r="BJ63" i="3"/>
  <c r="BT145" i="3"/>
  <c r="CD90" i="3"/>
  <c r="CD108" i="3"/>
  <c r="CC144" i="3"/>
  <c r="CH144" i="3"/>
  <c r="CN81" i="3"/>
  <c r="AW8" i="3"/>
  <c r="BG143" i="3"/>
  <c r="CM141" i="3"/>
  <c r="AW141" i="3"/>
  <c r="CN132" i="3"/>
  <c r="CM132" i="3"/>
  <c r="CN99" i="3"/>
  <c r="CM99" i="3"/>
  <c r="CN70" i="3"/>
  <c r="CM70" i="3"/>
  <c r="CN14" i="3"/>
  <c r="CM14" i="3"/>
  <c r="DR143" i="3"/>
  <c r="CN12" i="3"/>
  <c r="BO42" i="3"/>
  <c r="BO131" i="3"/>
  <c r="BO145" i="3"/>
  <c r="BX30" i="3"/>
  <c r="BY56" i="3"/>
  <c r="BX138" i="3"/>
  <c r="BY145" i="3"/>
  <c r="CD138" i="3"/>
  <c r="CH80" i="3"/>
  <c r="C9" i="3"/>
  <c r="CS90" i="3"/>
  <c r="CS144" i="3"/>
  <c r="CX6" i="3"/>
  <c r="CU143" i="3"/>
  <c r="DM56" i="3"/>
  <c r="DM63" i="3"/>
  <c r="DU144" i="3"/>
  <c r="CN13" i="3"/>
  <c r="CN97" i="3"/>
  <c r="AW87" i="3"/>
  <c r="AZ87" i="3" s="1"/>
  <c r="V90" i="3"/>
  <c r="V101" i="3"/>
  <c r="AE18" i="3"/>
  <c r="AF90" i="3"/>
  <c r="AF115" i="3"/>
  <c r="AK11" i="3"/>
  <c r="AK69" i="3"/>
  <c r="AK80" i="3"/>
  <c r="AK101" i="3"/>
  <c r="AK108" i="3"/>
  <c r="AP18" i="3"/>
  <c r="AP69" i="3"/>
  <c r="AP80" i="3"/>
  <c r="AM143" i="3"/>
  <c r="AT122" i="3"/>
  <c r="AR143" i="3"/>
  <c r="BE42" i="3"/>
  <c r="BA143" i="3"/>
  <c r="BJ6" i="3"/>
  <c r="BJ24" i="3"/>
  <c r="BJ96" i="3"/>
  <c r="BO6" i="3"/>
  <c r="BO24" i="3"/>
  <c r="BO96" i="3"/>
  <c r="BQ143" i="3"/>
  <c r="BY6" i="3"/>
  <c r="BY75" i="3"/>
  <c r="CD48" i="3"/>
  <c r="CD84" i="3"/>
  <c r="CM88" i="3"/>
  <c r="AW88" i="3"/>
  <c r="AZ88" i="3" s="1"/>
  <c r="CN83" i="3"/>
  <c r="CM83" i="3"/>
  <c r="CM73" i="3"/>
  <c r="AW73" i="3"/>
  <c r="CN64" i="3"/>
  <c r="CM64" i="3"/>
  <c r="CR18" i="3"/>
  <c r="CS115" i="3"/>
  <c r="CR144" i="3"/>
  <c r="CW122" i="3"/>
  <c r="DB6" i="3"/>
  <c r="DE143" i="3"/>
  <c r="DM30" i="3"/>
  <c r="DM144" i="3"/>
  <c r="DP144" i="3" s="1"/>
  <c r="DT18" i="3"/>
  <c r="DT144" i="3"/>
  <c r="CN109" i="3"/>
  <c r="V69" i="3"/>
  <c r="V138" i="3"/>
  <c r="AF11" i="3"/>
  <c r="AF108" i="3"/>
  <c r="AK84" i="3"/>
  <c r="AK145" i="3"/>
  <c r="AP11" i="3"/>
  <c r="AP84" i="3"/>
  <c r="AP145" i="3"/>
  <c r="AU144" i="3"/>
  <c r="BE24" i="3"/>
  <c r="BE96" i="3"/>
  <c r="BB143" i="3"/>
  <c r="BJ122" i="3"/>
  <c r="BJ144" i="3"/>
  <c r="BO75" i="3"/>
  <c r="BT90" i="3"/>
  <c r="BT144" i="3"/>
  <c r="BY96" i="3"/>
  <c r="BV143" i="3"/>
  <c r="CD63" i="3"/>
  <c r="CI84" i="3"/>
  <c r="CJ96" i="3"/>
  <c r="CW144" i="3"/>
  <c r="DD143" i="3"/>
  <c r="DU11" i="3"/>
  <c r="CN25" i="3"/>
  <c r="BL143" i="3"/>
  <c r="CN139" i="3"/>
  <c r="CM139" i="3"/>
  <c r="CN116" i="3"/>
  <c r="CM116" i="3"/>
  <c r="CN102" i="3"/>
  <c r="CM102" i="3"/>
  <c r="AW67" i="3"/>
  <c r="AZ67" i="3" s="1"/>
  <c r="CM67" i="3"/>
  <c r="CM53" i="3"/>
  <c r="AW53" i="3"/>
  <c r="CN35" i="3"/>
  <c r="AW35" i="3"/>
  <c r="AZ35" i="3" s="1"/>
  <c r="DN143" i="3"/>
  <c r="AZ71" i="3"/>
  <c r="DM11" i="3"/>
  <c r="DJ143" i="3"/>
  <c r="DL144" i="3"/>
  <c r="DY144" i="3"/>
  <c r="DS143" i="3"/>
  <c r="DF143" i="3"/>
  <c r="DC11" i="3"/>
  <c r="DB144" i="3"/>
  <c r="CK30" i="3"/>
  <c r="CV143" i="3"/>
  <c r="CK63" i="3"/>
  <c r="CJ18" i="3"/>
  <c r="CK24" i="3"/>
  <c r="CJ138" i="3"/>
  <c r="CJ131" i="3"/>
  <c r="CK75" i="3"/>
  <c r="CK18" i="3"/>
  <c r="CJ11" i="3"/>
  <c r="CK48" i="3"/>
  <c r="CJ30" i="3"/>
  <c r="CJ24" i="3"/>
  <c r="CK96" i="3"/>
  <c r="CJ84" i="3"/>
  <c r="CJ80" i="3"/>
  <c r="CK69" i="3"/>
  <c r="CJ48" i="3"/>
  <c r="CK42" i="3"/>
  <c r="CQ143" i="3"/>
  <c r="CS143" i="3" s="1"/>
  <c r="CK84" i="3"/>
  <c r="CK80" i="3"/>
  <c r="CJ56" i="3"/>
  <c r="CJ42" i="3"/>
  <c r="CJ145" i="3"/>
  <c r="CJ122" i="3"/>
  <c r="CJ108" i="3"/>
  <c r="CJ63" i="3"/>
  <c r="CK56" i="3"/>
  <c r="CJ90" i="3"/>
  <c r="CK6" i="3"/>
  <c r="CJ144" i="3"/>
  <c r="CJ115" i="3"/>
  <c r="CJ101" i="3"/>
  <c r="CK90" i="3"/>
  <c r="CJ75" i="3"/>
  <c r="CJ69" i="3"/>
  <c r="CK11" i="3"/>
  <c r="CJ6" i="3"/>
  <c r="CK138" i="3"/>
  <c r="CK122" i="3"/>
  <c r="CK108" i="3"/>
  <c r="CK145" i="3"/>
  <c r="CK131" i="3"/>
  <c r="CK115" i="3"/>
  <c r="CK101" i="3"/>
  <c r="CK144" i="3"/>
  <c r="CG143" i="3"/>
  <c r="CB143" i="3"/>
  <c r="BW143" i="3"/>
  <c r="BH143" i="3"/>
  <c r="BE11" i="3"/>
  <c r="BD144" i="3"/>
  <c r="AS143" i="3"/>
  <c r="AI143" i="3"/>
  <c r="AC143" i="3"/>
  <c r="U143" i="3" l="1"/>
  <c r="BN143" i="3"/>
  <c r="DB143" i="3"/>
  <c r="BY143" i="3"/>
  <c r="CW143" i="3"/>
  <c r="CD143" i="3"/>
  <c r="DL143" i="3"/>
  <c r="CI143" i="3"/>
  <c r="BS143" i="3"/>
  <c r="AT143" i="3"/>
  <c r="CX143" i="3"/>
  <c r="CH143" i="3"/>
  <c r="BJ143" i="3"/>
  <c r="DG143" i="3"/>
  <c r="CM145" i="3"/>
  <c r="BX143" i="3"/>
  <c r="DY143" i="3"/>
  <c r="DT143" i="3"/>
  <c r="CC143" i="3"/>
  <c r="BT143" i="3"/>
  <c r="BI143" i="3"/>
  <c r="AO143" i="3"/>
  <c r="AJ143" i="3"/>
  <c r="AE143" i="3"/>
  <c r="DZ143" i="3"/>
  <c r="DU143" i="3"/>
  <c r="CM144" i="3"/>
  <c r="CN144" i="3"/>
  <c r="BD143" i="3"/>
  <c r="BE143" i="3"/>
  <c r="AU143" i="3"/>
  <c r="AK143" i="3"/>
  <c r="CN115" i="3"/>
  <c r="CM115" i="3"/>
  <c r="CN56" i="3"/>
  <c r="CM56" i="3"/>
  <c r="CN84" i="3"/>
  <c r="CM84" i="3"/>
  <c r="CM24" i="3"/>
  <c r="CN24" i="3"/>
  <c r="CN90" i="3"/>
  <c r="CM90" i="3"/>
  <c r="CN42" i="3"/>
  <c r="CM42" i="3"/>
  <c r="CN48" i="3"/>
  <c r="CM48" i="3"/>
  <c r="CN63" i="3"/>
  <c r="CM63" i="3"/>
  <c r="AZ141" i="3"/>
  <c r="CN18" i="3"/>
  <c r="CM18" i="3"/>
  <c r="CN138" i="3"/>
  <c r="CM138" i="3"/>
  <c r="CN75" i="3"/>
  <c r="CM75" i="3"/>
  <c r="BO143" i="3"/>
  <c r="CM6" i="3"/>
  <c r="CN6" i="3"/>
  <c r="CN145" i="3"/>
  <c r="D8" i="3"/>
  <c r="AZ8" i="3"/>
  <c r="AF143" i="3"/>
  <c r="AZ66" i="3"/>
  <c r="CN108" i="3"/>
  <c r="CM108" i="3"/>
  <c r="CN122" i="3"/>
  <c r="CM122" i="3"/>
  <c r="CM69" i="3"/>
  <c r="CN69" i="3"/>
  <c r="CN30" i="3"/>
  <c r="AZ73" i="3"/>
  <c r="AZ61" i="3"/>
  <c r="CM101" i="3"/>
  <c r="CN101" i="3"/>
  <c r="CM11" i="3"/>
  <c r="CN11" i="3"/>
  <c r="CN80" i="3"/>
  <c r="CM80" i="3"/>
  <c r="CN96" i="3"/>
  <c r="CM96" i="3"/>
  <c r="DH143" i="3"/>
  <c r="AZ86" i="3"/>
  <c r="DM143" i="3"/>
  <c r="CN131" i="3"/>
  <c r="CM131" i="3"/>
  <c r="AZ53" i="3"/>
  <c r="AP143" i="3"/>
  <c r="CJ143" i="3"/>
  <c r="CK143" i="3"/>
  <c r="CM143" i="3" l="1"/>
  <c r="CN143" i="3"/>
  <c r="AY141" i="3"/>
  <c r="AY88" i="3" l="1"/>
  <c r="Q142" i="3" l="1"/>
  <c r="P142" i="3"/>
  <c r="Q141" i="3"/>
  <c r="P14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0" i="3"/>
  <c r="P100" i="3"/>
  <c r="Q99" i="3"/>
  <c r="P99" i="3"/>
  <c r="Q98" i="3"/>
  <c r="P98" i="3"/>
  <c r="Q97" i="3"/>
  <c r="P97" i="3"/>
  <c r="Q95" i="3"/>
  <c r="P95" i="3"/>
  <c r="Q94" i="3"/>
  <c r="P94" i="3"/>
  <c r="Q93" i="3"/>
  <c r="P93" i="3"/>
  <c r="Q92" i="3"/>
  <c r="P92" i="3"/>
  <c r="Q91" i="3"/>
  <c r="P91" i="3"/>
  <c r="Q89" i="3"/>
  <c r="P89" i="3"/>
  <c r="Q88" i="3"/>
  <c r="P88" i="3"/>
  <c r="Q87" i="3"/>
  <c r="P87" i="3"/>
  <c r="Q86" i="3"/>
  <c r="P86" i="3"/>
  <c r="Q85" i="3"/>
  <c r="P85" i="3"/>
  <c r="Q83" i="3"/>
  <c r="P83" i="3"/>
  <c r="Q82" i="3"/>
  <c r="P82" i="3"/>
  <c r="Q81" i="3"/>
  <c r="P81" i="3"/>
  <c r="Q79" i="3"/>
  <c r="P79" i="3"/>
  <c r="Q78" i="3"/>
  <c r="P78" i="3"/>
  <c r="Q77" i="3"/>
  <c r="P77" i="3"/>
  <c r="Q76" i="3"/>
  <c r="P76" i="3"/>
  <c r="Q74" i="3"/>
  <c r="P74" i="3"/>
  <c r="Q73" i="3"/>
  <c r="P73" i="3"/>
  <c r="Q72" i="3"/>
  <c r="P72" i="3"/>
  <c r="Q71" i="3"/>
  <c r="P71" i="3"/>
  <c r="Q70" i="3"/>
  <c r="P70" i="3"/>
  <c r="Q68" i="3"/>
  <c r="P68" i="3"/>
  <c r="Q67" i="3"/>
  <c r="P67" i="3"/>
  <c r="Q66" i="3"/>
  <c r="P66" i="3"/>
  <c r="Q65" i="3"/>
  <c r="P65" i="3"/>
  <c r="Q64" i="3"/>
  <c r="P64" i="3"/>
  <c r="Q62" i="3"/>
  <c r="P62" i="3"/>
  <c r="Q61" i="3"/>
  <c r="P61" i="3"/>
  <c r="Q60" i="3"/>
  <c r="P60" i="3"/>
  <c r="Q59" i="3"/>
  <c r="P59" i="3"/>
  <c r="Q58" i="3"/>
  <c r="P58" i="3"/>
  <c r="Q57" i="3"/>
  <c r="P57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7" i="3"/>
  <c r="P47" i="3"/>
  <c r="Q46" i="3"/>
  <c r="P46" i="3"/>
  <c r="Q45" i="3"/>
  <c r="P45" i="3"/>
  <c r="Q44" i="3"/>
  <c r="P44" i="3"/>
  <c r="Q43" i="3"/>
  <c r="P43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29" i="3"/>
  <c r="P29" i="3"/>
  <c r="Q28" i="3"/>
  <c r="P28" i="3"/>
  <c r="Q27" i="3"/>
  <c r="P27" i="3"/>
  <c r="Q26" i="3"/>
  <c r="P26" i="3"/>
  <c r="Q25" i="3"/>
  <c r="P25" i="3"/>
  <c r="Q23" i="3"/>
  <c r="P23" i="3"/>
  <c r="Q22" i="3"/>
  <c r="P22" i="3"/>
  <c r="Q21" i="3"/>
  <c r="P21" i="3"/>
  <c r="Q20" i="3"/>
  <c r="P20" i="3"/>
  <c r="Q19" i="3"/>
  <c r="P19" i="3"/>
  <c r="Q17" i="3"/>
  <c r="P17" i="3"/>
  <c r="Q16" i="3"/>
  <c r="P16" i="3"/>
  <c r="Q15" i="3"/>
  <c r="P15" i="3"/>
  <c r="Q14" i="3"/>
  <c r="P14" i="3"/>
  <c r="Q13" i="3"/>
  <c r="P13" i="3"/>
  <c r="Q12" i="3"/>
  <c r="P12" i="3"/>
  <c r="Q10" i="3"/>
  <c r="P10" i="3"/>
  <c r="Q9" i="3"/>
  <c r="P9" i="3"/>
  <c r="Q8" i="3"/>
  <c r="P8" i="3"/>
  <c r="Q7" i="3"/>
  <c r="P7" i="3"/>
  <c r="AV136" i="3" l="1"/>
  <c r="C136" i="3" s="1"/>
  <c r="AV132" i="3"/>
  <c r="C132" i="3" s="1"/>
  <c r="AW124" i="3"/>
  <c r="AY124" i="3" s="1"/>
  <c r="AV126" i="3"/>
  <c r="AW128" i="3"/>
  <c r="AW123" i="3"/>
  <c r="D123" i="3" s="1"/>
  <c r="AV123" i="3"/>
  <c r="AV121" i="3"/>
  <c r="AW116" i="3"/>
  <c r="AV116" i="3"/>
  <c r="C116" i="3" s="1"/>
  <c r="AV110" i="3"/>
  <c r="AW110" i="3"/>
  <c r="AY110" i="3" s="1"/>
  <c r="AV111" i="3"/>
  <c r="C111" i="3" s="1"/>
  <c r="AV112" i="3"/>
  <c r="AV113" i="3"/>
  <c r="C113" i="3" s="1"/>
  <c r="AV114" i="3"/>
  <c r="C114" i="3" s="1"/>
  <c r="AV103" i="3"/>
  <c r="AV105" i="3"/>
  <c r="C105" i="3" s="1"/>
  <c r="AV106" i="3"/>
  <c r="C106" i="3" s="1"/>
  <c r="AV102" i="3"/>
  <c r="AV98" i="3"/>
  <c r="C98" i="3" s="1"/>
  <c r="AW99" i="3"/>
  <c r="D99" i="3" s="1"/>
  <c r="AV100" i="3"/>
  <c r="C100" i="3" s="1"/>
  <c r="AW97" i="3"/>
  <c r="D97" i="3" s="1"/>
  <c r="AV97" i="3"/>
  <c r="AV92" i="3"/>
  <c r="C92" i="3" s="1"/>
  <c r="AW93" i="3"/>
  <c r="AV94" i="3"/>
  <c r="AW95" i="3"/>
  <c r="AW91" i="3"/>
  <c r="AV91" i="3"/>
  <c r="C91" i="3" s="1"/>
  <c r="AY86" i="3"/>
  <c r="AV89" i="3"/>
  <c r="AV85" i="3"/>
  <c r="AW77" i="3"/>
  <c r="AV79" i="3"/>
  <c r="AW79" i="3"/>
  <c r="AW76" i="3"/>
  <c r="AV71" i="3"/>
  <c r="AV72" i="3"/>
  <c r="AW70" i="3"/>
  <c r="AV68" i="3"/>
  <c r="AV64" i="3"/>
  <c r="AV59" i="3"/>
  <c r="AV62" i="3"/>
  <c r="AW50" i="3"/>
  <c r="AY53" i="3"/>
  <c r="AV54" i="3"/>
  <c r="AV44" i="3"/>
  <c r="AW44" i="3"/>
  <c r="AV45" i="3"/>
  <c r="AV46" i="3"/>
  <c r="AV47" i="3"/>
  <c r="AW47" i="3"/>
  <c r="AV43" i="3"/>
  <c r="AV32" i="3"/>
  <c r="AV33" i="3"/>
  <c r="AV34" i="3"/>
  <c r="AV35" i="3"/>
  <c r="AV38" i="3"/>
  <c r="AV39" i="3"/>
  <c r="AV40" i="3"/>
  <c r="AV41" i="3"/>
  <c r="AW31" i="3"/>
  <c r="AV31" i="3"/>
  <c r="AV26" i="3"/>
  <c r="AV29" i="3"/>
  <c r="AV21" i="3"/>
  <c r="C21" i="3" s="1"/>
  <c r="AV23" i="3"/>
  <c r="AW19" i="3"/>
  <c r="AV14" i="3"/>
  <c r="AV12" i="3"/>
  <c r="AV8" i="3"/>
  <c r="C8" i="3" s="1"/>
  <c r="AW9" i="3"/>
  <c r="AV7" i="3"/>
  <c r="C7" i="3" s="1"/>
  <c r="AV140" i="3"/>
  <c r="C140" i="3" s="1"/>
  <c r="AW140" i="3"/>
  <c r="AV141" i="3"/>
  <c r="C141" i="3" s="1"/>
  <c r="AV142" i="3"/>
  <c r="AW142" i="3"/>
  <c r="AW139" i="3"/>
  <c r="AV139" i="3"/>
  <c r="C139" i="3" s="1"/>
  <c r="AV133" i="3"/>
  <c r="AW133" i="3"/>
  <c r="AY133" i="3" s="1"/>
  <c r="AV134" i="3"/>
  <c r="AV135" i="3"/>
  <c r="AW135" i="3"/>
  <c r="AW136" i="3"/>
  <c r="AV137" i="3"/>
  <c r="C137" i="3" s="1"/>
  <c r="AW132" i="3"/>
  <c r="AV124" i="3"/>
  <c r="AV125" i="3"/>
  <c r="C125" i="3" s="1"/>
  <c r="AW126" i="3"/>
  <c r="D126" i="3" s="1"/>
  <c r="AV127" i="3"/>
  <c r="C127" i="3" s="1"/>
  <c r="AV128" i="3"/>
  <c r="AV129" i="3"/>
  <c r="AV130" i="3"/>
  <c r="C130" i="3" s="1"/>
  <c r="AW130" i="3"/>
  <c r="D130" i="3" s="1"/>
  <c r="AV117" i="3"/>
  <c r="AW117" i="3"/>
  <c r="D117" i="3" s="1"/>
  <c r="AV118" i="3"/>
  <c r="AV119" i="3"/>
  <c r="C119" i="3" s="1"/>
  <c r="AV120" i="3"/>
  <c r="AW120" i="3"/>
  <c r="AW121" i="3"/>
  <c r="D121" i="3" s="1"/>
  <c r="AW111" i="3"/>
  <c r="AW112" i="3"/>
  <c r="AY112" i="3" s="1"/>
  <c r="AW109" i="3"/>
  <c r="D109" i="3" s="1"/>
  <c r="C109" i="3"/>
  <c r="AW103" i="3"/>
  <c r="D103" i="3" s="1"/>
  <c r="AV104" i="3"/>
  <c r="AW104" i="3"/>
  <c r="AW105" i="3"/>
  <c r="D105" i="3" s="1"/>
  <c r="AW106" i="3"/>
  <c r="AV107" i="3"/>
  <c r="AW107" i="3"/>
  <c r="D107" i="3" s="1"/>
  <c r="AW102" i="3"/>
  <c r="D102" i="3" s="1"/>
  <c r="AV99" i="3"/>
  <c r="C99" i="3" s="1"/>
  <c r="AW100" i="3"/>
  <c r="D100" i="3" s="1"/>
  <c r="AV93" i="3"/>
  <c r="AW94" i="3"/>
  <c r="D94" i="3" s="1"/>
  <c r="AV95" i="3"/>
  <c r="C95" i="3" s="1"/>
  <c r="AV87" i="3"/>
  <c r="AY87" i="3" s="1"/>
  <c r="AW85" i="3"/>
  <c r="AV82" i="3"/>
  <c r="AV83" i="3"/>
  <c r="AV77" i="3"/>
  <c r="AV78" i="3"/>
  <c r="AW78" i="3"/>
  <c r="AV76" i="3"/>
  <c r="C76" i="3" s="1"/>
  <c r="AW71" i="3"/>
  <c r="AY71" i="3" s="1"/>
  <c r="AW72" i="3"/>
  <c r="AV74" i="3"/>
  <c r="AW74" i="3"/>
  <c r="AY74" i="3" s="1"/>
  <c r="AV70" i="3"/>
  <c r="AW65" i="3"/>
  <c r="AW68" i="3"/>
  <c r="AV58" i="3"/>
  <c r="AW58" i="3"/>
  <c r="AW59" i="3"/>
  <c r="AV60" i="3"/>
  <c r="AW60" i="3"/>
  <c r="AW62" i="3"/>
  <c r="AV57" i="3"/>
  <c r="AV50" i="3"/>
  <c r="AV51" i="3"/>
  <c r="AW51" i="3"/>
  <c r="AV52" i="3"/>
  <c r="AW54" i="3"/>
  <c r="AV55" i="3"/>
  <c r="AW45" i="3"/>
  <c r="AW33" i="3"/>
  <c r="AV36" i="3"/>
  <c r="AV37" i="3"/>
  <c r="AW39" i="3"/>
  <c r="AW40" i="3"/>
  <c r="AW41" i="3"/>
  <c r="AW26" i="3"/>
  <c r="AV27" i="3"/>
  <c r="AV28" i="3"/>
  <c r="AW28" i="3"/>
  <c r="AV25" i="3"/>
  <c r="AV20" i="3"/>
  <c r="AW20" i="3"/>
  <c r="AW21" i="3"/>
  <c r="AV22" i="3"/>
  <c r="AW22" i="3"/>
  <c r="AY22" i="3" s="1"/>
  <c r="AW23" i="3"/>
  <c r="AV19" i="3"/>
  <c r="AV13" i="3"/>
  <c r="AW13" i="3"/>
  <c r="AV15" i="3"/>
  <c r="AW15" i="3"/>
  <c r="AY15" i="3" s="1"/>
  <c r="AV16" i="3"/>
  <c r="AV17" i="3"/>
  <c r="AW17" i="3"/>
  <c r="AW12" i="3"/>
  <c r="AV10" i="3"/>
  <c r="C10" i="3" s="1"/>
  <c r="AW10" i="3"/>
  <c r="AW7" i="3"/>
  <c r="D141" i="3"/>
  <c r="C134" i="3"/>
  <c r="C135" i="3"/>
  <c r="D124" i="3"/>
  <c r="D128" i="3"/>
  <c r="C118" i="3"/>
  <c r="C121" i="3"/>
  <c r="C110" i="3"/>
  <c r="C112" i="3"/>
  <c r="D91" i="3"/>
  <c r="C86" i="3"/>
  <c r="D86" i="3"/>
  <c r="D87" i="3"/>
  <c r="C88" i="3"/>
  <c r="D88" i="3"/>
  <c r="C82" i="3"/>
  <c r="C71" i="3"/>
  <c r="C72" i="3"/>
  <c r="C73" i="3"/>
  <c r="D73" i="3"/>
  <c r="C74" i="3"/>
  <c r="C66" i="3"/>
  <c r="D66" i="3"/>
  <c r="D67" i="3"/>
  <c r="C68" i="3"/>
  <c r="D64" i="3"/>
  <c r="C64" i="3"/>
  <c r="D59" i="3"/>
  <c r="C61" i="3"/>
  <c r="D61" i="3"/>
  <c r="C53" i="3"/>
  <c r="D53" i="3"/>
  <c r="C49" i="3"/>
  <c r="C45" i="3"/>
  <c r="C43" i="3"/>
  <c r="D35" i="3"/>
  <c r="D37" i="3"/>
  <c r="M145" i="3"/>
  <c r="M144" i="3"/>
  <c r="M138" i="3"/>
  <c r="P138" i="3" s="1"/>
  <c r="M131" i="3"/>
  <c r="N122" i="3"/>
  <c r="M122" i="3"/>
  <c r="N115" i="3"/>
  <c r="M115" i="3"/>
  <c r="N108" i="3"/>
  <c r="M108" i="3"/>
  <c r="N101" i="3"/>
  <c r="M101" i="3"/>
  <c r="N96" i="3"/>
  <c r="M96" i="3"/>
  <c r="N90" i="3"/>
  <c r="M90" i="3"/>
  <c r="N84" i="3"/>
  <c r="M84" i="3"/>
  <c r="N80" i="3"/>
  <c r="M80" i="3"/>
  <c r="N75" i="3"/>
  <c r="M75" i="3"/>
  <c r="N69" i="3"/>
  <c r="M69" i="3"/>
  <c r="N63" i="3"/>
  <c r="M63" i="3"/>
  <c r="N56" i="3"/>
  <c r="M56" i="3"/>
  <c r="N48" i="3"/>
  <c r="M48" i="3"/>
  <c r="N42" i="3"/>
  <c r="M42" i="3"/>
  <c r="N30" i="3"/>
  <c r="M30" i="3"/>
  <c r="N24" i="3"/>
  <c r="M24" i="3"/>
  <c r="N18" i="3"/>
  <c r="M18" i="3"/>
  <c r="N11" i="3"/>
  <c r="M11" i="3"/>
  <c r="N6" i="3"/>
  <c r="M6" i="3"/>
  <c r="D110" i="3" l="1"/>
  <c r="D74" i="3"/>
  <c r="AY111" i="3"/>
  <c r="D112" i="3"/>
  <c r="D85" i="3"/>
  <c r="C85" i="3"/>
  <c r="C83" i="3"/>
  <c r="C77" i="3"/>
  <c r="D76" i="3"/>
  <c r="D78" i="3"/>
  <c r="AY72" i="3"/>
  <c r="D72" i="3"/>
  <c r="D70" i="3"/>
  <c r="D65" i="3"/>
  <c r="C94" i="3"/>
  <c r="C107" i="3"/>
  <c r="C128" i="3"/>
  <c r="C19" i="3"/>
  <c r="D68" i="3"/>
  <c r="C70" i="3"/>
  <c r="D71" i="3"/>
  <c r="D77" i="3"/>
  <c r="D93" i="3"/>
  <c r="D106" i="3"/>
  <c r="D111" i="3"/>
  <c r="C123" i="3"/>
  <c r="C142" i="3"/>
  <c r="C120" i="3"/>
  <c r="C35" i="3"/>
  <c r="C126" i="3"/>
  <c r="D79" i="3"/>
  <c r="D95" i="3"/>
  <c r="C102" i="3"/>
  <c r="C79" i="3"/>
  <c r="C104" i="3"/>
  <c r="C133" i="3"/>
  <c r="C87" i="3"/>
  <c r="C117" i="3"/>
  <c r="C124" i="3"/>
  <c r="D60" i="3"/>
  <c r="C58" i="3"/>
  <c r="D58" i="3"/>
  <c r="C59" i="3"/>
  <c r="AY60" i="3"/>
  <c r="C60" i="3"/>
  <c r="C62" i="3"/>
  <c r="C57" i="3"/>
  <c r="C50" i="3"/>
  <c r="D50" i="3"/>
  <c r="C52" i="3"/>
  <c r="C51" i="3"/>
  <c r="D51" i="3"/>
  <c r="C55" i="3"/>
  <c r="D54" i="3"/>
  <c r="C46" i="3"/>
  <c r="C44" i="3"/>
  <c r="C47" i="3"/>
  <c r="D44" i="3"/>
  <c r="D47" i="3"/>
  <c r="D39" i="3"/>
  <c r="C34" i="3"/>
  <c r="C37" i="3"/>
  <c r="C38" i="3"/>
  <c r="C40" i="3"/>
  <c r="C41" i="3"/>
  <c r="C31" i="3"/>
  <c r="C33" i="3"/>
  <c r="D40" i="3"/>
  <c r="C36" i="3"/>
  <c r="C39" i="3"/>
  <c r="D33" i="3"/>
  <c r="D41" i="3"/>
  <c r="C28" i="3"/>
  <c r="C25" i="3"/>
  <c r="D26" i="3"/>
  <c r="C26" i="3"/>
  <c r="C29" i="3"/>
  <c r="C27" i="3"/>
  <c r="D28" i="3"/>
  <c r="C23" i="3"/>
  <c r="D23" i="3"/>
  <c r="D22" i="3"/>
  <c r="D21" i="3"/>
  <c r="D19" i="3"/>
  <c r="C20" i="3"/>
  <c r="D20" i="3"/>
  <c r="D15" i="3"/>
  <c r="D12" i="3"/>
  <c r="C15" i="3"/>
  <c r="D13" i="3"/>
  <c r="C17" i="3"/>
  <c r="D17" i="3"/>
  <c r="C14" i="3"/>
  <c r="C13" i="3"/>
  <c r="C16" i="3"/>
  <c r="C32" i="3"/>
  <c r="C54" i="3"/>
  <c r="C93" i="3"/>
  <c r="AY33" i="3"/>
  <c r="AZ33" i="3"/>
  <c r="AY65" i="3"/>
  <c r="AZ65" i="3"/>
  <c r="AY78" i="3"/>
  <c r="AZ78" i="3"/>
  <c r="AY94" i="3"/>
  <c r="AZ94" i="3"/>
  <c r="AY105" i="3"/>
  <c r="AZ105" i="3"/>
  <c r="AY121" i="3"/>
  <c r="AZ121" i="3"/>
  <c r="AY139" i="3"/>
  <c r="AZ139" i="3"/>
  <c r="AY70" i="3"/>
  <c r="AZ70" i="3"/>
  <c r="AY104" i="3"/>
  <c r="AZ104" i="3"/>
  <c r="AY31" i="3"/>
  <c r="AZ31" i="3"/>
  <c r="C89" i="3"/>
  <c r="AZ15" i="3"/>
  <c r="AY21" i="3"/>
  <c r="AZ21" i="3"/>
  <c r="AY41" i="3"/>
  <c r="AZ41" i="3"/>
  <c r="AY100" i="3"/>
  <c r="AZ100" i="3"/>
  <c r="AY135" i="3"/>
  <c r="AZ135" i="3"/>
  <c r="AY97" i="3"/>
  <c r="AZ97" i="3"/>
  <c r="AY45" i="3"/>
  <c r="AZ45" i="3"/>
  <c r="AY142" i="3"/>
  <c r="AZ142" i="3"/>
  <c r="C12" i="3"/>
  <c r="D62" i="3"/>
  <c r="C97" i="3"/>
  <c r="D104" i="3"/>
  <c r="AY7" i="3"/>
  <c r="AZ7" i="3"/>
  <c r="D7" i="3"/>
  <c r="AY20" i="3"/>
  <c r="AZ20" i="3"/>
  <c r="AY40" i="3"/>
  <c r="AZ40" i="3"/>
  <c r="AY54" i="3"/>
  <c r="AZ54" i="3"/>
  <c r="AY103" i="3"/>
  <c r="AZ103" i="3"/>
  <c r="AY19" i="3"/>
  <c r="AZ19" i="3"/>
  <c r="AY47" i="3"/>
  <c r="AZ47" i="3"/>
  <c r="AY50" i="3"/>
  <c r="AZ50" i="3"/>
  <c r="AY116" i="3"/>
  <c r="AZ116" i="3"/>
  <c r="C22" i="3"/>
  <c r="D31" i="3"/>
  <c r="D116" i="3"/>
  <c r="C129" i="3"/>
  <c r="AY10" i="3"/>
  <c r="AZ10" i="3"/>
  <c r="D10" i="3"/>
  <c r="AY13" i="3"/>
  <c r="AZ13" i="3"/>
  <c r="AY39" i="3"/>
  <c r="AZ39" i="3"/>
  <c r="AY59" i="3"/>
  <c r="AZ59" i="3"/>
  <c r="AY102" i="3"/>
  <c r="AZ102" i="3"/>
  <c r="AY126" i="3"/>
  <c r="AZ126" i="3"/>
  <c r="AY140" i="3"/>
  <c r="AZ140" i="3"/>
  <c r="AY76" i="3"/>
  <c r="AZ76" i="3"/>
  <c r="AY91" i="3"/>
  <c r="AZ91" i="3"/>
  <c r="AY99" i="3"/>
  <c r="AZ99" i="3"/>
  <c r="AY123" i="3"/>
  <c r="AZ123" i="3"/>
  <c r="AY136" i="3"/>
  <c r="AZ136" i="3"/>
  <c r="AY37" i="3"/>
  <c r="AZ37" i="3"/>
  <c r="AY51" i="3"/>
  <c r="AZ51" i="3"/>
  <c r="AY58" i="3"/>
  <c r="AZ58" i="3"/>
  <c r="AY85" i="3"/>
  <c r="AZ85" i="3"/>
  <c r="AY107" i="3"/>
  <c r="AZ107" i="3"/>
  <c r="AY109" i="3"/>
  <c r="AZ109" i="3"/>
  <c r="AY117" i="3"/>
  <c r="AZ117" i="3"/>
  <c r="AY79" i="3"/>
  <c r="AZ79" i="3"/>
  <c r="AY95" i="3"/>
  <c r="AZ95" i="3"/>
  <c r="AY128" i="3"/>
  <c r="AZ128" i="3"/>
  <c r="AY26" i="3"/>
  <c r="AZ26" i="3"/>
  <c r="AY120" i="3"/>
  <c r="AZ120" i="3"/>
  <c r="C78" i="3"/>
  <c r="C103" i="3"/>
  <c r="D142" i="3"/>
  <c r="AY12" i="3"/>
  <c r="AZ12" i="3"/>
  <c r="AY28" i="3"/>
  <c r="AZ28" i="3"/>
  <c r="AY62" i="3"/>
  <c r="AZ62" i="3"/>
  <c r="D45" i="3"/>
  <c r="D120" i="3"/>
  <c r="AY17" i="3"/>
  <c r="AZ17" i="3"/>
  <c r="AY23" i="3"/>
  <c r="AZ23" i="3"/>
  <c r="AY68" i="3"/>
  <c r="AZ68" i="3"/>
  <c r="AY106" i="3"/>
  <c r="AZ106" i="3"/>
  <c r="AY130" i="3"/>
  <c r="AZ130" i="3"/>
  <c r="AY132" i="3"/>
  <c r="AZ132" i="3"/>
  <c r="AY9" i="3"/>
  <c r="AZ9" i="3"/>
  <c r="D9" i="3"/>
  <c r="AY44" i="3"/>
  <c r="AZ44" i="3"/>
  <c r="AY77" i="3"/>
  <c r="AZ77" i="3"/>
  <c r="AY93" i="3"/>
  <c r="AZ93" i="3"/>
  <c r="I80" i="3"/>
  <c r="I96" i="3"/>
  <c r="H138" i="3"/>
  <c r="H131" i="3"/>
  <c r="H122" i="3"/>
  <c r="AW113" i="3"/>
  <c r="D113" i="3" s="1"/>
  <c r="AW114" i="3"/>
  <c r="D114" i="3" s="1"/>
  <c r="H96" i="3"/>
  <c r="AW92" i="3"/>
  <c r="AZ92" i="3" s="1"/>
  <c r="I90" i="3"/>
  <c r="AW89" i="3"/>
  <c r="AW82" i="3"/>
  <c r="D82" i="3" s="1"/>
  <c r="AV81" i="3"/>
  <c r="AV80" i="3" s="1"/>
  <c r="AW81" i="3"/>
  <c r="D81" i="3" s="1"/>
  <c r="H80" i="3"/>
  <c r="AV122" i="3"/>
  <c r="Q108" i="3"/>
  <c r="P108" i="3"/>
  <c r="I122" i="3"/>
  <c r="AW83" i="3"/>
  <c r="D83" i="3" s="1"/>
  <c r="AW127" i="3"/>
  <c r="D127" i="3" s="1"/>
  <c r="AY8" i="3"/>
  <c r="AY35" i="3"/>
  <c r="AW98" i="3"/>
  <c r="AZ98" i="3" s="1"/>
  <c r="AW119" i="3"/>
  <c r="AW137" i="3"/>
  <c r="AY137" i="3" s="1"/>
  <c r="I69" i="3"/>
  <c r="H84" i="3"/>
  <c r="Q115" i="3"/>
  <c r="P115" i="3"/>
  <c r="AV48" i="3"/>
  <c r="Q96" i="3"/>
  <c r="P96" i="3"/>
  <c r="Q122" i="3"/>
  <c r="P122" i="3"/>
  <c r="Q90" i="3"/>
  <c r="P90" i="3"/>
  <c r="AW16" i="3"/>
  <c r="D16" i="3" s="1"/>
  <c r="AW52" i="3"/>
  <c r="AY52" i="3" s="1"/>
  <c r="AW118" i="3"/>
  <c r="D118" i="3" s="1"/>
  <c r="AW129" i="3"/>
  <c r="D129" i="3" s="1"/>
  <c r="AW125" i="3"/>
  <c r="AY125" i="3" s="1"/>
  <c r="AY61" i="3"/>
  <c r="Q80" i="3"/>
  <c r="P80" i="3"/>
  <c r="AW134" i="3"/>
  <c r="AY134" i="3" s="1"/>
  <c r="P101" i="3"/>
  <c r="Q101" i="3"/>
  <c r="Q84" i="3"/>
  <c r="P84" i="3"/>
  <c r="AW75" i="3"/>
  <c r="H75" i="3"/>
  <c r="I75" i="3"/>
  <c r="Q75" i="3"/>
  <c r="P75" i="3"/>
  <c r="H69" i="3"/>
  <c r="Q69" i="3"/>
  <c r="P69" i="3"/>
  <c r="AV67" i="3"/>
  <c r="AV63" i="3" s="1"/>
  <c r="AY66" i="3"/>
  <c r="AY64" i="3"/>
  <c r="H63" i="3"/>
  <c r="Q63" i="3"/>
  <c r="P63" i="3"/>
  <c r="I63" i="3"/>
  <c r="AW57" i="3"/>
  <c r="P56" i="3"/>
  <c r="Q56" i="3"/>
  <c r="AW55" i="3"/>
  <c r="D55" i="3" s="1"/>
  <c r="AW49" i="3"/>
  <c r="D49" i="3" s="1"/>
  <c r="H48" i="3"/>
  <c r="P48" i="3"/>
  <c r="Q48" i="3"/>
  <c r="I48" i="3"/>
  <c r="AW46" i="3"/>
  <c r="D46" i="3" s="1"/>
  <c r="AW43" i="3"/>
  <c r="D43" i="3" s="1"/>
  <c r="H42" i="3"/>
  <c r="Q42" i="3"/>
  <c r="P42" i="3"/>
  <c r="AW34" i="3"/>
  <c r="D34" i="3" s="1"/>
  <c r="AW32" i="3"/>
  <c r="AW38" i="3"/>
  <c r="AW36" i="3"/>
  <c r="P30" i="3"/>
  <c r="Q30" i="3"/>
  <c r="AW29" i="3"/>
  <c r="AW27" i="3"/>
  <c r="AW25" i="3"/>
  <c r="I24" i="3"/>
  <c r="Q24" i="3"/>
  <c r="P24" i="3"/>
  <c r="H18" i="3"/>
  <c r="Q18" i="3"/>
  <c r="P18" i="3"/>
  <c r="I18" i="3"/>
  <c r="AW14" i="3"/>
  <c r="H11" i="3"/>
  <c r="I11" i="3"/>
  <c r="Q11" i="3"/>
  <c r="P11" i="3"/>
  <c r="H6" i="3"/>
  <c r="K7" i="3"/>
  <c r="L7" i="3"/>
  <c r="Q6" i="3"/>
  <c r="P6" i="3"/>
  <c r="AW138" i="3"/>
  <c r="AV138" i="3"/>
  <c r="AV131" i="3"/>
  <c r="AV115" i="3"/>
  <c r="AV90" i="3"/>
  <c r="AV84" i="3"/>
  <c r="AW69" i="3"/>
  <c r="AZ69" i="3" s="1"/>
  <c r="AV56" i="3"/>
  <c r="AV42" i="3"/>
  <c r="AV30" i="3"/>
  <c r="AW18" i="3"/>
  <c r="AV6" i="3"/>
  <c r="AV108" i="3"/>
  <c r="AV101" i="3"/>
  <c r="AW101" i="3"/>
  <c r="AV96" i="3"/>
  <c r="AV75" i="3"/>
  <c r="AV24" i="3"/>
  <c r="AV18" i="3"/>
  <c r="AV11" i="3"/>
  <c r="H115" i="3"/>
  <c r="I115" i="3"/>
  <c r="H108" i="3"/>
  <c r="I108" i="3"/>
  <c r="I101" i="3"/>
  <c r="H101" i="3"/>
  <c r="H90" i="3"/>
  <c r="I84" i="3"/>
  <c r="H56" i="3"/>
  <c r="I56" i="3"/>
  <c r="H144" i="3"/>
  <c r="I42" i="3"/>
  <c r="H30" i="3"/>
  <c r="I30" i="3"/>
  <c r="H24" i="3"/>
  <c r="H145" i="3"/>
  <c r="I6" i="3"/>
  <c r="M143" i="3"/>
  <c r="J145" i="3"/>
  <c r="J144" i="3"/>
  <c r="J143" i="3"/>
  <c r="AY67" i="3" l="1"/>
  <c r="C81" i="3"/>
  <c r="C144" i="3" s="1"/>
  <c r="D98" i="3"/>
  <c r="AY38" i="3"/>
  <c r="AZ38" i="3"/>
  <c r="AY57" i="3"/>
  <c r="AZ57" i="3"/>
  <c r="AY89" i="3"/>
  <c r="AZ89" i="3"/>
  <c r="AY138" i="3"/>
  <c r="AZ138" i="3"/>
  <c r="AY101" i="3"/>
  <c r="AZ101" i="3"/>
  <c r="AY32" i="3"/>
  <c r="AZ32" i="3"/>
  <c r="AY129" i="3"/>
  <c r="AZ129" i="3"/>
  <c r="AY119" i="3"/>
  <c r="AZ119" i="3"/>
  <c r="D92" i="3"/>
  <c r="D90" i="3" s="1"/>
  <c r="D125" i="3"/>
  <c r="D52" i="3"/>
  <c r="AY36" i="3"/>
  <c r="AZ36" i="3"/>
  <c r="AY75" i="3"/>
  <c r="AZ75" i="3"/>
  <c r="AY14" i="3"/>
  <c r="AZ14" i="3"/>
  <c r="AY34" i="3"/>
  <c r="AZ34" i="3"/>
  <c r="AY27" i="3"/>
  <c r="AZ27" i="3"/>
  <c r="D32" i="3"/>
  <c r="D38" i="3"/>
  <c r="D119" i="3"/>
  <c r="C67" i="3"/>
  <c r="C63" i="3" s="1"/>
  <c r="AY82" i="3"/>
  <c r="AZ82" i="3"/>
  <c r="AY118" i="3"/>
  <c r="AZ118" i="3"/>
  <c r="AY18" i="3"/>
  <c r="AZ18" i="3"/>
  <c r="AY29" i="3"/>
  <c r="AZ29" i="3"/>
  <c r="AY49" i="3"/>
  <c r="AZ49" i="3"/>
  <c r="AY16" i="3"/>
  <c r="AZ16" i="3"/>
  <c r="AY114" i="3"/>
  <c r="AZ114" i="3"/>
  <c r="D36" i="3"/>
  <c r="D29" i="3"/>
  <c r="D89" i="3"/>
  <c r="D84" i="3" s="1"/>
  <c r="D57" i="3"/>
  <c r="D56" i="3" s="1"/>
  <c r="AY46" i="3"/>
  <c r="AZ46" i="3"/>
  <c r="AY83" i="3"/>
  <c r="AZ83" i="3"/>
  <c r="AY25" i="3"/>
  <c r="AZ25" i="3"/>
  <c r="AY55" i="3"/>
  <c r="AZ55" i="3"/>
  <c r="AY81" i="3"/>
  <c r="AZ81" i="3"/>
  <c r="AY113" i="3"/>
  <c r="AZ113" i="3"/>
  <c r="D27" i="3"/>
  <c r="D14" i="3"/>
  <c r="D11" i="3" s="1"/>
  <c r="AY43" i="3"/>
  <c r="AZ43" i="3"/>
  <c r="AY127" i="3"/>
  <c r="AZ127" i="3"/>
  <c r="D25" i="3"/>
  <c r="AW96" i="3"/>
  <c r="AY98" i="3"/>
  <c r="AW90" i="3"/>
  <c r="AY92" i="3"/>
  <c r="AW11" i="3"/>
  <c r="AV144" i="3"/>
  <c r="AV145" i="3"/>
  <c r="AV69" i="3"/>
  <c r="AY69" i="3" s="1"/>
  <c r="AW56" i="3"/>
  <c r="C138" i="3"/>
  <c r="AW131" i="3"/>
  <c r="C131" i="3"/>
  <c r="AW122" i="3"/>
  <c r="C122" i="3"/>
  <c r="AW115" i="3"/>
  <c r="C115" i="3"/>
  <c r="AW108" i="3"/>
  <c r="D108" i="3"/>
  <c r="C101" i="3"/>
  <c r="D101" i="3"/>
  <c r="C96" i="3"/>
  <c r="D96" i="3"/>
  <c r="C90" i="3"/>
  <c r="AW84" i="3"/>
  <c r="C80" i="3"/>
  <c r="AW80" i="3"/>
  <c r="D80" i="3"/>
  <c r="D75" i="3"/>
  <c r="C75" i="3"/>
  <c r="D69" i="3"/>
  <c r="C69" i="3"/>
  <c r="AW63" i="3"/>
  <c r="C56" i="3"/>
  <c r="AW48" i="3"/>
  <c r="C48" i="3"/>
  <c r="AW42" i="3"/>
  <c r="C42" i="3"/>
  <c r="D42" i="3"/>
  <c r="AW30" i="3"/>
  <c r="C30" i="3"/>
  <c r="AW24" i="3"/>
  <c r="C24" i="3"/>
  <c r="C18" i="3"/>
  <c r="D18" i="3"/>
  <c r="AW144" i="3"/>
  <c r="C11" i="3"/>
  <c r="AW145" i="3"/>
  <c r="AW6" i="3"/>
  <c r="C6" i="3"/>
  <c r="C84" i="3"/>
  <c r="C108" i="3"/>
  <c r="H143" i="3"/>
  <c r="E145" i="3"/>
  <c r="E144" i="3"/>
  <c r="E143" i="3"/>
  <c r="AX145" i="3"/>
  <c r="AX144" i="3"/>
  <c r="AX143" i="3"/>
  <c r="O145" i="3"/>
  <c r="O144" i="3"/>
  <c r="O143" i="3"/>
  <c r="C145" i="3" l="1"/>
  <c r="D24" i="3"/>
  <c r="AZ145" i="3"/>
  <c r="AZ144" i="3"/>
  <c r="AY84" i="3"/>
  <c r="AZ84" i="3"/>
  <c r="AY108" i="3"/>
  <c r="AZ108" i="3"/>
  <c r="AY48" i="3"/>
  <c r="AZ48" i="3"/>
  <c r="AY6" i="3"/>
  <c r="AZ6" i="3"/>
  <c r="AY24" i="3"/>
  <c r="AZ24" i="3"/>
  <c r="AY122" i="3"/>
  <c r="AZ122" i="3"/>
  <c r="AY56" i="3"/>
  <c r="AZ56" i="3"/>
  <c r="AY115" i="3"/>
  <c r="AZ115" i="3"/>
  <c r="AY11" i="3"/>
  <c r="AZ11" i="3"/>
  <c r="AY42" i="3"/>
  <c r="AZ42" i="3"/>
  <c r="AY96" i="3"/>
  <c r="AZ96" i="3"/>
  <c r="AY30" i="3"/>
  <c r="AZ30" i="3"/>
  <c r="AY80" i="3"/>
  <c r="AZ80" i="3"/>
  <c r="AY131" i="3"/>
  <c r="AZ131" i="3"/>
  <c r="AY63" i="3"/>
  <c r="AZ63" i="3"/>
  <c r="AY90" i="3"/>
  <c r="AZ90" i="3"/>
  <c r="AY144" i="3"/>
  <c r="AY145" i="3"/>
  <c r="AV143" i="3"/>
  <c r="D115" i="3"/>
  <c r="D122" i="3"/>
  <c r="D63" i="3"/>
  <c r="D48" i="3"/>
  <c r="D30" i="3"/>
  <c r="AW143" i="3"/>
  <c r="AZ143" i="3" s="1"/>
  <c r="D6" i="3"/>
  <c r="D5" i="3"/>
  <c r="AY143" i="3" l="1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l="1"/>
  <c r="V5" i="3" s="1"/>
  <c r="AB5" i="3" s="1"/>
  <c r="AC5" i="3" s="1"/>
  <c r="AD5" i="3" s="1"/>
  <c r="AE5" i="3" l="1"/>
  <c r="AF5" i="3" s="1"/>
  <c r="AG5" i="3" s="1"/>
  <c r="AH5" i="3" s="1"/>
  <c r="AI5" i="3" s="1"/>
  <c r="AJ5" i="3" l="1"/>
  <c r="AK5" i="3" s="1"/>
  <c r="AL5" i="3" s="1"/>
  <c r="AM5" i="3" s="1"/>
  <c r="AN5" i="3" s="1"/>
  <c r="AO5" i="3" l="1"/>
  <c r="AP5" i="3" s="1"/>
  <c r="AQ5" i="3" s="1"/>
  <c r="AR5" i="3" s="1"/>
  <c r="AS5" i="3" s="1"/>
  <c r="AT5" i="3" l="1"/>
  <c r="AU5" i="3" s="1"/>
  <c r="AV5" i="3" s="1"/>
  <c r="AW5" i="3" s="1"/>
  <c r="AX5" i="3" s="1"/>
  <c r="AY5" i="3" s="1"/>
  <c r="AZ5" i="3" s="1"/>
  <c r="BA5" i="3" s="1"/>
  <c r="BB5" i="3" s="1"/>
  <c r="BC5" i="3" s="1"/>
  <c r="BD5" i="3" l="1"/>
  <c r="BE5" i="3" s="1"/>
  <c r="BF5" i="3" s="1"/>
  <c r="BG5" i="3" s="1"/>
  <c r="BH5" i="3" s="1"/>
  <c r="BI5" i="3" l="1"/>
  <c r="BJ5" i="3" s="1"/>
  <c r="BK5" i="3" s="1"/>
  <c r="BL5" i="3" s="1"/>
  <c r="BM5" i="3" s="1"/>
  <c r="BN5" i="3" l="1"/>
  <c r="BO5" i="3" s="1"/>
  <c r="BP5" i="3" s="1"/>
  <c r="BQ5" i="3" s="1"/>
  <c r="BR5" i="3" s="1"/>
  <c r="BS5" i="3" l="1"/>
  <c r="BT5" i="3" s="1"/>
  <c r="BU5" i="3" s="1"/>
  <c r="BV5" i="3" s="1"/>
  <c r="BW5" i="3" s="1"/>
  <c r="BX5" i="3" l="1"/>
  <c r="BY5" i="3" s="1"/>
  <c r="BZ5" i="3" s="1"/>
  <c r="CA5" i="3" s="1"/>
  <c r="CB5" i="3" s="1"/>
  <c r="CC5" i="3" l="1"/>
  <c r="CD5" i="3" s="1"/>
  <c r="CE5" i="3" s="1"/>
  <c r="CF5" i="3" s="1"/>
  <c r="CG5" i="3" s="1"/>
  <c r="CH5" i="3" l="1"/>
  <c r="CI5" i="3" s="1"/>
  <c r="CJ5" i="3" s="1"/>
  <c r="CK5" i="3" s="1"/>
  <c r="CL5" i="3" s="1"/>
  <c r="CM5" i="3" l="1"/>
  <c r="CN5" i="3" s="1"/>
  <c r="CO5" i="3" s="1"/>
  <c r="CP5" i="3" s="1"/>
  <c r="CQ5" i="3" s="1"/>
  <c r="CR5" i="3" l="1"/>
  <c r="CS5" i="3" s="1"/>
  <c r="CT5" i="3" s="1"/>
  <c r="CU5" i="3" s="1"/>
  <c r="CV5" i="3" s="1"/>
  <c r="CW5" i="3" l="1"/>
  <c r="CX5" i="3" s="1"/>
  <c r="CY5" i="3" s="1"/>
  <c r="CZ5" i="3" s="1"/>
  <c r="DA5" i="3" s="1"/>
  <c r="DB5" i="3" l="1"/>
  <c r="DC5" i="3" s="1"/>
  <c r="DD5" i="3" s="1"/>
  <c r="DE5" i="3" s="1"/>
  <c r="DF5" i="3" s="1"/>
  <c r="DG5" i="3" l="1"/>
  <c r="DH5" i="3" s="1"/>
  <c r="DI5" i="3" s="1"/>
  <c r="DJ5" i="3" s="1"/>
  <c r="DK5" i="3" s="1"/>
  <c r="DL5" i="3" l="1"/>
  <c r="DM5" i="3" s="1"/>
  <c r="DN5" i="3" s="1"/>
  <c r="DO5" i="3" s="1"/>
  <c r="DP5" i="3" l="1"/>
  <c r="DQ5" i="3" l="1"/>
  <c r="DR5" i="3" s="1"/>
  <c r="DS5" i="3" s="1"/>
  <c r="DT5" i="3" s="1"/>
  <c r="DU5" i="3" s="1"/>
  <c r="DV5" i="3" s="1"/>
  <c r="DW5" i="3" s="1"/>
  <c r="DX5" i="3" l="1"/>
  <c r="DY5" i="3" s="1"/>
  <c r="DZ5" i="3" s="1"/>
  <c r="A137" i="3" l="1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L45" i="3" l="1"/>
  <c r="L95" i="3"/>
  <c r="L121" i="3"/>
  <c r="L68" i="3"/>
  <c r="L14" i="3"/>
  <c r="L34" i="3"/>
  <c r="L87" i="3"/>
  <c r="L108" i="3"/>
  <c r="L9" i="3"/>
  <c r="L127" i="3"/>
  <c r="L65" i="3"/>
  <c r="L62" i="3"/>
  <c r="L49" i="3"/>
  <c r="L31" i="3"/>
  <c r="L39" i="3"/>
  <c r="L125" i="3"/>
  <c r="L53" i="3"/>
  <c r="L27" i="3"/>
  <c r="L109" i="3"/>
  <c r="L100" i="3"/>
  <c r="L142" i="3"/>
  <c r="L104" i="3"/>
  <c r="L26" i="3"/>
  <c r="L86" i="3"/>
  <c r="L74" i="3"/>
  <c r="L35" i="3"/>
  <c r="L88" i="3"/>
  <c r="L16" i="3"/>
  <c r="L33" i="3"/>
  <c r="L60" i="3"/>
  <c r="L106" i="3"/>
  <c r="L78" i="3"/>
  <c r="L44" i="3"/>
  <c r="L73" i="3"/>
  <c r="L13" i="3"/>
  <c r="L111" i="3"/>
  <c r="L59" i="3"/>
  <c r="L10" i="3"/>
  <c r="L54" i="3"/>
  <c r="L71" i="3"/>
  <c r="L98" i="3"/>
  <c r="L82" i="3"/>
  <c r="L38" i="3"/>
  <c r="L61" i="3"/>
  <c r="L40" i="3"/>
  <c r="L129" i="3"/>
  <c r="L79" i="3"/>
  <c r="L118" i="3"/>
  <c r="L47" i="3"/>
  <c r="K108" i="3"/>
  <c r="L110" i="3"/>
  <c r="L91" i="3"/>
  <c r="L81" i="3"/>
  <c r="L25" i="3"/>
  <c r="L116" i="3"/>
  <c r="L58" i="3"/>
  <c r="L8" i="3"/>
  <c r="L17" i="3"/>
  <c r="L77" i="3"/>
  <c r="L123" i="3"/>
  <c r="L21" i="3"/>
  <c r="L102" i="3"/>
  <c r="L67" i="3"/>
  <c r="L36" i="3"/>
  <c r="L22" i="3"/>
  <c r="L128" i="3"/>
  <c r="L23" i="3"/>
  <c r="L72" i="3"/>
  <c r="L66" i="3"/>
  <c r="L113" i="3"/>
  <c r="L105" i="3"/>
  <c r="L141" i="3"/>
  <c r="L92" i="3"/>
  <c r="L107" i="3"/>
  <c r="L70" i="3"/>
  <c r="L19" i="3"/>
  <c r="L120" i="3"/>
  <c r="L32" i="3"/>
  <c r="L83" i="3"/>
  <c r="L55" i="3"/>
  <c r="L130" i="3"/>
  <c r="L51" i="3"/>
  <c r="K17" i="3"/>
  <c r="K9" i="3"/>
  <c r="K77" i="3"/>
  <c r="K47" i="3"/>
  <c r="K39" i="3"/>
  <c r="L126" i="3"/>
  <c r="K100" i="3"/>
  <c r="L117" i="3"/>
  <c r="K129" i="3"/>
  <c r="K67" i="3"/>
  <c r="K36" i="3"/>
  <c r="K22" i="3"/>
  <c r="L93" i="3"/>
  <c r="K61" i="3"/>
  <c r="K27" i="3"/>
  <c r="K128" i="3"/>
  <c r="K23" i="3"/>
  <c r="K72" i="3"/>
  <c r="K66" i="3"/>
  <c r="K113" i="3"/>
  <c r="K141" i="3"/>
  <c r="K79" i="3"/>
  <c r="L50" i="3"/>
  <c r="L103" i="3"/>
  <c r="L89" i="3"/>
  <c r="L52" i="3"/>
  <c r="L114" i="3"/>
  <c r="L37" i="3"/>
  <c r="L43" i="3"/>
  <c r="L112" i="3"/>
  <c r="L124" i="3"/>
  <c r="L64" i="3"/>
  <c r="K142" i="3"/>
  <c r="K104" i="3"/>
  <c r="K26" i="3"/>
  <c r="K86" i="3"/>
  <c r="K74" i="3"/>
  <c r="L15" i="3"/>
  <c r="K68" i="3"/>
  <c r="K125" i="3"/>
  <c r="K16" i="3"/>
  <c r="K33" i="3"/>
  <c r="L12" i="3"/>
  <c r="K60" i="3"/>
  <c r="L41" i="3"/>
  <c r="K78" i="3"/>
  <c r="K95" i="3"/>
  <c r="K44" i="3"/>
  <c r="L57" i="3"/>
  <c r="K87" i="3"/>
  <c r="K13" i="3"/>
  <c r="K59" i="3"/>
  <c r="K10" i="3"/>
  <c r="K54" i="3"/>
  <c r="L97" i="3"/>
  <c r="K82" i="3"/>
  <c r="K38" i="3"/>
  <c r="L99" i="3"/>
  <c r="L76" i="3"/>
  <c r="L85" i="3"/>
  <c r="L96" i="3"/>
  <c r="L46" i="3"/>
  <c r="L56" i="3"/>
  <c r="L84" i="3"/>
  <c r="L90" i="3"/>
  <c r="L119" i="3"/>
  <c r="L24" i="3"/>
  <c r="L48" i="3"/>
  <c r="L122" i="3"/>
  <c r="L101" i="3"/>
  <c r="L6" i="3"/>
  <c r="L30" i="3"/>
  <c r="L20" i="3"/>
  <c r="L94" i="3"/>
  <c r="L29" i="3"/>
  <c r="K11" i="3"/>
  <c r="L11" i="3"/>
  <c r="K96" i="3"/>
  <c r="K56" i="3"/>
  <c r="K84" i="3"/>
  <c r="K90" i="3"/>
  <c r="L80" i="3"/>
  <c r="L42" i="3"/>
  <c r="L28" i="3"/>
  <c r="L75" i="3"/>
  <c r="K6" i="3"/>
  <c r="K89" i="3"/>
  <c r="K51" i="3"/>
  <c r="K32" i="3"/>
  <c r="K40" i="3"/>
  <c r="K65" i="3"/>
  <c r="K110" i="3"/>
  <c r="K130" i="3"/>
  <c r="K52" i="3"/>
  <c r="K58" i="3"/>
  <c r="K107" i="3"/>
  <c r="K127" i="3"/>
  <c r="K121" i="3"/>
  <c r="K50" i="3"/>
  <c r="K45" i="3"/>
  <c r="K21" i="3"/>
  <c r="K103" i="3"/>
  <c r="K105" i="3"/>
  <c r="K80" i="3"/>
  <c r="K42" i="3"/>
  <c r="K28" i="3"/>
  <c r="K29" i="3"/>
  <c r="K75" i="3"/>
  <c r="K64" i="3"/>
  <c r="K43" i="3"/>
  <c r="K25" i="3"/>
  <c r="K109" i="3"/>
  <c r="K106" i="3"/>
  <c r="K55" i="3"/>
  <c r="K62" i="3"/>
  <c r="K120" i="3"/>
  <c r="K53" i="3"/>
  <c r="K37" i="3"/>
  <c r="K114" i="3"/>
  <c r="K14" i="3"/>
  <c r="K83" i="3"/>
  <c r="K124" i="3"/>
  <c r="K116" i="3"/>
  <c r="K112" i="3"/>
  <c r="K46" i="3"/>
  <c r="K15" i="3"/>
  <c r="K88" i="3"/>
  <c r="K117" i="3"/>
  <c r="K119" i="3"/>
  <c r="K24" i="3"/>
  <c r="K34" i="3"/>
  <c r="K48" i="3"/>
  <c r="K122" i="3"/>
  <c r="K126" i="3"/>
  <c r="K101" i="3"/>
  <c r="K35" i="3"/>
  <c r="K99" i="3"/>
  <c r="K30" i="3"/>
  <c r="K20" i="3"/>
  <c r="K94" i="3"/>
  <c r="L63" i="3"/>
  <c r="K70" i="3"/>
  <c r="K18" i="3"/>
  <c r="L18" i="3"/>
  <c r="L115" i="3"/>
  <c r="K63" i="3"/>
  <c r="K69" i="3"/>
  <c r="L69" i="3"/>
  <c r="K49" i="3"/>
  <c r="K8" i="3"/>
  <c r="K85" i="3"/>
  <c r="K57" i="3"/>
  <c r="K123" i="3"/>
  <c r="K102" i="3"/>
  <c r="K97" i="3"/>
  <c r="K19" i="3"/>
  <c r="K76" i="3"/>
  <c r="K91" i="3"/>
  <c r="K111" i="3"/>
  <c r="K81" i="3"/>
  <c r="K98" i="3"/>
  <c r="K93" i="3"/>
  <c r="K115" i="3"/>
  <c r="K41" i="3"/>
  <c r="K12" i="3"/>
  <c r="K31" i="3"/>
  <c r="K92" i="3"/>
  <c r="K118" i="3"/>
  <c r="K73" i="3"/>
  <c r="G9" i="3" l="1"/>
  <c r="G47" i="3"/>
  <c r="G87" i="3"/>
  <c r="G38" i="3"/>
  <c r="G77" i="3"/>
  <c r="G67" i="3"/>
  <c r="G74" i="3"/>
  <c r="G33" i="3"/>
  <c r="G95" i="3"/>
  <c r="G89" i="3"/>
  <c r="G50" i="3"/>
  <c r="G116" i="3"/>
  <c r="G20" i="3"/>
  <c r="G40" i="3"/>
  <c r="G58" i="3"/>
  <c r="G25" i="3"/>
  <c r="G62" i="3"/>
  <c r="G114" i="3"/>
  <c r="G46" i="3"/>
  <c r="G8" i="3"/>
  <c r="G61" i="3"/>
  <c r="G125" i="3"/>
  <c r="G44" i="3"/>
  <c r="G128" i="3"/>
  <c r="G13" i="3"/>
  <c r="G112" i="3"/>
  <c r="G64" i="3"/>
  <c r="G37" i="3"/>
  <c r="G34" i="3"/>
  <c r="G85" i="3"/>
  <c r="G18" i="3"/>
  <c r="G81" i="3"/>
  <c r="G94" i="3"/>
  <c r="G80" i="3"/>
  <c r="G100" i="3"/>
  <c r="G59" i="3"/>
  <c r="G113" i="3"/>
  <c r="G141" i="3"/>
  <c r="G130" i="3"/>
  <c r="G91" i="3"/>
  <c r="G105" i="3"/>
  <c r="G126" i="3"/>
  <c r="G110" i="3"/>
  <c r="G21" i="3"/>
  <c r="G15" i="3"/>
  <c r="G35" i="3"/>
  <c r="G104" i="3"/>
  <c r="G54" i="3"/>
  <c r="G23" i="3"/>
  <c r="G109" i="3"/>
  <c r="G88" i="3"/>
  <c r="G124" i="3"/>
  <c r="G92" i="3"/>
  <c r="G41" i="3"/>
  <c r="G129" i="3"/>
  <c r="G78" i="3"/>
  <c r="G82" i="3"/>
  <c r="G17" i="3"/>
  <c r="G79" i="3"/>
  <c r="G68" i="3"/>
  <c r="G60" i="3"/>
  <c r="G10" i="3"/>
  <c r="G52" i="3"/>
  <c r="G55" i="3"/>
  <c r="G51" i="3"/>
  <c r="G65" i="3"/>
  <c r="G45" i="3"/>
  <c r="G106" i="3"/>
  <c r="G53" i="3"/>
  <c r="G14" i="3"/>
  <c r="G119" i="3"/>
  <c r="G19" i="3"/>
  <c r="G86" i="3"/>
  <c r="G36" i="3"/>
  <c r="G39" i="3"/>
  <c r="G26" i="3"/>
  <c r="G32" i="3"/>
  <c r="G121" i="3"/>
  <c r="G120" i="3"/>
  <c r="G98" i="3"/>
  <c r="G118" i="3"/>
  <c r="G12" i="3"/>
  <c r="G93" i="3"/>
  <c r="G97" i="3"/>
  <c r="G111" i="3"/>
  <c r="G73" i="3"/>
  <c r="G16" i="3"/>
  <c r="G72" i="3"/>
  <c r="G66" i="3"/>
  <c r="G142" i="3"/>
  <c r="G127" i="3"/>
  <c r="G103" i="3"/>
  <c r="G43" i="3"/>
  <c r="G99" i="3"/>
  <c r="G107" i="3"/>
  <c r="G29" i="3"/>
  <c r="G117" i="3"/>
  <c r="G76" i="3"/>
  <c r="G22" i="3"/>
  <c r="G27" i="3"/>
  <c r="G71" i="3"/>
  <c r="G83" i="3"/>
  <c r="G28" i="3"/>
  <c r="G49" i="3"/>
  <c r="F122" i="3"/>
  <c r="G122" i="3"/>
  <c r="G56" i="3"/>
  <c r="G57" i="3"/>
  <c r="G123" i="3"/>
  <c r="G102" i="3"/>
  <c r="G69" i="3"/>
  <c r="G30" i="3"/>
  <c r="G48" i="3"/>
  <c r="G96" i="3"/>
  <c r="G7" i="3"/>
  <c r="G63" i="3"/>
  <c r="G6" i="3"/>
  <c r="G115" i="3"/>
  <c r="F6" i="3"/>
  <c r="G42" i="3"/>
  <c r="F42" i="3"/>
  <c r="F56" i="3"/>
  <c r="G101" i="3"/>
  <c r="F101" i="3"/>
  <c r="G70" i="3"/>
  <c r="G31" i="3"/>
  <c r="G24" i="3"/>
  <c r="F69" i="3"/>
  <c r="G108" i="3"/>
  <c r="F108" i="3"/>
  <c r="G75" i="3"/>
  <c r="F75" i="3"/>
  <c r="F48" i="3"/>
  <c r="G90" i="3"/>
  <c r="F90" i="3"/>
  <c r="G84" i="3"/>
  <c r="F84" i="3"/>
  <c r="G11" i="3"/>
  <c r="F24" i="3"/>
  <c r="F30" i="3"/>
  <c r="F115" i="3"/>
  <c r="F11" i="3"/>
  <c r="F80" i="3"/>
  <c r="F96" i="3"/>
  <c r="F63" i="3"/>
  <c r="F18" i="3"/>
  <c r="F82" i="3" l="1"/>
  <c r="F10" i="3"/>
  <c r="F65" i="3"/>
  <c r="F61" i="3"/>
  <c r="F13" i="3"/>
  <c r="F37" i="3"/>
  <c r="F81" i="3"/>
  <c r="F100" i="3"/>
  <c r="F130" i="3"/>
  <c r="F110" i="3"/>
  <c r="F104" i="3"/>
  <c r="F88" i="3"/>
  <c r="F78" i="3"/>
  <c r="F12" i="3"/>
  <c r="F38" i="3"/>
  <c r="F94" i="3"/>
  <c r="F31" i="3"/>
  <c r="F27" i="3"/>
  <c r="F20" i="3"/>
  <c r="F128" i="3"/>
  <c r="F25" i="3"/>
  <c r="F60" i="3"/>
  <c r="F45" i="3"/>
  <c r="F102" i="3"/>
  <c r="F129" i="3"/>
  <c r="F86" i="3"/>
  <c r="F66" i="3"/>
  <c r="F107" i="3"/>
  <c r="F28" i="3"/>
  <c r="F79" i="3"/>
  <c r="F73" i="3"/>
  <c r="F119" i="3"/>
  <c r="F33" i="3"/>
  <c r="F59" i="3"/>
  <c r="F70" i="3"/>
  <c r="F126" i="3"/>
  <c r="F39" i="3"/>
  <c r="F121" i="3"/>
  <c r="F118" i="3"/>
  <c r="F16" i="3"/>
  <c r="F117" i="3"/>
  <c r="F52" i="3"/>
  <c r="F142" i="3"/>
  <c r="F36" i="3"/>
  <c r="F72" i="3"/>
  <c r="F109" i="3"/>
  <c r="F141" i="3"/>
  <c r="F87" i="3"/>
  <c r="F74" i="3"/>
  <c r="F50" i="3"/>
  <c r="F114" i="3"/>
  <c r="F99" i="3"/>
  <c r="F58" i="3"/>
  <c r="F123" i="3"/>
  <c r="F112" i="3"/>
  <c r="F105" i="3"/>
  <c r="F53" i="3"/>
  <c r="F54" i="3"/>
  <c r="F67" i="3"/>
  <c r="F43" i="3"/>
  <c r="F83" i="3"/>
  <c r="F124" i="3"/>
  <c r="F26" i="3"/>
  <c r="F47" i="3"/>
  <c r="F77" i="3"/>
  <c r="F55" i="3"/>
  <c r="F85" i="3"/>
  <c r="F15" i="3"/>
  <c r="F76" i="3"/>
  <c r="F120" i="3"/>
  <c r="F68" i="3"/>
  <c r="F22" i="3"/>
  <c r="F7" i="3"/>
  <c r="F97" i="3"/>
  <c r="F93" i="3"/>
  <c r="F17" i="3"/>
  <c r="F57" i="3"/>
  <c r="F95" i="3"/>
  <c r="F51" i="3"/>
  <c r="F34" i="3"/>
  <c r="F8" i="3"/>
  <c r="F44" i="3"/>
  <c r="F92" i="3"/>
  <c r="F35" i="3"/>
  <c r="F62" i="3"/>
  <c r="F19" i="3"/>
  <c r="F71" i="3"/>
  <c r="F106" i="3"/>
  <c r="F23" i="3"/>
  <c r="F29" i="3"/>
  <c r="F64" i="3"/>
  <c r="F21" i="3"/>
  <c r="F14" i="3"/>
  <c r="F41" i="3"/>
  <c r="F49" i="3"/>
  <c r="F89" i="3"/>
  <c r="F127" i="3"/>
  <c r="F116" i="3"/>
  <c r="F9" i="3"/>
  <c r="F98" i="3"/>
  <c r="F103" i="3"/>
  <c r="F113" i="3"/>
  <c r="F46" i="3"/>
  <c r="F111" i="3"/>
  <c r="F125" i="3"/>
  <c r="F32" i="3"/>
  <c r="F91" i="3"/>
  <c r="F40" i="3"/>
  <c r="C143" i="3" l="1"/>
  <c r="Q136" i="3" l="1"/>
  <c r="Q133" i="3"/>
  <c r="Q134" i="3"/>
  <c r="Q139" i="3"/>
  <c r="D134" i="3"/>
  <c r="N145" i="3"/>
  <c r="P145" i="3" s="1"/>
  <c r="Q132" i="3"/>
  <c r="N131" i="3"/>
  <c r="P131" i="3" s="1"/>
  <c r="Q140" i="3"/>
  <c r="Q137" i="3"/>
  <c r="Q138" i="3"/>
  <c r="D133" i="3"/>
  <c r="Q135" i="3"/>
  <c r="N144" i="3"/>
  <c r="Q144" i="3" s="1"/>
  <c r="I144" i="3"/>
  <c r="L144" i="3" s="1"/>
  <c r="I138" i="3" l="1"/>
  <c r="K138" i="3" s="1"/>
  <c r="L133" i="3"/>
  <c r="K133" i="3"/>
  <c r="L137" i="3"/>
  <c r="D137" i="3"/>
  <c r="L135" i="3"/>
  <c r="D135" i="3"/>
  <c r="L132" i="3"/>
  <c r="D132" i="3"/>
  <c r="L140" i="3"/>
  <c r="D140" i="3"/>
  <c r="K139" i="3"/>
  <c r="D139" i="3"/>
  <c r="Q131" i="3"/>
  <c r="G133" i="3"/>
  <c r="F133" i="3"/>
  <c r="G134" i="3"/>
  <c r="F134" i="3"/>
  <c r="I145" i="3"/>
  <c r="L145" i="3" s="1"/>
  <c r="Q145" i="3"/>
  <c r="L136" i="3"/>
  <c r="D136" i="3"/>
  <c r="N143" i="3"/>
  <c r="Q143" i="3" s="1"/>
  <c r="I131" i="3"/>
  <c r="K131" i="3" s="1"/>
  <c r="K137" i="3"/>
  <c r="K134" i="3"/>
  <c r="L134" i="3"/>
  <c r="K144" i="3"/>
  <c r="P144" i="3"/>
  <c r="K136" i="3"/>
  <c r="K135" i="3"/>
  <c r="K132" i="3"/>
  <c r="L139" i="3"/>
  <c r="K140" i="3"/>
  <c r="L138" i="3" l="1"/>
  <c r="P143" i="3"/>
  <c r="I143" i="3"/>
  <c r="K143" i="3" s="1"/>
  <c r="K145" i="3"/>
  <c r="D144" i="3"/>
  <c r="D131" i="3"/>
  <c r="G132" i="3"/>
  <c r="F132" i="3"/>
  <c r="G136" i="3"/>
  <c r="F136" i="3"/>
  <c r="G135" i="3"/>
  <c r="F135" i="3"/>
  <c r="G140" i="3"/>
  <c r="F140" i="3"/>
  <c r="D145" i="3"/>
  <c r="D138" i="3"/>
  <c r="G139" i="3"/>
  <c r="F139" i="3"/>
  <c r="G137" i="3"/>
  <c r="F137" i="3"/>
  <c r="L131" i="3"/>
  <c r="L143" i="3" l="1"/>
  <c r="G145" i="3"/>
  <c r="F145" i="3"/>
  <c r="F131" i="3"/>
  <c r="G131" i="3"/>
  <c r="F138" i="3"/>
  <c r="G138" i="3"/>
  <c r="D143" i="3"/>
  <c r="G144" i="3"/>
  <c r="F144" i="3"/>
  <c r="G143" i="3" l="1"/>
  <c r="F143" i="3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AW3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 состоянию на 01.04.2025 поступила плата по соглашениям об установлении сервитута в сумме 61,17 руб.</t>
        </r>
      </text>
    </comment>
    <comment ref="AV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2025 год утверждены поступления доходов от платы по соглашениям об установлении сервитута в сумме 902,92 руб.
</t>
        </r>
      </text>
    </comment>
    <comment ref="AV6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на 2025 год утверждены доходы от продажи нематериальных активов, находящихся в собственности сельских поселений, в сумме 1000,00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<sst xmlns="http://schemas.openxmlformats.org/spreadsheetml/2006/main" count="298" uniqueCount="175">
  <si>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</si>
  <si>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</si>
  <si>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</si>
  <si>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</si>
  <si>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</si>
  <si>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</si>
  <si>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</si>
  <si>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</si>
  <si>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</si>
  <si>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</si>
  <si>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</si>
  <si>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</si>
  <si>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</si>
  <si>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</si>
  <si>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</si>
  <si>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</si>
  <si>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</si>
  <si>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</si>
  <si>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</si>
  <si>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</si>
  <si>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</si>
  <si>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</si>
  <si>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</si>
  <si>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</si>
  <si>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</si>
  <si>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</si>
  <si>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</si>
  <si>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</si>
  <si>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</si>
  <si>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</si>
  <si>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</si>
  <si>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</si>
  <si>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</si>
  <si>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</si>
  <si>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</si>
  <si>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</si>
  <si>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</si>
  <si>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</si>
  <si>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</si>
  <si>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</si>
  <si>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</si>
  <si>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</si>
  <si>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</si>
  <si>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</si>
  <si>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</si>
  <si>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</si>
  <si>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</si>
  <si>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</si>
  <si>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</si>
  <si>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</si>
  <si>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</si>
  <si>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</si>
  <si>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</si>
  <si>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</si>
  <si>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</si>
  <si>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</si>
  <si>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</si>
  <si>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</si>
  <si>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</si>
  <si>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</si>
  <si>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</si>
  <si>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</si>
  <si>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</si>
  <si>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</si>
  <si>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</si>
  <si>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</si>
  <si>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</si>
  <si>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</si>
  <si>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</si>
  <si>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</si>
  <si>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</si>
  <si>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</si>
  <si>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</si>
  <si>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</si>
  <si>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</si>
  <si>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</si>
  <si>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</si>
  <si>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</si>
  <si>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</si>
  <si>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</si>
  <si>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</si>
  <si>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</si>
  <si>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</si>
  <si>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</si>
  <si>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</si>
  <si>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</si>
  <si>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</si>
  <si>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</si>
  <si>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</si>
  <si>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</si>
  <si>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</si>
  <si>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</si>
  <si>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</si>
  <si>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</si>
  <si>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</si>
  <si>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</si>
  <si>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</si>
  <si>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</si>
  <si>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</si>
  <si>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</si>
  <si>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</si>
  <si>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</si>
  <si>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</si>
  <si>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</si>
  <si>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</si>
  <si>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</si>
  <si>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</si>
  <si>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</si>
  <si>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</si>
  <si>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</si>
  <si>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</si>
  <si>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</si>
  <si>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</si>
  <si>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</si>
  <si>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</si>
  <si>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</si>
  <si>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</si>
  <si>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</si>
  <si>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</si>
  <si>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</si>
  <si>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</si>
  <si>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</si>
  <si>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</si>
  <si>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</si>
  <si>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</si>
  <si>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</si>
  <si>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</si>
  <si>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</si>
  <si>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</si>
  <si>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</si>
  <si>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</si>
  <si>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</si>
  <si>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</si>
  <si>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</si>
  <si>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</si>
  <si>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</si>
  <si>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</si>
  <si>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</si>
  <si>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</si>
  <si>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</si>
  <si>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</si>
  <si>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</si>
  <si>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</si>
  <si>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</si>
  <si>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</si>
  <si>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</si>
  <si>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</si>
  <si>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</si>
  <si>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</si>
  <si>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</si>
  <si>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</si>
  <si>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</si>
  <si>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</si>
  <si>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</si>
  <si>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</si>
  <si>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</si>
  <si>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</si>
  <si>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</si>
  <si>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</si>
  <si>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</si>
  <si>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</si>
  <si>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</si>
  <si>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</si>
  <si>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</si>
  <si>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</si>
  <si>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</si>
  <si>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</si>
  <si>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</si>
  <si>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Утверждено на 2025 год</t>
  </si>
  <si>
    <t>Исполнено по состоянию на 01.04.2025</t>
  </si>
  <si>
    <t>Исполнено по состоянию на 01.04.2024</t>
  </si>
  <si>
    <t>Процент исполнения доходов на 01.04.2025</t>
  </si>
  <si>
    <t>Темп роста (снижения) (01.04.2025 к 01.04.2024)</t>
  </si>
  <si>
    <t>Исполнение налоговых и неналоговых доходов бюджетов поселений по состоянию на 01.04.2025 года (руб.)</t>
  </si>
  <si>
    <t>Туристический налог (КБК 00010303000010000110)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</si>
</sst>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rgb="FFFF66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" fontId="12" fillId="0" borderId="5">
      <alignment horizontal="right"/>
    </xf>
    <xf numFmtId="0" fontId="13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23">
    <xf numFmtId="0" fontId="0" fillId="0" borderId="0" xfId="0"/>
    <xf numFmtId="0" fontId="3" fillId="0" borderId="0" xfId="1"/>
    <xf numFmtId="0" fontId="7" fillId="0" borderId="1" xfId="1" applyFont="1" applyBorder="1" applyAlignment="1">
      <alignment horizontal="center" vertical="center" wrapText="1"/>
    </xf>
    <xf numFmtId="0" fontId="9" fillId="0" borderId="0" xfId="1" applyFont="1"/>
    <xf numFmtId="0" fontId="5" fillId="16" borderId="2" xfId="1" applyFont="1" applyFill="1" applyBorder="1" applyAlignment="1">
      <alignment vertical="top" wrapText="1" readingOrder="1"/>
    </xf>
    <xf numFmtId="0" fontId="4" fillId="15" borderId="2" xfId="1" applyFont="1" applyFill="1" applyBorder="1" applyAlignment="1">
      <alignment vertical="top" wrapText="1" readingOrder="1"/>
    </xf>
    <xf numFmtId="0" fontId="10" fillId="0" borderId="0" xfId="1" applyFont="1" applyAlignment="1">
      <alignment vertical="center"/>
    </xf>
    <xf numFmtId="0" fontId="4" fillId="0" borderId="1" xfId="1" applyFont="1" applyBorder="1" applyAlignment="1">
      <alignment horizontal="justify" vertical="top"/>
    </xf>
    <xf numFmtId="0" fontId="6" fillId="0" borderId="0" xfId="1" applyFont="1" applyAlignment="1">
      <alignment vertical="top"/>
    </xf>
    <xf numFmtId="0" fontId="4" fillId="15" borderId="1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1" xfId="1" applyFont="1" applyBorder="1" applyAlignment="1">
      <alignment horizontal="center" wrapText="1"/>
    </xf>
    <xf numFmtId="0" fontId="10" fillId="0" borderId="0" xfId="1" applyFont="1"/>
    <xf numFmtId="0" fontId="4" fillId="0" borderId="1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5" fillId="16" borderId="1" xfId="1" applyNumberFormat="1" applyFont="1" applyFill="1" applyBorder="1" applyAlignment="1">
      <alignment horizontal="right" shrinkToFit="1"/>
    </xf>
    <xf numFmtId="164" fontId="5" fillId="16" borderId="1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wrapText="1" readingOrder="1"/>
    </xf>
    <xf numFmtId="164" fontId="4" fillId="15" borderId="1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>
      <alignment wrapText="1" readingOrder="1"/>
    </xf>
    <xf numFmtId="0" fontId="8" fillId="0" borderId="0" xfId="1" applyFont="1"/>
    <xf numFmtId="0" fontId="4" fillId="15" borderId="0" xfId="1" applyFont="1" applyFill="1"/>
    <xf numFmtId="4" fontId="5" fillId="16" borderId="1" xfId="1" applyNumberFormat="1" applyFont="1" applyFill="1" applyBorder="1" applyAlignment="1">
      <alignment wrapText="1" readingOrder="1"/>
    </xf>
    <xf numFmtId="4" fontId="11" fillId="0" borderId="1" xfId="0" applyNumberFormat="1" applyFont="1" applyBorder="1"/>
    <xf numFmtId="0" fontId="5" fillId="16" borderId="4" xfId="1" applyFont="1" applyFill="1" applyBorder="1" applyAlignment="1">
      <alignment horizontal="justify" vertical="center" wrapText="1"/>
    </xf>
    <xf numFmtId="0" fontId="7" fillId="16" borderId="4" xfId="1" applyFont="1" applyFill="1" applyBorder="1"/>
    <xf numFmtId="0" fontId="10" fillId="0" borderId="1" xfId="1" applyFont="1" applyBorder="1" applyAlignment="1">
      <alignment vertical="center"/>
    </xf>
    <xf numFmtId="0" fontId="8" fillId="0" borderId="1" xfId="1" applyFont="1" applyBorder="1"/>
    <xf numFmtId="4" fontId="5" fillId="16" borderId="1" xfId="1" applyNumberFormat="1" applyFont="1" applyFill="1" applyBorder="1" applyAlignment="1">
      <alignment horizontal="right" wrapText="1"/>
    </xf>
    <xf numFmtId="0" fontId="14" fillId="0" borderId="0" xfId="1" applyFont="1"/>
    <xf numFmtId="0" fontId="3" fillId="0" borderId="0" xfId="1"/>
    <xf numFmtId="0" fontId="7" fillId="0" borderId="1" xfId="1" applyFont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top" wrapText="1"/>
    </xf>
    <xf numFmtId="4" fontId="5" fillId="16" borderId="1" xfId="1" applyNumberFormat="1" applyFont="1" applyFill="1" applyBorder="1" applyAlignment="1">
      <alignment wrapText="1"/>
    </xf>
    <xf numFmtId="4" fontId="5" fillId="16" borderId="1" xfId="1" applyNumberFormat="1" applyFont="1" applyFill="1" applyBorder="1" applyAlignment="1">
      <alignment horizontal="right" shrinkToFit="1"/>
    </xf>
    <xf numFmtId="4" fontId="4" fillId="0" borderId="2" xfId="1" applyNumberFormat="1" applyFont="1" applyFill="1" applyBorder="1" applyAlignment="1">
      <alignment wrapText="1" readingOrder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horizontal="right"/>
    </xf>
    <xf numFmtId="0" fontId="3" fillId="0" borderId="0" xfId="1" applyFont="1" applyFill="1"/>
    <xf numFmtId="0" fontId="3" fillId="0" borderId="1" xfId="1" applyFill="1" applyBorder="1"/>
    <xf numFmtId="0" fontId="14" fillId="0" borderId="1" xfId="1" applyFont="1" applyFill="1" applyBorder="1"/>
    <xf numFmtId="0" fontId="3" fillId="3" borderId="1" xfId="1" applyFill="1" applyBorder="1"/>
    <xf numFmtId="0" fontId="14" fillId="3" borderId="1" xfId="1" applyFont="1" applyFill="1" applyBorder="1"/>
    <xf numFmtId="0" fontId="7" fillId="0" borderId="2" xfId="1" applyFont="1" applyBorder="1" applyAlignment="1">
      <alignment horizontal="center" vertical="center" wrapText="1"/>
    </xf>
    <xf numFmtId="0" fontId="3" fillId="0" borderId="2" xfId="1" applyFill="1" applyBorder="1"/>
    <xf numFmtId="0" fontId="3" fillId="0" borderId="0" xfId="1" applyBorder="1"/>
    <xf numFmtId="0" fontId="6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9" fillId="0" borderId="0" xfId="1" applyFont="1" applyBorder="1"/>
    <xf numFmtId="0" fontId="10" fillId="0" borderId="0" xfId="1" applyFont="1" applyBorder="1"/>
    <xf numFmtId="0" fontId="3" fillId="15" borderId="0" xfId="1" applyFont="1" applyFill="1" applyBorder="1"/>
    <xf numFmtId="0" fontId="4" fillId="15" borderId="0" xfId="1" applyFont="1" applyFill="1" applyBorder="1"/>
    <xf numFmtId="0" fontId="3" fillId="0" borderId="0" xfId="1" applyFont="1" applyFill="1" applyBorder="1"/>
    <xf numFmtId="0" fontId="10" fillId="0" borderId="0" xfId="1" applyFont="1" applyBorder="1" applyAlignment="1">
      <alignment vertical="center"/>
    </xf>
    <xf numFmtId="0" fontId="8" fillId="0" borderId="0" xfId="1" applyFont="1" applyBorder="1"/>
    <xf numFmtId="0" fontId="3" fillId="0" borderId="0" xfId="1" applyFill="1" applyBorder="1"/>
    <xf numFmtId="4" fontId="5" fillId="16" borderId="1" xfId="1" applyNumberFormat="1" applyFont="1" applyFill="1" applyBorder="1" applyAlignment="1">
      <alignment horizontal="right"/>
    </xf>
    <xf numFmtId="0" fontId="7" fillId="16" borderId="1" xfId="1" applyFont="1" applyFill="1" applyBorder="1"/>
    <xf numFmtId="4" fontId="4" fillId="0" borderId="0" xfId="1" applyNumberFormat="1" applyFont="1" applyAlignment="1">
      <alignment vertical="center"/>
    </xf>
    <xf numFmtId="4" fontId="4" fillId="0" borderId="0" xfId="1" applyNumberFormat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15" fillId="0" borderId="0" xfId="1" applyFont="1"/>
    <xf numFmtId="164" fontId="4" fillId="15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top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top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13" borderId="2" xfId="1" applyFont="1" applyFill="1" applyBorder="1" applyAlignment="1">
      <alignment horizontal="center" vertical="center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4" borderId="2" xfId="1" applyFont="1" applyFill="1" applyBorder="1" applyAlignment="1">
      <alignment horizontal="center" vertical="top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21" borderId="2" xfId="1" applyFont="1" applyFill="1" applyBorder="1" applyAlignment="1">
      <alignment horizontal="center" vertical="center" wrapText="1"/>
    </xf>
    <xf numFmtId="0" fontId="5" fillId="21" borderId="3" xfId="1" applyFont="1" applyFill="1" applyBorder="1" applyAlignment="1">
      <alignment horizontal="center" vertical="center" wrapText="1"/>
    </xf>
    <xf numFmtId="0" fontId="5" fillId="21" borderId="4" xfId="1" applyFont="1" applyFill="1" applyBorder="1" applyAlignment="1">
      <alignment horizontal="center" vertical="center" wrapText="1"/>
    </xf>
    <xf numFmtId="0" fontId="5" fillId="20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17" borderId="2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FF6699"/>
      <color rgb="FFCC00CC"/>
      <color rgb="FFFFCCFF"/>
      <color rgb="FF9900FF"/>
      <color rgb="FF99FFCC"/>
      <color rgb="FF9AB8D8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S148"/>
  <sheetViews>
    <sheetView tabSelected="1" zoomScale="85" zoomScaleNormal="85" workbookViewId="0">
      <selection activeCell="C5" sqref="C5"/>
    </sheetView>
  </sheetViews>
  <sheetFormatPr defaultColWidth="9.140625" defaultRowHeight="12.75" outlineLevelRow="1" outlineLevelCol="1" x14ac:dyDescent="0.2"/>
  <cols>
    <col min="1" max="1" width="6.140625" style="1" customWidth="1"/>
    <col min="2" max="2" width="45.28515625" style="1" customWidth="1"/>
    <col min="3" max="3" width="17.7109375" style="1" customWidth="1"/>
    <col min="4" max="5" width="17.5703125" style="1" customWidth="1"/>
    <col min="6" max="7" width="12.7109375" style="1" customWidth="1"/>
    <col min="8" max="8" width="19.7109375" style="1" customWidth="1"/>
    <col min="9" max="9" width="17.5703125" style="1" customWidth="1"/>
    <col min="10" max="10" width="18" style="1" customWidth="1"/>
    <col min="11" max="11" width="12.7109375" style="1" customWidth="1"/>
    <col min="12" max="12" width="15.28515625" style="1" customWidth="1"/>
    <col min="13" max="13" width="18.28515625" style="1" customWidth="1"/>
    <col min="14" max="14" width="18" style="1" customWidth="1"/>
    <col min="15" max="15" width="18" style="30" customWidth="1"/>
    <col min="16" max="17" width="12.7109375" style="1" customWidth="1"/>
    <col min="18" max="18" width="18.28515625" style="30" customWidth="1"/>
    <col min="19" max="19" width="18" style="30" customWidth="1"/>
    <col min="20" max="20" width="17.28515625" style="30" customWidth="1"/>
    <col min="21" max="22" width="14.140625" style="1" customWidth="1"/>
    <col min="23" max="27" width="14.140625" style="30" customWidth="1"/>
    <col min="28" max="28" width="18.28515625" style="30" customWidth="1"/>
    <col min="29" max="29" width="18" style="30" customWidth="1"/>
    <col min="30" max="30" width="15.5703125" style="30" customWidth="1"/>
    <col min="31" max="32" width="15.5703125" style="1" customWidth="1"/>
    <col min="33" max="33" width="18.28515625" style="30" customWidth="1"/>
    <col min="34" max="34" width="18" style="30" customWidth="1"/>
    <col min="35" max="35" width="15.7109375" style="30" customWidth="1"/>
    <col min="36" max="37" width="12.7109375" style="1" customWidth="1"/>
    <col min="38" max="38" width="18.28515625" style="30" customWidth="1"/>
    <col min="39" max="39" width="18" style="30" customWidth="1"/>
    <col min="40" max="40" width="16.42578125" style="30" customWidth="1"/>
    <col min="41" max="42" width="12.7109375" style="1" customWidth="1"/>
    <col min="43" max="43" width="18.28515625" style="30" customWidth="1"/>
    <col min="44" max="44" width="18" style="30" customWidth="1"/>
    <col min="45" max="45" width="15.85546875" style="30" customWidth="1"/>
    <col min="46" max="46" width="12.7109375" style="1" customWidth="1"/>
    <col min="47" max="47" width="14.140625" style="1" customWidth="1"/>
    <col min="48" max="48" width="18.140625" style="30" customWidth="1"/>
    <col min="49" max="49" width="19" style="30" customWidth="1"/>
    <col min="50" max="50" width="17" style="30" customWidth="1"/>
    <col min="51" max="52" width="12.7109375" style="29" customWidth="1"/>
    <col min="53" max="53" width="18.28515625" style="30" customWidth="1"/>
    <col min="54" max="54" width="18" style="30" customWidth="1"/>
    <col min="55" max="55" width="16.7109375" style="30" customWidth="1"/>
    <col min="56" max="57" width="12.7109375" style="1" customWidth="1"/>
    <col min="58" max="58" width="18.28515625" style="30" customWidth="1"/>
    <col min="59" max="59" width="18" style="30" customWidth="1"/>
    <col min="60" max="60" width="15.85546875" style="30" customWidth="1"/>
    <col min="61" max="62" width="12.7109375" style="1" customWidth="1"/>
    <col min="63" max="63" width="18.28515625" style="30" customWidth="1"/>
    <col min="64" max="64" width="18" style="30" customWidth="1"/>
    <col min="65" max="65" width="16.7109375" style="30" customWidth="1"/>
    <col min="66" max="67" width="12.7109375" style="1" customWidth="1"/>
    <col min="68" max="68" width="18.28515625" style="30" customWidth="1"/>
    <col min="69" max="69" width="18" style="30" customWidth="1"/>
    <col min="70" max="70" width="13.7109375" style="30" customWidth="1"/>
    <col min="71" max="72" width="12.7109375" style="1" customWidth="1"/>
    <col min="73" max="73" width="18.28515625" style="30" customWidth="1"/>
    <col min="74" max="74" width="18" style="30" customWidth="1"/>
    <col min="75" max="75" width="15.140625" style="30" customWidth="1"/>
    <col min="76" max="77" width="12.7109375" style="1" customWidth="1"/>
    <col min="78" max="78" width="18.28515625" style="30" customWidth="1"/>
    <col min="79" max="79" width="18" style="30" customWidth="1"/>
    <col min="80" max="80" width="15.42578125" style="30" customWidth="1"/>
    <col min="81" max="82" width="12.7109375" style="1" customWidth="1"/>
    <col min="83" max="83" width="18.28515625" style="30" customWidth="1"/>
    <col min="84" max="84" width="18" style="30" customWidth="1"/>
    <col min="85" max="85" width="14.7109375" style="30" customWidth="1"/>
    <col min="86" max="87" width="12.7109375" style="1" customWidth="1"/>
    <col min="88" max="88" width="15.5703125" style="29" customWidth="1"/>
    <col min="89" max="90" width="15.85546875" style="29" customWidth="1"/>
    <col min="91" max="92" width="12.7109375" style="1" customWidth="1"/>
    <col min="93" max="93" width="18.28515625" style="30" customWidth="1"/>
    <col min="94" max="94" width="18" style="30" customWidth="1"/>
    <col min="95" max="95" width="15.85546875" style="30" customWidth="1"/>
    <col min="96" max="97" width="12.7109375" style="1" customWidth="1"/>
    <col min="98" max="98" width="18.28515625" style="30" customWidth="1"/>
    <col min="99" max="99" width="18" style="30" customWidth="1"/>
    <col min="100" max="100" width="14.85546875" style="30" customWidth="1"/>
    <col min="101" max="102" width="12.7109375" style="1" customWidth="1"/>
    <col min="103" max="103" width="18.28515625" style="30" customWidth="1"/>
    <col min="104" max="104" width="18" style="30" customWidth="1"/>
    <col min="105" max="105" width="14.85546875" style="30" customWidth="1"/>
    <col min="106" max="107" width="12.7109375" style="1" customWidth="1"/>
    <col min="108" max="108" width="18.28515625" style="30" customWidth="1"/>
    <col min="109" max="109" width="18" style="30" customWidth="1"/>
    <col min="110" max="110" width="14.7109375" style="30" customWidth="1"/>
    <col min="111" max="112" width="12.7109375" style="1" customWidth="1"/>
    <col min="113" max="113" width="18.28515625" style="30" customWidth="1"/>
    <col min="114" max="114" width="18" style="30" customWidth="1"/>
    <col min="115" max="115" width="14.5703125" style="30" customWidth="1"/>
    <col min="116" max="117" width="14.28515625" style="1" customWidth="1"/>
    <col min="118" max="118" width="18" style="30" customWidth="1"/>
    <col min="119" max="119" width="14.7109375" style="30" customWidth="1"/>
    <col min="120" max="120" width="14.28515625" style="1" customWidth="1"/>
    <col min="121" max="121" width="18.28515625" style="30" customWidth="1"/>
    <col min="122" max="122" width="18" style="30" customWidth="1"/>
    <col min="123" max="123" width="14.140625" style="30" customWidth="1"/>
    <col min="124" max="125" width="12.7109375" style="1" customWidth="1"/>
    <col min="126" max="126" width="18.28515625" style="30" customWidth="1"/>
    <col min="127" max="128" width="14.7109375" style="30" customWidth="1" outlineLevel="1"/>
    <col min="129" max="130" width="12.7109375" style="30" customWidth="1" outlineLevel="1"/>
    <col min="131" max="149" width="9.140625" style="46"/>
    <col min="150" max="16384" width="9.140625" style="1"/>
  </cols>
  <sheetData>
    <row r="1" spans="1:149" s="61" customFormat="1" ht="20.100000000000001" customHeight="1" x14ac:dyDescent="0.3">
      <c r="C1" s="63" t="s">
        <v>173</v>
      </c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</row>
    <row r="2" spans="1:149" s="61" customFormat="1" ht="20.100000000000001" customHeight="1" x14ac:dyDescent="0.25"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</row>
    <row r="3" spans="1:149" s="8" customFormat="1" ht="83.25" customHeight="1" x14ac:dyDescent="0.2">
      <c r="A3" s="7"/>
      <c r="B3" s="7"/>
      <c r="C3" s="97" t="s">
        <v>114</v>
      </c>
      <c r="D3" s="98"/>
      <c r="E3" s="98"/>
      <c r="F3" s="98"/>
      <c r="G3" s="98"/>
      <c r="H3" s="72" t="s">
        <v>115</v>
      </c>
      <c r="I3" s="73"/>
      <c r="J3" s="73"/>
      <c r="K3" s="73"/>
      <c r="L3" s="74"/>
      <c r="M3" s="99" t="s">
        <v>147</v>
      </c>
      <c r="N3" s="100"/>
      <c r="O3" s="100"/>
      <c r="P3" s="100"/>
      <c r="Q3" s="101"/>
      <c r="R3" s="102" t="s">
        <v>148</v>
      </c>
      <c r="S3" s="103"/>
      <c r="T3" s="103"/>
      <c r="U3" s="103"/>
      <c r="V3" s="104"/>
      <c r="W3" s="93" t="s">
        <v>174</v>
      </c>
      <c r="X3" s="94"/>
      <c r="Y3" s="94"/>
      <c r="Z3" s="94"/>
      <c r="AA3" s="95"/>
      <c r="AB3" s="108" t="s">
        <v>149</v>
      </c>
      <c r="AC3" s="109"/>
      <c r="AD3" s="109"/>
      <c r="AE3" s="109"/>
      <c r="AF3" s="110"/>
      <c r="AG3" s="111" t="s">
        <v>150</v>
      </c>
      <c r="AH3" s="112"/>
      <c r="AI3" s="112"/>
      <c r="AJ3" s="112"/>
      <c r="AK3" s="113"/>
      <c r="AL3" s="66" t="s">
        <v>151</v>
      </c>
      <c r="AM3" s="67"/>
      <c r="AN3" s="67"/>
      <c r="AO3" s="67"/>
      <c r="AP3" s="68"/>
      <c r="AQ3" s="69" t="s">
        <v>152</v>
      </c>
      <c r="AR3" s="70"/>
      <c r="AS3" s="70"/>
      <c r="AT3" s="70"/>
      <c r="AU3" s="71"/>
      <c r="AV3" s="72" t="s">
        <v>116</v>
      </c>
      <c r="AW3" s="73"/>
      <c r="AX3" s="73"/>
      <c r="AY3" s="73"/>
      <c r="AZ3" s="74"/>
      <c r="BA3" s="114" t="s">
        <v>153</v>
      </c>
      <c r="BB3" s="115"/>
      <c r="BC3" s="115"/>
      <c r="BD3" s="115"/>
      <c r="BE3" s="116"/>
      <c r="BF3" s="117" t="s">
        <v>154</v>
      </c>
      <c r="BG3" s="118"/>
      <c r="BH3" s="118"/>
      <c r="BI3" s="118"/>
      <c r="BJ3" s="118"/>
      <c r="BK3" s="119" t="s">
        <v>155</v>
      </c>
      <c r="BL3" s="120"/>
      <c r="BM3" s="120"/>
      <c r="BN3" s="120"/>
      <c r="BO3" s="121"/>
      <c r="BP3" s="78" t="s">
        <v>117</v>
      </c>
      <c r="BQ3" s="79"/>
      <c r="BR3" s="79"/>
      <c r="BS3" s="79"/>
      <c r="BT3" s="80"/>
      <c r="BU3" s="84" t="s">
        <v>156</v>
      </c>
      <c r="BV3" s="85"/>
      <c r="BW3" s="85"/>
      <c r="BX3" s="85"/>
      <c r="BY3" s="86"/>
      <c r="BZ3" s="87" t="s">
        <v>157</v>
      </c>
      <c r="CA3" s="88"/>
      <c r="CB3" s="88"/>
      <c r="CC3" s="88"/>
      <c r="CD3" s="89"/>
      <c r="CE3" s="90" t="s">
        <v>158</v>
      </c>
      <c r="CF3" s="91"/>
      <c r="CG3" s="91"/>
      <c r="CH3" s="91"/>
      <c r="CI3" s="92"/>
      <c r="CJ3" s="81" t="s">
        <v>159</v>
      </c>
      <c r="CK3" s="82"/>
      <c r="CL3" s="82"/>
      <c r="CM3" s="82"/>
      <c r="CN3" s="83"/>
      <c r="CO3" s="75" t="s">
        <v>160</v>
      </c>
      <c r="CP3" s="76"/>
      <c r="CQ3" s="76"/>
      <c r="CR3" s="76"/>
      <c r="CS3" s="77"/>
      <c r="CT3" s="75" t="s">
        <v>162</v>
      </c>
      <c r="CU3" s="76"/>
      <c r="CV3" s="76"/>
      <c r="CW3" s="76"/>
      <c r="CX3" s="77"/>
      <c r="CY3" s="105" t="s">
        <v>161</v>
      </c>
      <c r="CZ3" s="106"/>
      <c r="DA3" s="106"/>
      <c r="DB3" s="106"/>
      <c r="DC3" s="107"/>
      <c r="DD3" s="69" t="s">
        <v>163</v>
      </c>
      <c r="DE3" s="70"/>
      <c r="DF3" s="70"/>
      <c r="DG3" s="70"/>
      <c r="DH3" s="71"/>
      <c r="DI3" s="66" t="s">
        <v>164</v>
      </c>
      <c r="DJ3" s="67"/>
      <c r="DK3" s="67"/>
      <c r="DL3" s="67"/>
      <c r="DM3" s="68"/>
      <c r="DN3" s="99" t="s">
        <v>165</v>
      </c>
      <c r="DO3" s="100"/>
      <c r="DP3" s="101"/>
      <c r="DQ3" s="122" t="s">
        <v>166</v>
      </c>
      <c r="DR3" s="122"/>
      <c r="DS3" s="122"/>
      <c r="DT3" s="122"/>
      <c r="DU3" s="69"/>
      <c r="DV3" s="96" t="s">
        <v>167</v>
      </c>
      <c r="DW3" s="96"/>
      <c r="DX3" s="96"/>
      <c r="DY3" s="96"/>
      <c r="DZ3" s="96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</row>
    <row r="4" spans="1:149" s="14" customFormat="1" ht="60" x14ac:dyDescent="0.2">
      <c r="A4" s="7"/>
      <c r="B4" s="13" t="s">
        <v>118</v>
      </c>
      <c r="C4" s="32" t="s">
        <v>168</v>
      </c>
      <c r="D4" s="32" t="s">
        <v>169</v>
      </c>
      <c r="E4" s="32" t="s">
        <v>170</v>
      </c>
      <c r="F4" s="32" t="s">
        <v>171</v>
      </c>
      <c r="G4" s="32" t="s">
        <v>172</v>
      </c>
      <c r="H4" s="32" t="s">
        <v>168</v>
      </c>
      <c r="I4" s="32" t="s">
        <v>169</v>
      </c>
      <c r="J4" s="32" t="s">
        <v>170</v>
      </c>
      <c r="K4" s="32" t="s">
        <v>171</v>
      </c>
      <c r="L4" s="32" t="s">
        <v>172</v>
      </c>
      <c r="M4" s="32" t="s">
        <v>168</v>
      </c>
      <c r="N4" s="32" t="s">
        <v>169</v>
      </c>
      <c r="O4" s="32" t="s">
        <v>170</v>
      </c>
      <c r="P4" s="32" t="s">
        <v>171</v>
      </c>
      <c r="Q4" s="32" t="s">
        <v>172</v>
      </c>
      <c r="R4" s="32" t="s">
        <v>168</v>
      </c>
      <c r="S4" s="32" t="s">
        <v>169</v>
      </c>
      <c r="T4" s="32" t="s">
        <v>170</v>
      </c>
      <c r="U4" s="32" t="s">
        <v>171</v>
      </c>
      <c r="V4" s="32" t="s">
        <v>172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168</v>
      </c>
      <c r="AC4" s="32" t="s">
        <v>169</v>
      </c>
      <c r="AD4" s="32" t="s">
        <v>170</v>
      </c>
      <c r="AE4" s="32" t="s">
        <v>171</v>
      </c>
      <c r="AF4" s="32" t="s">
        <v>172</v>
      </c>
      <c r="AG4" s="32" t="s">
        <v>168</v>
      </c>
      <c r="AH4" s="32" t="s">
        <v>169</v>
      </c>
      <c r="AI4" s="32" t="s">
        <v>170</v>
      </c>
      <c r="AJ4" s="32" t="s">
        <v>171</v>
      </c>
      <c r="AK4" s="32" t="s">
        <v>172</v>
      </c>
      <c r="AL4" s="32" t="s">
        <v>168</v>
      </c>
      <c r="AM4" s="32" t="s">
        <v>169</v>
      </c>
      <c r="AN4" s="32" t="s">
        <v>170</v>
      </c>
      <c r="AO4" s="32" t="s">
        <v>171</v>
      </c>
      <c r="AP4" s="32" t="s">
        <v>172</v>
      </c>
      <c r="AQ4" s="32" t="s">
        <v>168</v>
      </c>
      <c r="AR4" s="32" t="s">
        <v>169</v>
      </c>
      <c r="AS4" s="32" t="s">
        <v>170</v>
      </c>
      <c r="AT4" s="32" t="s">
        <v>171</v>
      </c>
      <c r="AU4" s="32" t="s">
        <v>172</v>
      </c>
      <c r="AV4" s="32" t="s">
        <v>168</v>
      </c>
      <c r="AW4" s="32" t="s">
        <v>169</v>
      </c>
      <c r="AX4" s="32" t="s">
        <v>170</v>
      </c>
      <c r="AY4" s="32" t="s">
        <v>171</v>
      </c>
      <c r="AZ4" s="32" t="s">
        <v>172</v>
      </c>
      <c r="BA4" s="32" t="s">
        <v>168</v>
      </c>
      <c r="BB4" s="32" t="s">
        <v>169</v>
      </c>
      <c r="BC4" s="32" t="s">
        <v>170</v>
      </c>
      <c r="BD4" s="32" t="s">
        <v>171</v>
      </c>
      <c r="BE4" s="32" t="s">
        <v>172</v>
      </c>
      <c r="BF4" s="32" t="s">
        <v>168</v>
      </c>
      <c r="BG4" s="32" t="s">
        <v>169</v>
      </c>
      <c r="BH4" s="32" t="s">
        <v>170</v>
      </c>
      <c r="BI4" s="32" t="s">
        <v>171</v>
      </c>
      <c r="BJ4" s="32" t="s">
        <v>172</v>
      </c>
      <c r="BK4" s="32" t="s">
        <v>168</v>
      </c>
      <c r="BL4" s="32" t="s">
        <v>169</v>
      </c>
      <c r="BM4" s="32" t="s">
        <v>170</v>
      </c>
      <c r="BN4" s="32" t="s">
        <v>171</v>
      </c>
      <c r="BO4" s="32" t="s">
        <v>172</v>
      </c>
      <c r="BP4" s="32" t="s">
        <v>168</v>
      </c>
      <c r="BQ4" s="32" t="s">
        <v>169</v>
      </c>
      <c r="BR4" s="32" t="s">
        <v>170</v>
      </c>
      <c r="BS4" s="32" t="s">
        <v>171</v>
      </c>
      <c r="BT4" s="32" t="s">
        <v>172</v>
      </c>
      <c r="BU4" s="32" t="s">
        <v>168</v>
      </c>
      <c r="BV4" s="32" t="s">
        <v>169</v>
      </c>
      <c r="BW4" s="32" t="s">
        <v>170</v>
      </c>
      <c r="BX4" s="32" t="s">
        <v>171</v>
      </c>
      <c r="BY4" s="32" t="s">
        <v>172</v>
      </c>
      <c r="BZ4" s="32" t="s">
        <v>168</v>
      </c>
      <c r="CA4" s="32" t="s">
        <v>169</v>
      </c>
      <c r="CB4" s="32" t="s">
        <v>170</v>
      </c>
      <c r="CC4" s="32" t="s">
        <v>171</v>
      </c>
      <c r="CD4" s="32" t="s">
        <v>172</v>
      </c>
      <c r="CE4" s="32" t="s">
        <v>168</v>
      </c>
      <c r="CF4" s="32" t="s">
        <v>169</v>
      </c>
      <c r="CG4" s="32" t="s">
        <v>170</v>
      </c>
      <c r="CH4" s="32" t="s">
        <v>171</v>
      </c>
      <c r="CI4" s="32" t="s">
        <v>172</v>
      </c>
      <c r="CJ4" s="32" t="s">
        <v>168</v>
      </c>
      <c r="CK4" s="32" t="s">
        <v>169</v>
      </c>
      <c r="CL4" s="32" t="s">
        <v>170</v>
      </c>
      <c r="CM4" s="32" t="s">
        <v>171</v>
      </c>
      <c r="CN4" s="32" t="s">
        <v>172</v>
      </c>
      <c r="CO4" s="32" t="s">
        <v>168</v>
      </c>
      <c r="CP4" s="32" t="s">
        <v>169</v>
      </c>
      <c r="CQ4" s="32" t="s">
        <v>170</v>
      </c>
      <c r="CR4" s="32" t="s">
        <v>171</v>
      </c>
      <c r="CS4" s="32" t="s">
        <v>172</v>
      </c>
      <c r="CT4" s="32" t="s">
        <v>168</v>
      </c>
      <c r="CU4" s="32" t="s">
        <v>169</v>
      </c>
      <c r="CV4" s="32" t="s">
        <v>170</v>
      </c>
      <c r="CW4" s="32" t="s">
        <v>171</v>
      </c>
      <c r="CX4" s="32" t="s">
        <v>172</v>
      </c>
      <c r="CY4" s="32" t="s">
        <v>168</v>
      </c>
      <c r="CZ4" s="32" t="s">
        <v>169</v>
      </c>
      <c r="DA4" s="32" t="s">
        <v>170</v>
      </c>
      <c r="DB4" s="32" t="s">
        <v>171</v>
      </c>
      <c r="DC4" s="32" t="s">
        <v>172</v>
      </c>
      <c r="DD4" s="32" t="s">
        <v>168</v>
      </c>
      <c r="DE4" s="32" t="s">
        <v>169</v>
      </c>
      <c r="DF4" s="32" t="s">
        <v>170</v>
      </c>
      <c r="DG4" s="32" t="s">
        <v>171</v>
      </c>
      <c r="DH4" s="32" t="s">
        <v>172</v>
      </c>
      <c r="DI4" s="32" t="s">
        <v>168</v>
      </c>
      <c r="DJ4" s="32" t="s">
        <v>169</v>
      </c>
      <c r="DK4" s="32" t="s">
        <v>170</v>
      </c>
      <c r="DL4" s="32" t="s">
        <v>171</v>
      </c>
      <c r="DM4" s="32" t="s">
        <v>172</v>
      </c>
      <c r="DN4" s="32" t="s">
        <v>169</v>
      </c>
      <c r="DO4" s="32" t="s">
        <v>170</v>
      </c>
      <c r="DP4" s="32" t="s">
        <v>172</v>
      </c>
      <c r="DQ4" s="32" t="s">
        <v>168</v>
      </c>
      <c r="DR4" s="32" t="s">
        <v>169</v>
      </c>
      <c r="DS4" s="32" t="s">
        <v>170</v>
      </c>
      <c r="DT4" s="32" t="s">
        <v>171</v>
      </c>
      <c r="DU4" s="32" t="s">
        <v>172</v>
      </c>
      <c r="DV4" s="32" t="s">
        <v>168</v>
      </c>
      <c r="DW4" s="32" t="s">
        <v>169</v>
      </c>
      <c r="DX4" s="32" t="s">
        <v>170</v>
      </c>
      <c r="DY4" s="32" t="s">
        <v>171</v>
      </c>
      <c r="DZ4" s="32" t="s">
        <v>172</v>
      </c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</row>
    <row r="5" spans="1:149" s="3" customFormat="1" ht="18" customHeight="1" x14ac:dyDescent="0.25">
      <c r="A5" s="2" t="s">
        <v>119</v>
      </c>
      <c r="B5" s="2" t="s">
        <v>120</v>
      </c>
      <c r="C5" s="2">
        <v>1</v>
      </c>
      <c r="D5" s="2">
        <f>C5+1</f>
        <v>2</v>
      </c>
      <c r="E5" s="2">
        <f>D5+1</f>
        <v>3</v>
      </c>
      <c r="F5" s="2">
        <f t="shared" ref="F5:AF5" si="0">E5+1</f>
        <v>4</v>
      </c>
      <c r="G5" s="2">
        <f t="shared" si="0"/>
        <v>5</v>
      </c>
      <c r="H5" s="2">
        <f t="shared" si="0"/>
        <v>6</v>
      </c>
      <c r="I5" s="2">
        <f t="shared" si="0"/>
        <v>7</v>
      </c>
      <c r="J5" s="2">
        <f t="shared" si="0"/>
        <v>8</v>
      </c>
      <c r="K5" s="2">
        <f t="shared" si="0"/>
        <v>9</v>
      </c>
      <c r="L5" s="2">
        <f t="shared" si="0"/>
        <v>10</v>
      </c>
      <c r="M5" s="2">
        <f t="shared" si="0"/>
        <v>11</v>
      </c>
      <c r="N5" s="2">
        <f t="shared" si="0"/>
        <v>12</v>
      </c>
      <c r="O5" s="31">
        <f t="shared" si="0"/>
        <v>13</v>
      </c>
      <c r="P5" s="2">
        <f t="shared" si="0"/>
        <v>14</v>
      </c>
      <c r="Q5" s="2">
        <f t="shared" si="0"/>
        <v>15</v>
      </c>
      <c r="R5" s="31">
        <f t="shared" ref="R5" si="1">Q5+1</f>
        <v>16</v>
      </c>
      <c r="S5" s="31">
        <f t="shared" ref="S5" si="2">R5+1</f>
        <v>17</v>
      </c>
      <c r="T5" s="31">
        <f t="shared" ref="T5" si="3">S5+1</f>
        <v>18</v>
      </c>
      <c r="U5" s="2">
        <f t="shared" si="0"/>
        <v>19</v>
      </c>
      <c r="V5" s="2">
        <f t="shared" si="0"/>
        <v>20</v>
      </c>
      <c r="W5" s="31"/>
      <c r="X5" s="31"/>
      <c r="Y5" s="31"/>
      <c r="Z5" s="31"/>
      <c r="AA5" s="31"/>
      <c r="AB5" s="31">
        <f t="shared" ref="AB5" si="4">V5+1</f>
        <v>21</v>
      </c>
      <c r="AC5" s="31">
        <f t="shared" ref="AC5" si="5">AB5+1</f>
        <v>22</v>
      </c>
      <c r="AD5" s="31">
        <f t="shared" ref="AD5" si="6">AC5+1</f>
        <v>23</v>
      </c>
      <c r="AE5" s="2">
        <f t="shared" si="0"/>
        <v>24</v>
      </c>
      <c r="AF5" s="2">
        <f t="shared" si="0"/>
        <v>25</v>
      </c>
      <c r="AG5" s="31">
        <f t="shared" ref="AG5" si="7">AF5+1</f>
        <v>26</v>
      </c>
      <c r="AH5" s="31">
        <f t="shared" ref="AH5" si="8">AG5+1</f>
        <v>27</v>
      </c>
      <c r="AI5" s="31">
        <f t="shared" ref="AI5" si="9">AH5+1</f>
        <v>28</v>
      </c>
      <c r="AJ5" s="2">
        <f t="shared" ref="AJ5" si="10">AI5+1</f>
        <v>29</v>
      </c>
      <c r="AK5" s="2">
        <f t="shared" ref="AK5" si="11">AJ5+1</f>
        <v>30</v>
      </c>
      <c r="AL5" s="31">
        <f t="shared" ref="AL5" si="12">AK5+1</f>
        <v>31</v>
      </c>
      <c r="AM5" s="31">
        <f t="shared" ref="AM5" si="13">AL5+1</f>
        <v>32</v>
      </c>
      <c r="AN5" s="31">
        <f t="shared" ref="AN5" si="14">AM5+1</f>
        <v>33</v>
      </c>
      <c r="AO5" s="2">
        <f t="shared" ref="AO5" si="15">AN5+1</f>
        <v>34</v>
      </c>
      <c r="AP5" s="2">
        <f t="shared" ref="AP5" si="16">AO5+1</f>
        <v>35</v>
      </c>
      <c r="AQ5" s="31">
        <f t="shared" ref="AQ5" si="17">AP5+1</f>
        <v>36</v>
      </c>
      <c r="AR5" s="31">
        <f t="shared" ref="AR5" si="18">AQ5+1</f>
        <v>37</v>
      </c>
      <c r="AS5" s="31">
        <f t="shared" ref="AS5" si="19">AR5+1</f>
        <v>38</v>
      </c>
      <c r="AT5" s="2">
        <f t="shared" ref="AT5" si="20">AS5+1</f>
        <v>39</v>
      </c>
      <c r="AU5" s="2">
        <f t="shared" ref="AU5:AZ5" si="21">AT5+1</f>
        <v>40</v>
      </c>
      <c r="AV5" s="31">
        <f t="shared" si="21"/>
        <v>41</v>
      </c>
      <c r="AW5" s="31">
        <f t="shared" si="21"/>
        <v>42</v>
      </c>
      <c r="AX5" s="31">
        <f t="shared" si="21"/>
        <v>43</v>
      </c>
      <c r="AY5" s="2">
        <f t="shared" si="21"/>
        <v>44</v>
      </c>
      <c r="AZ5" s="2">
        <f t="shared" si="21"/>
        <v>45</v>
      </c>
      <c r="BA5" s="31">
        <f t="shared" ref="BA5" si="22">AZ5+1</f>
        <v>46</v>
      </c>
      <c r="BB5" s="31">
        <f t="shared" ref="BB5" si="23">BA5+1</f>
        <v>47</v>
      </c>
      <c r="BC5" s="31">
        <f t="shared" ref="BC5" si="24">BB5+1</f>
        <v>48</v>
      </c>
      <c r="BD5" s="2">
        <f t="shared" ref="BD5" si="25">BC5+1</f>
        <v>49</v>
      </c>
      <c r="BE5" s="2">
        <f t="shared" ref="BE5" si="26">BD5+1</f>
        <v>50</v>
      </c>
      <c r="BF5" s="31">
        <f t="shared" ref="BF5" si="27">BE5+1</f>
        <v>51</v>
      </c>
      <c r="BG5" s="31">
        <f t="shared" ref="BG5" si="28">BF5+1</f>
        <v>52</v>
      </c>
      <c r="BH5" s="31">
        <f t="shared" ref="BH5" si="29">BG5+1</f>
        <v>53</v>
      </c>
      <c r="BI5" s="2">
        <f t="shared" ref="BI5" si="30">BH5+1</f>
        <v>54</v>
      </c>
      <c r="BJ5" s="2">
        <f t="shared" ref="BJ5" si="31">BI5+1</f>
        <v>55</v>
      </c>
      <c r="BK5" s="31">
        <f t="shared" ref="BK5" si="32">BJ5+1</f>
        <v>56</v>
      </c>
      <c r="BL5" s="31">
        <f t="shared" ref="BL5" si="33">BK5+1</f>
        <v>57</v>
      </c>
      <c r="BM5" s="31">
        <f t="shared" ref="BM5" si="34">BL5+1</f>
        <v>58</v>
      </c>
      <c r="BN5" s="2">
        <f t="shared" ref="BN5" si="35">BM5+1</f>
        <v>59</v>
      </c>
      <c r="BO5" s="2">
        <f t="shared" ref="BO5" si="36">BN5+1</f>
        <v>60</v>
      </c>
      <c r="BP5" s="31">
        <f t="shared" ref="BP5" si="37">BO5+1</f>
        <v>61</v>
      </c>
      <c r="BQ5" s="31">
        <f>BP5+1</f>
        <v>62</v>
      </c>
      <c r="BR5" s="31">
        <f t="shared" ref="BR5" si="38">BQ5+1</f>
        <v>63</v>
      </c>
      <c r="BS5" s="2">
        <f t="shared" ref="BS5" si="39">BR5+1</f>
        <v>64</v>
      </c>
      <c r="BT5" s="2">
        <f t="shared" ref="BT5" si="40">BS5+1</f>
        <v>65</v>
      </c>
      <c r="BU5" s="31">
        <f t="shared" ref="BU5" si="41">BT5+1</f>
        <v>66</v>
      </c>
      <c r="BV5" s="31">
        <f>BU5+1</f>
        <v>67</v>
      </c>
      <c r="BW5" s="31">
        <f t="shared" ref="BW5" si="42">BV5+1</f>
        <v>68</v>
      </c>
      <c r="BX5" s="2">
        <f t="shared" ref="BX5" si="43">BW5+1</f>
        <v>69</v>
      </c>
      <c r="BY5" s="2">
        <f t="shared" ref="BY5" si="44">BX5+1</f>
        <v>70</v>
      </c>
      <c r="BZ5" s="31">
        <f t="shared" ref="BZ5" si="45">BY5+1</f>
        <v>71</v>
      </c>
      <c r="CA5" s="31">
        <f t="shared" ref="CA5" si="46">BZ5+1</f>
        <v>72</v>
      </c>
      <c r="CB5" s="31">
        <f t="shared" ref="CB5" si="47">CA5+1</f>
        <v>73</v>
      </c>
      <c r="CC5" s="2">
        <f t="shared" ref="CC5" si="48">CB5+1</f>
        <v>74</v>
      </c>
      <c r="CD5" s="2">
        <f t="shared" ref="CD5" si="49">CC5+1</f>
        <v>75</v>
      </c>
      <c r="CE5" s="31">
        <f t="shared" ref="CE5" si="50">CD5+1</f>
        <v>76</v>
      </c>
      <c r="CF5" s="31">
        <f t="shared" ref="CF5" si="51">CE5+1</f>
        <v>77</v>
      </c>
      <c r="CG5" s="31">
        <f t="shared" ref="CG5" si="52">CF5+1</f>
        <v>78</v>
      </c>
      <c r="CH5" s="2">
        <f t="shared" ref="CH5" si="53">CG5+1</f>
        <v>79</v>
      </c>
      <c r="CI5" s="2">
        <f t="shared" ref="CI5:CL5" si="54">CH5+1</f>
        <v>80</v>
      </c>
      <c r="CJ5" s="31">
        <f t="shared" si="54"/>
        <v>81</v>
      </c>
      <c r="CK5" s="31">
        <f t="shared" si="54"/>
        <v>82</v>
      </c>
      <c r="CL5" s="31">
        <f t="shared" si="54"/>
        <v>83</v>
      </c>
      <c r="CM5" s="2">
        <f t="shared" ref="CM5" si="55">CL5+1</f>
        <v>84</v>
      </c>
      <c r="CN5" s="2">
        <f t="shared" ref="CN5" si="56">CM5+1</f>
        <v>85</v>
      </c>
      <c r="CO5" s="31">
        <f t="shared" ref="CO5" si="57">CN5+1</f>
        <v>86</v>
      </c>
      <c r="CP5" s="31">
        <f t="shared" ref="CP5" si="58">CO5+1</f>
        <v>87</v>
      </c>
      <c r="CQ5" s="31">
        <f t="shared" ref="CQ5" si="59">CP5+1</f>
        <v>88</v>
      </c>
      <c r="CR5" s="2">
        <f t="shared" ref="CR5" si="60">CQ5+1</f>
        <v>89</v>
      </c>
      <c r="CS5" s="2">
        <f t="shared" ref="CS5" si="61">CR5+1</f>
        <v>90</v>
      </c>
      <c r="CT5" s="31">
        <f t="shared" ref="CT5" si="62">CS5+1</f>
        <v>91</v>
      </c>
      <c r="CU5" s="31">
        <f t="shared" ref="CU5" si="63">CT5+1</f>
        <v>92</v>
      </c>
      <c r="CV5" s="31">
        <f t="shared" ref="CV5" si="64">CU5+1</f>
        <v>93</v>
      </c>
      <c r="CW5" s="2">
        <f t="shared" ref="CW5" si="65">CV5+1</f>
        <v>94</v>
      </c>
      <c r="CX5" s="2">
        <f t="shared" ref="CX5" si="66">CW5+1</f>
        <v>95</v>
      </c>
      <c r="CY5" s="31">
        <f t="shared" ref="CY5" si="67">CX5+1</f>
        <v>96</v>
      </c>
      <c r="CZ5" s="31">
        <f t="shared" ref="CZ5" si="68">CY5+1</f>
        <v>97</v>
      </c>
      <c r="DA5" s="31">
        <f t="shared" ref="DA5" si="69">CZ5+1</f>
        <v>98</v>
      </c>
      <c r="DB5" s="2">
        <f t="shared" ref="DB5" si="70">DA5+1</f>
        <v>99</v>
      </c>
      <c r="DC5" s="2">
        <f t="shared" ref="DC5" si="71">DB5+1</f>
        <v>100</v>
      </c>
      <c r="DD5" s="31">
        <f t="shared" ref="DD5" si="72">DC5+1</f>
        <v>101</v>
      </c>
      <c r="DE5" s="31">
        <f t="shared" ref="DE5" si="73">DD5+1</f>
        <v>102</v>
      </c>
      <c r="DF5" s="31">
        <f t="shared" ref="DF5" si="74">DE5+1</f>
        <v>103</v>
      </c>
      <c r="DG5" s="2">
        <f t="shared" ref="DG5" si="75">DF5+1</f>
        <v>104</v>
      </c>
      <c r="DH5" s="2">
        <f t="shared" ref="DH5" si="76">DG5+1</f>
        <v>105</v>
      </c>
      <c r="DI5" s="31">
        <f t="shared" ref="DI5" si="77">DH5+1</f>
        <v>106</v>
      </c>
      <c r="DJ5" s="31">
        <f t="shared" ref="DJ5" si="78">DI5+1</f>
        <v>107</v>
      </c>
      <c r="DK5" s="31">
        <f t="shared" ref="DK5" si="79">DJ5+1</f>
        <v>108</v>
      </c>
      <c r="DL5" s="2">
        <f t="shared" ref="DL5" si="80">DK5+1</f>
        <v>109</v>
      </c>
      <c r="DM5" s="2">
        <f t="shared" ref="DM5:DO5" si="81">DL5+1</f>
        <v>110</v>
      </c>
      <c r="DN5" s="31">
        <f t="shared" si="81"/>
        <v>111</v>
      </c>
      <c r="DO5" s="31">
        <f t="shared" si="81"/>
        <v>112</v>
      </c>
      <c r="DP5" s="2">
        <f t="shared" ref="DP5" si="82">DO5+1</f>
        <v>113</v>
      </c>
      <c r="DQ5" s="31">
        <f t="shared" ref="DQ5" si="83">DP5+1</f>
        <v>114</v>
      </c>
      <c r="DR5" s="31">
        <f t="shared" ref="DR5" si="84">DQ5+1</f>
        <v>115</v>
      </c>
      <c r="DS5" s="31">
        <f t="shared" ref="DS5" si="85">DR5+1</f>
        <v>116</v>
      </c>
      <c r="DT5" s="2">
        <f t="shared" ref="DT5" si="86">DS5+1</f>
        <v>117</v>
      </c>
      <c r="DU5" s="44">
        <f t="shared" ref="DU5:DV5" si="87">DT5+1</f>
        <v>118</v>
      </c>
      <c r="DV5" s="31">
        <f t="shared" si="87"/>
        <v>119</v>
      </c>
      <c r="DW5" s="31">
        <f t="shared" ref="DW5:DX5" si="88">DV5+1</f>
        <v>120</v>
      </c>
      <c r="DX5" s="31">
        <f t="shared" si="88"/>
        <v>121</v>
      </c>
      <c r="DY5" s="31">
        <f t="shared" ref="DY5" si="89">DX5+1</f>
        <v>122</v>
      </c>
      <c r="DZ5" s="31">
        <f t="shared" ref="DZ5" si="90">DY5+1</f>
        <v>123</v>
      </c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</row>
    <row r="6" spans="1:149" s="12" customFormat="1" ht="32.1" customHeight="1" x14ac:dyDescent="0.25">
      <c r="A6" s="11"/>
      <c r="B6" s="4" t="s">
        <v>121</v>
      </c>
      <c r="C6" s="15">
        <f>SUM(C7:C10)</f>
        <v>11467122.359999999</v>
      </c>
      <c r="D6" s="34">
        <f>SUM(D7:D10)</f>
        <v>2332735.7199999997</v>
      </c>
      <c r="E6" s="34">
        <v>2363089.52</v>
      </c>
      <c r="F6" s="16">
        <f>IF(D6&lt;=0," ",IF(D6/C6*100&gt;200,"СВ.200",D6/C6))</f>
        <v>0.20342817027374946</v>
      </c>
      <c r="G6" s="16">
        <f t="shared" ref="G6:G37" si="91">IF(E6=0," ",IF(D6/E6*100&gt;200,"св.200",D6/E6))</f>
        <v>0.98715503592094123</v>
      </c>
      <c r="H6" s="34">
        <f>SUM(H7:H10)</f>
        <v>10608700</v>
      </c>
      <c r="I6" s="34">
        <f>SUM(I7:I10)</f>
        <v>2135420.1</v>
      </c>
      <c r="J6" s="34">
        <v>2263520.1900000004</v>
      </c>
      <c r="K6" s="16">
        <f t="shared" ref="K6:K37" si="92">IF(I6&lt;=0," ",IF(I6/H6*100&gt;200,"СВ.200",I6/H6))</f>
        <v>0.20128951709446022</v>
      </c>
      <c r="L6" s="16">
        <f>IF(J6=0," ",IF(I6/J6*100&gt;200,"св.200",I6/J6))</f>
        <v>0.94340669433127511</v>
      </c>
      <c r="M6" s="34">
        <f>SUM(M7:M10)</f>
        <v>8610000</v>
      </c>
      <c r="N6" s="34">
        <f>SUM(N7:N10)</f>
        <v>1658964.16</v>
      </c>
      <c r="O6" s="34">
        <v>1805251.47</v>
      </c>
      <c r="P6" s="16">
        <f t="shared" ref="P6:P69" si="93">IF(N6&lt;=0," ",IF(N6/M6*100&gt;200,"СВ.200",N6/M6))</f>
        <v>0.19267876422764227</v>
      </c>
      <c r="Q6" s="16">
        <f>IF(O6=0," ",IF(N6/O6*100&gt;200,"св.200",N6/O6))</f>
        <v>0.91896568847552296</v>
      </c>
      <c r="R6" s="34">
        <f>SUM(R7:R10)</f>
        <v>1192200</v>
      </c>
      <c r="S6" s="34">
        <f>SUM(S7:S10)</f>
        <v>307349.90999999997</v>
      </c>
      <c r="T6" s="34">
        <v>290211.01</v>
      </c>
      <c r="U6" s="16">
        <f t="shared" ref="U6:U69" si="94">IF(S6&lt;=0," ",IF(S6/R6*100&gt;200,"СВ.200",S6/R6))</f>
        <v>0.25780062908907897</v>
      </c>
      <c r="V6" s="16">
        <f>IF(T6=0," ",IF(S6/T6*100&gt;200,"св.200",S6/T6))</f>
        <v>1.0590566843070495</v>
      </c>
      <c r="W6" s="34">
        <f>SUM(W7:W10)</f>
        <v>0</v>
      </c>
      <c r="X6" s="34">
        <f>SUM(X7:X10)</f>
        <v>0</v>
      </c>
      <c r="Y6" s="16"/>
      <c r="Z6" s="16" t="str">
        <f t="shared" ref="Z6:Z69" si="95">IF(X6&lt;=0," ",IF(X6/W6*100&gt;200,"СВ.200",X6/W6))</f>
        <v xml:space="preserve"> </v>
      </c>
      <c r="AA6" s="16" t="str">
        <f>IF(Y6=0," ",IF(X6/Y6*100&gt;200,"св.200",X6/Y6))</f>
        <v xml:space="preserve"> </v>
      </c>
      <c r="AB6" s="34">
        <f>SUM(AB7:AB10)</f>
        <v>38500</v>
      </c>
      <c r="AC6" s="34">
        <f>SUM(AC7:AC10)</f>
        <v>16645.7</v>
      </c>
      <c r="AD6" s="34">
        <v>23676.7</v>
      </c>
      <c r="AE6" s="16">
        <f t="shared" ref="AE6:AE69" si="96">IF(AC6&lt;=0," ",IF(AC6/AB6*100&gt;200,"СВ.200",AC6/AB6))</f>
        <v>0.43235584415584416</v>
      </c>
      <c r="AF6" s="16">
        <f>IF(AD6=0," ",IF(AC6/AD6*100&gt;200,"св.200",AC6/AD6))</f>
        <v>0.70304138667973159</v>
      </c>
      <c r="AG6" s="34">
        <f>SUM(AG7:AG10)</f>
        <v>242000</v>
      </c>
      <c r="AH6" s="34">
        <f>SUM(AH7:AH10)</f>
        <v>10819.970000000001</v>
      </c>
      <c r="AI6" s="34">
        <v>69485.55</v>
      </c>
      <c r="AJ6" s="16">
        <f t="shared" ref="AJ6:AJ69" si="97">IF(AH6&lt;=0," ",IF(AH6/AG6*100&gt;200,"СВ.200",AH6/AG6))</f>
        <v>4.4710619834710752E-2</v>
      </c>
      <c r="AK6" s="16">
        <f>IF(AI6=0," ",IF(AH6/AI6*100&gt;200,"св.200",AH6/AI6))</f>
        <v>0.15571539694224196</v>
      </c>
      <c r="AL6" s="34">
        <f>SUM(AL7:AL10)</f>
        <v>525000</v>
      </c>
      <c r="AM6" s="34">
        <f>SUM(AM7:AM10)</f>
        <v>141440.35999999999</v>
      </c>
      <c r="AN6" s="34">
        <v>73895.459999999992</v>
      </c>
      <c r="AO6" s="16">
        <f t="shared" ref="AO6:AO69" si="98">IF(AM6&lt;=0," ",IF(AM6/AL6*100&gt;200,"СВ.200",AM6/AL6))</f>
        <v>0.26941020952380951</v>
      </c>
      <c r="AP6" s="16">
        <f>IF(AN6=0," ",IF(AM6/AN6*100&gt;200,"св.200",AM6/AN6))</f>
        <v>1.9140602142540286</v>
      </c>
      <c r="AQ6" s="34">
        <f>SUM(AQ7:AQ10)</f>
        <v>1000</v>
      </c>
      <c r="AR6" s="34">
        <f>SUM(AR7:AR10)</f>
        <v>200</v>
      </c>
      <c r="AS6" s="34">
        <v>1000</v>
      </c>
      <c r="AT6" s="16">
        <f t="shared" ref="AT6:AT69" si="99">IF(AR6&lt;=0," ",IF(AR6/AQ6*100&gt;200,"СВ.200",AR6/AQ6))</f>
        <v>0.2</v>
      </c>
      <c r="AU6" s="16">
        <f>IF(AS6=0," ",IF(AR6/AS6*100&gt;200,"св.200",AR6/AS6))</f>
        <v>0.2</v>
      </c>
      <c r="AV6" s="34">
        <f>SUM(AV7:AV10)</f>
        <v>858422.36</v>
      </c>
      <c r="AW6" s="34">
        <f>SUM(AW7:AW10)</f>
        <v>197315.62</v>
      </c>
      <c r="AX6" s="34">
        <v>99569.330000000016</v>
      </c>
      <c r="AY6" s="16">
        <f t="shared" ref="AY6:AY69" si="100">IF(AW6&lt;=0," ",IF(AW6/AV6*100&gt;200,"СВ.200",AW6/AV6))</f>
        <v>0.22985843472204057</v>
      </c>
      <c r="AZ6" s="16">
        <f>IF(AX6=0," ",IF(AW6/AX6*100&gt;200,"св.200",AW6/AX6))</f>
        <v>1.9816907475424406</v>
      </c>
      <c r="BA6" s="34">
        <f>SUM(BA7:BA10)</f>
        <v>120000</v>
      </c>
      <c r="BB6" s="34">
        <f>SUM(BB7:BB10)</f>
        <v>46524.33</v>
      </c>
      <c r="BC6" s="34">
        <v>3850.45</v>
      </c>
      <c r="BD6" s="16">
        <f t="shared" ref="BD6:BD69" si="101">IF(BB6&lt;=0," ",IF(BB6/BA6*100&gt;200,"СВ.200",BB6/BA6))</f>
        <v>0.38770275000000004</v>
      </c>
      <c r="BE6" s="16" t="str">
        <f>IF(BC6=0," ",IF(BB6/BC6*100&gt;200,"св.200",BB6/BC6))</f>
        <v>св.200</v>
      </c>
      <c r="BF6" s="34">
        <f>SUM(BF7:BF10)</f>
        <v>188000</v>
      </c>
      <c r="BG6" s="34">
        <f>SUM(BG7:BG10)</f>
        <v>0</v>
      </c>
      <c r="BH6" s="34">
        <v>898.28</v>
      </c>
      <c r="BI6" s="16" t="str">
        <f t="shared" ref="BI6:BI69" si="102">IF(BG6&lt;=0," ",IF(BG6/BF6*100&gt;200,"СВ.200",BG6/BF6))</f>
        <v xml:space="preserve"> </v>
      </c>
      <c r="BJ6" s="16">
        <f>IF(BH6=0," ",IF(BG6/BH6*100&gt;200,"св.200",BG6/BH6))</f>
        <v>0</v>
      </c>
      <c r="BK6" s="34">
        <f>SUM(BK7:BK10)</f>
        <v>26000</v>
      </c>
      <c r="BL6" s="34">
        <f>SUM(BL7:BL10)</f>
        <v>8154</v>
      </c>
      <c r="BM6" s="34">
        <v>6523.2</v>
      </c>
      <c r="BN6" s="16">
        <f t="shared" ref="BN6:BN69" si="103">IF(BL6&lt;=0," ",IF(BL6/BK6*100&gt;200,"СВ.200",BL6/BK6))</f>
        <v>0.31361538461538463</v>
      </c>
      <c r="BO6" s="16">
        <f>IF(BM6=0," ",IF(BL6/BM6*100&gt;200,"св.200",BL6/BM6))</f>
        <v>1.25</v>
      </c>
      <c r="BP6" s="34">
        <f>SUM(BP7:BP10)</f>
        <v>0</v>
      </c>
      <c r="BQ6" s="34">
        <f>SUM(BQ7:BQ10)</f>
        <v>0</v>
      </c>
      <c r="BR6" s="34">
        <v>0</v>
      </c>
      <c r="BS6" s="16" t="str">
        <f t="shared" ref="BS6:BS69" si="104">IF(BQ6&lt;=0," ",IF(BQ6/BP6*100&gt;200,"СВ.200",BQ6/BP6))</f>
        <v xml:space="preserve"> </v>
      </c>
      <c r="BT6" s="16" t="str">
        <f>IF(BR6=0," ",IF(BQ6/BR6*100&gt;200,"св.200",BQ6/BR6))</f>
        <v xml:space="preserve"> </v>
      </c>
      <c r="BU6" s="34">
        <f>SUM(BU7:BU10)</f>
        <v>51144</v>
      </c>
      <c r="BV6" s="34">
        <f>SUM(BV7:BV10)</f>
        <v>10175.450000000001</v>
      </c>
      <c r="BW6" s="34">
        <v>15282.49</v>
      </c>
      <c r="BX6" s="16">
        <f t="shared" ref="BX6:BX69" si="105">IF(BV6&lt;=0," ",IF(BV6/BU6*100&gt;200,"СВ.200",BV6/BU6))</f>
        <v>0.1989568668856562</v>
      </c>
      <c r="BY6" s="16">
        <f>IF(BW6=0," ",IF(BV6/BW6*100&gt;200,"св.200",BV6/BW6))</f>
        <v>0.6658240901842567</v>
      </c>
      <c r="BZ6" s="34">
        <f>SUM(BZ7:BZ10)</f>
        <v>273000</v>
      </c>
      <c r="CA6" s="34">
        <f>SUM(CA7:CA10)</f>
        <v>78016</v>
      </c>
      <c r="CB6" s="34">
        <v>106027.91</v>
      </c>
      <c r="CC6" s="16">
        <f t="shared" ref="CC6:CC69" si="106">IF(CA6&lt;=0," ",IF(CA6/BZ6*100&gt;200,"СВ.200",CA6/BZ6))</f>
        <v>0.28577289377289378</v>
      </c>
      <c r="CD6" s="16">
        <f>IF(CB6=0," ",IF(CA6/CB6*100&gt;200,"св.200",CA6/CB6))</f>
        <v>0.73580626082321154</v>
      </c>
      <c r="CE6" s="34">
        <f>SUM(CE7:CE10)</f>
        <v>0</v>
      </c>
      <c r="CF6" s="34">
        <f>SUM(CF7:CF10)</f>
        <v>0</v>
      </c>
      <c r="CG6" s="34">
        <v>0</v>
      </c>
      <c r="CH6" s="16" t="str">
        <f t="shared" ref="CH6:CH69" si="107">IF(CF6&lt;=0," ",IF(CF6/CE6*100&gt;200,"СВ.200",CF6/CE6))</f>
        <v xml:space="preserve"> </v>
      </c>
      <c r="CI6" s="16" t="str">
        <f>IF(CG6=0," ",IF(CF6/CG6*100&gt;200,"св.200",CF6/CG6))</f>
        <v xml:space="preserve"> </v>
      </c>
      <c r="CJ6" s="34">
        <f>SUM(CJ7:CJ10)</f>
        <v>6250</v>
      </c>
      <c r="CK6" s="34">
        <f>SUM(CK7:CK10)</f>
        <v>35956.730000000003</v>
      </c>
      <c r="CL6" s="34">
        <v>2846.62</v>
      </c>
      <c r="CM6" s="16" t="str">
        <f t="shared" ref="CM6:CM69" si="108">IF(CK6&lt;=0," ",IF(CK6/CJ6*100&gt;200,"СВ.200",CK6/CJ6))</f>
        <v>СВ.200</v>
      </c>
      <c r="CN6" s="16" t="str">
        <f>IF(CL6=0," ",IF(CK6/CL6*100&gt;200,"св.200",CK6/CL6))</f>
        <v>св.200</v>
      </c>
      <c r="CO6" s="34">
        <f>SUM(CO7:CO10)</f>
        <v>6250</v>
      </c>
      <c r="CP6" s="34">
        <f>SUM(CP7:CP10)</f>
        <v>32293.119999999999</v>
      </c>
      <c r="CQ6" s="34">
        <v>0</v>
      </c>
      <c r="CR6" s="16" t="str">
        <f t="shared" ref="CR6:CR69" si="109">IF(CP6&lt;=0," ",IF(CP6/CO6*100&gt;200,"СВ.200",CP6/CO6))</f>
        <v>СВ.200</v>
      </c>
      <c r="CS6" s="16" t="str">
        <f>IF(CQ6=0," ",IF(CP6/CQ6*100&gt;200,"св.200",CP6/CQ6))</f>
        <v xml:space="preserve"> </v>
      </c>
      <c r="CT6" s="34">
        <f>SUM(CT7:CT10)</f>
        <v>0</v>
      </c>
      <c r="CU6" s="34">
        <f>SUM(CU7:CU10)</f>
        <v>3663.6099999999997</v>
      </c>
      <c r="CV6" s="34">
        <v>2846.62</v>
      </c>
      <c r="CW6" s="16"/>
      <c r="CX6" s="16">
        <f>IF(CV6=0," ",IF(CU6/CV6*100&gt;200,"св.200",CU6/CV6))</f>
        <v>1.2870035340157802</v>
      </c>
      <c r="CY6" s="34">
        <f>SUM(CY7:CY10)</f>
        <v>5000</v>
      </c>
      <c r="CZ6" s="34">
        <f>SUM(CZ7:CZ10)</f>
        <v>0</v>
      </c>
      <c r="DA6" s="34">
        <v>1712.53</v>
      </c>
      <c r="DB6" s="16" t="str">
        <f t="shared" ref="DB6:DB69" si="110">IF(CZ6&lt;=0," ",IF(CZ6/CY6*100&gt;200,"СВ.200",CZ6/CY6))</f>
        <v xml:space="preserve"> </v>
      </c>
      <c r="DC6" s="16">
        <f>IF(DA6=0," ",IF(CZ6/DA6*100&gt;200,"св.200",CZ6/DA6))</f>
        <v>0</v>
      </c>
      <c r="DD6" s="34">
        <f>SUM(DD7:DD10)</f>
        <v>0</v>
      </c>
      <c r="DE6" s="34">
        <f>SUM(DE7:DE10)</f>
        <v>0</v>
      </c>
      <c r="DF6" s="34">
        <v>0</v>
      </c>
      <c r="DG6" s="16" t="str">
        <f t="shared" ref="DG6:DG69" si="111">IF(DE6&lt;=0," ",IF(DE6/DD6*100&gt;200,"СВ.200",DE6/DD6))</f>
        <v xml:space="preserve"> </v>
      </c>
      <c r="DH6" s="16" t="str">
        <f>IF(DF6=0," ",IF(DE6/DF6*100&gt;200,"св.200",DE6/DF6))</f>
        <v xml:space="preserve"> </v>
      </c>
      <c r="DI6" s="34">
        <f>SUM(DI7:DI10)</f>
        <v>0</v>
      </c>
      <c r="DJ6" s="34">
        <f>SUM(DJ7:DJ10)</f>
        <v>0</v>
      </c>
      <c r="DK6" s="34">
        <v>0</v>
      </c>
      <c r="DL6" s="16" t="str">
        <f t="shared" ref="DL6:DL69" si="112">IF(DJ6&lt;=0," ",IF(DJ6/DI6*100&gt;200,"СВ.200",DJ6/DI6))</f>
        <v xml:space="preserve"> </v>
      </c>
      <c r="DM6" s="16" t="str">
        <f>IF(DK6=0," ",IF(DJ6/DK6*100&gt;200,"св.200",DJ6/DK6))</f>
        <v xml:space="preserve"> </v>
      </c>
      <c r="DN6" s="34">
        <f>SUM(DN7:DN10)</f>
        <v>0</v>
      </c>
      <c r="DO6" s="34">
        <v>-51200</v>
      </c>
      <c r="DP6" s="16" t="str">
        <f>IF(DN6=0," ",IF(DN6/DO6*100&gt;200,"св.200",DM6/DN6))</f>
        <v xml:space="preserve"> </v>
      </c>
      <c r="DQ6" s="34">
        <f>SUM(DQ7:DQ10)</f>
        <v>0</v>
      </c>
      <c r="DR6" s="34">
        <f>SUM(DR7:DR10)</f>
        <v>638.16</v>
      </c>
      <c r="DS6" s="34">
        <v>13627.85</v>
      </c>
      <c r="DT6" s="16"/>
      <c r="DU6" s="16">
        <f>IF(DS6=0," ",IF(DR6/DS6*100&gt;200,"св.200",DR6/DS6))</f>
        <v>4.6827636054109778E-2</v>
      </c>
      <c r="DV6" s="34">
        <f>SUM(DV7:DV10)</f>
        <v>189028.36000000002</v>
      </c>
      <c r="DW6" s="34">
        <f>SUM(DW7:DW10)</f>
        <v>17850.95</v>
      </c>
      <c r="DX6" s="34">
        <v>0</v>
      </c>
      <c r="DY6" s="16">
        <f t="shared" ref="DY6:DY69" si="113">IF(DW6&lt;=0," ",IF(DW6/DV6*100&gt;200,"СВ.200",DW6/DV6))</f>
        <v>9.4435300607802974E-2</v>
      </c>
      <c r="DZ6" s="16" t="str">
        <f>IF(DX6=0," ",IF(DW6/DX6*100&gt;200,"св.200",DW6/DX6))</f>
        <v xml:space="preserve"> </v>
      </c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</row>
    <row r="7" spans="1:149" s="10" customFormat="1" ht="15.75" customHeight="1" outlineLevel="1" x14ac:dyDescent="0.25">
      <c r="A7" s="9">
        <v>1</v>
      </c>
      <c r="B7" s="5" t="s">
        <v>56</v>
      </c>
      <c r="C7" s="17">
        <f>H7+AV7</f>
        <v>10651271.41</v>
      </c>
      <c r="D7" s="17">
        <f>I7+AW7</f>
        <v>2117901.64</v>
      </c>
      <c r="E7" s="17">
        <v>2266370.58</v>
      </c>
      <c r="F7" s="18">
        <f>IF(D7&lt;=0," ",IF(D7/C7*100&gt;200,"СВ.200",D7/C7))</f>
        <v>0.19884026596220217</v>
      </c>
      <c r="G7" s="18">
        <f t="shared" si="91"/>
        <v>0.93449043977618174</v>
      </c>
      <c r="H7" s="17">
        <f>M7+R7+W7+AB7+AG7+AL7+AQ7</f>
        <v>10217200</v>
      </c>
      <c r="I7" s="17">
        <f>N7+S7+X7+AC7+AH7+AM7+AR7</f>
        <v>1979515.74</v>
      </c>
      <c r="J7" s="17">
        <v>2176916.92</v>
      </c>
      <c r="K7" s="18">
        <f t="shared" ref="K7" si="114">IF(I7&lt;=0," ",IF(I7/H7*100&gt;200,"СВ.200",I7/H7))</f>
        <v>0.19374346592021296</v>
      </c>
      <c r="L7" s="18">
        <f t="shared" ref="L7" si="115">IF(J7=0," ",IF(I7/J7*100&gt;200,"св.200",I7/J7))</f>
        <v>0.90932075625559472</v>
      </c>
      <c r="M7" s="17">
        <v>8500000</v>
      </c>
      <c r="N7" s="17">
        <v>1624760.95</v>
      </c>
      <c r="O7" s="17">
        <v>1772456.58</v>
      </c>
      <c r="P7" s="18">
        <f t="shared" si="93"/>
        <v>0.19114834705882353</v>
      </c>
      <c r="Q7" s="18">
        <f t="shared" ref="Q7:Q70" si="116">IF(O7=0," ",IF(N7/O7*100&gt;200,"св.200",N7/O7))</f>
        <v>0.91667179232114104</v>
      </c>
      <c r="R7" s="17">
        <v>1192200</v>
      </c>
      <c r="S7" s="17">
        <v>307349.90999999997</v>
      </c>
      <c r="T7" s="17">
        <v>290211.01</v>
      </c>
      <c r="U7" s="18">
        <f t="shared" si="94"/>
        <v>0.25780062908907897</v>
      </c>
      <c r="V7" s="18">
        <f t="shared" ref="V7:V70" si="117">IF(T7=0," ",IF(S7/T7*100&gt;200,"св.200",S7/T7))</f>
        <v>1.0590566843070495</v>
      </c>
      <c r="W7" s="17"/>
      <c r="X7" s="17"/>
      <c r="Y7" s="64"/>
      <c r="Z7" s="18" t="str">
        <f t="shared" si="95"/>
        <v xml:space="preserve"> </v>
      </c>
      <c r="AA7" s="18" t="str">
        <f t="shared" ref="AA7:AA70" si="118">IF(Y7=0," ",IF(X7/Y7*100&gt;200,"св.200",X7/Y7))</f>
        <v xml:space="preserve"> </v>
      </c>
      <c r="AB7" s="17">
        <v>25000</v>
      </c>
      <c r="AC7" s="17">
        <v>8991.5</v>
      </c>
      <c r="AD7" s="17">
        <v>11582.5</v>
      </c>
      <c r="AE7" s="18">
        <f t="shared" si="96"/>
        <v>0.35965999999999998</v>
      </c>
      <c r="AF7" s="18">
        <f t="shared" ref="AF7:AF70" si="119">IF(AD7=0," ",IF(AC7/AD7*100&gt;200,"св.200",AC7/AD7))</f>
        <v>0.7763004532700194</v>
      </c>
      <c r="AG7" s="17">
        <v>200000</v>
      </c>
      <c r="AH7" s="17">
        <v>4724.82</v>
      </c>
      <c r="AI7" s="17">
        <v>65692.710000000006</v>
      </c>
      <c r="AJ7" s="18">
        <f t="shared" si="97"/>
        <v>2.3624099999999999E-2</v>
      </c>
      <c r="AK7" s="18">
        <f t="shared" ref="AK7:AK70" si="120">IF(AI7=0," ",IF(AH7/AI7*100&gt;200,"св.200",AH7/AI7))</f>
        <v>7.1923048995847477E-2</v>
      </c>
      <c r="AL7" s="17">
        <v>300000</v>
      </c>
      <c r="AM7" s="17">
        <v>33688.559999999998</v>
      </c>
      <c r="AN7" s="17">
        <v>36974.120000000003</v>
      </c>
      <c r="AO7" s="18">
        <f t="shared" si="98"/>
        <v>0.1122952</v>
      </c>
      <c r="AP7" s="18">
        <f t="shared" ref="AP7:AP70" si="121">IF(AN7=0," ",IF(AM7/AN7*100&gt;200,"св.200",AM7/AN7))</f>
        <v>0.91113892636254756</v>
      </c>
      <c r="AQ7" s="17"/>
      <c r="AR7" s="17"/>
      <c r="AS7" s="17"/>
      <c r="AT7" s="18" t="str">
        <f t="shared" si="99"/>
        <v xml:space="preserve"> </v>
      </c>
      <c r="AU7" s="18" t="str">
        <f t="shared" ref="AU7:AU70" si="122">IF(AS7=0," ",IF(AR7/AS7*100&gt;200,"св.200",AR7/AS7))</f>
        <v xml:space="preserve"> </v>
      </c>
      <c r="AV7" s="17">
        <f>BA7+BF7+BK7+BP7+BU7+BZ7+CE7+CJ7+CY7+DD7+DI7+DQ7+DV7</f>
        <v>434071.41000000003</v>
      </c>
      <c r="AW7" s="17">
        <f>BB7+BG7+BL7+BQ7+BV7+CA7+CF7+CK7+CZ7+DE7+DJ7+DN7+DR7+DW7</f>
        <v>138385.9</v>
      </c>
      <c r="AX7" s="17">
        <v>89453.66</v>
      </c>
      <c r="AY7" s="18">
        <f t="shared" si="100"/>
        <v>0.31880906415836047</v>
      </c>
      <c r="AZ7" s="18">
        <f t="shared" ref="AZ7:AZ70" si="123">IF(AX7=0," ",IF(AW7/AX7*100&gt;200,"св.200",AW7/AX7))</f>
        <v>1.5470121624984376</v>
      </c>
      <c r="BA7" s="17">
        <v>120000</v>
      </c>
      <c r="BB7" s="17">
        <v>46524.33</v>
      </c>
      <c r="BC7" s="17">
        <v>3850.45</v>
      </c>
      <c r="BD7" s="18">
        <f t="shared" si="101"/>
        <v>0.38770275000000004</v>
      </c>
      <c r="BE7" s="18" t="str">
        <f t="shared" ref="BE7:BE70" si="124">IF(BC7=0," ",IF(BB7/BC7*100&gt;200,"св.200",BB7/BC7))</f>
        <v>св.200</v>
      </c>
      <c r="BF7" s="17">
        <v>6000</v>
      </c>
      <c r="BG7" s="17"/>
      <c r="BH7" s="17">
        <v>898.28</v>
      </c>
      <c r="BI7" s="18" t="str">
        <f t="shared" si="102"/>
        <v xml:space="preserve"> </v>
      </c>
      <c r="BJ7" s="18">
        <f t="shared" ref="BJ7:BJ70" si="125">IF(BH7=0," ",IF(BG7/BH7*100&gt;200,"св.200",BG7/BH7))</f>
        <v>0</v>
      </c>
      <c r="BK7" s="17"/>
      <c r="BL7" s="17"/>
      <c r="BM7" s="17"/>
      <c r="BN7" s="18" t="str">
        <f t="shared" si="103"/>
        <v xml:space="preserve"> </v>
      </c>
      <c r="BO7" s="18" t="str">
        <f t="shared" ref="BO7:BO70" si="126">IF(BM7=0," ",IF(BL7/BM7*100&gt;200,"св.200",BL7/BM7))</f>
        <v xml:space="preserve"> </v>
      </c>
      <c r="BP7" s="17"/>
      <c r="BQ7" s="17"/>
      <c r="BR7" s="17"/>
      <c r="BS7" s="18" t="str">
        <f t="shared" si="104"/>
        <v xml:space="preserve"> </v>
      </c>
      <c r="BT7" s="18" t="str">
        <f t="shared" ref="BT7:BT70" si="127">IF(BR7=0," ",IF(BQ7/BR7*100&gt;200,"св.200",BQ7/BR7))</f>
        <v xml:space="preserve"> </v>
      </c>
      <c r="BU7" s="17">
        <v>51144</v>
      </c>
      <c r="BV7" s="17">
        <v>10175.450000000001</v>
      </c>
      <c r="BW7" s="17">
        <v>15282.49</v>
      </c>
      <c r="BX7" s="18">
        <f t="shared" si="105"/>
        <v>0.1989568668856562</v>
      </c>
      <c r="BY7" s="18">
        <f t="shared" ref="BY7:BY70" si="128">IF(BW7=0," ",IF(BV7/BW7*100&gt;200,"св.200",BV7/BW7))</f>
        <v>0.6658240901842567</v>
      </c>
      <c r="BZ7" s="17">
        <v>178000</v>
      </c>
      <c r="CA7" s="17">
        <v>49393</v>
      </c>
      <c r="CB7" s="17">
        <v>67709.91</v>
      </c>
      <c r="CC7" s="18">
        <f t="shared" si="106"/>
        <v>0.27748876404494383</v>
      </c>
      <c r="CD7" s="18">
        <f t="shared" ref="CD7:CD70" si="129">IF(CB7=0," ",IF(CA7/CB7*100&gt;200,"св.200",CA7/CB7))</f>
        <v>0.7294796286097559</v>
      </c>
      <c r="CE7" s="17"/>
      <c r="CF7" s="17"/>
      <c r="CG7" s="17"/>
      <c r="CH7" s="18" t="str">
        <f t="shared" si="107"/>
        <v xml:space="preserve"> </v>
      </c>
      <c r="CI7" s="18" t="str">
        <f t="shared" ref="CI7:CI70" si="130">IF(CG7=0," ",IF(CF7/CG7*100&gt;200,"св.200",CF7/CG7))</f>
        <v xml:space="preserve"> </v>
      </c>
      <c r="CJ7" s="17">
        <f>CO7+CT7</f>
        <v>6250</v>
      </c>
      <c r="CK7" s="17">
        <f>CP7+CU7</f>
        <v>32293.119999999999</v>
      </c>
      <c r="CL7" s="17"/>
      <c r="CM7" s="18" t="str">
        <f t="shared" si="108"/>
        <v>СВ.200</v>
      </c>
      <c r="CN7" s="18" t="str">
        <f t="shared" ref="CN7:CN70" si="131">IF(CL7=0," ",IF(CK7/CL7*100&gt;200,"св.200",CK7/CL7))</f>
        <v xml:space="preserve"> </v>
      </c>
      <c r="CO7" s="17">
        <v>6250</v>
      </c>
      <c r="CP7" s="17">
        <v>32293.119999999999</v>
      </c>
      <c r="CQ7" s="17"/>
      <c r="CR7" s="18" t="str">
        <f t="shared" si="109"/>
        <v>СВ.200</v>
      </c>
      <c r="CS7" s="18" t="str">
        <f t="shared" ref="CS7:CS70" si="132">IF(CQ7=0," ",IF(CP7/CQ7*100&gt;200,"св.200",CP7/CQ7))</f>
        <v xml:space="preserve"> </v>
      </c>
      <c r="CT7" s="17"/>
      <c r="CU7" s="17"/>
      <c r="CV7" s="17"/>
      <c r="CW7" s="18" t="str">
        <f t="shared" ref="CW7:CW69" si="133">IF(CU7&lt;=0," ",IF(CU7/CT7*100&gt;200,"СВ.200",CU7/CT7))</f>
        <v xml:space="preserve"> </v>
      </c>
      <c r="CX7" s="18" t="str">
        <f t="shared" ref="CX7:CX70" si="134">IF(CV7=0," ",IF(CU7/CV7*100&gt;200,"св.200",CU7/CV7))</f>
        <v xml:space="preserve"> </v>
      </c>
      <c r="CY7" s="17">
        <v>5000</v>
      </c>
      <c r="CZ7" s="17"/>
      <c r="DA7" s="17">
        <v>1712.53</v>
      </c>
      <c r="DB7" s="18" t="str">
        <f t="shared" si="110"/>
        <v xml:space="preserve"> </v>
      </c>
      <c r="DC7" s="18">
        <f t="shared" ref="DC7:DC70" si="135">IF(DA7=0," ",IF(CZ7/DA7*100&gt;200,"св.200",CZ7/DA7))</f>
        <v>0</v>
      </c>
      <c r="DD7" s="17"/>
      <c r="DE7" s="17"/>
      <c r="DF7" s="17"/>
      <c r="DG7" s="18" t="str">
        <f t="shared" si="111"/>
        <v xml:space="preserve"> </v>
      </c>
      <c r="DH7" s="18" t="str">
        <f t="shared" ref="DH7:DH70" si="136">IF(DF7=0," ",IF(DE7/DF7*100&gt;200,"св.200",DE7/DF7))</f>
        <v xml:space="preserve"> </v>
      </c>
      <c r="DI7" s="17"/>
      <c r="DJ7" s="17"/>
      <c r="DK7" s="17"/>
      <c r="DL7" s="18" t="str">
        <f t="shared" si="112"/>
        <v xml:space="preserve"> </v>
      </c>
      <c r="DM7" s="18" t="str">
        <f t="shared" ref="DM7:DM70" si="137">IF(DK7=0," ",IF(DJ7/DK7*100&gt;200,"св.200",DJ7/DK7))</f>
        <v xml:space="preserve"> </v>
      </c>
      <c r="DN7" s="17"/>
      <c r="DO7" s="17"/>
      <c r="DP7" s="18" t="str">
        <f>IF(DN7=0," ",IF(DN7/DO7*100&gt;200,"св.200",DM7/DN7))</f>
        <v xml:space="preserve"> </v>
      </c>
      <c r="DQ7" s="17"/>
      <c r="DR7" s="17"/>
      <c r="DS7" s="17"/>
      <c r="DT7" s="18" t="str">
        <f t="shared" ref="DT7:DT69" si="138">IF(DR7&lt;=0," ",IF(DR7/DQ7*100&gt;200,"СВ.200",DR7/DQ7))</f>
        <v xml:space="preserve"> </v>
      </c>
      <c r="DU7" s="18" t="str">
        <f t="shared" ref="DU7:DU70" si="139">IF(DS7=0," ",IF(DR7/DS7*100&gt;200,"св.200",DR7/DS7))</f>
        <v xml:space="preserve"> </v>
      </c>
      <c r="DV7" s="17">
        <v>67677.41</v>
      </c>
      <c r="DW7" s="17"/>
      <c r="DX7" s="17"/>
      <c r="DY7" s="18" t="str">
        <f t="shared" si="113"/>
        <v xml:space="preserve"> </v>
      </c>
      <c r="DZ7" s="18" t="str">
        <f t="shared" ref="DZ7:DZ70" si="140">IF(DX7=0," ",IF(DW7/DX7*100&gt;200,"св.200",DW7/DX7))</f>
        <v xml:space="preserve"> </v>
      </c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</row>
    <row r="8" spans="1:149" s="10" customFormat="1" ht="15.75" customHeight="1" outlineLevel="1" x14ac:dyDescent="0.25">
      <c r="A8" s="9">
        <v>2</v>
      </c>
      <c r="B8" s="5" t="s">
        <v>23</v>
      </c>
      <c r="C8" s="17">
        <f t="shared" ref="C8:C10" si="141">H8+AV8</f>
        <v>198000</v>
      </c>
      <c r="D8" s="17">
        <f t="shared" ref="D8:D10" si="142">I8+AW8</f>
        <v>79287.360000000001</v>
      </c>
      <c r="E8" s="35">
        <v>49140.26</v>
      </c>
      <c r="F8" s="18">
        <f>IF(D8&lt;=0," ",IF(D8/C8*100&gt;200,"СВ.200",D8/C8))</f>
        <v>0.40044121212121214</v>
      </c>
      <c r="G8" s="18">
        <f t="shared" si="91"/>
        <v>1.6134908525107519</v>
      </c>
      <c r="H8" s="17">
        <f t="shared" ref="H8:H10" si="143">M8+R8+W8+AB8+AG8+AL8+AQ8</f>
        <v>85000</v>
      </c>
      <c r="I8" s="17">
        <f t="shared" ref="I8:I10" si="144">N8+S8+X8+AC8+AH8+AM8+AR8</f>
        <v>67633.36</v>
      </c>
      <c r="J8" s="17">
        <v>42617.06</v>
      </c>
      <c r="K8" s="18">
        <f t="shared" si="92"/>
        <v>0.79568658823529415</v>
      </c>
      <c r="L8" s="18">
        <f t="shared" ref="L8:L64" si="145">IF(J8=0," ",IF(I8/J8*100&gt;200,"св.200",I8/J8))</f>
        <v>1.587002012808955</v>
      </c>
      <c r="M8" s="17">
        <v>20000</v>
      </c>
      <c r="N8" s="17">
        <v>4509.3999999999996</v>
      </c>
      <c r="O8" s="17">
        <v>5825.45</v>
      </c>
      <c r="P8" s="18">
        <f t="shared" si="93"/>
        <v>0.22546999999999998</v>
      </c>
      <c r="Q8" s="18">
        <f t="shared" si="116"/>
        <v>0.77408612210215511</v>
      </c>
      <c r="R8" s="17"/>
      <c r="S8" s="17"/>
      <c r="T8" s="17"/>
      <c r="U8" s="18" t="str">
        <f t="shared" si="94"/>
        <v xml:space="preserve"> </v>
      </c>
      <c r="V8" s="18" t="str">
        <f t="shared" si="117"/>
        <v xml:space="preserve"> </v>
      </c>
      <c r="W8" s="17"/>
      <c r="X8" s="17"/>
      <c r="Y8" s="64"/>
      <c r="Z8" s="18" t="str">
        <f t="shared" si="95"/>
        <v xml:space="preserve"> </v>
      </c>
      <c r="AA8" s="18" t="str">
        <f t="shared" si="118"/>
        <v xml:space="preserve"> </v>
      </c>
      <c r="AB8" s="17">
        <v>13000</v>
      </c>
      <c r="AC8" s="17">
        <v>758.4</v>
      </c>
      <c r="AD8" s="17">
        <v>12394.2</v>
      </c>
      <c r="AE8" s="18">
        <f t="shared" si="96"/>
        <v>5.8338461538461533E-2</v>
      </c>
      <c r="AF8" s="18">
        <f t="shared" si="119"/>
        <v>6.1189911410175719E-2</v>
      </c>
      <c r="AG8" s="17">
        <v>12000</v>
      </c>
      <c r="AH8" s="17">
        <v>9.48</v>
      </c>
      <c r="AI8" s="17">
        <v>198</v>
      </c>
      <c r="AJ8" s="18">
        <f t="shared" si="97"/>
        <v>7.9000000000000001E-4</v>
      </c>
      <c r="AK8" s="18">
        <f t="shared" si="120"/>
        <v>4.7878787878787882E-2</v>
      </c>
      <c r="AL8" s="17">
        <v>40000</v>
      </c>
      <c r="AM8" s="17">
        <v>62356.08</v>
      </c>
      <c r="AN8" s="17">
        <v>24199.41</v>
      </c>
      <c r="AO8" s="18">
        <f t="shared" si="98"/>
        <v>1.558902</v>
      </c>
      <c r="AP8" s="18" t="str">
        <f t="shared" si="121"/>
        <v>св.200</v>
      </c>
      <c r="AQ8" s="17"/>
      <c r="AR8" s="17"/>
      <c r="AS8" s="17"/>
      <c r="AT8" s="18" t="str">
        <f t="shared" si="99"/>
        <v xml:space="preserve"> </v>
      </c>
      <c r="AU8" s="18" t="str">
        <f t="shared" si="122"/>
        <v xml:space="preserve"> </v>
      </c>
      <c r="AV8" s="17">
        <f t="shared" ref="AV8:AV10" si="146">BA8+BF8+BK8+BP8+BU8+BZ8+CE8+CJ8+CY8+DD8+DI8+DQ8+DV8</f>
        <v>113000</v>
      </c>
      <c r="AW8" s="17">
        <f>BB8+BG8+BL8+BQ8+BV8+CA8+CF8+CK8+CZ8+DE8+DJ8+DN8+DR8+DW8</f>
        <v>11654</v>
      </c>
      <c r="AX8" s="17">
        <v>6523.2</v>
      </c>
      <c r="AY8" s="18">
        <f t="shared" si="100"/>
        <v>0.10313274336283186</v>
      </c>
      <c r="AZ8" s="18">
        <f t="shared" si="123"/>
        <v>1.7865464802550897</v>
      </c>
      <c r="BA8" s="17"/>
      <c r="BB8" s="17"/>
      <c r="BC8" s="17"/>
      <c r="BD8" s="18" t="str">
        <f t="shared" si="101"/>
        <v xml:space="preserve"> </v>
      </c>
      <c r="BE8" s="18" t="str">
        <f t="shared" si="124"/>
        <v xml:space="preserve"> </v>
      </c>
      <c r="BF8" s="17">
        <v>82000</v>
      </c>
      <c r="BG8" s="17"/>
      <c r="BH8" s="17"/>
      <c r="BI8" s="18" t="str">
        <f t="shared" si="102"/>
        <v xml:space="preserve"> </v>
      </c>
      <c r="BJ8" s="18" t="str">
        <f t="shared" si="125"/>
        <v xml:space="preserve"> </v>
      </c>
      <c r="BK8" s="17">
        <v>26000</v>
      </c>
      <c r="BL8" s="17">
        <v>8154</v>
      </c>
      <c r="BM8" s="17">
        <v>6523.2</v>
      </c>
      <c r="BN8" s="18">
        <f t="shared" si="103"/>
        <v>0.31361538461538463</v>
      </c>
      <c r="BO8" s="18">
        <f t="shared" si="126"/>
        <v>1.25</v>
      </c>
      <c r="BP8" s="17"/>
      <c r="BQ8" s="17"/>
      <c r="BR8" s="17"/>
      <c r="BS8" s="18" t="str">
        <f t="shared" si="104"/>
        <v xml:space="preserve"> </v>
      </c>
      <c r="BT8" s="18" t="str">
        <f t="shared" si="127"/>
        <v xml:space="preserve"> </v>
      </c>
      <c r="BU8" s="17"/>
      <c r="BV8" s="17"/>
      <c r="BW8" s="17"/>
      <c r="BX8" s="18" t="str">
        <f t="shared" si="105"/>
        <v xml:space="preserve"> </v>
      </c>
      <c r="BY8" s="18" t="str">
        <f t="shared" si="128"/>
        <v xml:space="preserve"> </v>
      </c>
      <c r="BZ8" s="17">
        <v>5000</v>
      </c>
      <c r="CA8" s="17">
        <v>3500</v>
      </c>
      <c r="CB8" s="17"/>
      <c r="CC8" s="18">
        <f t="shared" si="106"/>
        <v>0.7</v>
      </c>
      <c r="CD8" s="18" t="str">
        <f t="shared" si="129"/>
        <v xml:space="preserve"> </v>
      </c>
      <c r="CE8" s="17"/>
      <c r="CF8" s="17"/>
      <c r="CG8" s="17"/>
      <c r="CH8" s="18" t="str">
        <f t="shared" si="107"/>
        <v xml:space="preserve"> </v>
      </c>
      <c r="CI8" s="18" t="str">
        <f t="shared" si="130"/>
        <v xml:space="preserve"> </v>
      </c>
      <c r="CJ8" s="17">
        <f t="shared" ref="CJ8:CJ10" si="147">CO8+CT8</f>
        <v>0</v>
      </c>
      <c r="CK8" s="17">
        <f t="shared" ref="CK8:CK10" si="148">CP8+CU8</f>
        <v>0</v>
      </c>
      <c r="CL8" s="17"/>
      <c r="CM8" s="18" t="str">
        <f t="shared" si="108"/>
        <v xml:space="preserve"> </v>
      </c>
      <c r="CN8" s="18" t="str">
        <f t="shared" si="131"/>
        <v xml:space="preserve"> </v>
      </c>
      <c r="CO8" s="17"/>
      <c r="CP8" s="17"/>
      <c r="CQ8" s="17"/>
      <c r="CR8" s="18" t="str">
        <f t="shared" si="109"/>
        <v xml:space="preserve"> </v>
      </c>
      <c r="CS8" s="18" t="str">
        <f t="shared" si="132"/>
        <v xml:space="preserve"> </v>
      </c>
      <c r="CT8" s="17"/>
      <c r="CU8" s="17"/>
      <c r="CV8" s="17"/>
      <c r="CW8" s="18" t="str">
        <f t="shared" si="133"/>
        <v xml:space="preserve"> </v>
      </c>
      <c r="CX8" s="18" t="str">
        <f t="shared" si="134"/>
        <v xml:space="preserve"> </v>
      </c>
      <c r="CY8" s="17"/>
      <c r="CZ8" s="17"/>
      <c r="DA8" s="17"/>
      <c r="DB8" s="18" t="str">
        <f t="shared" si="110"/>
        <v xml:space="preserve"> </v>
      </c>
      <c r="DC8" s="18" t="str">
        <f t="shared" si="135"/>
        <v xml:space="preserve"> </v>
      </c>
      <c r="DD8" s="17"/>
      <c r="DE8" s="17"/>
      <c r="DF8" s="17"/>
      <c r="DG8" s="18" t="str">
        <f t="shared" si="111"/>
        <v xml:space="preserve"> </v>
      </c>
      <c r="DH8" s="18" t="str">
        <f t="shared" si="136"/>
        <v xml:space="preserve"> </v>
      </c>
      <c r="DI8" s="17"/>
      <c r="DJ8" s="17"/>
      <c r="DK8" s="17"/>
      <c r="DL8" s="18" t="str">
        <f t="shared" si="112"/>
        <v xml:space="preserve"> </v>
      </c>
      <c r="DM8" s="18" t="str">
        <f t="shared" si="137"/>
        <v xml:space="preserve"> </v>
      </c>
      <c r="DN8" s="17"/>
      <c r="DO8" s="17"/>
      <c r="DP8" s="18" t="str">
        <f t="shared" ref="DP8:DP23" si="149">IF(DN8=0," ",IF(DN8/DO8*100&gt;200,"св.200",DM8/DN8))</f>
        <v xml:space="preserve"> </v>
      </c>
      <c r="DQ8" s="17"/>
      <c r="DR8" s="17"/>
      <c r="DS8" s="17"/>
      <c r="DT8" s="18" t="str">
        <f t="shared" si="138"/>
        <v xml:space="preserve"> </v>
      </c>
      <c r="DU8" s="18" t="str">
        <f t="shared" si="139"/>
        <v xml:space="preserve"> </v>
      </c>
      <c r="DV8" s="17"/>
      <c r="DW8" s="17"/>
      <c r="DX8" s="17"/>
      <c r="DY8" s="18" t="str">
        <f t="shared" si="113"/>
        <v xml:space="preserve"> </v>
      </c>
      <c r="DZ8" s="18" t="str">
        <f t="shared" si="140"/>
        <v xml:space="preserve"> </v>
      </c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</row>
    <row r="9" spans="1:149" s="10" customFormat="1" ht="15.75" customHeight="1" outlineLevel="1" x14ac:dyDescent="0.25">
      <c r="A9" s="9">
        <v>3</v>
      </c>
      <c r="B9" s="5" t="s">
        <v>97</v>
      </c>
      <c r="C9" s="17">
        <f t="shared" si="141"/>
        <v>500000</v>
      </c>
      <c r="D9" s="17">
        <f t="shared" si="142"/>
        <v>78274.960000000006</v>
      </c>
      <c r="E9" s="17">
        <v>20406.509999999998</v>
      </c>
      <c r="F9" s="18">
        <f>IF(D9&lt;=0," ",IF(D9/C9*100&gt;200,"СВ.200",D9/C9))</f>
        <v>0.15654992000000001</v>
      </c>
      <c r="G9" s="18" t="str">
        <f t="shared" si="91"/>
        <v>св.200</v>
      </c>
      <c r="H9" s="17">
        <f t="shared" si="143"/>
        <v>236500</v>
      </c>
      <c r="I9" s="17">
        <f t="shared" si="144"/>
        <v>61304.97</v>
      </c>
      <c r="J9" s="17">
        <v>30441.89</v>
      </c>
      <c r="K9" s="18">
        <f t="shared" si="92"/>
        <v>0.25921763213530657</v>
      </c>
      <c r="L9" s="18" t="str">
        <f t="shared" si="145"/>
        <v>св.200</v>
      </c>
      <c r="M9" s="17">
        <v>70000</v>
      </c>
      <c r="N9" s="17">
        <v>23067.3</v>
      </c>
      <c r="O9" s="17">
        <v>21252.400000000001</v>
      </c>
      <c r="P9" s="18">
        <f t="shared" si="93"/>
        <v>0.32953285714285713</v>
      </c>
      <c r="Q9" s="18">
        <f t="shared" si="116"/>
        <v>1.0853974139391314</v>
      </c>
      <c r="R9" s="17"/>
      <c r="S9" s="17"/>
      <c r="T9" s="17"/>
      <c r="U9" s="18" t="str">
        <f t="shared" si="94"/>
        <v xml:space="preserve"> </v>
      </c>
      <c r="V9" s="18" t="str">
        <f t="shared" si="117"/>
        <v xml:space="preserve"> </v>
      </c>
      <c r="W9" s="17"/>
      <c r="X9" s="17"/>
      <c r="Y9" s="64"/>
      <c r="Z9" s="18" t="str">
        <f t="shared" si="95"/>
        <v xml:space="preserve"> </v>
      </c>
      <c r="AA9" s="18" t="str">
        <f t="shared" si="118"/>
        <v xml:space="preserve"> </v>
      </c>
      <c r="AB9" s="17">
        <v>500</v>
      </c>
      <c r="AC9" s="17">
        <v>6895.8</v>
      </c>
      <c r="AD9" s="17">
        <v>-300</v>
      </c>
      <c r="AE9" s="18" t="str">
        <f t="shared" si="96"/>
        <v>СВ.200</v>
      </c>
      <c r="AF9" s="18">
        <f t="shared" si="119"/>
        <v>-22.986000000000001</v>
      </c>
      <c r="AG9" s="17">
        <v>25000</v>
      </c>
      <c r="AH9" s="17">
        <v>5898.31</v>
      </c>
      <c r="AI9" s="17">
        <v>2970.2</v>
      </c>
      <c r="AJ9" s="18">
        <f t="shared" si="97"/>
        <v>0.23593240000000001</v>
      </c>
      <c r="AK9" s="18">
        <f t="shared" si="120"/>
        <v>1.9858292370884119</v>
      </c>
      <c r="AL9" s="17">
        <v>140000</v>
      </c>
      <c r="AM9" s="17">
        <v>25243.56</v>
      </c>
      <c r="AN9" s="17">
        <v>5519.29</v>
      </c>
      <c r="AO9" s="18">
        <f t="shared" si="98"/>
        <v>0.18031114285714286</v>
      </c>
      <c r="AP9" s="18" t="str">
        <f t="shared" si="121"/>
        <v>св.200</v>
      </c>
      <c r="AQ9" s="17">
        <v>1000</v>
      </c>
      <c r="AR9" s="17">
        <v>200</v>
      </c>
      <c r="AS9" s="17">
        <v>1000</v>
      </c>
      <c r="AT9" s="18">
        <f t="shared" si="99"/>
        <v>0.2</v>
      </c>
      <c r="AU9" s="18">
        <f t="shared" si="122"/>
        <v>0.2</v>
      </c>
      <c r="AV9" s="17">
        <f>BA9+BF9+BK9+BP9+BU9+BZ9+CE9+CJ9+CY9+DD9+DI9+DQ9+DV9</f>
        <v>263500</v>
      </c>
      <c r="AW9" s="17">
        <f t="shared" ref="AW9:AW10" si="150">BB9+BG9+BL9+BQ9+BV9+CA9+CF9+CK9+CZ9+DE9+DJ9+DN9+DR9+DW9</f>
        <v>16969.990000000002</v>
      </c>
      <c r="AX9" s="17">
        <v>-10035.379999999997</v>
      </c>
      <c r="AY9" s="18">
        <f t="shared" si="100"/>
        <v>6.4402239089184063E-2</v>
      </c>
      <c r="AZ9" s="18">
        <f t="shared" si="123"/>
        <v>-1.6910161847383962</v>
      </c>
      <c r="BA9" s="17"/>
      <c r="BB9" s="17"/>
      <c r="BC9" s="17"/>
      <c r="BD9" s="18" t="str">
        <f t="shared" si="101"/>
        <v xml:space="preserve"> </v>
      </c>
      <c r="BE9" s="18" t="str">
        <f t="shared" si="124"/>
        <v xml:space="preserve"> </v>
      </c>
      <c r="BF9" s="17">
        <v>80000</v>
      </c>
      <c r="BG9" s="17"/>
      <c r="BH9" s="17"/>
      <c r="BI9" s="18" t="str">
        <f t="shared" si="102"/>
        <v xml:space="preserve"> </v>
      </c>
      <c r="BJ9" s="18" t="str">
        <f t="shared" si="125"/>
        <v xml:space="preserve"> </v>
      </c>
      <c r="BK9" s="17"/>
      <c r="BL9" s="17"/>
      <c r="BM9" s="17"/>
      <c r="BN9" s="18" t="str">
        <f t="shared" si="103"/>
        <v xml:space="preserve"> </v>
      </c>
      <c r="BO9" s="18" t="str">
        <f t="shared" si="126"/>
        <v xml:space="preserve"> </v>
      </c>
      <c r="BP9" s="17"/>
      <c r="BQ9" s="17"/>
      <c r="BR9" s="17"/>
      <c r="BS9" s="18" t="str">
        <f t="shared" si="104"/>
        <v xml:space="preserve"> </v>
      </c>
      <c r="BT9" s="18" t="str">
        <f t="shared" si="127"/>
        <v xml:space="preserve"> </v>
      </c>
      <c r="BU9" s="17"/>
      <c r="BV9" s="17"/>
      <c r="BW9" s="17"/>
      <c r="BX9" s="18" t="str">
        <f t="shared" si="105"/>
        <v xml:space="preserve"> </v>
      </c>
      <c r="BY9" s="18" t="str">
        <f t="shared" si="128"/>
        <v xml:space="preserve"> </v>
      </c>
      <c r="BZ9" s="17">
        <v>80000</v>
      </c>
      <c r="CA9" s="17">
        <v>16253</v>
      </c>
      <c r="CB9" s="17">
        <v>38318</v>
      </c>
      <c r="CC9" s="18">
        <f t="shared" si="106"/>
        <v>0.2031625</v>
      </c>
      <c r="CD9" s="18">
        <f t="shared" si="129"/>
        <v>0.42416096873532022</v>
      </c>
      <c r="CE9" s="17"/>
      <c r="CF9" s="17"/>
      <c r="CG9" s="17"/>
      <c r="CH9" s="18" t="str">
        <f t="shared" si="107"/>
        <v xml:space="preserve"> </v>
      </c>
      <c r="CI9" s="18" t="str">
        <f t="shared" si="130"/>
        <v xml:space="preserve"> </v>
      </c>
      <c r="CJ9" s="17">
        <f t="shared" si="147"/>
        <v>0</v>
      </c>
      <c r="CK9" s="17">
        <f t="shared" si="148"/>
        <v>716.99</v>
      </c>
      <c r="CL9" s="17">
        <v>2846.62</v>
      </c>
      <c r="CM9" s="18"/>
      <c r="CN9" s="18">
        <f t="shared" si="131"/>
        <v>0.25187415250367101</v>
      </c>
      <c r="CO9" s="17"/>
      <c r="CP9" s="17"/>
      <c r="CQ9" s="17"/>
      <c r="CR9" s="18" t="str">
        <f t="shared" si="109"/>
        <v xml:space="preserve"> </v>
      </c>
      <c r="CS9" s="18" t="str">
        <f t="shared" si="132"/>
        <v xml:space="preserve"> </v>
      </c>
      <c r="CT9" s="17"/>
      <c r="CU9" s="17">
        <v>716.99</v>
      </c>
      <c r="CV9" s="17">
        <v>2846.62</v>
      </c>
      <c r="CW9" s="18"/>
      <c r="CX9" s="18">
        <f t="shared" si="134"/>
        <v>0.25187415250367101</v>
      </c>
      <c r="CY9" s="17"/>
      <c r="CZ9" s="17"/>
      <c r="DA9" s="17"/>
      <c r="DB9" s="18" t="str">
        <f t="shared" si="110"/>
        <v xml:space="preserve"> </v>
      </c>
      <c r="DC9" s="18" t="str">
        <f t="shared" si="135"/>
        <v xml:space="preserve"> </v>
      </c>
      <c r="DD9" s="17"/>
      <c r="DE9" s="17"/>
      <c r="DF9" s="17"/>
      <c r="DG9" s="18" t="str">
        <f t="shared" si="111"/>
        <v xml:space="preserve"> </v>
      </c>
      <c r="DH9" s="18" t="str">
        <f t="shared" si="136"/>
        <v xml:space="preserve"> </v>
      </c>
      <c r="DI9" s="17"/>
      <c r="DJ9" s="17"/>
      <c r="DK9" s="17"/>
      <c r="DL9" s="18" t="str">
        <f t="shared" si="112"/>
        <v xml:space="preserve"> </v>
      </c>
      <c r="DM9" s="18" t="str">
        <f t="shared" si="137"/>
        <v xml:space="preserve"> </v>
      </c>
      <c r="DN9" s="17"/>
      <c r="DO9" s="17">
        <v>-51200</v>
      </c>
      <c r="DP9" s="18" t="str">
        <f t="shared" si="149"/>
        <v xml:space="preserve"> </v>
      </c>
      <c r="DQ9" s="17"/>
      <c r="DR9" s="17"/>
      <c r="DS9" s="17"/>
      <c r="DT9" s="18" t="str">
        <f t="shared" si="138"/>
        <v xml:space="preserve"> </v>
      </c>
      <c r="DU9" s="18" t="str">
        <f t="shared" si="139"/>
        <v xml:space="preserve"> </v>
      </c>
      <c r="DV9" s="17">
        <v>103500</v>
      </c>
      <c r="DW9" s="17"/>
      <c r="DX9" s="17"/>
      <c r="DY9" s="18" t="str">
        <f t="shared" si="113"/>
        <v xml:space="preserve"> </v>
      </c>
      <c r="DZ9" s="18" t="str">
        <f t="shared" si="140"/>
        <v xml:space="preserve"> </v>
      </c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</row>
    <row r="10" spans="1:149" s="10" customFormat="1" ht="15.75" customHeight="1" outlineLevel="1" x14ac:dyDescent="0.25">
      <c r="A10" s="9">
        <v>4</v>
      </c>
      <c r="B10" s="5" t="s">
        <v>83</v>
      </c>
      <c r="C10" s="17">
        <f t="shared" si="141"/>
        <v>117850.95</v>
      </c>
      <c r="D10" s="17">
        <f t="shared" si="142"/>
        <v>57271.759999999995</v>
      </c>
      <c r="E10" s="17">
        <v>27172.17</v>
      </c>
      <c r="F10" s="18">
        <f>IF(D10&lt;=0," ",IF(D10/C10*100&gt;200,"СВ.200",D10/C10))</f>
        <v>0.48596774145647531</v>
      </c>
      <c r="G10" s="18" t="str">
        <f t="shared" si="91"/>
        <v>св.200</v>
      </c>
      <c r="H10" s="17">
        <f t="shared" si="143"/>
        <v>70000</v>
      </c>
      <c r="I10" s="17">
        <f t="shared" si="144"/>
        <v>26966.03</v>
      </c>
      <c r="J10" s="17">
        <v>13544.32</v>
      </c>
      <c r="K10" s="18">
        <f t="shared" si="92"/>
        <v>0.38522899999999999</v>
      </c>
      <c r="L10" s="18">
        <f t="shared" si="145"/>
        <v>1.990947496810471</v>
      </c>
      <c r="M10" s="17">
        <v>20000</v>
      </c>
      <c r="N10" s="17">
        <v>6626.51</v>
      </c>
      <c r="O10" s="17">
        <v>5717.04</v>
      </c>
      <c r="P10" s="18">
        <f t="shared" si="93"/>
        <v>0.3313255</v>
      </c>
      <c r="Q10" s="18">
        <f t="shared" si="116"/>
        <v>1.159080573163735</v>
      </c>
      <c r="R10" s="17"/>
      <c r="S10" s="17"/>
      <c r="T10" s="17"/>
      <c r="U10" s="18" t="str">
        <f t="shared" si="94"/>
        <v xml:space="preserve"> </v>
      </c>
      <c r="V10" s="18" t="str">
        <f t="shared" si="117"/>
        <v xml:space="preserve"> </v>
      </c>
      <c r="W10" s="17"/>
      <c r="X10" s="17"/>
      <c r="Y10" s="64"/>
      <c r="Z10" s="18" t="str">
        <f t="shared" si="95"/>
        <v xml:space="preserve"> </v>
      </c>
      <c r="AA10" s="18" t="str">
        <f t="shared" si="118"/>
        <v xml:space="preserve"> </v>
      </c>
      <c r="AB10" s="17"/>
      <c r="AC10" s="17"/>
      <c r="AD10" s="17"/>
      <c r="AE10" s="18" t="str">
        <f t="shared" si="96"/>
        <v xml:space="preserve"> </v>
      </c>
      <c r="AF10" s="18" t="str">
        <f t="shared" si="119"/>
        <v xml:space="preserve"> </v>
      </c>
      <c r="AG10" s="17">
        <v>5000</v>
      </c>
      <c r="AH10" s="17">
        <v>187.36</v>
      </c>
      <c r="AI10" s="17">
        <v>624.64</v>
      </c>
      <c r="AJ10" s="18">
        <f t="shared" si="97"/>
        <v>3.7472000000000005E-2</v>
      </c>
      <c r="AK10" s="18">
        <f t="shared" si="120"/>
        <v>0.2999487704918033</v>
      </c>
      <c r="AL10" s="17">
        <v>45000</v>
      </c>
      <c r="AM10" s="17">
        <v>20152.16</v>
      </c>
      <c r="AN10" s="17">
        <v>7202.64</v>
      </c>
      <c r="AO10" s="18">
        <f t="shared" si="98"/>
        <v>0.44782577777777777</v>
      </c>
      <c r="AP10" s="18" t="str">
        <f t="shared" si="121"/>
        <v>св.200</v>
      </c>
      <c r="AQ10" s="17"/>
      <c r="AR10" s="17"/>
      <c r="AS10" s="17"/>
      <c r="AT10" s="18" t="str">
        <f t="shared" si="99"/>
        <v xml:space="preserve"> </v>
      </c>
      <c r="AU10" s="18" t="str">
        <f t="shared" si="122"/>
        <v xml:space="preserve"> </v>
      </c>
      <c r="AV10" s="17">
        <f t="shared" si="146"/>
        <v>47850.95</v>
      </c>
      <c r="AW10" s="17">
        <f t="shared" si="150"/>
        <v>30305.73</v>
      </c>
      <c r="AX10" s="17">
        <v>13627.85</v>
      </c>
      <c r="AY10" s="18">
        <f t="shared" si="100"/>
        <v>0.63333601527242411</v>
      </c>
      <c r="AZ10" s="18" t="str">
        <f t="shared" si="123"/>
        <v>св.200</v>
      </c>
      <c r="BA10" s="17"/>
      <c r="BB10" s="17"/>
      <c r="BC10" s="17"/>
      <c r="BD10" s="18" t="str">
        <f t="shared" si="101"/>
        <v xml:space="preserve"> </v>
      </c>
      <c r="BE10" s="18" t="str">
        <f t="shared" si="124"/>
        <v xml:space="preserve"> </v>
      </c>
      <c r="BF10" s="17">
        <v>20000</v>
      </c>
      <c r="BG10" s="17"/>
      <c r="BH10" s="17"/>
      <c r="BI10" s="18" t="str">
        <f t="shared" si="102"/>
        <v xml:space="preserve"> </v>
      </c>
      <c r="BJ10" s="18" t="str">
        <f t="shared" si="125"/>
        <v xml:space="preserve"> </v>
      </c>
      <c r="BK10" s="17"/>
      <c r="BL10" s="17"/>
      <c r="BM10" s="17"/>
      <c r="BN10" s="18" t="str">
        <f t="shared" si="103"/>
        <v xml:space="preserve"> </v>
      </c>
      <c r="BO10" s="18" t="str">
        <f t="shared" si="126"/>
        <v xml:space="preserve"> </v>
      </c>
      <c r="BP10" s="17"/>
      <c r="BQ10" s="17"/>
      <c r="BR10" s="17"/>
      <c r="BS10" s="18" t="str">
        <f t="shared" si="104"/>
        <v xml:space="preserve"> </v>
      </c>
      <c r="BT10" s="18" t="str">
        <f t="shared" si="127"/>
        <v xml:space="preserve"> </v>
      </c>
      <c r="BU10" s="17"/>
      <c r="BV10" s="17"/>
      <c r="BW10" s="17"/>
      <c r="BX10" s="18" t="str">
        <f t="shared" si="105"/>
        <v xml:space="preserve"> </v>
      </c>
      <c r="BY10" s="18" t="str">
        <f t="shared" si="128"/>
        <v xml:space="preserve"> </v>
      </c>
      <c r="BZ10" s="17">
        <v>10000</v>
      </c>
      <c r="CA10" s="17">
        <v>8870</v>
      </c>
      <c r="CB10" s="17"/>
      <c r="CC10" s="18">
        <f t="shared" si="106"/>
        <v>0.88700000000000001</v>
      </c>
      <c r="CD10" s="18" t="str">
        <f t="shared" si="129"/>
        <v xml:space="preserve"> </v>
      </c>
      <c r="CE10" s="17"/>
      <c r="CF10" s="17"/>
      <c r="CG10" s="17"/>
      <c r="CH10" s="18" t="str">
        <f t="shared" si="107"/>
        <v xml:space="preserve"> </v>
      </c>
      <c r="CI10" s="18" t="str">
        <f t="shared" si="130"/>
        <v xml:space="preserve"> </v>
      </c>
      <c r="CJ10" s="17">
        <f t="shared" si="147"/>
        <v>0</v>
      </c>
      <c r="CK10" s="17">
        <f t="shared" si="148"/>
        <v>2946.62</v>
      </c>
      <c r="CL10" s="17"/>
      <c r="CM10" s="18"/>
      <c r="CN10" s="18" t="str">
        <f t="shared" si="131"/>
        <v xml:space="preserve"> </v>
      </c>
      <c r="CO10" s="17"/>
      <c r="CP10" s="17"/>
      <c r="CQ10" s="17"/>
      <c r="CR10" s="18" t="str">
        <f t="shared" si="109"/>
        <v xml:space="preserve"> </v>
      </c>
      <c r="CS10" s="18" t="str">
        <f t="shared" si="132"/>
        <v xml:space="preserve"> </v>
      </c>
      <c r="CT10" s="17"/>
      <c r="CU10" s="17">
        <v>2946.62</v>
      </c>
      <c r="CV10" s="17"/>
      <c r="CW10" s="18"/>
      <c r="CX10" s="18" t="str">
        <f t="shared" si="134"/>
        <v xml:space="preserve"> </v>
      </c>
      <c r="CY10" s="17"/>
      <c r="CZ10" s="17"/>
      <c r="DA10" s="17"/>
      <c r="DB10" s="18" t="str">
        <f t="shared" si="110"/>
        <v xml:space="preserve"> </v>
      </c>
      <c r="DC10" s="18" t="str">
        <f t="shared" si="135"/>
        <v xml:space="preserve"> </v>
      </c>
      <c r="DD10" s="17"/>
      <c r="DE10" s="17"/>
      <c r="DF10" s="17"/>
      <c r="DG10" s="18" t="str">
        <f t="shared" si="111"/>
        <v xml:space="preserve"> </v>
      </c>
      <c r="DH10" s="18" t="str">
        <f t="shared" si="136"/>
        <v xml:space="preserve"> </v>
      </c>
      <c r="DI10" s="17"/>
      <c r="DJ10" s="17"/>
      <c r="DK10" s="17"/>
      <c r="DL10" s="18" t="str">
        <f t="shared" si="112"/>
        <v xml:space="preserve"> </v>
      </c>
      <c r="DM10" s="18" t="str">
        <f t="shared" si="137"/>
        <v xml:space="preserve"> </v>
      </c>
      <c r="DN10" s="17"/>
      <c r="DO10" s="17"/>
      <c r="DP10" s="18" t="str">
        <f t="shared" si="149"/>
        <v xml:space="preserve"> </v>
      </c>
      <c r="DQ10" s="17"/>
      <c r="DR10" s="17">
        <v>638.16</v>
      </c>
      <c r="DS10" s="17">
        <v>13627.85</v>
      </c>
      <c r="DT10" s="18"/>
      <c r="DU10" s="18">
        <f t="shared" si="139"/>
        <v>4.6827636054109778E-2</v>
      </c>
      <c r="DV10" s="17">
        <v>17850.95</v>
      </c>
      <c r="DW10" s="17">
        <v>17850.95</v>
      </c>
      <c r="DX10" s="17"/>
      <c r="DY10" s="18">
        <f t="shared" si="113"/>
        <v>1</v>
      </c>
      <c r="DZ10" s="18" t="str">
        <f t="shared" si="140"/>
        <v xml:space="preserve"> </v>
      </c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</row>
    <row r="11" spans="1:149" s="12" customFormat="1" ht="15.75" x14ac:dyDescent="0.25">
      <c r="A11" s="11"/>
      <c r="B11" s="4" t="s">
        <v>122</v>
      </c>
      <c r="C11" s="34">
        <f>SUM(C12:C17)</f>
        <v>49910326.070000008</v>
      </c>
      <c r="D11" s="34">
        <f>SUM(D12:D17)</f>
        <v>13162477.84</v>
      </c>
      <c r="E11" s="34">
        <v>10166020.1</v>
      </c>
      <c r="F11" s="16">
        <f>IF(D11&lt;=0," ",IF(D11/C11*100&gt;200,"СВ.200",D11/C11))</f>
        <v>0.26372253752739305</v>
      </c>
      <c r="G11" s="16">
        <f t="shared" si="91"/>
        <v>1.2947522934761855</v>
      </c>
      <c r="H11" s="34">
        <f>SUM(H12:H17)</f>
        <v>46733149.899999999</v>
      </c>
      <c r="I11" s="34">
        <f>SUM(I12:I17)</f>
        <v>11291886.829999998</v>
      </c>
      <c r="J11" s="34">
        <v>8911897.2799999993</v>
      </c>
      <c r="K11" s="16">
        <f t="shared" si="92"/>
        <v>0.24162477500794352</v>
      </c>
      <c r="L11" s="16">
        <f t="shared" si="145"/>
        <v>1.2670575608340044</v>
      </c>
      <c r="M11" s="34">
        <f>SUM(M12:M17)</f>
        <v>38010180.659999996</v>
      </c>
      <c r="N11" s="34">
        <f>SUM(N12:N17)</f>
        <v>10052419.939999999</v>
      </c>
      <c r="O11" s="34">
        <v>7603990.3600000003</v>
      </c>
      <c r="P11" s="16">
        <f t="shared" si="93"/>
        <v>0.26446651306181929</v>
      </c>
      <c r="Q11" s="16">
        <f t="shared" si="116"/>
        <v>1.3219927254089785</v>
      </c>
      <c r="R11" s="34">
        <f>SUM(R12:R17)</f>
        <v>2788969.24</v>
      </c>
      <c r="S11" s="34">
        <f>SUM(S12:S17)</f>
        <v>670094.23</v>
      </c>
      <c r="T11" s="34">
        <v>619730.21</v>
      </c>
      <c r="U11" s="16">
        <f t="shared" si="94"/>
        <v>0.24026590913566329</v>
      </c>
      <c r="V11" s="16">
        <f t="shared" si="117"/>
        <v>1.081267653548792</v>
      </c>
      <c r="W11" s="34">
        <f>SUM(W12:W17)</f>
        <v>0</v>
      </c>
      <c r="X11" s="34">
        <f>SUM(X12:X17)</f>
        <v>0</v>
      </c>
      <c r="Y11" s="16"/>
      <c r="Z11" s="16" t="str">
        <f t="shared" si="95"/>
        <v xml:space="preserve"> </v>
      </c>
      <c r="AA11" s="16" t="str">
        <f t="shared" si="118"/>
        <v xml:space="preserve"> </v>
      </c>
      <c r="AB11" s="34">
        <f>SUM(AB12:AB17)</f>
        <v>17000</v>
      </c>
      <c r="AC11" s="34">
        <f>SUM(AC12:AC17)</f>
        <v>22063.800000000003</v>
      </c>
      <c r="AD11" s="34">
        <v>18122.38</v>
      </c>
      <c r="AE11" s="16">
        <f t="shared" si="96"/>
        <v>1.2978705882352943</v>
      </c>
      <c r="AF11" s="16">
        <f t="shared" si="119"/>
        <v>1.2174890935958744</v>
      </c>
      <c r="AG11" s="34">
        <f>SUM(AG12:AG17)</f>
        <v>1421000</v>
      </c>
      <c r="AH11" s="34">
        <f>SUM(AH12:AH17)</f>
        <v>28175.03</v>
      </c>
      <c r="AI11" s="34">
        <v>93550.64</v>
      </c>
      <c r="AJ11" s="16">
        <f t="shared" si="97"/>
        <v>1.9827607318789586E-2</v>
      </c>
      <c r="AK11" s="16">
        <f t="shared" si="120"/>
        <v>0.30117410206921086</v>
      </c>
      <c r="AL11" s="34">
        <f>SUM(AL12:AL17)</f>
        <v>4496000</v>
      </c>
      <c r="AM11" s="34">
        <f>SUM(AM12:AM17)</f>
        <v>519133.83</v>
      </c>
      <c r="AN11" s="34">
        <v>576503.68999999994</v>
      </c>
      <c r="AO11" s="16">
        <f t="shared" si="98"/>
        <v>0.11546570951957295</v>
      </c>
      <c r="AP11" s="16">
        <f t="shared" si="121"/>
        <v>0.9004865693053935</v>
      </c>
      <c r="AQ11" s="34">
        <f>SUM(AQ12:AQ17)</f>
        <v>0</v>
      </c>
      <c r="AR11" s="34">
        <f>SUM(AR12:AR17)</f>
        <v>0</v>
      </c>
      <c r="AS11" s="34">
        <v>0</v>
      </c>
      <c r="AT11" s="16" t="str">
        <f t="shared" si="99"/>
        <v xml:space="preserve"> </v>
      </c>
      <c r="AU11" s="16" t="str">
        <f t="shared" si="122"/>
        <v xml:space="preserve"> </v>
      </c>
      <c r="AV11" s="34">
        <f>SUM(AV12:AV17)</f>
        <v>3177176.17</v>
      </c>
      <c r="AW11" s="34">
        <f>SUM(AW12:AW17)</f>
        <v>1870591.01</v>
      </c>
      <c r="AX11" s="34">
        <v>1254122.82</v>
      </c>
      <c r="AY11" s="16">
        <f t="shared" si="100"/>
        <v>0.58875898279194261</v>
      </c>
      <c r="AZ11" s="16">
        <f t="shared" si="123"/>
        <v>1.4915532834335954</v>
      </c>
      <c r="BA11" s="34">
        <f>SUM(BA12:BA17)</f>
        <v>293626</v>
      </c>
      <c r="BB11" s="34">
        <f>SUM(BB12:BB17)</f>
        <v>242170.23999999999</v>
      </c>
      <c r="BC11" s="34">
        <v>133942.13</v>
      </c>
      <c r="BD11" s="16">
        <f t="shared" si="101"/>
        <v>0.82475748060457854</v>
      </c>
      <c r="BE11" s="16">
        <f t="shared" si="124"/>
        <v>1.808021419399557</v>
      </c>
      <c r="BF11" s="34">
        <f>SUM(BF12:BF17)</f>
        <v>388518.55</v>
      </c>
      <c r="BG11" s="34">
        <f>SUM(BG12:BG17)</f>
        <v>21636.71</v>
      </c>
      <c r="BH11" s="34">
        <v>733915.96</v>
      </c>
      <c r="BI11" s="16">
        <f t="shared" si="102"/>
        <v>5.5690288147116782E-2</v>
      </c>
      <c r="BJ11" s="16">
        <f t="shared" si="125"/>
        <v>2.9481182014354887E-2</v>
      </c>
      <c r="BK11" s="34">
        <f>SUM(BK12:BK17)</f>
        <v>158979</v>
      </c>
      <c r="BL11" s="34">
        <f>SUM(BL12:BL17)</f>
        <v>31369.25</v>
      </c>
      <c r="BM11" s="34">
        <v>36518.699999999997</v>
      </c>
      <c r="BN11" s="16">
        <f t="shared" si="103"/>
        <v>0.19731694123123181</v>
      </c>
      <c r="BO11" s="16">
        <f t="shared" si="126"/>
        <v>0.85899142083370994</v>
      </c>
      <c r="BP11" s="34">
        <f>SUM(BP12:BP17)</f>
        <v>412850</v>
      </c>
      <c r="BQ11" s="34">
        <f>SUM(BQ12:BQ17)</f>
        <v>114309.02</v>
      </c>
      <c r="BR11" s="34">
        <v>124292.43</v>
      </c>
      <c r="BS11" s="16">
        <f t="shared" si="104"/>
        <v>0.27687784909773527</v>
      </c>
      <c r="BT11" s="16">
        <f t="shared" si="127"/>
        <v>0.91967805279854942</v>
      </c>
      <c r="BU11" s="34">
        <f>SUM(BU12:BU17)</f>
        <v>0</v>
      </c>
      <c r="BV11" s="34">
        <f>SUM(BV12:BV17)</f>
        <v>0</v>
      </c>
      <c r="BW11" s="34">
        <v>0</v>
      </c>
      <c r="BX11" s="16" t="str">
        <f t="shared" si="105"/>
        <v xml:space="preserve"> </v>
      </c>
      <c r="BY11" s="16" t="str">
        <f t="shared" si="128"/>
        <v xml:space="preserve"> </v>
      </c>
      <c r="BZ11" s="34">
        <f>SUM(BZ12:BZ17)</f>
        <v>35670.21</v>
      </c>
      <c r="CA11" s="34">
        <f>SUM(CA12:CA17)</f>
        <v>54670.21</v>
      </c>
      <c r="CB11" s="34">
        <v>149455.85999999999</v>
      </c>
      <c r="CC11" s="16">
        <f t="shared" si="106"/>
        <v>1.5326573631049552</v>
      </c>
      <c r="CD11" s="16">
        <f t="shared" si="129"/>
        <v>0.36579502469826208</v>
      </c>
      <c r="CE11" s="34">
        <f>SUM(CE12:CE17)</f>
        <v>0</v>
      </c>
      <c r="CF11" s="34">
        <f>SUM(CF12:CF17)</f>
        <v>0</v>
      </c>
      <c r="CG11" s="34">
        <v>0</v>
      </c>
      <c r="CH11" s="16" t="str">
        <f t="shared" si="107"/>
        <v xml:space="preserve"> </v>
      </c>
      <c r="CI11" s="16" t="str">
        <f t="shared" si="130"/>
        <v xml:space="preserve"> </v>
      </c>
      <c r="CJ11" s="34">
        <f>SUM(CJ12:CJ17)</f>
        <v>1438615.94</v>
      </c>
      <c r="CK11" s="34">
        <f>SUM(CK12:CK17)</f>
        <v>1381516.68</v>
      </c>
      <c r="CL11" s="19">
        <v>31225.68</v>
      </c>
      <c r="CM11" s="16">
        <f t="shared" si="108"/>
        <v>0.9603095875609442</v>
      </c>
      <c r="CN11" s="16" t="str">
        <f t="shared" si="131"/>
        <v>св.200</v>
      </c>
      <c r="CO11" s="34">
        <f>SUM(CO12:CO17)</f>
        <v>1438615.94</v>
      </c>
      <c r="CP11" s="34">
        <f>SUM(CP12:CP17)</f>
        <v>1381516.68</v>
      </c>
      <c r="CQ11" s="34">
        <v>31225.68</v>
      </c>
      <c r="CR11" s="16">
        <f t="shared" si="109"/>
        <v>0.9603095875609442</v>
      </c>
      <c r="CS11" s="16" t="str">
        <f t="shared" si="132"/>
        <v>св.200</v>
      </c>
      <c r="CT11" s="34">
        <f>SUM(CT12:CT17)</f>
        <v>0</v>
      </c>
      <c r="CU11" s="34">
        <f>SUM(CU12:CU17)</f>
        <v>0</v>
      </c>
      <c r="CV11" s="34">
        <v>0</v>
      </c>
      <c r="CW11" s="16" t="str">
        <f t="shared" si="133"/>
        <v xml:space="preserve"> </v>
      </c>
      <c r="CX11" s="16" t="str">
        <f t="shared" si="134"/>
        <v xml:space="preserve"> </v>
      </c>
      <c r="CY11" s="34">
        <f>SUM(CY12:CY17)</f>
        <v>0</v>
      </c>
      <c r="CZ11" s="34">
        <f>SUM(CZ12:CZ17)</f>
        <v>0</v>
      </c>
      <c r="DA11" s="34">
        <v>0</v>
      </c>
      <c r="DB11" s="16" t="str">
        <f t="shared" si="110"/>
        <v xml:space="preserve"> </v>
      </c>
      <c r="DC11" s="16" t="str">
        <f t="shared" si="135"/>
        <v xml:space="preserve"> </v>
      </c>
      <c r="DD11" s="34">
        <f>SUM(DD12:DD17)</f>
        <v>0</v>
      </c>
      <c r="DE11" s="34">
        <f>SUM(DE12:DE17)</f>
        <v>0</v>
      </c>
      <c r="DF11" s="34">
        <v>0</v>
      </c>
      <c r="DG11" s="16" t="str">
        <f t="shared" si="111"/>
        <v xml:space="preserve"> </v>
      </c>
      <c r="DH11" s="16" t="str">
        <f t="shared" si="136"/>
        <v xml:space="preserve"> </v>
      </c>
      <c r="DI11" s="34">
        <f>SUM(DI12:DI17)</f>
        <v>0</v>
      </c>
      <c r="DJ11" s="34">
        <f>SUM(DJ12:DJ17)</f>
        <v>21318.9</v>
      </c>
      <c r="DK11" s="34">
        <v>40153.279999999999</v>
      </c>
      <c r="DL11" s="16"/>
      <c r="DM11" s="16">
        <f t="shared" si="137"/>
        <v>0.53093794579172615</v>
      </c>
      <c r="DN11" s="34">
        <f>SUM(DN12:DN17)</f>
        <v>0</v>
      </c>
      <c r="DO11" s="34">
        <v>1018.78</v>
      </c>
      <c r="DP11" s="16" t="str">
        <f>IF(DN11=0," ",IF(DN11/DO11*100&gt;200,"св.200",DM11/DN11))</f>
        <v xml:space="preserve"> </v>
      </c>
      <c r="DQ11" s="34">
        <f>SUM(DQ12:DQ17)</f>
        <v>14400</v>
      </c>
      <c r="DR11" s="34">
        <f>SUM(DR12:DR17)</f>
        <v>3600</v>
      </c>
      <c r="DS11" s="34">
        <v>3600</v>
      </c>
      <c r="DT11" s="16">
        <f t="shared" si="138"/>
        <v>0.25</v>
      </c>
      <c r="DU11" s="16">
        <f t="shared" si="139"/>
        <v>1</v>
      </c>
      <c r="DV11" s="34">
        <f>SUM(DV12:DV17)</f>
        <v>434516.47</v>
      </c>
      <c r="DW11" s="34">
        <f>SUM(DW12:DW17)</f>
        <v>0</v>
      </c>
      <c r="DX11" s="34">
        <v>0</v>
      </c>
      <c r="DY11" s="16" t="str">
        <f t="shared" si="113"/>
        <v xml:space="preserve"> </v>
      </c>
      <c r="DZ11" s="16" t="str">
        <f t="shared" si="140"/>
        <v xml:space="preserve"> </v>
      </c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</row>
    <row r="12" spans="1:149" s="10" customFormat="1" ht="15.75" customHeight="1" outlineLevel="1" x14ac:dyDescent="0.25">
      <c r="A12" s="9">
        <v>5</v>
      </c>
      <c r="B12" s="5" t="s">
        <v>53</v>
      </c>
      <c r="C12" s="17">
        <f t="shared" ref="C12" si="151">H12+AV12</f>
        <v>22872973.739999998</v>
      </c>
      <c r="D12" s="17">
        <f t="shared" ref="D12" si="152">I12+AW12</f>
        <v>5351806.5799999991</v>
      </c>
      <c r="E12" s="17">
        <v>4405175.97</v>
      </c>
      <c r="F12" s="18">
        <f>IF(D12&lt;=0," ",IF(D12/C12*100&gt;200,"СВ.200",D12/C12))</f>
        <v>0.23397948342155528</v>
      </c>
      <c r="G12" s="18">
        <f t="shared" si="91"/>
        <v>1.2148905325114627</v>
      </c>
      <c r="H12" s="17">
        <f t="shared" ref="H12" si="153">M12+R12+W12+AB12+AG12+AL12+AQ12</f>
        <v>22704640.739999998</v>
      </c>
      <c r="I12" s="17">
        <f t="shared" ref="I12" si="154">N12+S12+X12+AC12+AH12+AM12+AR12</f>
        <v>5092683.4499999993</v>
      </c>
      <c r="J12" s="17">
        <v>4285035.0999999996</v>
      </c>
      <c r="K12" s="18">
        <f t="shared" si="92"/>
        <v>0.22430143283562035</v>
      </c>
      <c r="L12" s="18">
        <f t="shared" si="145"/>
        <v>1.1884811515312907</v>
      </c>
      <c r="M12" s="17">
        <v>20200940.739999998</v>
      </c>
      <c r="N12" s="17">
        <v>4653493.0199999996</v>
      </c>
      <c r="O12" s="17">
        <v>3848794.5</v>
      </c>
      <c r="P12" s="18">
        <f t="shared" si="93"/>
        <v>0.23036021341251656</v>
      </c>
      <c r="Q12" s="18">
        <f t="shared" si="116"/>
        <v>1.20907806847053</v>
      </c>
      <c r="R12" s="17">
        <v>981700</v>
      </c>
      <c r="S12" s="17">
        <v>235873.13</v>
      </c>
      <c r="T12" s="17">
        <v>209085.78</v>
      </c>
      <c r="U12" s="18">
        <f t="shared" si="94"/>
        <v>0.24027007232352043</v>
      </c>
      <c r="V12" s="18">
        <f t="shared" si="117"/>
        <v>1.1281165557982948</v>
      </c>
      <c r="W12" s="17"/>
      <c r="X12" s="17"/>
      <c r="Y12" s="64"/>
      <c r="Z12" s="18" t="str">
        <f t="shared" si="95"/>
        <v xml:space="preserve"> </v>
      </c>
      <c r="AA12" s="18" t="str">
        <f t="shared" si="118"/>
        <v xml:space="preserve"> </v>
      </c>
      <c r="AB12" s="17"/>
      <c r="AC12" s="17"/>
      <c r="AD12" s="17">
        <v>641</v>
      </c>
      <c r="AE12" s="18" t="str">
        <f t="shared" si="96"/>
        <v xml:space="preserve"> </v>
      </c>
      <c r="AF12" s="18">
        <f t="shared" si="119"/>
        <v>0</v>
      </c>
      <c r="AG12" s="17">
        <v>307000</v>
      </c>
      <c r="AH12" s="17">
        <v>-17471.36</v>
      </c>
      <c r="AI12" s="17">
        <v>15290.97</v>
      </c>
      <c r="AJ12" s="18" t="str">
        <f t="shared" si="97"/>
        <v xml:space="preserve"> </v>
      </c>
      <c r="AK12" s="18">
        <f t="shared" si="120"/>
        <v>-1.1425933083381892</v>
      </c>
      <c r="AL12" s="17">
        <v>1215000</v>
      </c>
      <c r="AM12" s="17">
        <v>220788.66</v>
      </c>
      <c r="AN12" s="17">
        <v>211222.85</v>
      </c>
      <c r="AO12" s="18">
        <f t="shared" si="98"/>
        <v>0.18171906172839505</v>
      </c>
      <c r="AP12" s="18">
        <f t="shared" si="121"/>
        <v>1.0452877612436344</v>
      </c>
      <c r="AQ12" s="17"/>
      <c r="AR12" s="17"/>
      <c r="AS12" s="17"/>
      <c r="AT12" s="18" t="str">
        <f t="shared" si="99"/>
        <v xml:space="preserve"> </v>
      </c>
      <c r="AU12" s="18" t="str">
        <f t="shared" si="122"/>
        <v xml:space="preserve"> </v>
      </c>
      <c r="AV12" s="17">
        <f t="shared" ref="AV12" si="155">BA12+BF12+BK12+BP12+BU12+BZ12+CE12+CJ12+CY12+DD12+DI12+DQ12+DV12</f>
        <v>168333</v>
      </c>
      <c r="AW12" s="17">
        <f t="shared" ref="AW12" si="156">BB12+BG12+BL12+BQ12+BV12+CA12+CF12+CK12+CZ12+DE12+DJ12+DN12+DR12+DW12</f>
        <v>259123.12999999998</v>
      </c>
      <c r="AX12" s="17">
        <v>120140.87000000001</v>
      </c>
      <c r="AY12" s="18">
        <f t="shared" si="100"/>
        <v>1.5393483749472769</v>
      </c>
      <c r="AZ12" s="18" t="str">
        <f t="shared" si="123"/>
        <v>св.200</v>
      </c>
      <c r="BA12" s="17">
        <v>10000</v>
      </c>
      <c r="BB12" s="17">
        <v>164671.16</v>
      </c>
      <c r="BC12" s="17">
        <v>2881.38</v>
      </c>
      <c r="BD12" s="18" t="str">
        <f t="shared" si="101"/>
        <v>СВ.200</v>
      </c>
      <c r="BE12" s="18" t="str">
        <f t="shared" si="124"/>
        <v>св.200</v>
      </c>
      <c r="BF12" s="17"/>
      <c r="BG12" s="17"/>
      <c r="BH12" s="17"/>
      <c r="BI12" s="18" t="str">
        <f t="shared" si="102"/>
        <v xml:space="preserve"> </v>
      </c>
      <c r="BJ12" s="18" t="str">
        <f t="shared" si="125"/>
        <v xml:space="preserve"> </v>
      </c>
      <c r="BK12" s="17">
        <v>123333</v>
      </c>
      <c r="BL12" s="17">
        <v>28083.89</v>
      </c>
      <c r="BM12" s="17">
        <v>33233.339999999997</v>
      </c>
      <c r="BN12" s="18">
        <f t="shared" si="103"/>
        <v>0.22770783164278821</v>
      </c>
      <c r="BO12" s="18">
        <f t="shared" si="126"/>
        <v>0.84505168604780623</v>
      </c>
      <c r="BP12" s="17"/>
      <c r="BQ12" s="17"/>
      <c r="BR12" s="17"/>
      <c r="BS12" s="18" t="str">
        <f t="shared" si="104"/>
        <v xml:space="preserve"> </v>
      </c>
      <c r="BT12" s="18" t="str">
        <f t="shared" si="127"/>
        <v xml:space="preserve"> </v>
      </c>
      <c r="BU12" s="17"/>
      <c r="BV12" s="17"/>
      <c r="BW12" s="17"/>
      <c r="BX12" s="18" t="str">
        <f t="shared" si="105"/>
        <v xml:space="preserve"> </v>
      </c>
      <c r="BY12" s="18" t="str">
        <f t="shared" si="128"/>
        <v xml:space="preserve"> </v>
      </c>
      <c r="BZ12" s="17"/>
      <c r="CA12" s="17">
        <v>42000</v>
      </c>
      <c r="CB12" s="17">
        <v>80445.600000000006</v>
      </c>
      <c r="CC12" s="18"/>
      <c r="CD12" s="18">
        <f t="shared" si="129"/>
        <v>0.52209194785047286</v>
      </c>
      <c r="CE12" s="17"/>
      <c r="CF12" s="17"/>
      <c r="CG12" s="17"/>
      <c r="CH12" s="18" t="str">
        <f t="shared" si="107"/>
        <v xml:space="preserve"> </v>
      </c>
      <c r="CI12" s="18" t="str">
        <f t="shared" si="130"/>
        <v xml:space="preserve"> </v>
      </c>
      <c r="CJ12" s="17">
        <f t="shared" ref="CJ12" si="157">CO12+CT12</f>
        <v>35000</v>
      </c>
      <c r="CK12" s="17">
        <f t="shared" ref="CK12" si="158">CP12+CU12</f>
        <v>3049.18</v>
      </c>
      <c r="CL12" s="17">
        <v>1580.55</v>
      </c>
      <c r="CM12" s="18">
        <f t="shared" si="108"/>
        <v>8.711942857142857E-2</v>
      </c>
      <c r="CN12" s="18">
        <f t="shared" si="131"/>
        <v>1.92918920628895</v>
      </c>
      <c r="CO12" s="17">
        <v>35000</v>
      </c>
      <c r="CP12" s="17">
        <v>3049.18</v>
      </c>
      <c r="CQ12" s="17">
        <v>1580.55</v>
      </c>
      <c r="CR12" s="18">
        <f t="shared" si="109"/>
        <v>8.711942857142857E-2</v>
      </c>
      <c r="CS12" s="18">
        <f t="shared" si="132"/>
        <v>1.92918920628895</v>
      </c>
      <c r="CT12" s="17"/>
      <c r="CU12" s="17"/>
      <c r="CV12" s="17"/>
      <c r="CW12" s="18" t="str">
        <f t="shared" si="133"/>
        <v xml:space="preserve"> </v>
      </c>
      <c r="CX12" s="18" t="str">
        <f t="shared" si="134"/>
        <v xml:space="preserve"> </v>
      </c>
      <c r="CY12" s="17"/>
      <c r="CZ12" s="17"/>
      <c r="DA12" s="17"/>
      <c r="DB12" s="18" t="str">
        <f t="shared" si="110"/>
        <v xml:space="preserve"> </v>
      </c>
      <c r="DC12" s="18" t="str">
        <f t="shared" si="135"/>
        <v xml:space="preserve"> </v>
      </c>
      <c r="DD12" s="17"/>
      <c r="DE12" s="17"/>
      <c r="DF12" s="17"/>
      <c r="DG12" s="18" t="str">
        <f t="shared" si="111"/>
        <v xml:space="preserve"> </v>
      </c>
      <c r="DH12" s="18" t="str">
        <f t="shared" si="136"/>
        <v xml:space="preserve"> </v>
      </c>
      <c r="DI12" s="17"/>
      <c r="DJ12" s="17">
        <v>21318.9</v>
      </c>
      <c r="DK12" s="17">
        <v>2000</v>
      </c>
      <c r="DL12" s="18"/>
      <c r="DM12" s="18" t="str">
        <f t="shared" si="137"/>
        <v>св.200</v>
      </c>
      <c r="DN12" s="17"/>
      <c r="DO12" s="17"/>
      <c r="DP12" s="18" t="str">
        <f t="shared" si="149"/>
        <v xml:space="preserve"> </v>
      </c>
      <c r="DQ12" s="17"/>
      <c r="DR12" s="17"/>
      <c r="DS12" s="17"/>
      <c r="DT12" s="18" t="str">
        <f t="shared" si="138"/>
        <v xml:space="preserve"> </v>
      </c>
      <c r="DU12" s="18" t="str">
        <f t="shared" si="139"/>
        <v xml:space="preserve"> </v>
      </c>
      <c r="DV12" s="17"/>
      <c r="DW12" s="17"/>
      <c r="DX12" s="17"/>
      <c r="DY12" s="18" t="str">
        <f t="shared" si="113"/>
        <v xml:space="preserve"> </v>
      </c>
      <c r="DZ12" s="18" t="str">
        <f t="shared" si="140"/>
        <v xml:space="preserve"> </v>
      </c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</row>
    <row r="13" spans="1:149" s="10" customFormat="1" ht="15.75" customHeight="1" outlineLevel="1" x14ac:dyDescent="0.25">
      <c r="A13" s="9">
        <v>6</v>
      </c>
      <c r="B13" s="5" t="s">
        <v>87</v>
      </c>
      <c r="C13" s="17">
        <f t="shared" ref="C13:C17" si="159">H13+AV13</f>
        <v>6810108.7599999998</v>
      </c>
      <c r="D13" s="17">
        <f t="shared" ref="D13:D17" si="160">I13+AW13</f>
        <v>833046.24</v>
      </c>
      <c r="E13" s="17">
        <v>865772.46</v>
      </c>
      <c r="F13" s="18">
        <f>IF(D13&lt;=0," ",IF(D13/C13*100&gt;200,"СВ.200",D13/C13))</f>
        <v>0.12232495388223433</v>
      </c>
      <c r="G13" s="18">
        <f t="shared" si="91"/>
        <v>0.96219997573034377</v>
      </c>
      <c r="H13" s="17">
        <f t="shared" ref="H13:H17" si="161">M13+R13+W13+AB13+AG13+AL13+AQ13</f>
        <v>6597708.7599999998</v>
      </c>
      <c r="I13" s="17">
        <f t="shared" ref="I13:I17" si="162">N13+S13+X13+AC13+AH13+AM13+AR13</f>
        <v>800396.47</v>
      </c>
      <c r="J13" s="17">
        <v>798338.17999999993</v>
      </c>
      <c r="K13" s="18">
        <f t="shared" si="92"/>
        <v>0.12131430760517535</v>
      </c>
      <c r="L13" s="18">
        <f t="shared" si="145"/>
        <v>1.0025782181681453</v>
      </c>
      <c r="M13" s="17">
        <v>4738139.5199999996</v>
      </c>
      <c r="N13" s="17">
        <v>524743.92000000004</v>
      </c>
      <c r="O13" s="17">
        <v>536241.6</v>
      </c>
      <c r="P13" s="18">
        <f t="shared" si="93"/>
        <v>0.11074893801354337</v>
      </c>
      <c r="Q13" s="18">
        <f t="shared" si="116"/>
        <v>0.97855876903246608</v>
      </c>
      <c r="R13" s="17">
        <v>851569.24</v>
      </c>
      <c r="S13" s="17">
        <v>204602.13</v>
      </c>
      <c r="T13" s="17">
        <v>193195.22</v>
      </c>
      <c r="U13" s="18">
        <f t="shared" si="94"/>
        <v>0.24026481980490513</v>
      </c>
      <c r="V13" s="18">
        <f t="shared" si="117"/>
        <v>1.0590434380312308</v>
      </c>
      <c r="W13" s="17"/>
      <c r="X13" s="17"/>
      <c r="Y13" s="64"/>
      <c r="Z13" s="18" t="str">
        <f t="shared" si="95"/>
        <v xml:space="preserve"> </v>
      </c>
      <c r="AA13" s="18" t="str">
        <f t="shared" si="118"/>
        <v xml:space="preserve"> </v>
      </c>
      <c r="AB13" s="17"/>
      <c r="AC13" s="17">
        <v>519</v>
      </c>
      <c r="AD13" s="17">
        <v>408.5</v>
      </c>
      <c r="AE13" s="18"/>
      <c r="AF13" s="18">
        <f t="shared" si="119"/>
        <v>1.2705018359853122</v>
      </c>
      <c r="AG13" s="17">
        <v>195000</v>
      </c>
      <c r="AH13" s="17">
        <v>11422.58</v>
      </c>
      <c r="AI13" s="17">
        <v>12454.51</v>
      </c>
      <c r="AJ13" s="18">
        <f t="shared" si="97"/>
        <v>5.8577333333333335E-2</v>
      </c>
      <c r="AK13" s="18">
        <f t="shared" si="120"/>
        <v>0.91714407070209902</v>
      </c>
      <c r="AL13" s="17">
        <v>813000</v>
      </c>
      <c r="AM13" s="17">
        <v>59108.84</v>
      </c>
      <c r="AN13" s="17">
        <v>56038.35</v>
      </c>
      <c r="AO13" s="18">
        <f t="shared" si="98"/>
        <v>7.2704600246002463E-2</v>
      </c>
      <c r="AP13" s="18">
        <f t="shared" si="121"/>
        <v>1.0547926553868912</v>
      </c>
      <c r="AQ13" s="17"/>
      <c r="AR13" s="17"/>
      <c r="AS13" s="17"/>
      <c r="AT13" s="18" t="str">
        <f t="shared" si="99"/>
        <v xml:space="preserve"> </v>
      </c>
      <c r="AU13" s="18" t="str">
        <f t="shared" si="122"/>
        <v xml:space="preserve"> </v>
      </c>
      <c r="AV13" s="17">
        <f t="shared" ref="AV13:AV17" si="163">BA13+BF13+BK13+BP13+BU13+BZ13+CE13+CJ13+CY13+DD13+DI13+DQ13+DV13</f>
        <v>212400</v>
      </c>
      <c r="AW13" s="17">
        <f t="shared" ref="AW13:AW17" si="164">BB13+BG13+BL13+BQ13+BV13+CA13+CF13+CK13+CZ13+DE13+DJ13+DN13+DR13+DW13</f>
        <v>32649.77</v>
      </c>
      <c r="AX13" s="17">
        <v>67434.28</v>
      </c>
      <c r="AY13" s="18">
        <f t="shared" si="100"/>
        <v>0.15371831450094162</v>
      </c>
      <c r="AZ13" s="18">
        <f t="shared" si="123"/>
        <v>0.48417170020944839</v>
      </c>
      <c r="BA13" s="17">
        <v>17000</v>
      </c>
      <c r="BB13" s="17">
        <v>226.69</v>
      </c>
      <c r="BC13" s="17">
        <v>2381.16</v>
      </c>
      <c r="BD13" s="18">
        <f t="shared" si="101"/>
        <v>1.3334705882352941E-2</v>
      </c>
      <c r="BE13" s="18">
        <f t="shared" si="124"/>
        <v>9.5201498429336964E-2</v>
      </c>
      <c r="BF13" s="17"/>
      <c r="BG13" s="17"/>
      <c r="BH13" s="17"/>
      <c r="BI13" s="18" t="str">
        <f t="shared" si="102"/>
        <v xml:space="preserve"> </v>
      </c>
      <c r="BJ13" s="18" t="str">
        <f t="shared" si="125"/>
        <v xml:space="preserve"> </v>
      </c>
      <c r="BK13" s="17"/>
      <c r="BL13" s="17"/>
      <c r="BM13" s="17"/>
      <c r="BN13" s="18" t="str">
        <f t="shared" si="103"/>
        <v xml:space="preserve"> </v>
      </c>
      <c r="BO13" s="18" t="str">
        <f t="shared" si="126"/>
        <v xml:space="preserve"> </v>
      </c>
      <c r="BP13" s="17">
        <v>132000</v>
      </c>
      <c r="BQ13" s="17">
        <v>27971.52</v>
      </c>
      <c r="BR13" s="17">
        <v>32954.93</v>
      </c>
      <c r="BS13" s="18">
        <f t="shared" si="104"/>
        <v>0.21190545454545454</v>
      </c>
      <c r="BT13" s="18">
        <f t="shared" si="127"/>
        <v>0.84878104732736503</v>
      </c>
      <c r="BU13" s="17"/>
      <c r="BV13" s="17"/>
      <c r="BW13" s="17"/>
      <c r="BX13" s="18" t="str">
        <f t="shared" si="105"/>
        <v xml:space="preserve"> </v>
      </c>
      <c r="BY13" s="18" t="str">
        <f t="shared" si="128"/>
        <v xml:space="preserve"> </v>
      </c>
      <c r="BZ13" s="17">
        <v>23000</v>
      </c>
      <c r="CA13" s="17"/>
      <c r="CB13" s="17"/>
      <c r="CC13" s="18" t="str">
        <f t="shared" si="106"/>
        <v xml:space="preserve"> </v>
      </c>
      <c r="CD13" s="18" t="str">
        <f t="shared" si="129"/>
        <v xml:space="preserve"> </v>
      </c>
      <c r="CE13" s="17"/>
      <c r="CF13" s="17"/>
      <c r="CG13" s="17"/>
      <c r="CH13" s="18" t="str">
        <f t="shared" si="107"/>
        <v xml:space="preserve"> </v>
      </c>
      <c r="CI13" s="18" t="str">
        <f t="shared" si="130"/>
        <v xml:space="preserve"> </v>
      </c>
      <c r="CJ13" s="17">
        <f t="shared" ref="CJ13:CJ17" si="165">CO13+CT13</f>
        <v>26000</v>
      </c>
      <c r="CK13" s="17">
        <f t="shared" ref="CK13:CK17" si="166">CP13+CU13</f>
        <v>851.56</v>
      </c>
      <c r="CL13" s="17">
        <v>28498.19</v>
      </c>
      <c r="CM13" s="18">
        <f t="shared" si="108"/>
        <v>3.2752307692307692E-2</v>
      </c>
      <c r="CN13" s="18">
        <f t="shared" si="131"/>
        <v>2.9881195963673481E-2</v>
      </c>
      <c r="CO13" s="17">
        <v>26000</v>
      </c>
      <c r="CP13" s="17">
        <v>851.56</v>
      </c>
      <c r="CQ13" s="17">
        <v>28498.19</v>
      </c>
      <c r="CR13" s="18">
        <f t="shared" si="109"/>
        <v>3.2752307692307692E-2</v>
      </c>
      <c r="CS13" s="18">
        <f t="shared" si="132"/>
        <v>2.9881195963673481E-2</v>
      </c>
      <c r="CT13" s="17"/>
      <c r="CU13" s="17"/>
      <c r="CV13" s="17"/>
      <c r="CW13" s="18" t="str">
        <f t="shared" si="133"/>
        <v xml:space="preserve"> </v>
      </c>
      <c r="CX13" s="18" t="str">
        <f t="shared" si="134"/>
        <v xml:space="preserve"> </v>
      </c>
      <c r="CY13" s="17"/>
      <c r="CZ13" s="17"/>
      <c r="DA13" s="17"/>
      <c r="DB13" s="18" t="str">
        <f t="shared" si="110"/>
        <v xml:space="preserve"> </v>
      </c>
      <c r="DC13" s="18" t="str">
        <f t="shared" si="135"/>
        <v xml:space="preserve"> </v>
      </c>
      <c r="DD13" s="17"/>
      <c r="DE13" s="17"/>
      <c r="DF13" s="17"/>
      <c r="DG13" s="18" t="str">
        <f t="shared" si="111"/>
        <v xml:space="preserve"> </v>
      </c>
      <c r="DH13" s="18" t="str">
        <f t="shared" si="136"/>
        <v xml:space="preserve"> </v>
      </c>
      <c r="DI13" s="17"/>
      <c r="DJ13" s="17"/>
      <c r="DK13" s="17"/>
      <c r="DL13" s="18" t="str">
        <f t="shared" si="112"/>
        <v xml:space="preserve"> </v>
      </c>
      <c r="DM13" s="18" t="str">
        <f t="shared" si="137"/>
        <v xml:space="preserve"> </v>
      </c>
      <c r="DN13" s="17"/>
      <c r="DO13" s="17"/>
      <c r="DP13" s="18" t="str">
        <f t="shared" si="149"/>
        <v xml:space="preserve"> </v>
      </c>
      <c r="DQ13" s="17">
        <v>14400</v>
      </c>
      <c r="DR13" s="17">
        <v>3600</v>
      </c>
      <c r="DS13" s="17">
        <v>3600</v>
      </c>
      <c r="DT13" s="18">
        <f t="shared" si="138"/>
        <v>0.25</v>
      </c>
      <c r="DU13" s="18">
        <f t="shared" si="139"/>
        <v>1</v>
      </c>
      <c r="DV13" s="17"/>
      <c r="DW13" s="17"/>
      <c r="DX13" s="17"/>
      <c r="DY13" s="18" t="str">
        <f t="shared" si="113"/>
        <v xml:space="preserve"> </v>
      </c>
      <c r="DZ13" s="18" t="str">
        <f t="shared" si="140"/>
        <v xml:space="preserve"> </v>
      </c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</row>
    <row r="14" spans="1:149" s="10" customFormat="1" ht="15.75" customHeight="1" outlineLevel="1" x14ac:dyDescent="0.25">
      <c r="A14" s="9">
        <v>7</v>
      </c>
      <c r="B14" s="5" t="s">
        <v>70</v>
      </c>
      <c r="C14" s="17">
        <f t="shared" si="159"/>
        <v>16301315.09</v>
      </c>
      <c r="D14" s="17">
        <f t="shared" si="160"/>
        <v>6550938.5099999998</v>
      </c>
      <c r="E14" s="17">
        <v>3652312.59</v>
      </c>
      <c r="F14" s="18">
        <f>IF(D14&lt;=0," ",IF(D14/C14*100&gt;200,"СВ.200",D14/C14))</f>
        <v>0.40186564542996023</v>
      </c>
      <c r="G14" s="18">
        <f t="shared" si="91"/>
        <v>1.7936412474486474</v>
      </c>
      <c r="H14" s="17">
        <f t="shared" si="161"/>
        <v>14063700</v>
      </c>
      <c r="I14" s="17">
        <f t="shared" si="162"/>
        <v>4997189.53</v>
      </c>
      <c r="J14" s="17">
        <v>3365019.33</v>
      </c>
      <c r="K14" s="18">
        <f t="shared" si="92"/>
        <v>0.35532537881211917</v>
      </c>
      <c r="L14" s="18">
        <f t="shared" si="145"/>
        <v>1.485040363794879</v>
      </c>
      <c r="M14" s="17">
        <v>12100000</v>
      </c>
      <c r="N14" s="17">
        <v>4611358.04</v>
      </c>
      <c r="O14" s="17">
        <v>2991341.72</v>
      </c>
      <c r="P14" s="18">
        <f t="shared" si="93"/>
        <v>0.38110397024793391</v>
      </c>
      <c r="Q14" s="18">
        <f t="shared" si="116"/>
        <v>1.5415684571136192</v>
      </c>
      <c r="R14" s="17">
        <v>955700</v>
      </c>
      <c r="S14" s="17">
        <v>229618.97</v>
      </c>
      <c r="T14" s="17">
        <v>217449.21</v>
      </c>
      <c r="U14" s="18">
        <f t="shared" si="94"/>
        <v>0.24026260332740401</v>
      </c>
      <c r="V14" s="18">
        <f t="shared" si="117"/>
        <v>1.0559659885634904</v>
      </c>
      <c r="W14" s="17"/>
      <c r="X14" s="17"/>
      <c r="Y14" s="64"/>
      <c r="Z14" s="18" t="str">
        <f t="shared" si="95"/>
        <v xml:space="preserve"> </v>
      </c>
      <c r="AA14" s="18" t="str">
        <f t="shared" si="118"/>
        <v xml:space="preserve"> </v>
      </c>
      <c r="AB14" s="17"/>
      <c r="AC14" s="17">
        <v>957</v>
      </c>
      <c r="AD14" s="17"/>
      <c r="AE14" s="18"/>
      <c r="AF14" s="18" t="str">
        <f t="shared" si="119"/>
        <v xml:space="preserve"> </v>
      </c>
      <c r="AG14" s="17">
        <v>457000</v>
      </c>
      <c r="AH14" s="17">
        <v>23922.45</v>
      </c>
      <c r="AI14" s="17">
        <v>24554.959999999999</v>
      </c>
      <c r="AJ14" s="18">
        <f t="shared" si="97"/>
        <v>5.2346717724288845E-2</v>
      </c>
      <c r="AK14" s="18">
        <f t="shared" si="120"/>
        <v>0.97424104946617718</v>
      </c>
      <c r="AL14" s="17">
        <v>551000</v>
      </c>
      <c r="AM14" s="17">
        <v>131333.07</v>
      </c>
      <c r="AN14" s="17">
        <v>131673.44</v>
      </c>
      <c r="AO14" s="18">
        <f t="shared" si="98"/>
        <v>0.23835402903811254</v>
      </c>
      <c r="AP14" s="18">
        <f t="shared" si="121"/>
        <v>0.99741504437037576</v>
      </c>
      <c r="AQ14" s="17"/>
      <c r="AR14" s="17"/>
      <c r="AS14" s="17"/>
      <c r="AT14" s="18" t="str">
        <f t="shared" si="99"/>
        <v xml:space="preserve"> </v>
      </c>
      <c r="AU14" s="18" t="str">
        <f t="shared" si="122"/>
        <v xml:space="preserve"> </v>
      </c>
      <c r="AV14" s="17">
        <f t="shared" si="163"/>
        <v>2237615.09</v>
      </c>
      <c r="AW14" s="17">
        <f t="shared" si="164"/>
        <v>1553748.98</v>
      </c>
      <c r="AX14" s="17">
        <v>287293.26</v>
      </c>
      <c r="AY14" s="18">
        <f t="shared" si="100"/>
        <v>0.69437723536267359</v>
      </c>
      <c r="AZ14" s="18" t="str">
        <f t="shared" si="123"/>
        <v>св.200</v>
      </c>
      <c r="BA14" s="17">
        <v>266626</v>
      </c>
      <c r="BB14" s="17">
        <v>77272.39</v>
      </c>
      <c r="BC14" s="17">
        <v>128679.59</v>
      </c>
      <c r="BD14" s="18">
        <f t="shared" si="101"/>
        <v>0.2898156593880567</v>
      </c>
      <c r="BE14" s="18">
        <f t="shared" si="124"/>
        <v>0.60050230188019715</v>
      </c>
      <c r="BF14" s="17"/>
      <c r="BG14" s="17"/>
      <c r="BH14" s="17"/>
      <c r="BI14" s="18" t="str">
        <f t="shared" si="102"/>
        <v xml:space="preserve"> </v>
      </c>
      <c r="BJ14" s="18" t="str">
        <f t="shared" si="125"/>
        <v xml:space="preserve"> </v>
      </c>
      <c r="BK14" s="17"/>
      <c r="BL14" s="17"/>
      <c r="BM14" s="17"/>
      <c r="BN14" s="18" t="str">
        <f t="shared" si="103"/>
        <v xml:space="preserve"> </v>
      </c>
      <c r="BO14" s="18" t="str">
        <f t="shared" si="126"/>
        <v xml:space="preserve"> </v>
      </c>
      <c r="BP14" s="17">
        <v>280850</v>
      </c>
      <c r="BQ14" s="17">
        <v>86337.5</v>
      </c>
      <c r="BR14" s="17">
        <v>91337.5</v>
      </c>
      <c r="BS14" s="18">
        <f t="shared" si="104"/>
        <v>0.30741499020829627</v>
      </c>
      <c r="BT14" s="18">
        <f t="shared" si="127"/>
        <v>0.94525797180785553</v>
      </c>
      <c r="BU14" s="17"/>
      <c r="BV14" s="17"/>
      <c r="BW14" s="17"/>
      <c r="BX14" s="18" t="str">
        <f t="shared" si="105"/>
        <v xml:space="preserve"> </v>
      </c>
      <c r="BY14" s="18" t="str">
        <f t="shared" si="128"/>
        <v xml:space="preserve"> </v>
      </c>
      <c r="BZ14" s="17">
        <v>12523.15</v>
      </c>
      <c r="CA14" s="17">
        <v>12523.15</v>
      </c>
      <c r="CB14" s="17">
        <v>27975.95</v>
      </c>
      <c r="CC14" s="18">
        <f t="shared" si="106"/>
        <v>1</v>
      </c>
      <c r="CD14" s="18">
        <f t="shared" si="129"/>
        <v>0.44763984779784061</v>
      </c>
      <c r="CE14" s="17"/>
      <c r="CF14" s="17"/>
      <c r="CG14" s="17"/>
      <c r="CH14" s="18" t="str">
        <f t="shared" si="107"/>
        <v xml:space="preserve"> </v>
      </c>
      <c r="CI14" s="18" t="str">
        <f t="shared" si="130"/>
        <v xml:space="preserve"> </v>
      </c>
      <c r="CJ14" s="17">
        <f t="shared" si="165"/>
        <v>1377615.94</v>
      </c>
      <c r="CK14" s="17">
        <f t="shared" si="166"/>
        <v>1377615.94</v>
      </c>
      <c r="CL14" s="17">
        <v>1146.94</v>
      </c>
      <c r="CM14" s="18">
        <f t="shared" si="108"/>
        <v>1</v>
      </c>
      <c r="CN14" s="18" t="str">
        <f t="shared" si="131"/>
        <v>св.200</v>
      </c>
      <c r="CO14" s="17">
        <v>1377615.94</v>
      </c>
      <c r="CP14" s="17">
        <v>1377615.94</v>
      </c>
      <c r="CQ14" s="17">
        <v>1146.94</v>
      </c>
      <c r="CR14" s="18">
        <f t="shared" si="109"/>
        <v>1</v>
      </c>
      <c r="CS14" s="18" t="str">
        <f t="shared" si="132"/>
        <v>св.200</v>
      </c>
      <c r="CT14" s="17"/>
      <c r="CU14" s="17"/>
      <c r="CV14" s="17"/>
      <c r="CW14" s="18" t="str">
        <f t="shared" si="133"/>
        <v xml:space="preserve"> </v>
      </c>
      <c r="CX14" s="18" t="str">
        <f t="shared" si="134"/>
        <v xml:space="preserve"> </v>
      </c>
      <c r="CY14" s="17"/>
      <c r="CZ14" s="17"/>
      <c r="DA14" s="17"/>
      <c r="DB14" s="18" t="str">
        <f t="shared" si="110"/>
        <v xml:space="preserve"> </v>
      </c>
      <c r="DC14" s="18" t="str">
        <f t="shared" si="135"/>
        <v xml:space="preserve"> </v>
      </c>
      <c r="DD14" s="17"/>
      <c r="DE14" s="17"/>
      <c r="DF14" s="17"/>
      <c r="DG14" s="18" t="str">
        <f t="shared" si="111"/>
        <v xml:space="preserve"> </v>
      </c>
      <c r="DH14" s="18" t="str">
        <f t="shared" si="136"/>
        <v xml:space="preserve"> </v>
      </c>
      <c r="DI14" s="17"/>
      <c r="DJ14" s="17"/>
      <c r="DK14" s="17">
        <v>38153.279999999999</v>
      </c>
      <c r="DL14" s="18" t="str">
        <f t="shared" si="112"/>
        <v xml:space="preserve"> </v>
      </c>
      <c r="DM14" s="18">
        <f t="shared" si="137"/>
        <v>0</v>
      </c>
      <c r="DN14" s="17"/>
      <c r="DO14" s="17"/>
      <c r="DP14" s="18" t="str">
        <f t="shared" si="149"/>
        <v xml:space="preserve"> </v>
      </c>
      <c r="DQ14" s="17"/>
      <c r="DR14" s="17"/>
      <c r="DS14" s="17"/>
      <c r="DT14" s="18" t="str">
        <f t="shared" si="138"/>
        <v xml:space="preserve"> </v>
      </c>
      <c r="DU14" s="18" t="str">
        <f t="shared" si="139"/>
        <v xml:space="preserve"> </v>
      </c>
      <c r="DV14" s="17">
        <v>300000</v>
      </c>
      <c r="DW14" s="17"/>
      <c r="DX14" s="17"/>
      <c r="DY14" s="18" t="str">
        <f t="shared" si="113"/>
        <v xml:space="preserve"> </v>
      </c>
      <c r="DZ14" s="18" t="str">
        <f t="shared" si="140"/>
        <v xml:space="preserve"> </v>
      </c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</row>
    <row r="15" spans="1:149" s="10" customFormat="1" ht="15.75" customHeight="1" outlineLevel="1" x14ac:dyDescent="0.25">
      <c r="A15" s="9">
        <v>8</v>
      </c>
      <c r="B15" s="5" t="s">
        <v>145</v>
      </c>
      <c r="C15" s="17">
        <f t="shared" si="159"/>
        <v>1564245</v>
      </c>
      <c r="D15" s="17">
        <f t="shared" si="160"/>
        <v>108606.98999999999</v>
      </c>
      <c r="E15" s="17">
        <v>274372.61</v>
      </c>
      <c r="F15" s="18">
        <f>IF(D15&lt;=0," ",IF(D15/C15*100&gt;200,"СВ.200",D15/C15))</f>
        <v>6.9430933133876077E-2</v>
      </c>
      <c r="G15" s="18">
        <f t="shared" si="91"/>
        <v>0.3958375801432949</v>
      </c>
      <c r="H15" s="17">
        <f t="shared" si="161"/>
        <v>1256000</v>
      </c>
      <c r="I15" s="17">
        <f t="shared" si="162"/>
        <v>108606.98999999999</v>
      </c>
      <c r="J15" s="17">
        <v>135995.21</v>
      </c>
      <c r="K15" s="18">
        <f t="shared" si="92"/>
        <v>8.6470533439490432E-2</v>
      </c>
      <c r="L15" s="18">
        <f t="shared" si="145"/>
        <v>0.79860893630003582</v>
      </c>
      <c r="M15" s="17">
        <v>250000</v>
      </c>
      <c r="N15" s="17">
        <v>54007.34</v>
      </c>
      <c r="O15" s="17">
        <v>64611.74</v>
      </c>
      <c r="P15" s="18">
        <f t="shared" si="93"/>
        <v>0.21602935999999998</v>
      </c>
      <c r="Q15" s="18">
        <f t="shared" si="116"/>
        <v>0.83587502828433347</v>
      </c>
      <c r="R15" s="17"/>
      <c r="S15" s="17"/>
      <c r="T15" s="17"/>
      <c r="U15" s="18" t="str">
        <f t="shared" si="94"/>
        <v xml:space="preserve"> </v>
      </c>
      <c r="V15" s="18" t="str">
        <f t="shared" si="117"/>
        <v xml:space="preserve"> </v>
      </c>
      <c r="W15" s="17"/>
      <c r="X15" s="17"/>
      <c r="Y15" s="64"/>
      <c r="Z15" s="18" t="str">
        <f t="shared" si="95"/>
        <v xml:space="preserve"> </v>
      </c>
      <c r="AA15" s="18" t="str">
        <f t="shared" si="118"/>
        <v xml:space="preserve"> </v>
      </c>
      <c r="AB15" s="17">
        <v>10000</v>
      </c>
      <c r="AC15" s="17">
        <v>8512.2000000000007</v>
      </c>
      <c r="AD15" s="17">
        <v>8698.7999999999993</v>
      </c>
      <c r="AE15" s="18">
        <f t="shared" si="96"/>
        <v>0.85122000000000009</v>
      </c>
      <c r="AF15" s="18">
        <f t="shared" si="119"/>
        <v>0.97854876534694457</v>
      </c>
      <c r="AG15" s="17">
        <v>316000</v>
      </c>
      <c r="AH15" s="17">
        <v>3476.36</v>
      </c>
      <c r="AI15" s="17">
        <v>12327.53</v>
      </c>
      <c r="AJ15" s="18">
        <f t="shared" si="97"/>
        <v>1.100113924050633E-2</v>
      </c>
      <c r="AK15" s="18">
        <f t="shared" si="120"/>
        <v>0.2819997193273916</v>
      </c>
      <c r="AL15" s="17">
        <v>680000</v>
      </c>
      <c r="AM15" s="17">
        <v>42611.09</v>
      </c>
      <c r="AN15" s="17">
        <v>50357.14</v>
      </c>
      <c r="AO15" s="18">
        <f t="shared" si="98"/>
        <v>6.2663367647058821E-2</v>
      </c>
      <c r="AP15" s="18">
        <f t="shared" si="121"/>
        <v>0.84617772176894868</v>
      </c>
      <c r="AQ15" s="17"/>
      <c r="AR15" s="17"/>
      <c r="AS15" s="17"/>
      <c r="AT15" s="18" t="str">
        <f t="shared" si="99"/>
        <v xml:space="preserve"> </v>
      </c>
      <c r="AU15" s="18" t="str">
        <f t="shared" si="122"/>
        <v xml:space="preserve"> </v>
      </c>
      <c r="AV15" s="17">
        <f t="shared" si="163"/>
        <v>308245</v>
      </c>
      <c r="AW15" s="17">
        <f t="shared" si="164"/>
        <v>0</v>
      </c>
      <c r="AX15" s="17">
        <v>138377.4</v>
      </c>
      <c r="AY15" s="18" t="str">
        <f t="shared" si="100"/>
        <v xml:space="preserve"> </v>
      </c>
      <c r="AZ15" s="18">
        <f t="shared" si="123"/>
        <v>0</v>
      </c>
      <c r="BA15" s="17"/>
      <c r="BB15" s="17"/>
      <c r="BC15" s="17"/>
      <c r="BD15" s="18" t="str">
        <f t="shared" si="101"/>
        <v xml:space="preserve"> </v>
      </c>
      <c r="BE15" s="18" t="str">
        <f t="shared" si="124"/>
        <v xml:space="preserve"> </v>
      </c>
      <c r="BF15" s="17">
        <v>288245</v>
      </c>
      <c r="BG15" s="17"/>
      <c r="BH15" s="17">
        <v>138377.4</v>
      </c>
      <c r="BI15" s="18" t="str">
        <f t="shared" si="102"/>
        <v xml:space="preserve"> </v>
      </c>
      <c r="BJ15" s="18">
        <f t="shared" si="125"/>
        <v>0</v>
      </c>
      <c r="BK15" s="17"/>
      <c r="BL15" s="17"/>
      <c r="BM15" s="17"/>
      <c r="BN15" s="18" t="str">
        <f t="shared" si="103"/>
        <v xml:space="preserve"> </v>
      </c>
      <c r="BO15" s="18" t="str">
        <f t="shared" si="126"/>
        <v xml:space="preserve"> </v>
      </c>
      <c r="BP15" s="17"/>
      <c r="BQ15" s="17"/>
      <c r="BR15" s="17"/>
      <c r="BS15" s="18" t="str">
        <f t="shared" si="104"/>
        <v xml:space="preserve"> </v>
      </c>
      <c r="BT15" s="18" t="str">
        <f t="shared" si="127"/>
        <v xml:space="preserve"> </v>
      </c>
      <c r="BU15" s="17"/>
      <c r="BV15" s="17"/>
      <c r="BW15" s="17"/>
      <c r="BX15" s="18" t="str">
        <f t="shared" si="105"/>
        <v xml:space="preserve"> </v>
      </c>
      <c r="BY15" s="18" t="str">
        <f t="shared" si="128"/>
        <v xml:space="preserve"> </v>
      </c>
      <c r="BZ15" s="17"/>
      <c r="CA15" s="17"/>
      <c r="CB15" s="17"/>
      <c r="CC15" s="18" t="str">
        <f t="shared" si="106"/>
        <v xml:space="preserve"> </v>
      </c>
      <c r="CD15" s="18" t="str">
        <f t="shared" si="129"/>
        <v xml:space="preserve"> </v>
      </c>
      <c r="CE15" s="17"/>
      <c r="CF15" s="17"/>
      <c r="CG15" s="17"/>
      <c r="CH15" s="18" t="str">
        <f t="shared" si="107"/>
        <v xml:space="preserve"> </v>
      </c>
      <c r="CI15" s="18" t="str">
        <f t="shared" si="130"/>
        <v xml:space="preserve"> </v>
      </c>
      <c r="CJ15" s="17">
        <f t="shared" si="165"/>
        <v>0</v>
      </c>
      <c r="CK15" s="17">
        <f t="shared" si="166"/>
        <v>0</v>
      </c>
      <c r="CL15" s="17"/>
      <c r="CM15" s="18" t="str">
        <f t="shared" si="108"/>
        <v xml:space="preserve"> </v>
      </c>
      <c r="CN15" s="18" t="str">
        <f t="shared" si="131"/>
        <v xml:space="preserve"> </v>
      </c>
      <c r="CO15" s="17"/>
      <c r="CP15" s="17"/>
      <c r="CQ15" s="17"/>
      <c r="CR15" s="18" t="str">
        <f t="shared" si="109"/>
        <v xml:space="preserve"> </v>
      </c>
      <c r="CS15" s="18" t="str">
        <f t="shared" si="132"/>
        <v xml:space="preserve"> </v>
      </c>
      <c r="CT15" s="17"/>
      <c r="CU15" s="17"/>
      <c r="CV15" s="17"/>
      <c r="CW15" s="18" t="str">
        <f t="shared" si="133"/>
        <v xml:space="preserve"> </v>
      </c>
      <c r="CX15" s="18" t="str">
        <f t="shared" si="134"/>
        <v xml:space="preserve"> </v>
      </c>
      <c r="CY15" s="17"/>
      <c r="CZ15" s="17"/>
      <c r="DA15" s="17"/>
      <c r="DB15" s="18" t="str">
        <f t="shared" si="110"/>
        <v xml:space="preserve"> </v>
      </c>
      <c r="DC15" s="18" t="str">
        <f t="shared" si="135"/>
        <v xml:space="preserve"> </v>
      </c>
      <c r="DD15" s="17"/>
      <c r="DE15" s="17"/>
      <c r="DF15" s="17"/>
      <c r="DG15" s="18" t="str">
        <f t="shared" si="111"/>
        <v xml:space="preserve"> </v>
      </c>
      <c r="DH15" s="18" t="str">
        <f t="shared" si="136"/>
        <v xml:space="preserve"> </v>
      </c>
      <c r="DI15" s="17"/>
      <c r="DJ15" s="17"/>
      <c r="DK15" s="17"/>
      <c r="DL15" s="18" t="str">
        <f t="shared" si="112"/>
        <v xml:space="preserve"> </v>
      </c>
      <c r="DM15" s="18" t="str">
        <f t="shared" si="137"/>
        <v xml:space="preserve"> </v>
      </c>
      <c r="DN15" s="17"/>
      <c r="DO15" s="17"/>
      <c r="DP15" s="18" t="str">
        <f t="shared" si="149"/>
        <v xml:space="preserve"> </v>
      </c>
      <c r="DQ15" s="17"/>
      <c r="DR15" s="17"/>
      <c r="DS15" s="17"/>
      <c r="DT15" s="18" t="str">
        <f t="shared" si="138"/>
        <v xml:space="preserve"> </v>
      </c>
      <c r="DU15" s="18" t="str">
        <f t="shared" si="139"/>
        <v xml:space="preserve"> </v>
      </c>
      <c r="DV15" s="17">
        <v>20000</v>
      </c>
      <c r="DW15" s="17"/>
      <c r="DX15" s="17"/>
      <c r="DY15" s="18" t="str">
        <f t="shared" si="113"/>
        <v xml:space="preserve"> </v>
      </c>
      <c r="DZ15" s="18" t="str">
        <f t="shared" si="140"/>
        <v xml:space="preserve"> </v>
      </c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</row>
    <row r="16" spans="1:149" s="10" customFormat="1" ht="15.75" customHeight="1" outlineLevel="1" x14ac:dyDescent="0.25">
      <c r="A16" s="9">
        <v>9</v>
      </c>
      <c r="B16" s="5" t="s">
        <v>34</v>
      </c>
      <c r="C16" s="17">
        <f t="shared" si="159"/>
        <v>741537.84000000008</v>
      </c>
      <c r="D16" s="17">
        <f t="shared" si="160"/>
        <v>107258.3</v>
      </c>
      <c r="E16" s="17">
        <v>687108.38</v>
      </c>
      <c r="F16" s="18">
        <f>IF(D16&lt;=0," ",IF(D16/C16*100&gt;200,"СВ.200",D16/C16))</f>
        <v>0.14464305692073651</v>
      </c>
      <c r="G16" s="18">
        <f t="shared" si="91"/>
        <v>0.15610099239365993</v>
      </c>
      <c r="H16" s="17">
        <f t="shared" si="161"/>
        <v>659100.4</v>
      </c>
      <c r="I16" s="17">
        <f t="shared" si="162"/>
        <v>99707.94</v>
      </c>
      <c r="J16" s="17">
        <v>108441.97</v>
      </c>
      <c r="K16" s="18">
        <f t="shared" si="92"/>
        <v>0.15127883399858352</v>
      </c>
      <c r="L16" s="18">
        <f t="shared" si="145"/>
        <v>0.91945895117914223</v>
      </c>
      <c r="M16" s="17">
        <v>281100.40000000002</v>
      </c>
      <c r="N16" s="17">
        <v>67133.850000000006</v>
      </c>
      <c r="O16" s="17">
        <v>56744.58</v>
      </c>
      <c r="P16" s="18">
        <f t="shared" si="93"/>
        <v>0.23882516709332324</v>
      </c>
      <c r="Q16" s="18">
        <f t="shared" si="116"/>
        <v>1.1830883231491007</v>
      </c>
      <c r="R16" s="17"/>
      <c r="S16" s="17"/>
      <c r="T16" s="17"/>
      <c r="U16" s="18" t="str">
        <f t="shared" si="94"/>
        <v xml:space="preserve"> </v>
      </c>
      <c r="V16" s="18" t="str">
        <f t="shared" si="117"/>
        <v xml:space="preserve"> </v>
      </c>
      <c r="W16" s="17"/>
      <c r="X16" s="17"/>
      <c r="Y16" s="64"/>
      <c r="Z16" s="18" t="str">
        <f t="shared" si="95"/>
        <v xml:space="preserve"> </v>
      </c>
      <c r="AA16" s="18" t="str">
        <f t="shared" si="118"/>
        <v xml:space="preserve"> </v>
      </c>
      <c r="AB16" s="17">
        <v>5000</v>
      </c>
      <c r="AC16" s="17">
        <v>7292.7</v>
      </c>
      <c r="AD16" s="17">
        <v>2360.1</v>
      </c>
      <c r="AE16" s="18">
        <f t="shared" si="96"/>
        <v>1.4585399999999999</v>
      </c>
      <c r="AF16" s="18" t="str">
        <f t="shared" si="119"/>
        <v>св.200</v>
      </c>
      <c r="AG16" s="17">
        <v>36000</v>
      </c>
      <c r="AH16" s="17">
        <v>2163.33</v>
      </c>
      <c r="AI16" s="17">
        <v>2409.8200000000002</v>
      </c>
      <c r="AJ16" s="18">
        <f t="shared" si="97"/>
        <v>6.00925E-2</v>
      </c>
      <c r="AK16" s="18">
        <f t="shared" si="120"/>
        <v>0.89771435210928607</v>
      </c>
      <c r="AL16" s="17">
        <v>337000</v>
      </c>
      <c r="AM16" s="17">
        <v>23118.06</v>
      </c>
      <c r="AN16" s="17">
        <v>46927.47</v>
      </c>
      <c r="AO16" s="18">
        <f t="shared" si="98"/>
        <v>6.8599584569732946E-2</v>
      </c>
      <c r="AP16" s="18">
        <f t="shared" si="121"/>
        <v>0.49263384537883675</v>
      </c>
      <c r="AQ16" s="17"/>
      <c r="AR16" s="17"/>
      <c r="AS16" s="17"/>
      <c r="AT16" s="18" t="str">
        <f t="shared" si="99"/>
        <v xml:space="preserve"> </v>
      </c>
      <c r="AU16" s="18" t="str">
        <f t="shared" si="122"/>
        <v xml:space="preserve"> </v>
      </c>
      <c r="AV16" s="17">
        <f t="shared" si="163"/>
        <v>82437.440000000002</v>
      </c>
      <c r="AW16" s="17">
        <f t="shared" si="164"/>
        <v>7550.3600000000006</v>
      </c>
      <c r="AX16" s="17">
        <v>578666.41</v>
      </c>
      <c r="AY16" s="18">
        <f t="shared" si="100"/>
        <v>9.1588967342993668E-2</v>
      </c>
      <c r="AZ16" s="18">
        <f t="shared" si="123"/>
        <v>1.3047862930215702E-2</v>
      </c>
      <c r="BA16" s="17"/>
      <c r="BB16" s="17"/>
      <c r="BC16" s="17"/>
      <c r="BD16" s="18" t="str">
        <f t="shared" si="101"/>
        <v xml:space="preserve"> </v>
      </c>
      <c r="BE16" s="18" t="str">
        <f t="shared" si="124"/>
        <v xml:space="preserve"> </v>
      </c>
      <c r="BF16" s="17">
        <v>4265</v>
      </c>
      <c r="BG16" s="17">
        <v>4265</v>
      </c>
      <c r="BH16" s="17">
        <v>575381.05000000005</v>
      </c>
      <c r="BI16" s="18">
        <f t="shared" si="102"/>
        <v>1</v>
      </c>
      <c r="BJ16" s="18">
        <f t="shared" si="125"/>
        <v>7.4124790866852489E-3</v>
      </c>
      <c r="BK16" s="17">
        <v>35646</v>
      </c>
      <c r="BL16" s="17">
        <v>3285.36</v>
      </c>
      <c r="BM16" s="17">
        <v>3285.36</v>
      </c>
      <c r="BN16" s="18">
        <f t="shared" si="103"/>
        <v>9.2166301969365427E-2</v>
      </c>
      <c r="BO16" s="18">
        <f t="shared" si="126"/>
        <v>1</v>
      </c>
      <c r="BP16" s="17"/>
      <c r="BQ16" s="17"/>
      <c r="BR16" s="17"/>
      <c r="BS16" s="18" t="str">
        <f t="shared" si="104"/>
        <v xml:space="preserve"> </v>
      </c>
      <c r="BT16" s="18" t="str">
        <f t="shared" si="127"/>
        <v xml:space="preserve"> </v>
      </c>
      <c r="BU16" s="17"/>
      <c r="BV16" s="17"/>
      <c r="BW16" s="17"/>
      <c r="BX16" s="18" t="str">
        <f t="shared" si="105"/>
        <v xml:space="preserve"> </v>
      </c>
      <c r="BY16" s="18" t="str">
        <f t="shared" si="128"/>
        <v xml:space="preserve"> </v>
      </c>
      <c r="BZ16" s="17"/>
      <c r="CA16" s="17"/>
      <c r="CB16" s="17"/>
      <c r="CC16" s="18" t="str">
        <f t="shared" si="106"/>
        <v xml:space="preserve"> </v>
      </c>
      <c r="CD16" s="18" t="str">
        <f t="shared" si="129"/>
        <v xml:space="preserve"> </v>
      </c>
      <c r="CE16" s="17"/>
      <c r="CF16" s="17"/>
      <c r="CG16" s="17"/>
      <c r="CH16" s="18" t="str">
        <f t="shared" si="107"/>
        <v xml:space="preserve"> </v>
      </c>
      <c r="CI16" s="18" t="str">
        <f t="shared" si="130"/>
        <v xml:space="preserve"> </v>
      </c>
      <c r="CJ16" s="17">
        <f t="shared" si="165"/>
        <v>0</v>
      </c>
      <c r="CK16" s="17">
        <f t="shared" si="166"/>
        <v>0</v>
      </c>
      <c r="CL16" s="17"/>
      <c r="CM16" s="18" t="str">
        <f t="shared" si="108"/>
        <v xml:space="preserve"> </v>
      </c>
      <c r="CN16" s="18" t="str">
        <f t="shared" si="131"/>
        <v xml:space="preserve"> </v>
      </c>
      <c r="CO16" s="17"/>
      <c r="CP16" s="17"/>
      <c r="CQ16" s="17"/>
      <c r="CR16" s="18" t="str">
        <f t="shared" si="109"/>
        <v xml:space="preserve"> </v>
      </c>
      <c r="CS16" s="18" t="str">
        <f t="shared" si="132"/>
        <v xml:space="preserve"> </v>
      </c>
      <c r="CT16" s="17"/>
      <c r="CU16" s="17"/>
      <c r="CV16" s="17"/>
      <c r="CW16" s="18" t="str">
        <f t="shared" si="133"/>
        <v xml:space="preserve"> </v>
      </c>
      <c r="CX16" s="18" t="str">
        <f t="shared" si="134"/>
        <v xml:space="preserve"> </v>
      </c>
      <c r="CY16" s="17"/>
      <c r="CZ16" s="17"/>
      <c r="DA16" s="17"/>
      <c r="DB16" s="18" t="str">
        <f t="shared" si="110"/>
        <v xml:space="preserve"> </v>
      </c>
      <c r="DC16" s="18" t="str">
        <f t="shared" si="135"/>
        <v xml:space="preserve"> </v>
      </c>
      <c r="DD16" s="17"/>
      <c r="DE16" s="17"/>
      <c r="DF16" s="17"/>
      <c r="DG16" s="18" t="str">
        <f t="shared" si="111"/>
        <v xml:space="preserve"> </v>
      </c>
      <c r="DH16" s="18" t="str">
        <f t="shared" si="136"/>
        <v xml:space="preserve"> </v>
      </c>
      <c r="DI16" s="17"/>
      <c r="DJ16" s="17"/>
      <c r="DK16" s="17"/>
      <c r="DL16" s="18" t="str">
        <f t="shared" si="112"/>
        <v xml:space="preserve"> </v>
      </c>
      <c r="DM16" s="18" t="str">
        <f t="shared" si="137"/>
        <v xml:space="preserve"> </v>
      </c>
      <c r="DN16" s="17"/>
      <c r="DO16" s="17"/>
      <c r="DP16" s="18" t="str">
        <f t="shared" si="149"/>
        <v xml:space="preserve"> </v>
      </c>
      <c r="DQ16" s="17"/>
      <c r="DR16" s="17"/>
      <c r="DS16" s="17"/>
      <c r="DT16" s="18" t="str">
        <f t="shared" si="138"/>
        <v xml:space="preserve"> </v>
      </c>
      <c r="DU16" s="18" t="str">
        <f t="shared" si="139"/>
        <v xml:space="preserve"> </v>
      </c>
      <c r="DV16" s="17">
        <v>42526.44</v>
      </c>
      <c r="DW16" s="17"/>
      <c r="DX16" s="17"/>
      <c r="DY16" s="18" t="str">
        <f t="shared" si="113"/>
        <v xml:space="preserve"> </v>
      </c>
      <c r="DZ16" s="18" t="str">
        <f t="shared" si="140"/>
        <v xml:space="preserve"> </v>
      </c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</row>
    <row r="17" spans="1:149" s="10" customFormat="1" ht="15.75" customHeight="1" outlineLevel="1" x14ac:dyDescent="0.25">
      <c r="A17" s="9">
        <v>10</v>
      </c>
      <c r="B17" s="5" t="s">
        <v>79</v>
      </c>
      <c r="C17" s="17">
        <f t="shared" si="159"/>
        <v>1620145.6400000001</v>
      </c>
      <c r="D17" s="17">
        <f t="shared" si="160"/>
        <v>210821.22</v>
      </c>
      <c r="E17" s="17">
        <v>281278.09000000003</v>
      </c>
      <c r="F17" s="18">
        <f>IF(D17&lt;=0," ",IF(D17/C17*100&gt;200,"СВ.200",D17/C17))</f>
        <v>0.13012485717024797</v>
      </c>
      <c r="G17" s="18">
        <f t="shared" si="91"/>
        <v>0.74951170210235707</v>
      </c>
      <c r="H17" s="17">
        <f t="shared" si="161"/>
        <v>1452000</v>
      </c>
      <c r="I17" s="17">
        <f t="shared" si="162"/>
        <v>193302.45</v>
      </c>
      <c r="J17" s="17">
        <v>219067.49</v>
      </c>
      <c r="K17" s="18">
        <f t="shared" si="92"/>
        <v>0.13312840909090909</v>
      </c>
      <c r="L17" s="18">
        <f t="shared" si="145"/>
        <v>0.88238766053329054</v>
      </c>
      <c r="M17" s="17">
        <v>440000</v>
      </c>
      <c r="N17" s="17">
        <v>141683.76999999999</v>
      </c>
      <c r="O17" s="17">
        <v>106256.22</v>
      </c>
      <c r="P17" s="18">
        <f t="shared" si="93"/>
        <v>0.32200856818181817</v>
      </c>
      <c r="Q17" s="18">
        <f t="shared" si="116"/>
        <v>1.3334162461265795</v>
      </c>
      <c r="R17" s="17"/>
      <c r="S17" s="17"/>
      <c r="T17" s="17"/>
      <c r="U17" s="18" t="str">
        <f t="shared" si="94"/>
        <v xml:space="preserve"> </v>
      </c>
      <c r="V17" s="18" t="str">
        <f t="shared" si="117"/>
        <v xml:space="preserve"> </v>
      </c>
      <c r="W17" s="17"/>
      <c r="X17" s="17"/>
      <c r="Y17" s="64"/>
      <c r="Z17" s="18" t="str">
        <f t="shared" si="95"/>
        <v xml:space="preserve"> </v>
      </c>
      <c r="AA17" s="18" t="str">
        <f t="shared" si="118"/>
        <v xml:space="preserve"> </v>
      </c>
      <c r="AB17" s="17">
        <v>2000</v>
      </c>
      <c r="AC17" s="17">
        <v>4782.8999999999996</v>
      </c>
      <c r="AD17" s="17">
        <v>6013.98</v>
      </c>
      <c r="AE17" s="18" t="str">
        <f t="shared" si="96"/>
        <v>СВ.200</v>
      </c>
      <c r="AF17" s="18">
        <f t="shared" si="119"/>
        <v>0.79529695808765577</v>
      </c>
      <c r="AG17" s="17">
        <v>110000</v>
      </c>
      <c r="AH17" s="17">
        <v>4661.67</v>
      </c>
      <c r="AI17" s="17">
        <v>26512.85</v>
      </c>
      <c r="AJ17" s="18">
        <f t="shared" si="97"/>
        <v>4.2378818181818184E-2</v>
      </c>
      <c r="AK17" s="18">
        <f t="shared" si="120"/>
        <v>0.17582681605334774</v>
      </c>
      <c r="AL17" s="17">
        <v>900000</v>
      </c>
      <c r="AM17" s="17">
        <v>42174.11</v>
      </c>
      <c r="AN17" s="17">
        <v>80284.44</v>
      </c>
      <c r="AO17" s="18">
        <f t="shared" si="98"/>
        <v>4.6860122222222224E-2</v>
      </c>
      <c r="AP17" s="18">
        <f t="shared" si="121"/>
        <v>0.52530864013001777</v>
      </c>
      <c r="AQ17" s="17"/>
      <c r="AR17" s="17"/>
      <c r="AS17" s="17"/>
      <c r="AT17" s="18" t="str">
        <f t="shared" si="99"/>
        <v xml:space="preserve"> </v>
      </c>
      <c r="AU17" s="18" t="str">
        <f t="shared" si="122"/>
        <v xml:space="preserve"> </v>
      </c>
      <c r="AV17" s="17">
        <f t="shared" si="163"/>
        <v>168145.64</v>
      </c>
      <c r="AW17" s="17">
        <f t="shared" si="164"/>
        <v>17518.77</v>
      </c>
      <c r="AX17" s="17">
        <v>62210.599999999991</v>
      </c>
      <c r="AY17" s="18">
        <f t="shared" si="100"/>
        <v>0.10418807172163369</v>
      </c>
      <c r="AZ17" s="18">
        <f t="shared" si="123"/>
        <v>0.28160426036720437</v>
      </c>
      <c r="BA17" s="17"/>
      <c r="BB17" s="17"/>
      <c r="BC17" s="17"/>
      <c r="BD17" s="18" t="str">
        <f t="shared" si="101"/>
        <v xml:space="preserve"> </v>
      </c>
      <c r="BE17" s="18" t="str">
        <f t="shared" si="124"/>
        <v xml:space="preserve"> </v>
      </c>
      <c r="BF17" s="17">
        <v>96008.55</v>
      </c>
      <c r="BG17" s="17">
        <v>17371.71</v>
      </c>
      <c r="BH17" s="17">
        <v>20157.509999999998</v>
      </c>
      <c r="BI17" s="18">
        <f t="shared" si="102"/>
        <v>0.18093919760271349</v>
      </c>
      <c r="BJ17" s="18">
        <f t="shared" si="125"/>
        <v>0.86179840664844021</v>
      </c>
      <c r="BK17" s="17"/>
      <c r="BL17" s="17"/>
      <c r="BM17" s="17"/>
      <c r="BN17" s="18" t="str">
        <f t="shared" si="103"/>
        <v xml:space="preserve"> </v>
      </c>
      <c r="BO17" s="18" t="str">
        <f t="shared" si="126"/>
        <v xml:space="preserve"> </v>
      </c>
      <c r="BP17" s="17"/>
      <c r="BQ17" s="17"/>
      <c r="BR17" s="17"/>
      <c r="BS17" s="18" t="str">
        <f t="shared" si="104"/>
        <v xml:space="preserve"> </v>
      </c>
      <c r="BT17" s="18" t="str">
        <f t="shared" si="127"/>
        <v xml:space="preserve"> </v>
      </c>
      <c r="BU17" s="17"/>
      <c r="BV17" s="17"/>
      <c r="BW17" s="17"/>
      <c r="BX17" s="18" t="str">
        <f t="shared" si="105"/>
        <v xml:space="preserve"> </v>
      </c>
      <c r="BY17" s="18" t="str">
        <f t="shared" si="128"/>
        <v xml:space="preserve"> </v>
      </c>
      <c r="BZ17" s="17">
        <v>147.06</v>
      </c>
      <c r="CA17" s="17">
        <v>147.06</v>
      </c>
      <c r="CB17" s="17">
        <v>41034.31</v>
      </c>
      <c r="CC17" s="18">
        <f t="shared" si="106"/>
        <v>1</v>
      </c>
      <c r="CD17" s="18">
        <f t="shared" si="129"/>
        <v>3.5838302142767848E-3</v>
      </c>
      <c r="CE17" s="17"/>
      <c r="CF17" s="17"/>
      <c r="CG17" s="17"/>
      <c r="CH17" s="18" t="str">
        <f t="shared" si="107"/>
        <v xml:space="preserve"> </v>
      </c>
      <c r="CI17" s="18" t="str">
        <f t="shared" si="130"/>
        <v xml:space="preserve"> </v>
      </c>
      <c r="CJ17" s="17">
        <f t="shared" si="165"/>
        <v>0</v>
      </c>
      <c r="CK17" s="17">
        <f t="shared" si="166"/>
        <v>0</v>
      </c>
      <c r="CL17" s="17"/>
      <c r="CM17" s="18" t="str">
        <f t="shared" si="108"/>
        <v xml:space="preserve"> </v>
      </c>
      <c r="CN17" s="18" t="str">
        <f t="shared" si="131"/>
        <v xml:space="preserve"> </v>
      </c>
      <c r="CO17" s="17"/>
      <c r="CP17" s="17"/>
      <c r="CQ17" s="17"/>
      <c r="CR17" s="18" t="str">
        <f t="shared" si="109"/>
        <v xml:space="preserve"> </v>
      </c>
      <c r="CS17" s="18" t="str">
        <f t="shared" si="132"/>
        <v xml:space="preserve"> </v>
      </c>
      <c r="CT17" s="17"/>
      <c r="CU17" s="17"/>
      <c r="CV17" s="17"/>
      <c r="CW17" s="18" t="str">
        <f t="shared" si="133"/>
        <v xml:space="preserve"> </v>
      </c>
      <c r="CX17" s="18" t="str">
        <f t="shared" si="134"/>
        <v xml:space="preserve"> </v>
      </c>
      <c r="CY17" s="17"/>
      <c r="CZ17" s="17"/>
      <c r="DA17" s="17"/>
      <c r="DB17" s="18" t="str">
        <f t="shared" si="110"/>
        <v xml:space="preserve"> </v>
      </c>
      <c r="DC17" s="18" t="str">
        <f t="shared" si="135"/>
        <v xml:space="preserve"> </v>
      </c>
      <c r="DD17" s="17"/>
      <c r="DE17" s="17"/>
      <c r="DF17" s="17"/>
      <c r="DG17" s="18" t="str">
        <f t="shared" si="111"/>
        <v xml:space="preserve"> </v>
      </c>
      <c r="DH17" s="18" t="str">
        <f t="shared" si="136"/>
        <v xml:space="preserve"> </v>
      </c>
      <c r="DI17" s="17"/>
      <c r="DJ17" s="17"/>
      <c r="DK17" s="17"/>
      <c r="DL17" s="18" t="str">
        <f t="shared" si="112"/>
        <v xml:space="preserve"> </v>
      </c>
      <c r="DM17" s="18" t="str">
        <f t="shared" si="137"/>
        <v xml:space="preserve"> </v>
      </c>
      <c r="DN17" s="17"/>
      <c r="DO17" s="17">
        <v>1018.78</v>
      </c>
      <c r="DP17" s="18" t="str">
        <f t="shared" si="149"/>
        <v xml:space="preserve"> </v>
      </c>
      <c r="DQ17" s="17"/>
      <c r="DR17" s="17"/>
      <c r="DS17" s="17"/>
      <c r="DT17" s="18" t="str">
        <f t="shared" si="138"/>
        <v xml:space="preserve"> </v>
      </c>
      <c r="DU17" s="18" t="str">
        <f t="shared" si="139"/>
        <v xml:space="preserve"> </v>
      </c>
      <c r="DV17" s="17">
        <v>71990.03</v>
      </c>
      <c r="DW17" s="17"/>
      <c r="DX17" s="17"/>
      <c r="DY17" s="18" t="str">
        <f t="shared" si="113"/>
        <v xml:space="preserve"> </v>
      </c>
      <c r="DZ17" s="18" t="str">
        <f t="shared" si="140"/>
        <v xml:space="preserve"> </v>
      </c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</row>
    <row r="18" spans="1:149" s="12" customFormat="1" ht="32.1" customHeight="1" x14ac:dyDescent="0.25">
      <c r="A18" s="11"/>
      <c r="B18" s="4" t="s">
        <v>123</v>
      </c>
      <c r="C18" s="34">
        <f>SUM(C19:C23)</f>
        <v>81931733.960000008</v>
      </c>
      <c r="D18" s="34">
        <f>SUM(D19:D23)</f>
        <v>16883632.52</v>
      </c>
      <c r="E18" s="34">
        <v>18798485.07</v>
      </c>
      <c r="F18" s="16">
        <f>IF(D18&lt;=0," ",IF(D18/C18*100&gt;200,"СВ.200",D18/C18))</f>
        <v>0.20606951304414939</v>
      </c>
      <c r="G18" s="16">
        <f t="shared" si="91"/>
        <v>0.89813793277119636</v>
      </c>
      <c r="H18" s="34">
        <f>SUM(H19:H23)</f>
        <v>71286357.599999994</v>
      </c>
      <c r="I18" s="34">
        <f>SUM(I19:I23)</f>
        <v>14286159.199999999</v>
      </c>
      <c r="J18" s="34">
        <v>17925937.390000001</v>
      </c>
      <c r="K18" s="16">
        <f t="shared" si="92"/>
        <v>0.20040523433897542</v>
      </c>
      <c r="L18" s="16">
        <f t="shared" si="145"/>
        <v>0.79695465231121165</v>
      </c>
      <c r="M18" s="34">
        <f>SUM(M19:M23)</f>
        <v>54138035.600000001</v>
      </c>
      <c r="N18" s="34">
        <f>SUM(N19:N23)</f>
        <v>11009356.529999999</v>
      </c>
      <c r="O18" s="34">
        <v>11733290.059999999</v>
      </c>
      <c r="P18" s="16">
        <f t="shared" si="93"/>
        <v>0.20335714822279216</v>
      </c>
      <c r="Q18" s="16">
        <f t="shared" si="116"/>
        <v>0.93830089205175593</v>
      </c>
      <c r="R18" s="34">
        <f>SUM(R19:R23)</f>
        <v>4228222</v>
      </c>
      <c r="S18" s="34">
        <f>SUM(S19:S23)</f>
        <v>1015862.9299999999</v>
      </c>
      <c r="T18" s="34">
        <v>959285.36</v>
      </c>
      <c r="U18" s="16">
        <f t="shared" si="94"/>
        <v>0.24025770879580116</v>
      </c>
      <c r="V18" s="16">
        <f t="shared" si="117"/>
        <v>1.0589788736064938</v>
      </c>
      <c r="W18" s="34">
        <f>SUM(W19:W23)</f>
        <v>0</v>
      </c>
      <c r="X18" s="34">
        <f>SUM(X19:X23)</f>
        <v>0</v>
      </c>
      <c r="Y18" s="16"/>
      <c r="Z18" s="16" t="str">
        <f t="shared" si="95"/>
        <v xml:space="preserve"> </v>
      </c>
      <c r="AA18" s="16" t="str">
        <f t="shared" si="118"/>
        <v xml:space="preserve"> </v>
      </c>
      <c r="AB18" s="34">
        <f>SUM(AB19:AB23)</f>
        <v>661100</v>
      </c>
      <c r="AC18" s="34">
        <f>SUM(AC19:AC23)</f>
        <v>124811.01000000001</v>
      </c>
      <c r="AD18" s="34">
        <v>850619.2</v>
      </c>
      <c r="AE18" s="16">
        <f t="shared" si="96"/>
        <v>0.18879293601573138</v>
      </c>
      <c r="AF18" s="16">
        <f t="shared" si="119"/>
        <v>0.14672959415917253</v>
      </c>
      <c r="AG18" s="34">
        <f>SUM(AG19:AG23)</f>
        <v>2977000</v>
      </c>
      <c r="AH18" s="34">
        <f>SUM(AH19:AH23)</f>
        <v>296994.84000000003</v>
      </c>
      <c r="AI18" s="34">
        <v>844354.74</v>
      </c>
      <c r="AJ18" s="16">
        <f t="shared" si="97"/>
        <v>9.9763130668458183E-2</v>
      </c>
      <c r="AK18" s="16">
        <f t="shared" si="120"/>
        <v>0.35174178094860936</v>
      </c>
      <c r="AL18" s="34">
        <f>SUM(AL19:AL23)</f>
        <v>9282000</v>
      </c>
      <c r="AM18" s="34">
        <f>SUM(AM19:AM23)</f>
        <v>1839133.8900000001</v>
      </c>
      <c r="AN18" s="34">
        <v>3538388.03</v>
      </c>
      <c r="AO18" s="16">
        <f t="shared" si="98"/>
        <v>0.19813982870071106</v>
      </c>
      <c r="AP18" s="16">
        <f t="shared" si="121"/>
        <v>0.519766027469859</v>
      </c>
      <c r="AQ18" s="34">
        <f>SUM(AQ19:AQ23)</f>
        <v>0</v>
      </c>
      <c r="AR18" s="34">
        <f>SUM(AR19:AR23)</f>
        <v>0</v>
      </c>
      <c r="AS18" s="34">
        <v>0</v>
      </c>
      <c r="AT18" s="16" t="str">
        <f t="shared" si="99"/>
        <v xml:space="preserve"> </v>
      </c>
      <c r="AU18" s="16" t="str">
        <f t="shared" si="122"/>
        <v xml:space="preserve"> </v>
      </c>
      <c r="AV18" s="34">
        <f>SUM(AV19:AV23)</f>
        <v>10645376.359999999</v>
      </c>
      <c r="AW18" s="34">
        <f>SUM(AW19:AW23)</f>
        <v>2597473.3199999998</v>
      </c>
      <c r="AX18" s="34">
        <v>872547.67999999993</v>
      </c>
      <c r="AY18" s="16">
        <f t="shared" si="100"/>
        <v>0.24400013979402416</v>
      </c>
      <c r="AZ18" s="16" t="str">
        <f t="shared" si="123"/>
        <v>св.200</v>
      </c>
      <c r="BA18" s="34">
        <f>SUM(BA19:BA23)</f>
        <v>800000</v>
      </c>
      <c r="BB18" s="34">
        <f>SUM(BB19:BB23)</f>
        <v>343678.83999999997</v>
      </c>
      <c r="BC18" s="34">
        <v>193929.29</v>
      </c>
      <c r="BD18" s="16">
        <f t="shared" si="101"/>
        <v>0.42959854999999997</v>
      </c>
      <c r="BE18" s="16">
        <f t="shared" si="124"/>
        <v>1.7721863468896315</v>
      </c>
      <c r="BF18" s="34">
        <f>SUM(BF19:BF23)</f>
        <v>0</v>
      </c>
      <c r="BG18" s="34">
        <f>SUM(BG19:BG23)</f>
        <v>0</v>
      </c>
      <c r="BH18" s="34">
        <v>50325.57</v>
      </c>
      <c r="BI18" s="16" t="str">
        <f t="shared" si="102"/>
        <v xml:space="preserve"> </v>
      </c>
      <c r="BJ18" s="16">
        <f t="shared" si="125"/>
        <v>0</v>
      </c>
      <c r="BK18" s="34">
        <f>SUM(BK19:BK23)</f>
        <v>0</v>
      </c>
      <c r="BL18" s="34">
        <f>SUM(BL19:BL23)</f>
        <v>0</v>
      </c>
      <c r="BM18" s="34">
        <v>0</v>
      </c>
      <c r="BN18" s="16" t="str">
        <f t="shared" si="103"/>
        <v xml:space="preserve"> </v>
      </c>
      <c r="BO18" s="16" t="str">
        <f t="shared" si="126"/>
        <v xml:space="preserve"> </v>
      </c>
      <c r="BP18" s="34">
        <f>SUM(BP19:BP23)</f>
        <v>0</v>
      </c>
      <c r="BQ18" s="34">
        <f>SUM(BQ19:BQ23)</f>
        <v>0</v>
      </c>
      <c r="BR18" s="34">
        <v>0</v>
      </c>
      <c r="BS18" s="16" t="str">
        <f t="shared" si="104"/>
        <v xml:space="preserve"> </v>
      </c>
      <c r="BT18" s="16" t="str">
        <f t="shared" si="127"/>
        <v xml:space="preserve"> </v>
      </c>
      <c r="BU18" s="34">
        <f>SUM(BU19:BU23)</f>
        <v>534000</v>
      </c>
      <c r="BV18" s="34">
        <f>SUM(BV19:BV23)</f>
        <v>151459.34</v>
      </c>
      <c r="BW18" s="34">
        <v>128202.39000000001</v>
      </c>
      <c r="BX18" s="16">
        <f t="shared" si="105"/>
        <v>0.28363172284644195</v>
      </c>
      <c r="BY18" s="16">
        <f t="shared" si="128"/>
        <v>1.1814080845138688</v>
      </c>
      <c r="BZ18" s="34">
        <f>SUM(BZ19:BZ23)</f>
        <v>465000</v>
      </c>
      <c r="CA18" s="34">
        <f>SUM(CA19:CA23)</f>
        <v>220291</v>
      </c>
      <c r="CB18" s="34">
        <v>142818</v>
      </c>
      <c r="CC18" s="16">
        <f t="shared" si="106"/>
        <v>0.47374408602150536</v>
      </c>
      <c r="CD18" s="16">
        <f t="shared" si="129"/>
        <v>1.5424596339396994</v>
      </c>
      <c r="CE18" s="34">
        <f>SUM(CE19:CE23)</f>
        <v>941390.62</v>
      </c>
      <c r="CF18" s="34">
        <f>SUM(CF19:CF23)</f>
        <v>941390.62</v>
      </c>
      <c r="CG18" s="34">
        <v>0</v>
      </c>
      <c r="CH18" s="16">
        <f t="shared" si="107"/>
        <v>1</v>
      </c>
      <c r="CI18" s="16" t="str">
        <f t="shared" si="130"/>
        <v xml:space="preserve"> </v>
      </c>
      <c r="CJ18" s="34">
        <f>SUM(CJ19:CJ23)</f>
        <v>701556.25</v>
      </c>
      <c r="CK18" s="34">
        <f>SUM(CK19:CK23)</f>
        <v>817806.47</v>
      </c>
      <c r="CL18" s="19">
        <v>59003.45</v>
      </c>
      <c r="CM18" s="16">
        <f t="shared" si="108"/>
        <v>1.1657033488048891</v>
      </c>
      <c r="CN18" s="16" t="str">
        <f t="shared" si="131"/>
        <v>св.200</v>
      </c>
      <c r="CO18" s="34">
        <f>SUM(CO19:CO23)</f>
        <v>325000</v>
      </c>
      <c r="CP18" s="34">
        <f>SUM(CP19:CP23)</f>
        <v>441250.22</v>
      </c>
      <c r="CQ18" s="34">
        <v>59003.45</v>
      </c>
      <c r="CR18" s="16">
        <f t="shared" si="109"/>
        <v>1.3576929846153845</v>
      </c>
      <c r="CS18" s="16" t="str">
        <f t="shared" si="132"/>
        <v>св.200</v>
      </c>
      <c r="CT18" s="34">
        <f>SUM(CT19:CT23)</f>
        <v>376556.25</v>
      </c>
      <c r="CU18" s="34">
        <f>SUM(CU19:CU23)</f>
        <v>376556.25</v>
      </c>
      <c r="CV18" s="34">
        <v>0</v>
      </c>
      <c r="CW18" s="16">
        <f t="shared" si="133"/>
        <v>1</v>
      </c>
      <c r="CX18" s="16" t="str">
        <f t="shared" si="134"/>
        <v xml:space="preserve"> </v>
      </c>
      <c r="CY18" s="34">
        <f>SUM(CY19:CY23)</f>
        <v>0</v>
      </c>
      <c r="CZ18" s="34">
        <f>SUM(CZ19:CZ23)</f>
        <v>0</v>
      </c>
      <c r="DA18" s="34">
        <v>0</v>
      </c>
      <c r="DB18" s="16" t="str">
        <f t="shared" si="110"/>
        <v xml:space="preserve"> </v>
      </c>
      <c r="DC18" s="16" t="str">
        <f t="shared" si="135"/>
        <v xml:space="preserve"> </v>
      </c>
      <c r="DD18" s="34">
        <f>SUM(DD19:DD23)</f>
        <v>450000</v>
      </c>
      <c r="DE18" s="34">
        <f>SUM(DE19:DE23)</f>
        <v>109634.07</v>
      </c>
      <c r="DF18" s="34">
        <v>114958.21</v>
      </c>
      <c r="DG18" s="16">
        <f t="shared" si="111"/>
        <v>0.24363126666666668</v>
      </c>
      <c r="DH18" s="16">
        <f t="shared" si="136"/>
        <v>0.95368630043908997</v>
      </c>
      <c r="DI18" s="34">
        <f>SUM(DI19:DI23)</f>
        <v>0</v>
      </c>
      <c r="DJ18" s="34">
        <f>SUM(DJ19:DJ23)</f>
        <v>0</v>
      </c>
      <c r="DK18" s="34">
        <v>0</v>
      </c>
      <c r="DL18" s="16" t="str">
        <f t="shared" si="112"/>
        <v xml:space="preserve"> </v>
      </c>
      <c r="DM18" s="16" t="str">
        <f t="shared" si="137"/>
        <v xml:space="preserve"> </v>
      </c>
      <c r="DN18" s="34">
        <f>SUM(DN19:DN23)</f>
        <v>0</v>
      </c>
      <c r="DO18" s="34">
        <v>0</v>
      </c>
      <c r="DP18" s="16" t="str">
        <f>IF(DN18=0," ",IF(DN18/DO18*100&gt;200,"св.200",DM18/DN18))</f>
        <v xml:space="preserve"> </v>
      </c>
      <c r="DQ18" s="34">
        <f>SUM(DQ19:DQ23)</f>
        <v>6237455</v>
      </c>
      <c r="DR18" s="34">
        <f>SUM(DR19:DR23)</f>
        <v>13212.98</v>
      </c>
      <c r="DS18" s="34">
        <v>83977.97</v>
      </c>
      <c r="DT18" s="16">
        <f t="shared" si="138"/>
        <v>2.1183287093854784E-3</v>
      </c>
      <c r="DU18" s="16">
        <f t="shared" si="139"/>
        <v>0.15733864488508117</v>
      </c>
      <c r="DV18" s="34">
        <f>SUM(DV19:DV23)</f>
        <v>515974.49</v>
      </c>
      <c r="DW18" s="34">
        <f>SUM(DW19:DW23)</f>
        <v>0</v>
      </c>
      <c r="DX18" s="34">
        <v>99332.800000000003</v>
      </c>
      <c r="DY18" s="16" t="str">
        <f t="shared" si="113"/>
        <v xml:space="preserve"> </v>
      </c>
      <c r="DZ18" s="16">
        <f t="shared" si="140"/>
        <v>0</v>
      </c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</row>
    <row r="19" spans="1:149" s="10" customFormat="1" ht="17.25" customHeight="1" outlineLevel="1" x14ac:dyDescent="0.25">
      <c r="A19" s="9">
        <v>11</v>
      </c>
      <c r="B19" s="5" t="s">
        <v>104</v>
      </c>
      <c r="C19" s="17">
        <f t="shared" ref="C19" si="167">H19+AV19</f>
        <v>50811955</v>
      </c>
      <c r="D19" s="17">
        <f t="shared" ref="D19" si="168">I19+AW19</f>
        <v>9752682.6899999995</v>
      </c>
      <c r="E19" s="17">
        <v>10993366.529999999</v>
      </c>
      <c r="F19" s="18">
        <f>IF(D19&lt;=0," ",IF(D19/C19*100&gt;200,"СВ.200",D19/C19))</f>
        <v>0.19193677334398962</v>
      </c>
      <c r="G19" s="18">
        <f t="shared" si="91"/>
        <v>0.88714250210667722</v>
      </c>
      <c r="H19" s="17">
        <f t="shared" ref="H19" si="169">M19+R19+W19+AB19+AG19+AL19+AQ19</f>
        <v>43349500</v>
      </c>
      <c r="I19" s="17">
        <f t="shared" ref="I19" si="170">N19+S19+X19+AC19+AH19+AM19+AR19</f>
        <v>9005521</v>
      </c>
      <c r="J19" s="17">
        <v>10568193.6</v>
      </c>
      <c r="K19" s="18">
        <f t="shared" si="92"/>
        <v>0.20774221155953357</v>
      </c>
      <c r="L19" s="18">
        <f t="shared" si="145"/>
        <v>0.85213437043772555</v>
      </c>
      <c r="M19" s="17">
        <v>36500000</v>
      </c>
      <c r="N19" s="17">
        <v>7564814.6699999999</v>
      </c>
      <c r="O19" s="23">
        <v>7549762.7000000002</v>
      </c>
      <c r="P19" s="18">
        <f t="shared" si="93"/>
        <v>0.20725519643835616</v>
      </c>
      <c r="Q19" s="18">
        <f t="shared" si="116"/>
        <v>1.0019937010735449</v>
      </c>
      <c r="R19" s="17">
        <v>2149500</v>
      </c>
      <c r="S19" s="17">
        <v>516419.31</v>
      </c>
      <c r="T19" s="23">
        <v>487587.93</v>
      </c>
      <c r="U19" s="18">
        <f t="shared" si="94"/>
        <v>0.240250900209351</v>
      </c>
      <c r="V19" s="18">
        <f t="shared" si="117"/>
        <v>1.0591306269619922</v>
      </c>
      <c r="W19" s="17"/>
      <c r="X19" s="17"/>
      <c r="Y19" s="64"/>
      <c r="Z19" s="18" t="str">
        <f t="shared" si="95"/>
        <v xml:space="preserve"> </v>
      </c>
      <c r="AA19" s="18" t="str">
        <f t="shared" si="118"/>
        <v xml:space="preserve"> </v>
      </c>
      <c r="AB19" s="17">
        <v>200000</v>
      </c>
      <c r="AC19" s="17">
        <v>-3162.55</v>
      </c>
      <c r="AD19" s="23">
        <v>539714</v>
      </c>
      <c r="AE19" s="18" t="str">
        <f t="shared" si="96"/>
        <v xml:space="preserve"> </v>
      </c>
      <c r="AF19" s="18">
        <f t="shared" si="119"/>
        <v>-5.8596775329155812E-3</v>
      </c>
      <c r="AG19" s="17">
        <v>1000000</v>
      </c>
      <c r="AH19" s="17">
        <v>66459.839999999997</v>
      </c>
      <c r="AI19" s="23">
        <v>123975.72</v>
      </c>
      <c r="AJ19" s="18">
        <f t="shared" si="97"/>
        <v>6.6459839999999992E-2</v>
      </c>
      <c r="AK19" s="18">
        <f t="shared" si="120"/>
        <v>0.53607141785504453</v>
      </c>
      <c r="AL19" s="17">
        <v>3500000</v>
      </c>
      <c r="AM19" s="17">
        <v>860989.73</v>
      </c>
      <c r="AN19" s="23">
        <v>1867153.25</v>
      </c>
      <c r="AO19" s="18">
        <f t="shared" si="98"/>
        <v>0.2459970657142857</v>
      </c>
      <c r="AP19" s="18">
        <f t="shared" si="121"/>
        <v>0.46112429710844571</v>
      </c>
      <c r="AQ19" s="17"/>
      <c r="AR19" s="17"/>
      <c r="AS19" s="23"/>
      <c r="AT19" s="18" t="str">
        <f t="shared" si="99"/>
        <v xml:space="preserve"> </v>
      </c>
      <c r="AU19" s="18" t="str">
        <f t="shared" si="122"/>
        <v xml:space="preserve"> </v>
      </c>
      <c r="AV19" s="17">
        <f t="shared" ref="AV19" si="171">BA19+BF19+BK19+BP19+BU19+BZ19+CE19+CJ19+CY19+DD19+DI19+DQ19+DV19</f>
        <v>7462455</v>
      </c>
      <c r="AW19" s="17">
        <f t="shared" ref="AW19" si="172">BB19+BG19+BL19+BQ19+BV19+CA19+CF19+CK19+CZ19+DE19+DJ19+DN19+DR19+DW19</f>
        <v>747161.69</v>
      </c>
      <c r="AX19" s="17">
        <v>425172.93</v>
      </c>
      <c r="AY19" s="18">
        <f t="shared" si="100"/>
        <v>0.10012277326965455</v>
      </c>
      <c r="AZ19" s="18">
        <f t="shared" si="123"/>
        <v>1.7573124657771602</v>
      </c>
      <c r="BA19" s="17">
        <v>550000</v>
      </c>
      <c r="BB19" s="17">
        <v>188444.5</v>
      </c>
      <c r="BC19" s="23">
        <v>138217.54999999999</v>
      </c>
      <c r="BD19" s="18">
        <f t="shared" si="101"/>
        <v>0.34262636363636362</v>
      </c>
      <c r="BE19" s="18">
        <f t="shared" si="124"/>
        <v>1.3633905390451504</v>
      </c>
      <c r="BF19" s="17"/>
      <c r="BG19" s="17"/>
      <c r="BH19" s="23"/>
      <c r="BI19" s="18" t="str">
        <f t="shared" si="102"/>
        <v xml:space="preserve"> </v>
      </c>
      <c r="BJ19" s="18" t="str">
        <f t="shared" si="125"/>
        <v xml:space="preserve"> </v>
      </c>
      <c r="BK19" s="17"/>
      <c r="BL19" s="17"/>
      <c r="BM19" s="23"/>
      <c r="BN19" s="18" t="str">
        <f t="shared" si="103"/>
        <v xml:space="preserve"> </v>
      </c>
      <c r="BO19" s="18" t="str">
        <f t="shared" si="126"/>
        <v xml:space="preserve"> </v>
      </c>
      <c r="BP19" s="17"/>
      <c r="BQ19" s="17"/>
      <c r="BR19" s="23"/>
      <c r="BS19" s="18" t="str">
        <f t="shared" si="104"/>
        <v xml:space="preserve"> </v>
      </c>
      <c r="BT19" s="18" t="str">
        <f t="shared" si="127"/>
        <v xml:space="preserve"> </v>
      </c>
      <c r="BU19" s="17"/>
      <c r="BV19" s="17"/>
      <c r="BW19" s="23"/>
      <c r="BX19" s="18" t="str">
        <f t="shared" si="105"/>
        <v xml:space="preserve"> </v>
      </c>
      <c r="BY19" s="18" t="str">
        <f t="shared" si="128"/>
        <v xml:space="preserve"> </v>
      </c>
      <c r="BZ19" s="17">
        <v>100000</v>
      </c>
      <c r="CA19" s="17">
        <v>28151</v>
      </c>
      <c r="CB19" s="23">
        <v>19878</v>
      </c>
      <c r="CC19" s="18">
        <f t="shared" si="106"/>
        <v>0.28150999999999998</v>
      </c>
      <c r="CD19" s="18">
        <f t="shared" si="129"/>
        <v>1.416188751383439</v>
      </c>
      <c r="CE19" s="17"/>
      <c r="CF19" s="17"/>
      <c r="CG19" s="23"/>
      <c r="CH19" s="18" t="str">
        <f t="shared" si="107"/>
        <v xml:space="preserve"> </v>
      </c>
      <c r="CI19" s="18" t="str">
        <f t="shared" si="130"/>
        <v xml:space="preserve"> </v>
      </c>
      <c r="CJ19" s="17">
        <f t="shared" ref="CJ19" si="173">CO19+CT19</f>
        <v>125000</v>
      </c>
      <c r="CK19" s="17">
        <f t="shared" ref="CK19" si="174">CP19+CU19</f>
        <v>420932.12</v>
      </c>
      <c r="CL19" s="17">
        <v>52786.37</v>
      </c>
      <c r="CM19" s="18" t="str">
        <f t="shared" si="108"/>
        <v>СВ.200</v>
      </c>
      <c r="CN19" s="18" t="str">
        <f t="shared" si="131"/>
        <v>св.200</v>
      </c>
      <c r="CO19" s="17">
        <v>125000</v>
      </c>
      <c r="CP19" s="17">
        <v>420932.12</v>
      </c>
      <c r="CQ19" s="23">
        <v>52786.37</v>
      </c>
      <c r="CR19" s="18" t="str">
        <f t="shared" si="109"/>
        <v>СВ.200</v>
      </c>
      <c r="CS19" s="18" t="str">
        <f t="shared" si="132"/>
        <v>св.200</v>
      </c>
      <c r="CT19" s="17"/>
      <c r="CU19" s="17"/>
      <c r="CV19" s="23"/>
      <c r="CW19" s="18" t="str">
        <f t="shared" si="133"/>
        <v xml:space="preserve"> </v>
      </c>
      <c r="CX19" s="18" t="str">
        <f t="shared" si="134"/>
        <v xml:space="preserve"> </v>
      </c>
      <c r="CY19" s="17"/>
      <c r="CZ19" s="17"/>
      <c r="DA19" s="23"/>
      <c r="DB19" s="18" t="str">
        <f t="shared" si="110"/>
        <v xml:space="preserve"> </v>
      </c>
      <c r="DC19" s="18" t="str">
        <f t="shared" si="135"/>
        <v xml:space="preserve"> </v>
      </c>
      <c r="DD19" s="17">
        <v>450000</v>
      </c>
      <c r="DE19" s="17">
        <v>109634.07</v>
      </c>
      <c r="DF19" s="23">
        <v>114958.21</v>
      </c>
      <c r="DG19" s="18">
        <f t="shared" si="111"/>
        <v>0.24363126666666668</v>
      </c>
      <c r="DH19" s="18">
        <f t="shared" si="136"/>
        <v>0.95368630043908997</v>
      </c>
      <c r="DI19" s="17"/>
      <c r="DJ19" s="17"/>
      <c r="DK19" s="23"/>
      <c r="DL19" s="18" t="str">
        <f t="shared" si="112"/>
        <v xml:space="preserve"> </v>
      </c>
      <c r="DM19" s="18" t="str">
        <f t="shared" si="137"/>
        <v xml:space="preserve"> </v>
      </c>
      <c r="DN19" s="17"/>
      <c r="DO19" s="23"/>
      <c r="DP19" s="18" t="str">
        <f t="shared" si="149"/>
        <v xml:space="preserve"> </v>
      </c>
      <c r="DQ19" s="17">
        <v>6237455</v>
      </c>
      <c r="DR19" s="17"/>
      <c r="DS19" s="23"/>
      <c r="DT19" s="18" t="str">
        <f t="shared" si="138"/>
        <v xml:space="preserve"> </v>
      </c>
      <c r="DU19" s="18" t="str">
        <f t="shared" si="139"/>
        <v xml:space="preserve"> </v>
      </c>
      <c r="DV19" s="17"/>
      <c r="DW19" s="17"/>
      <c r="DX19" s="23">
        <v>99332.800000000003</v>
      </c>
      <c r="DY19" s="18" t="str">
        <f t="shared" si="113"/>
        <v xml:space="preserve"> </v>
      </c>
      <c r="DZ19" s="18">
        <f t="shared" si="140"/>
        <v>0</v>
      </c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</row>
    <row r="20" spans="1:149" s="10" customFormat="1" ht="17.25" customHeight="1" outlineLevel="1" x14ac:dyDescent="0.25">
      <c r="A20" s="9">
        <v>12</v>
      </c>
      <c r="B20" s="5" t="s">
        <v>40</v>
      </c>
      <c r="C20" s="17">
        <f t="shared" ref="C20:C23" si="175">H20+AV20</f>
        <v>21340776.84</v>
      </c>
      <c r="D20" s="17">
        <f t="shared" ref="D20:D23" si="176">I20+AW20</f>
        <v>4250237.37</v>
      </c>
      <c r="E20" s="17">
        <v>5631809.9100000001</v>
      </c>
      <c r="F20" s="18">
        <f>IF(D20&lt;=0," ",IF(D20/C20*100&gt;200,"СВ.200",D20/C20))</f>
        <v>0.19916038679686601</v>
      </c>
      <c r="G20" s="18">
        <f t="shared" si="91"/>
        <v>0.75468409586288754</v>
      </c>
      <c r="H20" s="17">
        <f t="shared" ref="H20:H23" si="177">M20+R20+W20+AB20+AG20+AL20+AQ20</f>
        <v>20120557.600000001</v>
      </c>
      <c r="I20" s="17">
        <f t="shared" ref="I20:I23" si="178">N20+S20+X20+AC20+AH20+AM20+AR20</f>
        <v>3780228.3600000003</v>
      </c>
      <c r="J20" s="17">
        <v>5368605.38</v>
      </c>
      <c r="K20" s="18">
        <f t="shared" si="92"/>
        <v>0.18787890649710423</v>
      </c>
      <c r="L20" s="18">
        <f t="shared" si="145"/>
        <v>0.70413600785088815</v>
      </c>
      <c r="M20" s="17">
        <v>14228835.6</v>
      </c>
      <c r="N20" s="17">
        <v>2666095.4500000002</v>
      </c>
      <c r="O20" s="23">
        <v>3553389.5</v>
      </c>
      <c r="P20" s="18">
        <f t="shared" si="93"/>
        <v>0.18737270743362866</v>
      </c>
      <c r="Q20" s="18">
        <f t="shared" si="116"/>
        <v>0.75029642824126097</v>
      </c>
      <c r="R20" s="17">
        <v>2078722</v>
      </c>
      <c r="S20" s="17">
        <v>499443.62</v>
      </c>
      <c r="T20" s="23">
        <v>471697.43</v>
      </c>
      <c r="U20" s="18">
        <f t="shared" si="94"/>
        <v>0.24026474920648361</v>
      </c>
      <c r="V20" s="18">
        <f t="shared" si="117"/>
        <v>1.0588220079977964</v>
      </c>
      <c r="W20" s="17"/>
      <c r="X20" s="17"/>
      <c r="Y20" s="64"/>
      <c r="Z20" s="18" t="str">
        <f t="shared" si="95"/>
        <v xml:space="preserve"> </v>
      </c>
      <c r="AA20" s="18" t="str">
        <f t="shared" si="118"/>
        <v xml:space="preserve"> </v>
      </c>
      <c r="AB20" s="17">
        <v>41000</v>
      </c>
      <c r="AC20" s="17">
        <v>54654</v>
      </c>
      <c r="AD20" s="23">
        <v>77</v>
      </c>
      <c r="AE20" s="18">
        <f t="shared" si="96"/>
        <v>1.3330243902439025</v>
      </c>
      <c r="AF20" s="18" t="str">
        <f t="shared" si="119"/>
        <v>св.200</v>
      </c>
      <c r="AG20" s="17">
        <v>1555000</v>
      </c>
      <c r="AH20" s="17">
        <v>97072.42</v>
      </c>
      <c r="AI20" s="23">
        <v>709975.65</v>
      </c>
      <c r="AJ20" s="18">
        <f t="shared" si="97"/>
        <v>6.2425993569131831E-2</v>
      </c>
      <c r="AK20" s="18">
        <f t="shared" si="120"/>
        <v>0.13672640744791739</v>
      </c>
      <c r="AL20" s="17">
        <v>2217000</v>
      </c>
      <c r="AM20" s="17">
        <v>462962.87</v>
      </c>
      <c r="AN20" s="23">
        <v>633465.80000000005</v>
      </c>
      <c r="AO20" s="18">
        <f t="shared" si="98"/>
        <v>0.20882402796571944</v>
      </c>
      <c r="AP20" s="18">
        <f t="shared" si="121"/>
        <v>0.73084114406807754</v>
      </c>
      <c r="AQ20" s="17"/>
      <c r="AR20" s="17"/>
      <c r="AS20" s="23"/>
      <c r="AT20" s="18" t="str">
        <f t="shared" si="99"/>
        <v xml:space="preserve"> </v>
      </c>
      <c r="AU20" s="18" t="str">
        <f t="shared" si="122"/>
        <v xml:space="preserve"> </v>
      </c>
      <c r="AV20" s="17">
        <f t="shared" ref="AV20:AV23" si="179">BA20+BF20+BK20+BP20+BU20+BZ20+CE20+CJ20+CY20+DD20+DI20+DQ20+DV20</f>
        <v>1220219.24</v>
      </c>
      <c r="AW20" s="17">
        <f t="shared" ref="AW20:AW23" si="180">BB20+BG20+BL20+BQ20+BV20+CA20+CF20+CK20+CZ20+DE20+DJ20+DN20+DR20+DW20</f>
        <v>470009.01</v>
      </c>
      <c r="AX20" s="17">
        <v>263204.53000000003</v>
      </c>
      <c r="AY20" s="18">
        <f t="shared" si="100"/>
        <v>0.38518406741398376</v>
      </c>
      <c r="AZ20" s="18">
        <f t="shared" si="123"/>
        <v>1.78571778380866</v>
      </c>
      <c r="BA20" s="17">
        <v>250000</v>
      </c>
      <c r="BB20" s="17">
        <v>155234.34</v>
      </c>
      <c r="BC20" s="23">
        <v>55711.74</v>
      </c>
      <c r="BD20" s="18">
        <f t="shared" si="101"/>
        <v>0.62093735999999999</v>
      </c>
      <c r="BE20" s="18" t="str">
        <f t="shared" si="124"/>
        <v>св.200</v>
      </c>
      <c r="BF20" s="17"/>
      <c r="BG20" s="17"/>
      <c r="BH20" s="23"/>
      <c r="BI20" s="18" t="str">
        <f t="shared" si="102"/>
        <v xml:space="preserve"> </v>
      </c>
      <c r="BJ20" s="18" t="str">
        <f t="shared" si="125"/>
        <v xml:space="preserve"> </v>
      </c>
      <c r="BK20" s="17"/>
      <c r="BL20" s="17"/>
      <c r="BM20" s="23"/>
      <c r="BN20" s="18" t="str">
        <f t="shared" si="103"/>
        <v xml:space="preserve"> </v>
      </c>
      <c r="BO20" s="18" t="str">
        <f t="shared" si="126"/>
        <v xml:space="preserve"> </v>
      </c>
      <c r="BP20" s="17"/>
      <c r="BQ20" s="17"/>
      <c r="BR20" s="23"/>
      <c r="BS20" s="18" t="str">
        <f t="shared" si="104"/>
        <v xml:space="preserve"> </v>
      </c>
      <c r="BT20" s="18" t="str">
        <f t="shared" si="127"/>
        <v xml:space="preserve"> </v>
      </c>
      <c r="BU20" s="17">
        <v>500000</v>
      </c>
      <c r="BV20" s="17">
        <v>143246.57</v>
      </c>
      <c r="BW20" s="23">
        <v>121815.71</v>
      </c>
      <c r="BX20" s="18">
        <f t="shared" si="105"/>
        <v>0.28649314000000003</v>
      </c>
      <c r="BY20" s="18">
        <f t="shared" si="128"/>
        <v>1.1759285399231347</v>
      </c>
      <c r="BZ20" s="17">
        <v>190000</v>
      </c>
      <c r="CA20" s="17">
        <v>151210</v>
      </c>
      <c r="CB20" s="23">
        <v>79460</v>
      </c>
      <c r="CC20" s="18">
        <f t="shared" si="106"/>
        <v>0.79584210526315791</v>
      </c>
      <c r="CD20" s="18">
        <f t="shared" si="129"/>
        <v>1.902970047822804</v>
      </c>
      <c r="CE20" s="17"/>
      <c r="CF20" s="17"/>
      <c r="CG20" s="23"/>
      <c r="CH20" s="18" t="str">
        <f t="shared" si="107"/>
        <v xml:space="preserve"> </v>
      </c>
      <c r="CI20" s="18" t="str">
        <f t="shared" si="130"/>
        <v xml:space="preserve"> </v>
      </c>
      <c r="CJ20" s="17">
        <f t="shared" ref="CJ20:CJ23" si="181">CO20+CT20</f>
        <v>200000</v>
      </c>
      <c r="CK20" s="17">
        <f t="shared" ref="CK20:CK23" si="182">CP20+CU20</f>
        <v>20318.099999999999</v>
      </c>
      <c r="CL20" s="17">
        <v>6217.08</v>
      </c>
      <c r="CM20" s="18">
        <f t="shared" si="108"/>
        <v>0.10159049999999999</v>
      </c>
      <c r="CN20" s="18" t="str">
        <f t="shared" si="131"/>
        <v>св.200</v>
      </c>
      <c r="CO20" s="17">
        <v>200000</v>
      </c>
      <c r="CP20" s="17">
        <v>20318.099999999999</v>
      </c>
      <c r="CQ20" s="23">
        <v>6217.08</v>
      </c>
      <c r="CR20" s="18">
        <f t="shared" si="109"/>
        <v>0.10159049999999999</v>
      </c>
      <c r="CS20" s="18" t="str">
        <f t="shared" si="132"/>
        <v>св.200</v>
      </c>
      <c r="CT20" s="17"/>
      <c r="CU20" s="17"/>
      <c r="CV20" s="23"/>
      <c r="CW20" s="18" t="str">
        <f t="shared" si="133"/>
        <v xml:space="preserve"> </v>
      </c>
      <c r="CX20" s="18" t="str">
        <f t="shared" si="134"/>
        <v xml:space="preserve"> </v>
      </c>
      <c r="CY20" s="17"/>
      <c r="CZ20" s="17"/>
      <c r="DA20" s="23"/>
      <c r="DB20" s="18" t="str">
        <f t="shared" si="110"/>
        <v xml:space="preserve"> </v>
      </c>
      <c r="DC20" s="18" t="str">
        <f t="shared" si="135"/>
        <v xml:space="preserve"> </v>
      </c>
      <c r="DD20" s="17"/>
      <c r="DE20" s="17"/>
      <c r="DF20" s="23"/>
      <c r="DG20" s="18" t="str">
        <f t="shared" si="111"/>
        <v xml:space="preserve"> </v>
      </c>
      <c r="DH20" s="18" t="str">
        <f t="shared" si="136"/>
        <v xml:space="preserve"> </v>
      </c>
      <c r="DI20" s="17"/>
      <c r="DJ20" s="17"/>
      <c r="DK20" s="23"/>
      <c r="DL20" s="18" t="str">
        <f t="shared" si="112"/>
        <v xml:space="preserve"> </v>
      </c>
      <c r="DM20" s="18" t="str">
        <f t="shared" si="137"/>
        <v xml:space="preserve"> </v>
      </c>
      <c r="DN20" s="17"/>
      <c r="DO20" s="23"/>
      <c r="DP20" s="18" t="str">
        <f t="shared" si="149"/>
        <v xml:space="preserve"> </v>
      </c>
      <c r="DQ20" s="17"/>
      <c r="DR20" s="17"/>
      <c r="DS20" s="23"/>
      <c r="DT20" s="18" t="str">
        <f t="shared" si="138"/>
        <v xml:space="preserve"> </v>
      </c>
      <c r="DU20" s="18" t="str">
        <f t="shared" si="139"/>
        <v xml:space="preserve"> </v>
      </c>
      <c r="DV20" s="17">
        <v>80219.240000000005</v>
      </c>
      <c r="DW20" s="17"/>
      <c r="DX20" s="23"/>
      <c r="DY20" s="18" t="str">
        <f t="shared" si="113"/>
        <v xml:space="preserve"> </v>
      </c>
      <c r="DZ20" s="18" t="str">
        <f t="shared" si="140"/>
        <v xml:space="preserve"> </v>
      </c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</row>
    <row r="21" spans="1:149" s="10" customFormat="1" ht="17.25" customHeight="1" outlineLevel="1" x14ac:dyDescent="0.25">
      <c r="A21" s="9">
        <v>13</v>
      </c>
      <c r="B21" s="5" t="s">
        <v>10</v>
      </c>
      <c r="C21" s="17">
        <f t="shared" si="175"/>
        <v>3276446.87</v>
      </c>
      <c r="D21" s="17">
        <f t="shared" si="176"/>
        <v>1534188.9800000002</v>
      </c>
      <c r="E21" s="17">
        <v>334125.5</v>
      </c>
      <c r="F21" s="18">
        <f>IF(D21&lt;=0," ",IF(D21/C21*100&gt;200,"СВ.200",D21/C21))</f>
        <v>0.4682477820859644</v>
      </c>
      <c r="G21" s="18" t="str">
        <f t="shared" si="91"/>
        <v>св.200</v>
      </c>
      <c r="H21" s="17">
        <f t="shared" si="177"/>
        <v>1760000</v>
      </c>
      <c r="I21" s="17">
        <f t="shared" si="178"/>
        <v>199689.34000000003</v>
      </c>
      <c r="J21" s="17">
        <v>266743.25</v>
      </c>
      <c r="K21" s="18">
        <f t="shared" si="92"/>
        <v>0.11345985227272729</v>
      </c>
      <c r="L21" s="18">
        <f t="shared" si="145"/>
        <v>0.74862003068493777</v>
      </c>
      <c r="M21" s="17">
        <v>250000</v>
      </c>
      <c r="N21" s="17">
        <v>51374.85</v>
      </c>
      <c r="O21" s="23">
        <v>46181.81</v>
      </c>
      <c r="P21" s="18">
        <f t="shared" si="93"/>
        <v>0.2054994</v>
      </c>
      <c r="Q21" s="18">
        <f t="shared" si="116"/>
        <v>1.1124477364572762</v>
      </c>
      <c r="R21" s="17"/>
      <c r="S21" s="17"/>
      <c r="T21" s="23"/>
      <c r="U21" s="18" t="str">
        <f t="shared" si="94"/>
        <v xml:space="preserve"> </v>
      </c>
      <c r="V21" s="18" t="str">
        <f t="shared" si="117"/>
        <v xml:space="preserve"> </v>
      </c>
      <c r="W21" s="17"/>
      <c r="X21" s="17"/>
      <c r="Y21" s="64"/>
      <c r="Z21" s="18" t="str">
        <f t="shared" si="95"/>
        <v xml:space="preserve"> </v>
      </c>
      <c r="AA21" s="18" t="str">
        <f t="shared" si="118"/>
        <v xml:space="preserve"> </v>
      </c>
      <c r="AB21" s="17">
        <v>190000</v>
      </c>
      <c r="AC21" s="17"/>
      <c r="AD21" s="23">
        <v>89183.4</v>
      </c>
      <c r="AE21" s="18" t="str">
        <f t="shared" si="96"/>
        <v xml:space="preserve"> </v>
      </c>
      <c r="AF21" s="18">
        <f t="shared" si="119"/>
        <v>0</v>
      </c>
      <c r="AG21" s="17">
        <v>90000</v>
      </c>
      <c r="AH21" s="17">
        <v>50751.47</v>
      </c>
      <c r="AI21" s="23">
        <v>2607.67</v>
      </c>
      <c r="AJ21" s="18">
        <f t="shared" si="97"/>
        <v>0.56390522222222228</v>
      </c>
      <c r="AK21" s="18" t="str">
        <f t="shared" si="120"/>
        <v>св.200</v>
      </c>
      <c r="AL21" s="17">
        <v>1230000</v>
      </c>
      <c r="AM21" s="17">
        <v>97563.02</v>
      </c>
      <c r="AN21" s="23">
        <v>128770.37</v>
      </c>
      <c r="AO21" s="18">
        <f t="shared" si="98"/>
        <v>7.931952845528456E-2</v>
      </c>
      <c r="AP21" s="18">
        <f t="shared" si="121"/>
        <v>0.75765115841478137</v>
      </c>
      <c r="AQ21" s="17"/>
      <c r="AR21" s="17"/>
      <c r="AS21" s="23"/>
      <c r="AT21" s="18" t="str">
        <f t="shared" si="99"/>
        <v xml:space="preserve"> </v>
      </c>
      <c r="AU21" s="18" t="str">
        <f t="shared" si="122"/>
        <v xml:space="preserve"> </v>
      </c>
      <c r="AV21" s="17">
        <f t="shared" si="179"/>
        <v>1516446.87</v>
      </c>
      <c r="AW21" s="17">
        <f t="shared" si="180"/>
        <v>1334499.6400000001</v>
      </c>
      <c r="AX21" s="17">
        <v>67382.25</v>
      </c>
      <c r="AY21" s="18">
        <f t="shared" si="100"/>
        <v>0.88001740542350815</v>
      </c>
      <c r="AZ21" s="18" t="str">
        <f t="shared" si="123"/>
        <v>св.200</v>
      </c>
      <c r="BA21" s="17"/>
      <c r="BB21" s="17"/>
      <c r="BC21" s="23"/>
      <c r="BD21" s="18" t="str">
        <f t="shared" si="101"/>
        <v xml:space="preserve"> </v>
      </c>
      <c r="BE21" s="18" t="str">
        <f t="shared" si="124"/>
        <v xml:space="preserve"> </v>
      </c>
      <c r="BF21" s="17"/>
      <c r="BG21" s="17"/>
      <c r="BH21" s="23">
        <v>50325.57</v>
      </c>
      <c r="BI21" s="18" t="str">
        <f t="shared" si="102"/>
        <v xml:space="preserve"> </v>
      </c>
      <c r="BJ21" s="18">
        <f t="shared" si="125"/>
        <v>0</v>
      </c>
      <c r="BK21" s="17"/>
      <c r="BL21" s="17"/>
      <c r="BM21" s="23"/>
      <c r="BN21" s="18" t="str">
        <f t="shared" si="103"/>
        <v xml:space="preserve"> </v>
      </c>
      <c r="BO21" s="18" t="str">
        <f t="shared" si="126"/>
        <v xml:space="preserve"> </v>
      </c>
      <c r="BP21" s="17"/>
      <c r="BQ21" s="17"/>
      <c r="BR21" s="23"/>
      <c r="BS21" s="18" t="str">
        <f t="shared" si="104"/>
        <v xml:space="preserve"> </v>
      </c>
      <c r="BT21" s="18" t="str">
        <f t="shared" si="127"/>
        <v xml:space="preserve"> </v>
      </c>
      <c r="BU21" s="17">
        <v>34000</v>
      </c>
      <c r="BV21" s="17">
        <v>8212.77</v>
      </c>
      <c r="BW21" s="23">
        <v>6386.68</v>
      </c>
      <c r="BX21" s="18">
        <f t="shared" si="105"/>
        <v>0.24155205882352943</v>
      </c>
      <c r="BY21" s="18">
        <f t="shared" si="128"/>
        <v>1.2859216369068123</v>
      </c>
      <c r="BZ21" s="17">
        <v>50000</v>
      </c>
      <c r="CA21" s="17">
        <v>8340</v>
      </c>
      <c r="CB21" s="23">
        <v>10670</v>
      </c>
      <c r="CC21" s="18">
        <f t="shared" si="106"/>
        <v>0.1668</v>
      </c>
      <c r="CD21" s="18">
        <f t="shared" si="129"/>
        <v>0.78163074039362701</v>
      </c>
      <c r="CE21" s="17">
        <v>941390.62</v>
      </c>
      <c r="CF21" s="17">
        <v>941390.62</v>
      </c>
      <c r="CG21" s="23"/>
      <c r="CH21" s="18">
        <f t="shared" si="107"/>
        <v>1</v>
      </c>
      <c r="CI21" s="18" t="str">
        <f t="shared" si="130"/>
        <v xml:space="preserve"> </v>
      </c>
      <c r="CJ21" s="17">
        <f t="shared" si="181"/>
        <v>376556.25</v>
      </c>
      <c r="CK21" s="17">
        <f t="shared" si="182"/>
        <v>376556.25</v>
      </c>
      <c r="CL21" s="17"/>
      <c r="CM21" s="18">
        <f t="shared" si="108"/>
        <v>1</v>
      </c>
      <c r="CN21" s="18" t="str">
        <f t="shared" si="131"/>
        <v xml:space="preserve"> </v>
      </c>
      <c r="CO21" s="17"/>
      <c r="CP21" s="17"/>
      <c r="CQ21" s="23"/>
      <c r="CR21" s="18" t="str">
        <f t="shared" si="109"/>
        <v xml:space="preserve"> </v>
      </c>
      <c r="CS21" s="18" t="str">
        <f t="shared" si="132"/>
        <v xml:space="preserve"> </v>
      </c>
      <c r="CT21" s="17">
        <v>376556.25</v>
      </c>
      <c r="CU21" s="17">
        <v>376556.25</v>
      </c>
      <c r="CV21" s="23"/>
      <c r="CW21" s="18">
        <f t="shared" si="133"/>
        <v>1</v>
      </c>
      <c r="CX21" s="18" t="str">
        <f t="shared" si="134"/>
        <v xml:space="preserve"> </v>
      </c>
      <c r="CY21" s="17"/>
      <c r="CZ21" s="17"/>
      <c r="DA21" s="23"/>
      <c r="DB21" s="18" t="str">
        <f t="shared" si="110"/>
        <v xml:space="preserve"> </v>
      </c>
      <c r="DC21" s="18" t="str">
        <f t="shared" si="135"/>
        <v xml:space="preserve"> </v>
      </c>
      <c r="DD21" s="17"/>
      <c r="DE21" s="17"/>
      <c r="DF21" s="23"/>
      <c r="DG21" s="18" t="str">
        <f t="shared" si="111"/>
        <v xml:space="preserve"> </v>
      </c>
      <c r="DH21" s="18" t="str">
        <f t="shared" si="136"/>
        <v xml:space="preserve"> </v>
      </c>
      <c r="DI21" s="17"/>
      <c r="DJ21" s="17"/>
      <c r="DK21" s="23"/>
      <c r="DL21" s="18" t="str">
        <f t="shared" si="112"/>
        <v xml:space="preserve"> </v>
      </c>
      <c r="DM21" s="18" t="str">
        <f t="shared" si="137"/>
        <v xml:space="preserve"> </v>
      </c>
      <c r="DN21" s="17"/>
      <c r="DO21" s="23"/>
      <c r="DP21" s="18" t="str">
        <f t="shared" si="149"/>
        <v xml:space="preserve"> </v>
      </c>
      <c r="DQ21" s="17"/>
      <c r="DR21" s="17"/>
      <c r="DS21" s="23"/>
      <c r="DT21" s="18" t="str">
        <f t="shared" si="138"/>
        <v xml:space="preserve"> </v>
      </c>
      <c r="DU21" s="18" t="str">
        <f t="shared" si="139"/>
        <v xml:space="preserve"> </v>
      </c>
      <c r="DV21" s="17">
        <v>114500</v>
      </c>
      <c r="DW21" s="17"/>
      <c r="DX21" s="23"/>
      <c r="DY21" s="18" t="str">
        <f t="shared" si="113"/>
        <v xml:space="preserve"> </v>
      </c>
      <c r="DZ21" s="18" t="str">
        <f t="shared" si="140"/>
        <v xml:space="preserve"> </v>
      </c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</row>
    <row r="22" spans="1:149" s="10" customFormat="1" ht="17.25" customHeight="1" outlineLevel="1" x14ac:dyDescent="0.25">
      <c r="A22" s="9">
        <v>14</v>
      </c>
      <c r="B22" s="5" t="s">
        <v>22</v>
      </c>
      <c r="C22" s="17">
        <f t="shared" si="175"/>
        <v>2760000</v>
      </c>
      <c r="D22" s="17">
        <f t="shared" si="176"/>
        <v>658228.90999999992</v>
      </c>
      <c r="E22" s="17">
        <v>973541.77</v>
      </c>
      <c r="F22" s="18">
        <f>IF(D22&lt;=0," ",IF(D22/C22*100&gt;200,"СВ.200",D22/C22))</f>
        <v>0.23848873550724634</v>
      </c>
      <c r="G22" s="18">
        <f t="shared" si="91"/>
        <v>0.67611778999477334</v>
      </c>
      <c r="H22" s="17">
        <f t="shared" si="177"/>
        <v>2735000</v>
      </c>
      <c r="I22" s="17">
        <f t="shared" si="178"/>
        <v>658228.90999999992</v>
      </c>
      <c r="J22" s="17">
        <v>973541.77</v>
      </c>
      <c r="K22" s="18">
        <f t="shared" si="92"/>
        <v>0.24066870566727602</v>
      </c>
      <c r="L22" s="18">
        <f t="shared" si="145"/>
        <v>0.67611778999477334</v>
      </c>
      <c r="M22" s="17">
        <v>1300000</v>
      </c>
      <c r="N22" s="17">
        <v>389572.36</v>
      </c>
      <c r="O22" s="23">
        <v>242511.42</v>
      </c>
      <c r="P22" s="18">
        <f t="shared" si="93"/>
        <v>0.29967104615384615</v>
      </c>
      <c r="Q22" s="18">
        <f t="shared" si="116"/>
        <v>1.6064083085241923</v>
      </c>
      <c r="R22" s="17"/>
      <c r="S22" s="17"/>
      <c r="T22" s="23"/>
      <c r="U22" s="18" t="str">
        <f t="shared" si="94"/>
        <v xml:space="preserve"> </v>
      </c>
      <c r="V22" s="18" t="str">
        <f t="shared" si="117"/>
        <v xml:space="preserve"> </v>
      </c>
      <c r="W22" s="17"/>
      <c r="X22" s="17"/>
      <c r="Y22" s="64"/>
      <c r="Z22" s="18" t="str">
        <f t="shared" si="95"/>
        <v xml:space="preserve"> </v>
      </c>
      <c r="AA22" s="18" t="str">
        <f t="shared" si="118"/>
        <v xml:space="preserve"> </v>
      </c>
      <c r="AB22" s="17">
        <v>45000</v>
      </c>
      <c r="AC22" s="17">
        <v>21381.16</v>
      </c>
      <c r="AD22" s="23">
        <v>39744.300000000003</v>
      </c>
      <c r="AE22" s="18">
        <f t="shared" si="96"/>
        <v>0.47513688888888889</v>
      </c>
      <c r="AF22" s="18">
        <f t="shared" si="119"/>
        <v>0.53796796018548565</v>
      </c>
      <c r="AG22" s="17">
        <v>50000</v>
      </c>
      <c r="AH22" s="17">
        <v>3197.15</v>
      </c>
      <c r="AI22" s="23">
        <v>1148.7</v>
      </c>
      <c r="AJ22" s="18">
        <f t="shared" si="97"/>
        <v>6.3943E-2</v>
      </c>
      <c r="AK22" s="18" t="str">
        <f t="shared" si="120"/>
        <v>св.200</v>
      </c>
      <c r="AL22" s="17">
        <v>1340000</v>
      </c>
      <c r="AM22" s="17">
        <v>244078.24</v>
      </c>
      <c r="AN22" s="23">
        <v>690137.35</v>
      </c>
      <c r="AO22" s="18">
        <f t="shared" si="98"/>
        <v>0.18214794029850745</v>
      </c>
      <c r="AP22" s="18">
        <f t="shared" si="121"/>
        <v>0.35366617963800973</v>
      </c>
      <c r="AQ22" s="17"/>
      <c r="AR22" s="17"/>
      <c r="AS22" s="23"/>
      <c r="AT22" s="18" t="str">
        <f t="shared" si="99"/>
        <v xml:space="preserve"> </v>
      </c>
      <c r="AU22" s="18" t="str">
        <f t="shared" si="122"/>
        <v xml:space="preserve"> </v>
      </c>
      <c r="AV22" s="17">
        <f t="shared" si="179"/>
        <v>25000</v>
      </c>
      <c r="AW22" s="17">
        <f t="shared" si="180"/>
        <v>0</v>
      </c>
      <c r="AX22" s="17"/>
      <c r="AY22" s="18" t="str">
        <f t="shared" si="100"/>
        <v xml:space="preserve"> </v>
      </c>
      <c r="AZ22" s="18" t="str">
        <f t="shared" si="123"/>
        <v xml:space="preserve"> </v>
      </c>
      <c r="BA22" s="17"/>
      <c r="BB22" s="17"/>
      <c r="BC22" s="23"/>
      <c r="BD22" s="18" t="str">
        <f t="shared" si="101"/>
        <v xml:space="preserve"> </v>
      </c>
      <c r="BE22" s="18" t="str">
        <f t="shared" si="124"/>
        <v xml:space="preserve"> </v>
      </c>
      <c r="BF22" s="17"/>
      <c r="BG22" s="17"/>
      <c r="BH22" s="23"/>
      <c r="BI22" s="18" t="str">
        <f t="shared" si="102"/>
        <v xml:space="preserve"> </v>
      </c>
      <c r="BJ22" s="18" t="str">
        <f t="shared" si="125"/>
        <v xml:space="preserve"> </v>
      </c>
      <c r="BK22" s="17"/>
      <c r="BL22" s="17"/>
      <c r="BM22" s="23"/>
      <c r="BN22" s="18" t="str">
        <f t="shared" si="103"/>
        <v xml:space="preserve"> </v>
      </c>
      <c r="BO22" s="18" t="str">
        <f t="shared" si="126"/>
        <v xml:space="preserve"> </v>
      </c>
      <c r="BP22" s="17"/>
      <c r="BQ22" s="17"/>
      <c r="BR22" s="23"/>
      <c r="BS22" s="18" t="str">
        <f t="shared" si="104"/>
        <v xml:space="preserve"> </v>
      </c>
      <c r="BT22" s="18" t="str">
        <f t="shared" si="127"/>
        <v xml:space="preserve"> </v>
      </c>
      <c r="BU22" s="17"/>
      <c r="BV22" s="17"/>
      <c r="BW22" s="23"/>
      <c r="BX22" s="18" t="str">
        <f t="shared" si="105"/>
        <v xml:space="preserve"> </v>
      </c>
      <c r="BY22" s="18" t="str">
        <f t="shared" si="128"/>
        <v xml:space="preserve"> </v>
      </c>
      <c r="BZ22" s="17">
        <v>25000</v>
      </c>
      <c r="CA22" s="17"/>
      <c r="CB22" s="23"/>
      <c r="CC22" s="18" t="str">
        <f t="shared" si="106"/>
        <v xml:space="preserve"> </v>
      </c>
      <c r="CD22" s="18" t="str">
        <f t="shared" si="129"/>
        <v xml:space="preserve"> </v>
      </c>
      <c r="CE22" s="17"/>
      <c r="CF22" s="17"/>
      <c r="CG22" s="23"/>
      <c r="CH22" s="18" t="str">
        <f t="shared" si="107"/>
        <v xml:space="preserve"> </v>
      </c>
      <c r="CI22" s="18" t="str">
        <f t="shared" si="130"/>
        <v xml:space="preserve"> </v>
      </c>
      <c r="CJ22" s="17">
        <f t="shared" si="181"/>
        <v>0</v>
      </c>
      <c r="CK22" s="17">
        <f t="shared" si="182"/>
        <v>0</v>
      </c>
      <c r="CL22" s="17"/>
      <c r="CM22" s="18" t="str">
        <f t="shared" si="108"/>
        <v xml:space="preserve"> </v>
      </c>
      <c r="CN22" s="18" t="str">
        <f t="shared" si="131"/>
        <v xml:space="preserve"> </v>
      </c>
      <c r="CO22" s="17"/>
      <c r="CP22" s="17"/>
      <c r="CQ22" s="23"/>
      <c r="CR22" s="18" t="str">
        <f t="shared" si="109"/>
        <v xml:space="preserve"> </v>
      </c>
      <c r="CS22" s="18" t="str">
        <f t="shared" si="132"/>
        <v xml:space="preserve"> </v>
      </c>
      <c r="CT22" s="17"/>
      <c r="CU22" s="17"/>
      <c r="CV22" s="23"/>
      <c r="CW22" s="18" t="str">
        <f t="shared" si="133"/>
        <v xml:space="preserve"> </v>
      </c>
      <c r="CX22" s="18" t="str">
        <f t="shared" si="134"/>
        <v xml:space="preserve"> </v>
      </c>
      <c r="CY22" s="17"/>
      <c r="CZ22" s="17"/>
      <c r="DA22" s="23"/>
      <c r="DB22" s="18" t="str">
        <f t="shared" si="110"/>
        <v xml:space="preserve"> </v>
      </c>
      <c r="DC22" s="18" t="str">
        <f t="shared" si="135"/>
        <v xml:space="preserve"> </v>
      </c>
      <c r="DD22" s="17"/>
      <c r="DE22" s="17"/>
      <c r="DF22" s="23"/>
      <c r="DG22" s="18" t="str">
        <f t="shared" si="111"/>
        <v xml:space="preserve"> </v>
      </c>
      <c r="DH22" s="18" t="str">
        <f t="shared" si="136"/>
        <v xml:space="preserve"> </v>
      </c>
      <c r="DI22" s="17"/>
      <c r="DJ22" s="17"/>
      <c r="DK22" s="23"/>
      <c r="DL22" s="18" t="str">
        <f t="shared" si="112"/>
        <v xml:space="preserve"> </v>
      </c>
      <c r="DM22" s="18" t="str">
        <f t="shared" si="137"/>
        <v xml:space="preserve"> </v>
      </c>
      <c r="DN22" s="17"/>
      <c r="DO22" s="23"/>
      <c r="DP22" s="18" t="str">
        <f t="shared" si="149"/>
        <v xml:space="preserve"> </v>
      </c>
      <c r="DQ22" s="17"/>
      <c r="DR22" s="17"/>
      <c r="DS22" s="23"/>
      <c r="DT22" s="18" t="str">
        <f t="shared" si="138"/>
        <v xml:space="preserve"> </v>
      </c>
      <c r="DU22" s="18" t="str">
        <f t="shared" si="139"/>
        <v xml:space="preserve"> </v>
      </c>
      <c r="DV22" s="17"/>
      <c r="DW22" s="17"/>
      <c r="DX22" s="23"/>
      <c r="DY22" s="18" t="str">
        <f t="shared" si="113"/>
        <v xml:space="preserve"> </v>
      </c>
      <c r="DZ22" s="18" t="str">
        <f t="shared" si="140"/>
        <v xml:space="preserve"> </v>
      </c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</row>
    <row r="23" spans="1:149" s="10" customFormat="1" ht="17.25" customHeight="1" outlineLevel="1" x14ac:dyDescent="0.25">
      <c r="A23" s="9">
        <v>15</v>
      </c>
      <c r="B23" s="5" t="s">
        <v>39</v>
      </c>
      <c r="C23" s="17">
        <f t="shared" si="175"/>
        <v>3742555.25</v>
      </c>
      <c r="D23" s="17">
        <f t="shared" si="176"/>
        <v>688294.57000000007</v>
      </c>
      <c r="E23" s="17">
        <v>865641.36</v>
      </c>
      <c r="F23" s="18">
        <f>IF(D23&lt;=0," ",IF(D23/C23*100&gt;200,"СВ.200",D23/C23))</f>
        <v>0.18391032971390336</v>
      </c>
      <c r="G23" s="18">
        <f t="shared" si="91"/>
        <v>0.79512671390840206</v>
      </c>
      <c r="H23" s="17">
        <f t="shared" si="177"/>
        <v>3321300</v>
      </c>
      <c r="I23" s="17">
        <f t="shared" si="178"/>
        <v>642491.59000000008</v>
      </c>
      <c r="J23" s="17">
        <v>748853.39</v>
      </c>
      <c r="K23" s="18">
        <f t="shared" si="92"/>
        <v>0.19344581639719388</v>
      </c>
      <c r="L23" s="18">
        <f t="shared" si="145"/>
        <v>0.85796712491346283</v>
      </c>
      <c r="M23" s="17">
        <v>1859200</v>
      </c>
      <c r="N23" s="17">
        <v>337499.2</v>
      </c>
      <c r="O23" s="23">
        <v>341444.63</v>
      </c>
      <c r="P23" s="18">
        <f t="shared" si="93"/>
        <v>0.18152925989672977</v>
      </c>
      <c r="Q23" s="18">
        <f t="shared" si="116"/>
        <v>0.98844489075725106</v>
      </c>
      <c r="R23" s="17"/>
      <c r="S23" s="17"/>
      <c r="T23" s="23"/>
      <c r="U23" s="18" t="str">
        <f t="shared" si="94"/>
        <v xml:space="preserve"> </v>
      </c>
      <c r="V23" s="18" t="str">
        <f t="shared" si="117"/>
        <v xml:space="preserve"> </v>
      </c>
      <c r="W23" s="17"/>
      <c r="X23" s="17"/>
      <c r="Y23" s="64"/>
      <c r="Z23" s="18" t="str">
        <f t="shared" si="95"/>
        <v xml:space="preserve"> </v>
      </c>
      <c r="AA23" s="18" t="str">
        <f t="shared" si="118"/>
        <v xml:space="preserve"> </v>
      </c>
      <c r="AB23" s="17">
        <v>185100</v>
      </c>
      <c r="AC23" s="17">
        <v>51938.400000000001</v>
      </c>
      <c r="AD23" s="23">
        <v>181900.5</v>
      </c>
      <c r="AE23" s="18">
        <f t="shared" si="96"/>
        <v>0.28059643435980552</v>
      </c>
      <c r="AF23" s="18">
        <f t="shared" si="119"/>
        <v>0.28553192542076578</v>
      </c>
      <c r="AG23" s="17">
        <v>282000</v>
      </c>
      <c r="AH23" s="17">
        <v>79513.960000000006</v>
      </c>
      <c r="AI23" s="23">
        <v>6647</v>
      </c>
      <c r="AJ23" s="18">
        <f t="shared" si="97"/>
        <v>0.28196439716312061</v>
      </c>
      <c r="AK23" s="18" t="str">
        <f t="shared" si="120"/>
        <v>св.200</v>
      </c>
      <c r="AL23" s="17">
        <v>995000</v>
      </c>
      <c r="AM23" s="17">
        <v>173540.03</v>
      </c>
      <c r="AN23" s="23">
        <v>218861.26</v>
      </c>
      <c r="AO23" s="18">
        <f t="shared" si="98"/>
        <v>0.1744120904522613</v>
      </c>
      <c r="AP23" s="18">
        <f t="shared" si="121"/>
        <v>0.79292255742290796</v>
      </c>
      <c r="AQ23" s="17"/>
      <c r="AR23" s="17"/>
      <c r="AS23" s="23"/>
      <c r="AT23" s="18" t="str">
        <f t="shared" si="99"/>
        <v xml:space="preserve"> </v>
      </c>
      <c r="AU23" s="18" t="str">
        <f t="shared" si="122"/>
        <v xml:space="preserve"> </v>
      </c>
      <c r="AV23" s="17">
        <f t="shared" si="179"/>
        <v>421255.25</v>
      </c>
      <c r="AW23" s="17">
        <f t="shared" si="180"/>
        <v>45802.979999999996</v>
      </c>
      <c r="AX23" s="17">
        <v>116787.97</v>
      </c>
      <c r="AY23" s="18">
        <f t="shared" si="100"/>
        <v>0.10872975470335383</v>
      </c>
      <c r="AZ23" s="18">
        <f t="shared" si="123"/>
        <v>0.3921891955138872</v>
      </c>
      <c r="BA23" s="17"/>
      <c r="BB23" s="17"/>
      <c r="BC23" s="23"/>
      <c r="BD23" s="18" t="str">
        <f t="shared" si="101"/>
        <v xml:space="preserve"> </v>
      </c>
      <c r="BE23" s="18" t="str">
        <f t="shared" si="124"/>
        <v xml:space="preserve"> </v>
      </c>
      <c r="BF23" s="17"/>
      <c r="BG23" s="17"/>
      <c r="BH23" s="23"/>
      <c r="BI23" s="18" t="str">
        <f t="shared" si="102"/>
        <v xml:space="preserve"> </v>
      </c>
      <c r="BJ23" s="18" t="str">
        <f t="shared" si="125"/>
        <v xml:space="preserve"> </v>
      </c>
      <c r="BK23" s="17"/>
      <c r="BL23" s="17"/>
      <c r="BM23" s="23"/>
      <c r="BN23" s="18" t="str">
        <f t="shared" si="103"/>
        <v xml:space="preserve"> </v>
      </c>
      <c r="BO23" s="18" t="str">
        <f t="shared" si="126"/>
        <v xml:space="preserve"> </v>
      </c>
      <c r="BP23" s="17"/>
      <c r="BQ23" s="17"/>
      <c r="BR23" s="23"/>
      <c r="BS23" s="18" t="str">
        <f t="shared" si="104"/>
        <v xml:space="preserve"> </v>
      </c>
      <c r="BT23" s="18" t="str">
        <f t="shared" si="127"/>
        <v xml:space="preserve"> </v>
      </c>
      <c r="BU23" s="17"/>
      <c r="BV23" s="17"/>
      <c r="BW23" s="23"/>
      <c r="BX23" s="18" t="str">
        <f t="shared" si="105"/>
        <v xml:space="preserve"> </v>
      </c>
      <c r="BY23" s="18" t="str">
        <f t="shared" si="128"/>
        <v xml:space="preserve"> </v>
      </c>
      <c r="BZ23" s="17">
        <v>100000</v>
      </c>
      <c r="CA23" s="17">
        <v>32590</v>
      </c>
      <c r="CB23" s="23">
        <v>32810</v>
      </c>
      <c r="CC23" s="18">
        <f t="shared" si="106"/>
        <v>0.32590000000000002</v>
      </c>
      <c r="CD23" s="18">
        <f t="shared" si="129"/>
        <v>0.99329472721731182</v>
      </c>
      <c r="CE23" s="17"/>
      <c r="CF23" s="17"/>
      <c r="CG23" s="23"/>
      <c r="CH23" s="18" t="str">
        <f t="shared" si="107"/>
        <v xml:space="preserve"> </v>
      </c>
      <c r="CI23" s="18" t="str">
        <f t="shared" si="130"/>
        <v xml:space="preserve"> </v>
      </c>
      <c r="CJ23" s="17">
        <f t="shared" si="181"/>
        <v>0</v>
      </c>
      <c r="CK23" s="17">
        <f t="shared" si="182"/>
        <v>0</v>
      </c>
      <c r="CL23" s="17"/>
      <c r="CM23" s="18" t="str">
        <f t="shared" si="108"/>
        <v xml:space="preserve"> </v>
      </c>
      <c r="CN23" s="18" t="str">
        <f t="shared" si="131"/>
        <v xml:space="preserve"> </v>
      </c>
      <c r="CO23" s="17"/>
      <c r="CP23" s="17"/>
      <c r="CQ23" s="23"/>
      <c r="CR23" s="18" t="str">
        <f t="shared" si="109"/>
        <v xml:space="preserve"> </v>
      </c>
      <c r="CS23" s="18" t="str">
        <f t="shared" si="132"/>
        <v xml:space="preserve"> </v>
      </c>
      <c r="CT23" s="17"/>
      <c r="CU23" s="17"/>
      <c r="CV23" s="23"/>
      <c r="CW23" s="18" t="str">
        <f t="shared" si="133"/>
        <v xml:space="preserve"> </v>
      </c>
      <c r="CX23" s="18" t="str">
        <f t="shared" si="134"/>
        <v xml:space="preserve"> </v>
      </c>
      <c r="CY23" s="17"/>
      <c r="CZ23" s="17"/>
      <c r="DA23" s="23"/>
      <c r="DB23" s="18" t="str">
        <f t="shared" si="110"/>
        <v xml:space="preserve"> </v>
      </c>
      <c r="DC23" s="18" t="str">
        <f t="shared" si="135"/>
        <v xml:space="preserve"> </v>
      </c>
      <c r="DD23" s="17"/>
      <c r="DE23" s="17"/>
      <c r="DF23" s="23"/>
      <c r="DG23" s="18" t="str">
        <f t="shared" si="111"/>
        <v xml:space="preserve"> </v>
      </c>
      <c r="DH23" s="18" t="str">
        <f t="shared" si="136"/>
        <v xml:space="preserve"> </v>
      </c>
      <c r="DI23" s="17"/>
      <c r="DJ23" s="17"/>
      <c r="DK23" s="23"/>
      <c r="DL23" s="18" t="str">
        <f t="shared" si="112"/>
        <v xml:space="preserve"> </v>
      </c>
      <c r="DM23" s="18" t="str">
        <f t="shared" si="137"/>
        <v xml:space="preserve"> </v>
      </c>
      <c r="DN23" s="17"/>
      <c r="DO23" s="23"/>
      <c r="DP23" s="18" t="str">
        <f t="shared" si="149"/>
        <v xml:space="preserve"> </v>
      </c>
      <c r="DQ23" s="17"/>
      <c r="DR23" s="17">
        <v>13212.98</v>
      </c>
      <c r="DS23" s="23">
        <v>83977.97</v>
      </c>
      <c r="DT23" s="18"/>
      <c r="DU23" s="18">
        <f t="shared" si="139"/>
        <v>0.15733864488508117</v>
      </c>
      <c r="DV23" s="17">
        <v>321255.25</v>
      </c>
      <c r="DW23" s="17"/>
      <c r="DX23" s="23"/>
      <c r="DY23" s="18" t="str">
        <f t="shared" si="113"/>
        <v xml:space="preserve"> </v>
      </c>
      <c r="DZ23" s="18" t="str">
        <f t="shared" si="140"/>
        <v xml:space="preserve"> </v>
      </c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</row>
    <row r="24" spans="1:149" s="12" customFormat="1" ht="15.75" x14ac:dyDescent="0.25">
      <c r="A24" s="11"/>
      <c r="B24" s="4" t="s">
        <v>124</v>
      </c>
      <c r="C24" s="34">
        <f>SUM(C25:C29)</f>
        <v>103603143.51000001</v>
      </c>
      <c r="D24" s="34">
        <f>SUM(D25:D29)</f>
        <v>18050348.300000001</v>
      </c>
      <c r="E24" s="34">
        <v>22781475.73</v>
      </c>
      <c r="F24" s="16">
        <f>IF(D24&lt;=0," ",IF(D24/C24*100&gt;200,"СВ.200",D24/C24))</f>
        <v>0.17422587470290166</v>
      </c>
      <c r="G24" s="16">
        <f t="shared" si="91"/>
        <v>0.79232568223094657</v>
      </c>
      <c r="H24" s="34">
        <f>SUM(H25:H29)</f>
        <v>97254054.540000007</v>
      </c>
      <c r="I24" s="34">
        <f>SUM(I25:I29)</f>
        <v>16131434.280000001</v>
      </c>
      <c r="J24" s="34">
        <v>20854143.09</v>
      </c>
      <c r="K24" s="16">
        <f t="shared" si="92"/>
        <v>0.16586901550068783</v>
      </c>
      <c r="L24" s="16">
        <f t="shared" si="145"/>
        <v>0.77353618465077878</v>
      </c>
      <c r="M24" s="34">
        <f>SUM(M25:M29)</f>
        <v>82282410</v>
      </c>
      <c r="N24" s="34">
        <f>SUM(N25:N29)</f>
        <v>13104624.139999999</v>
      </c>
      <c r="O24" s="34">
        <v>18693569.32</v>
      </c>
      <c r="P24" s="16">
        <f t="shared" si="93"/>
        <v>0.15926398047893831</v>
      </c>
      <c r="Q24" s="16">
        <f t="shared" si="116"/>
        <v>0.70102311204845913</v>
      </c>
      <c r="R24" s="34">
        <f>SUM(R25:R29)</f>
        <v>3026976.54</v>
      </c>
      <c r="S24" s="34">
        <f>SUM(S25:S29)</f>
        <v>727275.64</v>
      </c>
      <c r="T24" s="34">
        <v>687473.89</v>
      </c>
      <c r="U24" s="16">
        <f t="shared" si="94"/>
        <v>0.24026470981502884</v>
      </c>
      <c r="V24" s="16">
        <f t="shared" si="117"/>
        <v>1.0578956533171027</v>
      </c>
      <c r="W24" s="34">
        <f>SUM(W25:W29)</f>
        <v>0</v>
      </c>
      <c r="X24" s="34">
        <f>SUM(X25:X29)</f>
        <v>0</v>
      </c>
      <c r="Y24" s="16"/>
      <c r="Z24" s="16" t="str">
        <f t="shared" si="95"/>
        <v xml:space="preserve"> </v>
      </c>
      <c r="AA24" s="16" t="str">
        <f t="shared" si="118"/>
        <v xml:space="preserve"> </v>
      </c>
      <c r="AB24" s="34">
        <f>SUM(AB25:AB29)</f>
        <v>83100</v>
      </c>
      <c r="AC24" s="34">
        <f>SUM(AC25:AC29)</f>
        <v>1841.9</v>
      </c>
      <c r="AD24" s="34">
        <v>25990.95</v>
      </c>
      <c r="AE24" s="16">
        <f t="shared" si="96"/>
        <v>2.2164861612515043E-2</v>
      </c>
      <c r="AF24" s="16">
        <f t="shared" si="119"/>
        <v>7.0866974850861547E-2</v>
      </c>
      <c r="AG24" s="34">
        <f>SUM(AG25:AG29)</f>
        <v>3074000</v>
      </c>
      <c r="AH24" s="34">
        <f>SUM(AH25:AH29)</f>
        <v>313002.81</v>
      </c>
      <c r="AI24" s="34">
        <v>214413.79</v>
      </c>
      <c r="AJ24" s="16">
        <f t="shared" si="97"/>
        <v>0.10182264476252439</v>
      </c>
      <c r="AK24" s="16">
        <f t="shared" si="120"/>
        <v>1.4598072726572298</v>
      </c>
      <c r="AL24" s="34">
        <f>SUM(AL25:AL29)</f>
        <v>8784000</v>
      </c>
      <c r="AM24" s="34">
        <f>SUM(AM25:AM29)</f>
        <v>1983889.79</v>
      </c>
      <c r="AN24" s="34">
        <v>1232395.1399999999</v>
      </c>
      <c r="AO24" s="16">
        <f t="shared" si="98"/>
        <v>0.22585266279599273</v>
      </c>
      <c r="AP24" s="16">
        <f t="shared" si="121"/>
        <v>1.6097838474111479</v>
      </c>
      <c r="AQ24" s="34">
        <f>SUM(AQ25:AQ29)</f>
        <v>3568</v>
      </c>
      <c r="AR24" s="34">
        <f>SUM(AR25:AR29)</f>
        <v>800</v>
      </c>
      <c r="AS24" s="34">
        <v>300</v>
      </c>
      <c r="AT24" s="16">
        <f t="shared" si="99"/>
        <v>0.22421524663677131</v>
      </c>
      <c r="AU24" s="16" t="str">
        <f t="shared" si="122"/>
        <v>св.200</v>
      </c>
      <c r="AV24" s="34">
        <f>SUM(AV25:AV29)</f>
        <v>6349088.9699999997</v>
      </c>
      <c r="AW24" s="34">
        <f>SUM(AW25:AW29)</f>
        <v>1918914.02</v>
      </c>
      <c r="AX24" s="34">
        <v>1927332.6400000001</v>
      </c>
      <c r="AY24" s="16">
        <f t="shared" si="100"/>
        <v>0.3022345456280478</v>
      </c>
      <c r="AZ24" s="16">
        <f t="shared" si="123"/>
        <v>0.99563198390081742</v>
      </c>
      <c r="BA24" s="34">
        <f>SUM(BA25:BA29)</f>
        <v>522804</v>
      </c>
      <c r="BB24" s="34">
        <f>SUM(BB25:BB29)</f>
        <v>404270.81</v>
      </c>
      <c r="BC24" s="34">
        <v>94354.69</v>
      </c>
      <c r="BD24" s="16">
        <f t="shared" si="101"/>
        <v>0.77327413332721251</v>
      </c>
      <c r="BE24" s="16" t="str">
        <f t="shared" si="124"/>
        <v>св.200</v>
      </c>
      <c r="BF24" s="34">
        <f>SUM(BF25:BF29)</f>
        <v>1997708.38</v>
      </c>
      <c r="BG24" s="34">
        <f>SUM(BG25:BG29)</f>
        <v>452722.04000000004</v>
      </c>
      <c r="BH24" s="34">
        <v>613875.77</v>
      </c>
      <c r="BI24" s="16">
        <f t="shared" si="102"/>
        <v>0.22662068424621618</v>
      </c>
      <c r="BJ24" s="16">
        <f t="shared" si="125"/>
        <v>0.73748152659617117</v>
      </c>
      <c r="BK24" s="34">
        <f>SUM(BK25:BK29)</f>
        <v>568935</v>
      </c>
      <c r="BL24" s="34">
        <f>SUM(BL25:BL29)</f>
        <v>164143.60999999999</v>
      </c>
      <c r="BM24" s="34">
        <v>89481.51999999999</v>
      </c>
      <c r="BN24" s="16">
        <f t="shared" si="103"/>
        <v>0.28851030434056613</v>
      </c>
      <c r="BO24" s="16">
        <f t="shared" si="126"/>
        <v>1.8343855803969356</v>
      </c>
      <c r="BP24" s="34">
        <f>SUM(BP25:BP29)</f>
        <v>0</v>
      </c>
      <c r="BQ24" s="34">
        <f>SUM(BQ25:BQ29)</f>
        <v>0</v>
      </c>
      <c r="BR24" s="34">
        <v>0</v>
      </c>
      <c r="BS24" s="16" t="str">
        <f t="shared" si="104"/>
        <v xml:space="preserve"> </v>
      </c>
      <c r="BT24" s="16" t="str">
        <f t="shared" si="127"/>
        <v xml:space="preserve"> </v>
      </c>
      <c r="BU24" s="34">
        <f>SUM(BU25:BU29)</f>
        <v>819663.32</v>
      </c>
      <c r="BV24" s="34">
        <f>SUM(BV25:BV29)</f>
        <v>147252.64000000001</v>
      </c>
      <c r="BW24" s="34">
        <v>204011.62</v>
      </c>
      <c r="BX24" s="16">
        <f t="shared" si="105"/>
        <v>0.1796501519672736</v>
      </c>
      <c r="BY24" s="16">
        <f t="shared" si="128"/>
        <v>0.72178555319545046</v>
      </c>
      <c r="BZ24" s="34">
        <f>SUM(BZ25:BZ29)</f>
        <v>470900</v>
      </c>
      <c r="CA24" s="34">
        <f>SUM(CA25:CA29)</f>
        <v>188755</v>
      </c>
      <c r="CB24" s="34">
        <v>332550.09000000003</v>
      </c>
      <c r="CC24" s="16">
        <f t="shared" si="106"/>
        <v>0.40083881928222553</v>
      </c>
      <c r="CD24" s="16">
        <f t="shared" si="129"/>
        <v>0.56759870370204979</v>
      </c>
      <c r="CE24" s="34">
        <f>SUM(CE25:CE29)</f>
        <v>34476</v>
      </c>
      <c r="CF24" s="34">
        <f>SUM(CF25:CF29)</f>
        <v>0</v>
      </c>
      <c r="CG24" s="34">
        <v>0</v>
      </c>
      <c r="CH24" s="16" t="str">
        <f t="shared" si="107"/>
        <v xml:space="preserve"> </v>
      </c>
      <c r="CI24" s="16" t="str">
        <f t="shared" si="130"/>
        <v xml:space="preserve"> </v>
      </c>
      <c r="CJ24" s="34">
        <f>SUM(CJ25:CJ29)</f>
        <v>1423142</v>
      </c>
      <c r="CK24" s="34">
        <f>SUM(CK25:CK29)</f>
        <v>105358.21</v>
      </c>
      <c r="CL24" s="19">
        <v>561608.78</v>
      </c>
      <c r="CM24" s="16">
        <f t="shared" si="108"/>
        <v>7.4032113450379522E-2</v>
      </c>
      <c r="CN24" s="16">
        <f t="shared" si="131"/>
        <v>0.18760071735345732</v>
      </c>
      <c r="CO24" s="34">
        <f>SUM(CO25:CO29)</f>
        <v>635884</v>
      </c>
      <c r="CP24" s="34">
        <f>SUM(CP25:CP29)</f>
        <v>105358.21</v>
      </c>
      <c r="CQ24" s="34">
        <v>561608.78</v>
      </c>
      <c r="CR24" s="16">
        <f t="shared" si="109"/>
        <v>0.16568778267734369</v>
      </c>
      <c r="CS24" s="16">
        <f t="shared" si="132"/>
        <v>0.18760071735345732</v>
      </c>
      <c r="CT24" s="34">
        <f>SUM(CT25:CT29)</f>
        <v>787258</v>
      </c>
      <c r="CU24" s="34">
        <f>SUM(CU25:CU29)</f>
        <v>0</v>
      </c>
      <c r="CV24" s="34">
        <v>0</v>
      </c>
      <c r="CW24" s="16" t="str">
        <f t="shared" si="133"/>
        <v xml:space="preserve"> </v>
      </c>
      <c r="CX24" s="16" t="str">
        <f t="shared" si="134"/>
        <v xml:space="preserve"> </v>
      </c>
      <c r="CY24" s="34">
        <f>SUM(CY25:CY29)</f>
        <v>0</v>
      </c>
      <c r="CZ24" s="34">
        <f>SUM(CZ25:CZ29)</f>
        <v>0</v>
      </c>
      <c r="DA24" s="34">
        <v>0</v>
      </c>
      <c r="DB24" s="16" t="str">
        <f t="shared" si="110"/>
        <v xml:space="preserve"> </v>
      </c>
      <c r="DC24" s="16" t="str">
        <f t="shared" si="135"/>
        <v xml:space="preserve"> </v>
      </c>
      <c r="DD24" s="34">
        <f>SUM(DD25:DD29)</f>
        <v>0</v>
      </c>
      <c r="DE24" s="34">
        <f>SUM(DE25:DE29)</f>
        <v>0</v>
      </c>
      <c r="DF24" s="34">
        <v>0</v>
      </c>
      <c r="DG24" s="16" t="str">
        <f t="shared" si="111"/>
        <v xml:space="preserve"> </v>
      </c>
      <c r="DH24" s="16" t="str">
        <f t="shared" si="136"/>
        <v xml:space="preserve"> </v>
      </c>
      <c r="DI24" s="34">
        <f>SUM(DI25:DI29)</f>
        <v>171686.87</v>
      </c>
      <c r="DJ24" s="34">
        <f>SUM(DJ25:DJ29)</f>
        <v>-3527.6099999999997</v>
      </c>
      <c r="DK24" s="34">
        <v>7800.17</v>
      </c>
      <c r="DL24" s="16" t="str">
        <f t="shared" si="112"/>
        <v xml:space="preserve"> </v>
      </c>
      <c r="DM24" s="16">
        <f t="shared" si="137"/>
        <v>-0.45224783562409532</v>
      </c>
      <c r="DN24" s="34">
        <f>SUM(DN25:DN29)</f>
        <v>411768.35000000003</v>
      </c>
      <c r="DO24" s="34">
        <v>23650</v>
      </c>
      <c r="DP24" s="16" t="str">
        <f>IF(DN24=0," ",IF(DN24/DO24*100&gt;200,"св.200",DM24/DN24))</f>
        <v>св.200</v>
      </c>
      <c r="DQ24" s="34">
        <f>SUM(DQ25:DQ29)</f>
        <v>0</v>
      </c>
      <c r="DR24" s="34">
        <f>SUM(DR25:DR29)</f>
        <v>0</v>
      </c>
      <c r="DS24" s="34">
        <v>0</v>
      </c>
      <c r="DT24" s="16" t="str">
        <f t="shared" si="138"/>
        <v xml:space="preserve"> </v>
      </c>
      <c r="DU24" s="16" t="str">
        <f t="shared" si="139"/>
        <v xml:space="preserve"> </v>
      </c>
      <c r="DV24" s="34">
        <f>SUM(DV25:DV29)</f>
        <v>339773.4</v>
      </c>
      <c r="DW24" s="34">
        <f>SUM(DW25:DW29)</f>
        <v>48170.97</v>
      </c>
      <c r="DX24" s="34">
        <v>0</v>
      </c>
      <c r="DY24" s="16">
        <f t="shared" si="113"/>
        <v>0.14177381160502853</v>
      </c>
      <c r="DZ24" s="16" t="str">
        <f t="shared" si="140"/>
        <v xml:space="preserve"> </v>
      </c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</row>
    <row r="25" spans="1:149" s="10" customFormat="1" ht="16.5" customHeight="1" outlineLevel="1" x14ac:dyDescent="0.25">
      <c r="A25" s="9">
        <v>16</v>
      </c>
      <c r="B25" s="5" t="s">
        <v>61</v>
      </c>
      <c r="C25" s="17">
        <f t="shared" ref="C25" si="183">H25+AV25</f>
        <v>94599946.160000011</v>
      </c>
      <c r="D25" s="17">
        <f t="shared" ref="D25" si="184">I25+AW25</f>
        <v>15254040.290000001</v>
      </c>
      <c r="E25" s="17">
        <v>21419599.850000001</v>
      </c>
      <c r="F25" s="18">
        <f>IF(D25&lt;=0," ",IF(D25/C25*100&gt;200,"СВ.200",D25/C25))</f>
        <v>0.16124787496390683</v>
      </c>
      <c r="G25" s="18">
        <f t="shared" si="91"/>
        <v>0.7121533733974027</v>
      </c>
      <c r="H25" s="17">
        <f t="shared" ref="H25" si="185">M25+R25+W25+AB25+AG25+AL25+AQ25</f>
        <v>90701436.540000007</v>
      </c>
      <c r="I25" s="17">
        <f t="shared" ref="I25" si="186">N25+S25+X25+AC25+AH25+AM25+AR25</f>
        <v>14409963.560000001</v>
      </c>
      <c r="J25" s="17">
        <v>20238192.98</v>
      </c>
      <c r="K25" s="18">
        <f t="shared" si="92"/>
        <v>0.15887249540579326</v>
      </c>
      <c r="L25" s="18">
        <f t="shared" si="145"/>
        <v>0.71201829008352502</v>
      </c>
      <c r="M25" s="35">
        <v>81458460</v>
      </c>
      <c r="N25" s="17">
        <v>12923168.779999999</v>
      </c>
      <c r="O25" s="17">
        <v>18520377.82</v>
      </c>
      <c r="P25" s="18">
        <f t="shared" si="93"/>
        <v>0.15864734958161497</v>
      </c>
      <c r="Q25" s="18">
        <f t="shared" si="116"/>
        <v>0.6977810553111059</v>
      </c>
      <c r="R25" s="35">
        <v>3026976.54</v>
      </c>
      <c r="S25" s="17">
        <v>727275.64</v>
      </c>
      <c r="T25" s="17">
        <v>687473.89</v>
      </c>
      <c r="U25" s="18">
        <f t="shared" si="94"/>
        <v>0.24026470981502884</v>
      </c>
      <c r="V25" s="18">
        <f t="shared" si="117"/>
        <v>1.0578956533171027</v>
      </c>
      <c r="W25" s="35"/>
      <c r="X25" s="17"/>
      <c r="Y25" s="64"/>
      <c r="Z25" s="18" t="str">
        <f t="shared" si="95"/>
        <v xml:space="preserve"> </v>
      </c>
      <c r="AA25" s="18" t="str">
        <f t="shared" si="118"/>
        <v xml:space="preserve"> </v>
      </c>
      <c r="AB25" s="35"/>
      <c r="AC25" s="17">
        <v>309.5</v>
      </c>
      <c r="AD25" s="17"/>
      <c r="AE25" s="18"/>
      <c r="AF25" s="18" t="str">
        <f t="shared" si="119"/>
        <v xml:space="preserve"> </v>
      </c>
      <c r="AG25" s="35">
        <v>2456000</v>
      </c>
      <c r="AH25" s="17">
        <v>199999.88</v>
      </c>
      <c r="AI25" s="17">
        <v>188773.94</v>
      </c>
      <c r="AJ25" s="18">
        <f t="shared" si="97"/>
        <v>8.1433175895765472E-2</v>
      </c>
      <c r="AK25" s="18">
        <f t="shared" si="120"/>
        <v>1.0594676362637767</v>
      </c>
      <c r="AL25" s="35">
        <v>3760000</v>
      </c>
      <c r="AM25" s="17">
        <v>559209.76</v>
      </c>
      <c r="AN25" s="17">
        <v>841567.33</v>
      </c>
      <c r="AO25" s="18">
        <f t="shared" si="98"/>
        <v>0.148726</v>
      </c>
      <c r="AP25" s="18">
        <f t="shared" si="121"/>
        <v>0.66448606078850525</v>
      </c>
      <c r="AQ25" s="35"/>
      <c r="AR25" s="17"/>
      <c r="AS25" s="17"/>
      <c r="AT25" s="18" t="str">
        <f t="shared" si="99"/>
        <v xml:space="preserve"> </v>
      </c>
      <c r="AU25" s="18" t="str">
        <f t="shared" si="122"/>
        <v xml:space="preserve"> </v>
      </c>
      <c r="AV25" s="17">
        <f t="shared" ref="AV25" si="187">BA25+BF25+BK25+BP25+BU25+BZ25+CE25+CJ25+CY25+DD25+DI25+DQ25+DV25</f>
        <v>3898509.62</v>
      </c>
      <c r="AW25" s="17">
        <f t="shared" ref="AW25" si="188">BB25+BG25+BL25+BQ25+BV25+CA25+CF25+CK25+CZ25+DE25+DJ25+DN25+DR25+DW25</f>
        <v>844076.73</v>
      </c>
      <c r="AX25" s="17">
        <v>1181406.8700000001</v>
      </c>
      <c r="AY25" s="18">
        <f t="shared" si="100"/>
        <v>0.21651267080879999</v>
      </c>
      <c r="AZ25" s="18">
        <f t="shared" si="123"/>
        <v>0.71446742983642875</v>
      </c>
      <c r="BA25" s="35">
        <v>522804</v>
      </c>
      <c r="BB25" s="17">
        <v>404270.81</v>
      </c>
      <c r="BC25" s="17">
        <v>94354.69</v>
      </c>
      <c r="BD25" s="18">
        <f t="shared" si="101"/>
        <v>0.77327413332721251</v>
      </c>
      <c r="BE25" s="18" t="str">
        <f t="shared" si="124"/>
        <v>св.200</v>
      </c>
      <c r="BF25" s="35"/>
      <c r="BG25" s="17"/>
      <c r="BH25" s="17"/>
      <c r="BI25" s="18" t="str">
        <f t="shared" si="102"/>
        <v xml:space="preserve"> </v>
      </c>
      <c r="BJ25" s="18" t="str">
        <f t="shared" si="125"/>
        <v xml:space="preserve"> </v>
      </c>
      <c r="BK25" s="35">
        <v>318435</v>
      </c>
      <c r="BL25" s="17">
        <v>62903.61</v>
      </c>
      <c r="BM25" s="17">
        <v>41881.519999999997</v>
      </c>
      <c r="BN25" s="18">
        <f t="shared" si="103"/>
        <v>0.19753987469970324</v>
      </c>
      <c r="BO25" s="18">
        <f t="shared" si="126"/>
        <v>1.5019419065974684</v>
      </c>
      <c r="BP25" s="35"/>
      <c r="BQ25" s="17"/>
      <c r="BR25" s="17"/>
      <c r="BS25" s="18" t="str">
        <f t="shared" si="104"/>
        <v xml:space="preserve"> </v>
      </c>
      <c r="BT25" s="18" t="str">
        <f t="shared" si="127"/>
        <v xml:space="preserve"> </v>
      </c>
      <c r="BU25" s="35">
        <v>819663.32</v>
      </c>
      <c r="BV25" s="17">
        <v>147252.64000000001</v>
      </c>
      <c r="BW25" s="17">
        <v>204011.62</v>
      </c>
      <c r="BX25" s="18">
        <f t="shared" si="105"/>
        <v>0.1796501519672736</v>
      </c>
      <c r="BY25" s="18">
        <f t="shared" si="128"/>
        <v>0.72178555319545046</v>
      </c>
      <c r="BZ25" s="35">
        <v>322200</v>
      </c>
      <c r="CA25" s="17">
        <v>127855</v>
      </c>
      <c r="CB25" s="17">
        <v>273250.09000000003</v>
      </c>
      <c r="CC25" s="18">
        <f t="shared" si="106"/>
        <v>0.39681874612042212</v>
      </c>
      <c r="CD25" s="18">
        <f t="shared" si="129"/>
        <v>0.46790469492617548</v>
      </c>
      <c r="CE25" s="35">
        <v>34476</v>
      </c>
      <c r="CF25" s="17"/>
      <c r="CG25" s="17"/>
      <c r="CH25" s="18" t="str">
        <f t="shared" si="107"/>
        <v xml:space="preserve"> </v>
      </c>
      <c r="CI25" s="18" t="str">
        <f t="shared" si="130"/>
        <v xml:space="preserve"> </v>
      </c>
      <c r="CJ25" s="17">
        <f t="shared" ref="CJ25" si="189">CO25+CT25</f>
        <v>1423142</v>
      </c>
      <c r="CK25" s="17">
        <f t="shared" ref="CK25" si="190">CP25+CU25</f>
        <v>105358.21</v>
      </c>
      <c r="CL25" s="17">
        <v>561608.78</v>
      </c>
      <c r="CM25" s="18">
        <f t="shared" si="108"/>
        <v>7.4032113450379522E-2</v>
      </c>
      <c r="CN25" s="18">
        <f t="shared" si="131"/>
        <v>0.18760071735345732</v>
      </c>
      <c r="CO25" s="35">
        <v>635884</v>
      </c>
      <c r="CP25" s="17">
        <v>105358.21</v>
      </c>
      <c r="CQ25" s="17">
        <v>561608.78</v>
      </c>
      <c r="CR25" s="18">
        <f t="shared" si="109"/>
        <v>0.16568778267734369</v>
      </c>
      <c r="CS25" s="18">
        <f t="shared" si="132"/>
        <v>0.18760071735345732</v>
      </c>
      <c r="CT25" s="17">
        <v>787258</v>
      </c>
      <c r="CU25" s="17"/>
      <c r="CV25" s="17"/>
      <c r="CW25" s="18" t="str">
        <f t="shared" si="133"/>
        <v xml:space="preserve"> </v>
      </c>
      <c r="CX25" s="18" t="str">
        <f t="shared" si="134"/>
        <v xml:space="preserve"> </v>
      </c>
      <c r="CY25" s="35"/>
      <c r="CZ25" s="17"/>
      <c r="DA25" s="17"/>
      <c r="DB25" s="18" t="str">
        <f t="shared" si="110"/>
        <v xml:space="preserve"> </v>
      </c>
      <c r="DC25" s="18" t="str">
        <f t="shared" si="135"/>
        <v xml:space="preserve"> </v>
      </c>
      <c r="DD25" s="35"/>
      <c r="DE25" s="17"/>
      <c r="DF25" s="17"/>
      <c r="DG25" s="18" t="str">
        <f t="shared" si="111"/>
        <v xml:space="preserve"> </v>
      </c>
      <c r="DH25" s="18" t="str">
        <f t="shared" si="136"/>
        <v xml:space="preserve"> </v>
      </c>
      <c r="DI25" s="35">
        <v>166186.87</v>
      </c>
      <c r="DJ25" s="17">
        <v>-5527.61</v>
      </c>
      <c r="DK25" s="17">
        <v>6300.17</v>
      </c>
      <c r="DL25" s="18" t="str">
        <f t="shared" si="112"/>
        <v xml:space="preserve"> </v>
      </c>
      <c r="DM25" s="18">
        <f t="shared" si="137"/>
        <v>-0.87737473750708306</v>
      </c>
      <c r="DN25" s="17">
        <v>1964.07</v>
      </c>
      <c r="DO25" s="17"/>
      <c r="DP25" s="18"/>
      <c r="DQ25" s="35"/>
      <c r="DR25" s="17"/>
      <c r="DS25" s="17"/>
      <c r="DT25" s="18" t="str">
        <f t="shared" si="138"/>
        <v xml:space="preserve"> </v>
      </c>
      <c r="DU25" s="18" t="str">
        <f t="shared" si="139"/>
        <v xml:space="preserve"> </v>
      </c>
      <c r="DV25" s="35">
        <v>291602.43</v>
      </c>
      <c r="DW25" s="17"/>
      <c r="DX25" s="17"/>
      <c r="DY25" s="18" t="str">
        <f t="shared" si="113"/>
        <v xml:space="preserve"> </v>
      </c>
      <c r="DZ25" s="18" t="str">
        <f t="shared" si="140"/>
        <v xml:space="preserve"> </v>
      </c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</row>
    <row r="26" spans="1:149" s="10" customFormat="1" ht="15.75" customHeight="1" outlineLevel="1" x14ac:dyDescent="0.25">
      <c r="A26" s="9">
        <v>17</v>
      </c>
      <c r="B26" s="5" t="s">
        <v>67</v>
      </c>
      <c r="C26" s="17">
        <f t="shared" ref="C26:C29" si="191">H26+AV26</f>
        <v>3641920.9699999997</v>
      </c>
      <c r="D26" s="17">
        <f t="shared" ref="D26:D29" si="192">I26+AW26</f>
        <v>1869984.02</v>
      </c>
      <c r="E26" s="17">
        <v>778735.68</v>
      </c>
      <c r="F26" s="18">
        <f>IF(D26&lt;=0," ",IF(D26/C26*100&gt;200,"СВ.200",D26/C26))</f>
        <v>0.51346090027867908</v>
      </c>
      <c r="G26" s="18" t="str">
        <f t="shared" si="91"/>
        <v>св.200</v>
      </c>
      <c r="H26" s="17">
        <f t="shared" ref="H26:H29" si="193">M26+R26+W26+AB26+AG26+AL26+AQ26</f>
        <v>2036050</v>
      </c>
      <c r="I26" s="17">
        <f t="shared" ref="I26:I29" si="194">N26+S26+X26+AC26+AH26+AM26+AR26</f>
        <v>878144.55999999994</v>
      </c>
      <c r="J26" s="17">
        <v>165545.91</v>
      </c>
      <c r="K26" s="18">
        <f t="shared" si="92"/>
        <v>0.43129813118538346</v>
      </c>
      <c r="L26" s="18" t="str">
        <f t="shared" si="145"/>
        <v>св.200</v>
      </c>
      <c r="M26" s="35">
        <v>240250</v>
      </c>
      <c r="N26" s="35">
        <v>55446.32</v>
      </c>
      <c r="O26" s="35">
        <v>54879.89</v>
      </c>
      <c r="P26" s="18">
        <f t="shared" si="93"/>
        <v>0.23078593132154007</v>
      </c>
      <c r="Q26" s="18">
        <f t="shared" si="116"/>
        <v>1.0103212670433559</v>
      </c>
      <c r="R26" s="35"/>
      <c r="S26" s="35"/>
      <c r="T26" s="35"/>
      <c r="U26" s="18" t="str">
        <f t="shared" si="94"/>
        <v xml:space="preserve"> </v>
      </c>
      <c r="V26" s="18" t="str">
        <f t="shared" si="117"/>
        <v xml:space="preserve"> </v>
      </c>
      <c r="W26" s="35"/>
      <c r="X26" s="35"/>
      <c r="Y26" s="64"/>
      <c r="Z26" s="18" t="str">
        <f t="shared" si="95"/>
        <v xml:space="preserve"> </v>
      </c>
      <c r="AA26" s="18" t="str">
        <f t="shared" si="118"/>
        <v xml:space="preserve"> </v>
      </c>
      <c r="AB26" s="35">
        <v>28800</v>
      </c>
      <c r="AC26" s="35"/>
      <c r="AD26" s="35"/>
      <c r="AE26" s="18" t="str">
        <f t="shared" si="96"/>
        <v xml:space="preserve"> </v>
      </c>
      <c r="AF26" s="18" t="str">
        <f t="shared" si="119"/>
        <v xml:space="preserve"> </v>
      </c>
      <c r="AG26" s="35">
        <v>231000</v>
      </c>
      <c r="AH26" s="35">
        <v>61242.15</v>
      </c>
      <c r="AI26" s="35">
        <v>12682.61</v>
      </c>
      <c r="AJ26" s="18">
        <f t="shared" si="97"/>
        <v>0.26511753246753245</v>
      </c>
      <c r="AK26" s="18" t="str">
        <f t="shared" si="120"/>
        <v>св.200</v>
      </c>
      <c r="AL26" s="35">
        <v>1536000</v>
      </c>
      <c r="AM26" s="35">
        <v>761456.09</v>
      </c>
      <c r="AN26" s="35">
        <v>97983.41</v>
      </c>
      <c r="AO26" s="18">
        <f t="shared" si="98"/>
        <v>0.49573964192708331</v>
      </c>
      <c r="AP26" s="18" t="str">
        <f t="shared" si="121"/>
        <v>св.200</v>
      </c>
      <c r="AQ26" s="35"/>
      <c r="AR26" s="35"/>
      <c r="AS26" s="35"/>
      <c r="AT26" s="18" t="str">
        <f t="shared" si="99"/>
        <v xml:space="preserve"> </v>
      </c>
      <c r="AU26" s="18" t="str">
        <f t="shared" si="122"/>
        <v xml:space="preserve"> </v>
      </c>
      <c r="AV26" s="17">
        <f t="shared" ref="AV26:AV29" si="195">BA26+BF26+BK26+BP26+BU26+BZ26+CE26+CJ26+CY26+DD26+DI26+DQ26+DV26</f>
        <v>1605870.97</v>
      </c>
      <c r="AW26" s="17">
        <f t="shared" ref="AW26:AW29" si="196">BB26+BG26+BL26+BQ26+BV26+CA26+CF26+CK26+CZ26+DE26+DJ26+DN26+DR26+DW26</f>
        <v>991839.46</v>
      </c>
      <c r="AX26" s="17">
        <v>613189.77</v>
      </c>
      <c r="AY26" s="18">
        <f t="shared" si="100"/>
        <v>0.61763334572266415</v>
      </c>
      <c r="AZ26" s="18">
        <f t="shared" si="123"/>
        <v>1.6175081655390304</v>
      </c>
      <c r="BA26" s="35"/>
      <c r="BB26" s="35"/>
      <c r="BC26" s="35"/>
      <c r="BD26" s="18" t="str">
        <f t="shared" si="101"/>
        <v xml:space="preserve"> </v>
      </c>
      <c r="BE26" s="18" t="str">
        <f t="shared" si="124"/>
        <v xml:space="preserve"> </v>
      </c>
      <c r="BF26" s="35">
        <v>1397700</v>
      </c>
      <c r="BG26" s="35">
        <v>450174.21</v>
      </c>
      <c r="BH26" s="35">
        <v>542959.77</v>
      </c>
      <c r="BI26" s="18">
        <f t="shared" si="102"/>
        <v>0.32208214209057739</v>
      </c>
      <c r="BJ26" s="18">
        <f t="shared" si="125"/>
        <v>0.82911153804268045</v>
      </c>
      <c r="BK26" s="35">
        <v>99300</v>
      </c>
      <c r="BL26" s="35">
        <v>63440</v>
      </c>
      <c r="BM26" s="35">
        <v>30080</v>
      </c>
      <c r="BN26" s="18">
        <f t="shared" si="103"/>
        <v>0.63887210473313194</v>
      </c>
      <c r="BO26" s="18" t="str">
        <f t="shared" si="126"/>
        <v>св.200</v>
      </c>
      <c r="BP26" s="35"/>
      <c r="BQ26" s="35"/>
      <c r="BR26" s="35"/>
      <c r="BS26" s="18" t="str">
        <f t="shared" si="104"/>
        <v xml:space="preserve"> </v>
      </c>
      <c r="BT26" s="18" t="str">
        <f t="shared" si="127"/>
        <v xml:space="preserve"> </v>
      </c>
      <c r="BU26" s="35"/>
      <c r="BV26" s="35"/>
      <c r="BW26" s="35"/>
      <c r="BX26" s="18" t="str">
        <f t="shared" si="105"/>
        <v xml:space="preserve"> </v>
      </c>
      <c r="BY26" s="18" t="str">
        <f t="shared" si="128"/>
        <v xml:space="preserve"> </v>
      </c>
      <c r="BZ26" s="35">
        <v>60700</v>
      </c>
      <c r="CA26" s="35">
        <v>20250</v>
      </c>
      <c r="CB26" s="35">
        <v>16500</v>
      </c>
      <c r="CC26" s="18">
        <f t="shared" si="106"/>
        <v>0.33360790774299837</v>
      </c>
      <c r="CD26" s="18">
        <f t="shared" si="129"/>
        <v>1.2272727272727273</v>
      </c>
      <c r="CE26" s="35"/>
      <c r="CF26" s="35"/>
      <c r="CG26" s="35"/>
      <c r="CH26" s="18" t="str">
        <f t="shared" si="107"/>
        <v xml:space="preserve"> </v>
      </c>
      <c r="CI26" s="18" t="str">
        <f t="shared" si="130"/>
        <v xml:space="preserve"> </v>
      </c>
      <c r="CJ26" s="17">
        <f t="shared" ref="CJ26:CJ29" si="197">CO26+CT26</f>
        <v>0</v>
      </c>
      <c r="CK26" s="17">
        <f t="shared" ref="CK26:CK29" si="198">CP26+CU26</f>
        <v>0</v>
      </c>
      <c r="CL26" s="17"/>
      <c r="CM26" s="18" t="str">
        <f t="shared" si="108"/>
        <v xml:space="preserve"> </v>
      </c>
      <c r="CN26" s="18" t="str">
        <f t="shared" si="131"/>
        <v xml:space="preserve"> </v>
      </c>
      <c r="CO26" s="35"/>
      <c r="CP26" s="35"/>
      <c r="CQ26" s="35"/>
      <c r="CR26" s="18" t="str">
        <f t="shared" si="109"/>
        <v xml:space="preserve"> </v>
      </c>
      <c r="CS26" s="18" t="str">
        <f t="shared" si="132"/>
        <v xml:space="preserve"> </v>
      </c>
      <c r="CT26" s="35"/>
      <c r="CU26" s="35"/>
      <c r="CV26" s="35"/>
      <c r="CW26" s="18" t="str">
        <f t="shared" si="133"/>
        <v xml:space="preserve"> </v>
      </c>
      <c r="CX26" s="18" t="str">
        <f t="shared" si="134"/>
        <v xml:space="preserve"> </v>
      </c>
      <c r="CY26" s="35"/>
      <c r="CZ26" s="35"/>
      <c r="DA26" s="35"/>
      <c r="DB26" s="18" t="str">
        <f t="shared" si="110"/>
        <v xml:space="preserve"> </v>
      </c>
      <c r="DC26" s="18" t="str">
        <f t="shared" si="135"/>
        <v xml:space="preserve"> </v>
      </c>
      <c r="DD26" s="35"/>
      <c r="DE26" s="35"/>
      <c r="DF26" s="35"/>
      <c r="DG26" s="18" t="str">
        <f t="shared" si="111"/>
        <v xml:space="preserve"> </v>
      </c>
      <c r="DH26" s="18" t="str">
        <f t="shared" si="136"/>
        <v xml:space="preserve"> </v>
      </c>
      <c r="DI26" s="35"/>
      <c r="DJ26" s="35"/>
      <c r="DK26" s="35"/>
      <c r="DL26" s="18" t="str">
        <f t="shared" si="112"/>
        <v xml:space="preserve"> </v>
      </c>
      <c r="DM26" s="18" t="str">
        <f t="shared" si="137"/>
        <v xml:space="preserve"> </v>
      </c>
      <c r="DN26" s="35">
        <v>409804.28</v>
      </c>
      <c r="DO26" s="35">
        <v>23650</v>
      </c>
      <c r="DP26" s="18" t="str">
        <f>IF(DN26=0," ",IF(DN26/DO26*100&gt;200,"св.200",DM26/DN26))</f>
        <v>св.200</v>
      </c>
      <c r="DQ26" s="35"/>
      <c r="DR26" s="35"/>
      <c r="DS26" s="35"/>
      <c r="DT26" s="18" t="str">
        <f t="shared" si="138"/>
        <v xml:space="preserve"> </v>
      </c>
      <c r="DU26" s="18" t="str">
        <f t="shared" si="139"/>
        <v xml:space="preserve"> </v>
      </c>
      <c r="DV26" s="35">
        <v>48170.97</v>
      </c>
      <c r="DW26" s="35">
        <v>48170.97</v>
      </c>
      <c r="DX26" s="35"/>
      <c r="DY26" s="18">
        <f t="shared" si="113"/>
        <v>1</v>
      </c>
      <c r="DZ26" s="18" t="str">
        <f t="shared" si="140"/>
        <v xml:space="preserve"> </v>
      </c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</row>
    <row r="27" spans="1:149" s="10" customFormat="1" ht="15.75" customHeight="1" outlineLevel="1" x14ac:dyDescent="0.25">
      <c r="A27" s="9">
        <v>18</v>
      </c>
      <c r="B27" s="5" t="s">
        <v>38</v>
      </c>
      <c r="C27" s="17">
        <f t="shared" si="191"/>
        <v>742168</v>
      </c>
      <c r="D27" s="17">
        <f t="shared" si="192"/>
        <v>126523.06999999999</v>
      </c>
      <c r="E27" s="17">
        <v>117695.41</v>
      </c>
      <c r="F27" s="18">
        <f>IF(D27&lt;=0," ",IF(D27/C27*100&gt;200,"СВ.200",D27/C27))</f>
        <v>0.17047766812904894</v>
      </c>
      <c r="G27" s="18">
        <f t="shared" si="91"/>
        <v>1.0750042843641905</v>
      </c>
      <c r="H27" s="17">
        <f t="shared" si="193"/>
        <v>293168</v>
      </c>
      <c r="I27" s="17">
        <f t="shared" si="194"/>
        <v>123975.23999999999</v>
      </c>
      <c r="J27" s="17">
        <v>46779.409999999996</v>
      </c>
      <c r="K27" s="18">
        <f t="shared" si="92"/>
        <v>0.42288121486656111</v>
      </c>
      <c r="L27" s="18" t="str">
        <f t="shared" si="145"/>
        <v>св.200</v>
      </c>
      <c r="M27" s="17">
        <v>86900</v>
      </c>
      <c r="N27" s="35">
        <v>23665.17</v>
      </c>
      <c r="O27" s="35">
        <v>15090.9</v>
      </c>
      <c r="P27" s="18">
        <f t="shared" si="93"/>
        <v>0.27232646720368237</v>
      </c>
      <c r="Q27" s="18">
        <f t="shared" si="116"/>
        <v>1.5681748603463013</v>
      </c>
      <c r="R27" s="17"/>
      <c r="S27" s="35"/>
      <c r="T27" s="35"/>
      <c r="U27" s="18" t="str">
        <f t="shared" si="94"/>
        <v xml:space="preserve"> </v>
      </c>
      <c r="V27" s="18" t="str">
        <f t="shared" si="117"/>
        <v xml:space="preserve"> </v>
      </c>
      <c r="W27" s="17"/>
      <c r="X27" s="35"/>
      <c r="Y27" s="64"/>
      <c r="Z27" s="18" t="str">
        <f t="shared" si="95"/>
        <v xml:space="preserve"> </v>
      </c>
      <c r="AA27" s="18" t="str">
        <f t="shared" si="118"/>
        <v xml:space="preserve"> </v>
      </c>
      <c r="AB27" s="17"/>
      <c r="AC27" s="35"/>
      <c r="AD27" s="35"/>
      <c r="AE27" s="18" t="str">
        <f t="shared" si="96"/>
        <v xml:space="preserve"> </v>
      </c>
      <c r="AF27" s="18" t="str">
        <f t="shared" si="119"/>
        <v xml:space="preserve"> </v>
      </c>
      <c r="AG27" s="17">
        <v>17000</v>
      </c>
      <c r="AH27" s="35">
        <v>226.37</v>
      </c>
      <c r="AI27" s="35">
        <v>250.02</v>
      </c>
      <c r="AJ27" s="18">
        <f t="shared" si="97"/>
        <v>1.3315882352941177E-2</v>
      </c>
      <c r="AK27" s="18">
        <f t="shared" si="120"/>
        <v>0.90540756739460837</v>
      </c>
      <c r="AL27" s="17">
        <v>188000</v>
      </c>
      <c r="AM27" s="35">
        <v>99483.7</v>
      </c>
      <c r="AN27" s="35">
        <v>31138.49</v>
      </c>
      <c r="AO27" s="18">
        <f t="shared" si="98"/>
        <v>0.5291686170212766</v>
      </c>
      <c r="AP27" s="18" t="str">
        <f t="shared" si="121"/>
        <v>св.200</v>
      </c>
      <c r="AQ27" s="17">
        <v>1268</v>
      </c>
      <c r="AR27" s="35">
        <v>600</v>
      </c>
      <c r="AS27" s="35">
        <v>300</v>
      </c>
      <c r="AT27" s="18">
        <f t="shared" si="99"/>
        <v>0.47318611987381703</v>
      </c>
      <c r="AU27" s="18">
        <f t="shared" si="122"/>
        <v>2</v>
      </c>
      <c r="AV27" s="17">
        <f t="shared" si="195"/>
        <v>449000</v>
      </c>
      <c r="AW27" s="17">
        <f t="shared" si="196"/>
        <v>2547.83</v>
      </c>
      <c r="AX27" s="17">
        <v>70916</v>
      </c>
      <c r="AY27" s="18">
        <f t="shared" si="100"/>
        <v>5.6744543429844098E-3</v>
      </c>
      <c r="AZ27" s="18">
        <f t="shared" si="123"/>
        <v>3.5927435275537253E-2</v>
      </c>
      <c r="BA27" s="17"/>
      <c r="BB27" s="35"/>
      <c r="BC27" s="35"/>
      <c r="BD27" s="18" t="str">
        <f t="shared" si="101"/>
        <v xml:space="preserve"> </v>
      </c>
      <c r="BE27" s="18" t="str">
        <f t="shared" si="124"/>
        <v xml:space="preserve"> </v>
      </c>
      <c r="BF27" s="17">
        <v>449000</v>
      </c>
      <c r="BG27" s="35">
        <v>2547.83</v>
      </c>
      <c r="BH27" s="35">
        <v>70916</v>
      </c>
      <c r="BI27" s="18">
        <f t="shared" si="102"/>
        <v>5.6744543429844098E-3</v>
      </c>
      <c r="BJ27" s="18">
        <f t="shared" si="125"/>
        <v>3.5927435275537253E-2</v>
      </c>
      <c r="BK27" s="17"/>
      <c r="BL27" s="35"/>
      <c r="BM27" s="35"/>
      <c r="BN27" s="18" t="str">
        <f t="shared" si="103"/>
        <v xml:space="preserve"> </v>
      </c>
      <c r="BO27" s="18" t="str">
        <f t="shared" si="126"/>
        <v xml:space="preserve"> </v>
      </c>
      <c r="BP27" s="17"/>
      <c r="BQ27" s="35"/>
      <c r="BR27" s="35"/>
      <c r="BS27" s="18" t="str">
        <f t="shared" si="104"/>
        <v xml:space="preserve"> </v>
      </c>
      <c r="BT27" s="18" t="str">
        <f t="shared" si="127"/>
        <v xml:space="preserve"> </v>
      </c>
      <c r="BU27" s="17"/>
      <c r="BV27" s="35"/>
      <c r="BW27" s="35"/>
      <c r="BX27" s="18" t="str">
        <f t="shared" si="105"/>
        <v xml:space="preserve"> </v>
      </c>
      <c r="BY27" s="18" t="str">
        <f t="shared" si="128"/>
        <v xml:space="preserve"> </v>
      </c>
      <c r="BZ27" s="17"/>
      <c r="CA27" s="35"/>
      <c r="CB27" s="35"/>
      <c r="CC27" s="18" t="str">
        <f t="shared" si="106"/>
        <v xml:space="preserve"> </v>
      </c>
      <c r="CD27" s="18" t="str">
        <f t="shared" si="129"/>
        <v xml:space="preserve"> </v>
      </c>
      <c r="CE27" s="17"/>
      <c r="CF27" s="35"/>
      <c r="CG27" s="35"/>
      <c r="CH27" s="18" t="str">
        <f t="shared" si="107"/>
        <v xml:space="preserve"> </v>
      </c>
      <c r="CI27" s="18" t="str">
        <f t="shared" si="130"/>
        <v xml:space="preserve"> </v>
      </c>
      <c r="CJ27" s="17">
        <f t="shared" si="197"/>
        <v>0</v>
      </c>
      <c r="CK27" s="17">
        <f t="shared" si="198"/>
        <v>0</v>
      </c>
      <c r="CL27" s="17"/>
      <c r="CM27" s="18" t="str">
        <f t="shared" si="108"/>
        <v xml:space="preserve"> </v>
      </c>
      <c r="CN27" s="18" t="str">
        <f t="shared" si="131"/>
        <v xml:space="preserve"> </v>
      </c>
      <c r="CO27" s="17"/>
      <c r="CP27" s="35"/>
      <c r="CQ27" s="35"/>
      <c r="CR27" s="18" t="str">
        <f t="shared" si="109"/>
        <v xml:space="preserve"> </v>
      </c>
      <c r="CS27" s="18" t="str">
        <f t="shared" si="132"/>
        <v xml:space="preserve"> </v>
      </c>
      <c r="CT27" s="17"/>
      <c r="CU27" s="35"/>
      <c r="CV27" s="35"/>
      <c r="CW27" s="18" t="str">
        <f t="shared" si="133"/>
        <v xml:space="preserve"> </v>
      </c>
      <c r="CX27" s="18" t="str">
        <f t="shared" si="134"/>
        <v xml:space="preserve"> </v>
      </c>
      <c r="CY27" s="17"/>
      <c r="CZ27" s="35"/>
      <c r="DA27" s="35"/>
      <c r="DB27" s="18" t="str">
        <f t="shared" si="110"/>
        <v xml:space="preserve"> </v>
      </c>
      <c r="DC27" s="18" t="str">
        <f t="shared" si="135"/>
        <v xml:space="preserve"> </v>
      </c>
      <c r="DD27" s="17"/>
      <c r="DE27" s="35"/>
      <c r="DF27" s="35"/>
      <c r="DG27" s="18" t="str">
        <f t="shared" si="111"/>
        <v xml:space="preserve"> </v>
      </c>
      <c r="DH27" s="18" t="str">
        <f t="shared" si="136"/>
        <v xml:space="preserve"> </v>
      </c>
      <c r="DI27" s="17"/>
      <c r="DJ27" s="35"/>
      <c r="DK27" s="35"/>
      <c r="DL27" s="18" t="str">
        <f t="shared" si="112"/>
        <v xml:space="preserve"> </v>
      </c>
      <c r="DM27" s="18" t="str">
        <f t="shared" si="137"/>
        <v xml:space="preserve"> </v>
      </c>
      <c r="DN27" s="35"/>
      <c r="DO27" s="35"/>
      <c r="DP27" s="18" t="str">
        <f t="shared" ref="DP27:DP29" si="199">IF(DN27=0," ",IF(DN27/DO27*100&gt;200,"св.200",DM27/DN27))</f>
        <v xml:space="preserve"> </v>
      </c>
      <c r="DQ27" s="17"/>
      <c r="DR27" s="35"/>
      <c r="DS27" s="35"/>
      <c r="DT27" s="18" t="str">
        <f t="shared" si="138"/>
        <v xml:space="preserve"> </v>
      </c>
      <c r="DU27" s="18" t="str">
        <f t="shared" si="139"/>
        <v xml:space="preserve"> </v>
      </c>
      <c r="DV27" s="17"/>
      <c r="DW27" s="35"/>
      <c r="DX27" s="35"/>
      <c r="DY27" s="18" t="str">
        <f t="shared" si="113"/>
        <v xml:space="preserve"> </v>
      </c>
      <c r="DZ27" s="18" t="str">
        <f t="shared" si="140"/>
        <v xml:space="preserve"> </v>
      </c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</row>
    <row r="28" spans="1:149" s="10" customFormat="1" ht="16.5" customHeight="1" outlineLevel="1" x14ac:dyDescent="0.25">
      <c r="A28" s="9">
        <v>19</v>
      </c>
      <c r="B28" s="5" t="s">
        <v>109</v>
      </c>
      <c r="C28" s="17">
        <f t="shared" si="191"/>
        <v>2534413</v>
      </c>
      <c r="D28" s="17">
        <f t="shared" si="192"/>
        <v>327073.7</v>
      </c>
      <c r="E28" s="17">
        <v>365100.32</v>
      </c>
      <c r="F28" s="18">
        <f>IF(D28&lt;=0," ",IF(D28/C28*100&gt;200,"СВ.200",D28/C28))</f>
        <v>0.12905303910609675</v>
      </c>
      <c r="G28" s="18">
        <f t="shared" si="91"/>
        <v>0.89584610607846082</v>
      </c>
      <c r="H28" s="17">
        <f t="shared" si="193"/>
        <v>2186850</v>
      </c>
      <c r="I28" s="17">
        <f t="shared" si="194"/>
        <v>257773.7</v>
      </c>
      <c r="J28" s="17">
        <v>315580.32</v>
      </c>
      <c r="K28" s="18">
        <f t="shared" si="92"/>
        <v>0.11787443125957428</v>
      </c>
      <c r="L28" s="18">
        <f t="shared" si="145"/>
        <v>0.81682438245832312</v>
      </c>
      <c r="M28" s="35">
        <v>370550</v>
      </c>
      <c r="N28" s="35">
        <v>77141</v>
      </c>
      <c r="O28" s="35">
        <v>74552.34</v>
      </c>
      <c r="P28" s="18">
        <f t="shared" si="93"/>
        <v>0.20817973282957766</v>
      </c>
      <c r="Q28" s="18">
        <f t="shared" si="116"/>
        <v>1.0347227196356279</v>
      </c>
      <c r="R28" s="35"/>
      <c r="S28" s="35"/>
      <c r="T28" s="35"/>
      <c r="U28" s="18" t="str">
        <f t="shared" si="94"/>
        <v xml:space="preserve"> </v>
      </c>
      <c r="V28" s="18" t="str">
        <f t="shared" si="117"/>
        <v xml:space="preserve"> </v>
      </c>
      <c r="W28" s="35"/>
      <c r="X28" s="35"/>
      <c r="Y28" s="64"/>
      <c r="Z28" s="18" t="str">
        <f t="shared" si="95"/>
        <v xml:space="preserve"> </v>
      </c>
      <c r="AA28" s="18" t="str">
        <f t="shared" si="118"/>
        <v xml:space="preserve"> </v>
      </c>
      <c r="AB28" s="35">
        <v>54300</v>
      </c>
      <c r="AC28" s="35">
        <v>1532.4</v>
      </c>
      <c r="AD28" s="35">
        <v>25990.95</v>
      </c>
      <c r="AE28" s="18">
        <f t="shared" si="96"/>
        <v>2.8220994475138123E-2</v>
      </c>
      <c r="AF28" s="18">
        <f t="shared" si="119"/>
        <v>5.8958983800130434E-2</v>
      </c>
      <c r="AG28" s="35">
        <v>192000</v>
      </c>
      <c r="AH28" s="35">
        <v>46423.92</v>
      </c>
      <c r="AI28" s="35">
        <v>6376.41</v>
      </c>
      <c r="AJ28" s="18">
        <f t="shared" si="97"/>
        <v>0.24179124999999999</v>
      </c>
      <c r="AK28" s="18" t="str">
        <f t="shared" si="120"/>
        <v>св.200</v>
      </c>
      <c r="AL28" s="35">
        <v>1568000</v>
      </c>
      <c r="AM28" s="35">
        <v>132476.38</v>
      </c>
      <c r="AN28" s="35">
        <v>208660.62</v>
      </c>
      <c r="AO28" s="18">
        <f t="shared" si="98"/>
        <v>8.4487487244897963E-2</v>
      </c>
      <c r="AP28" s="18">
        <f t="shared" si="121"/>
        <v>0.63488922825974548</v>
      </c>
      <c r="AQ28" s="35">
        <v>2000</v>
      </c>
      <c r="AR28" s="35">
        <v>200</v>
      </c>
      <c r="AS28" s="35"/>
      <c r="AT28" s="18">
        <f t="shared" si="99"/>
        <v>0.1</v>
      </c>
      <c r="AU28" s="18" t="str">
        <f t="shared" si="122"/>
        <v xml:space="preserve"> </v>
      </c>
      <c r="AV28" s="17">
        <f t="shared" si="195"/>
        <v>347563</v>
      </c>
      <c r="AW28" s="17">
        <f t="shared" si="196"/>
        <v>69300</v>
      </c>
      <c r="AX28" s="17">
        <v>49520</v>
      </c>
      <c r="AY28" s="18">
        <f t="shared" si="100"/>
        <v>0.19938831233474219</v>
      </c>
      <c r="AZ28" s="18">
        <f t="shared" si="123"/>
        <v>1.3994345718901453</v>
      </c>
      <c r="BA28" s="35"/>
      <c r="BB28" s="35"/>
      <c r="BC28" s="35"/>
      <c r="BD28" s="18" t="str">
        <f t="shared" si="101"/>
        <v xml:space="preserve"> </v>
      </c>
      <c r="BE28" s="18" t="str">
        <f t="shared" si="124"/>
        <v xml:space="preserve"> </v>
      </c>
      <c r="BF28" s="35">
        <v>126363</v>
      </c>
      <c r="BG28" s="35"/>
      <c r="BH28" s="35"/>
      <c r="BI28" s="18" t="str">
        <f t="shared" si="102"/>
        <v xml:space="preserve"> </v>
      </c>
      <c r="BJ28" s="18" t="str">
        <f t="shared" si="125"/>
        <v xml:space="preserve"> </v>
      </c>
      <c r="BK28" s="35">
        <v>151200</v>
      </c>
      <c r="BL28" s="35">
        <v>37800</v>
      </c>
      <c r="BM28" s="35">
        <v>17520</v>
      </c>
      <c r="BN28" s="18">
        <f t="shared" si="103"/>
        <v>0.25</v>
      </c>
      <c r="BO28" s="18" t="str">
        <f t="shared" si="126"/>
        <v>св.200</v>
      </c>
      <c r="BP28" s="35"/>
      <c r="BQ28" s="35"/>
      <c r="BR28" s="35"/>
      <c r="BS28" s="18" t="str">
        <f t="shared" si="104"/>
        <v xml:space="preserve"> </v>
      </c>
      <c r="BT28" s="18" t="str">
        <f t="shared" si="127"/>
        <v xml:space="preserve"> </v>
      </c>
      <c r="BU28" s="35"/>
      <c r="BV28" s="35"/>
      <c r="BW28" s="35"/>
      <c r="BX28" s="18" t="str">
        <f t="shared" si="105"/>
        <v xml:space="preserve"> </v>
      </c>
      <c r="BY28" s="18" t="str">
        <f t="shared" si="128"/>
        <v xml:space="preserve"> </v>
      </c>
      <c r="BZ28" s="35">
        <v>70000</v>
      </c>
      <c r="CA28" s="35">
        <v>31500</v>
      </c>
      <c r="CB28" s="35">
        <v>32000</v>
      </c>
      <c r="CC28" s="18">
        <f t="shared" si="106"/>
        <v>0.45</v>
      </c>
      <c r="CD28" s="18">
        <f t="shared" si="129"/>
        <v>0.984375</v>
      </c>
      <c r="CE28" s="35"/>
      <c r="CF28" s="35"/>
      <c r="CG28" s="35"/>
      <c r="CH28" s="18" t="str">
        <f t="shared" si="107"/>
        <v xml:space="preserve"> </v>
      </c>
      <c r="CI28" s="18" t="str">
        <f t="shared" si="130"/>
        <v xml:space="preserve"> </v>
      </c>
      <c r="CJ28" s="17">
        <f t="shared" si="197"/>
        <v>0</v>
      </c>
      <c r="CK28" s="17">
        <f t="shared" si="198"/>
        <v>0</v>
      </c>
      <c r="CL28" s="17"/>
      <c r="CM28" s="18" t="str">
        <f t="shared" si="108"/>
        <v xml:space="preserve"> </v>
      </c>
      <c r="CN28" s="18" t="str">
        <f t="shared" si="131"/>
        <v xml:space="preserve"> </v>
      </c>
      <c r="CO28" s="35"/>
      <c r="CP28" s="35"/>
      <c r="CQ28" s="35"/>
      <c r="CR28" s="18" t="str">
        <f t="shared" si="109"/>
        <v xml:space="preserve"> </v>
      </c>
      <c r="CS28" s="18" t="str">
        <f t="shared" si="132"/>
        <v xml:space="preserve"> </v>
      </c>
      <c r="CT28" s="35"/>
      <c r="CU28" s="35"/>
      <c r="CV28" s="35"/>
      <c r="CW28" s="18" t="str">
        <f t="shared" si="133"/>
        <v xml:space="preserve"> </v>
      </c>
      <c r="CX28" s="18" t="str">
        <f t="shared" si="134"/>
        <v xml:space="preserve"> </v>
      </c>
      <c r="CY28" s="35"/>
      <c r="CZ28" s="35"/>
      <c r="DA28" s="35"/>
      <c r="DB28" s="18" t="str">
        <f t="shared" si="110"/>
        <v xml:space="preserve"> </v>
      </c>
      <c r="DC28" s="18" t="str">
        <f t="shared" si="135"/>
        <v xml:space="preserve"> </v>
      </c>
      <c r="DD28" s="35"/>
      <c r="DE28" s="35"/>
      <c r="DF28" s="35"/>
      <c r="DG28" s="18" t="str">
        <f t="shared" si="111"/>
        <v xml:space="preserve"> </v>
      </c>
      <c r="DH28" s="18" t="str">
        <f t="shared" si="136"/>
        <v xml:space="preserve"> </v>
      </c>
      <c r="DI28" s="35"/>
      <c r="DJ28" s="35"/>
      <c r="DK28" s="35"/>
      <c r="DL28" s="18" t="str">
        <f t="shared" si="112"/>
        <v xml:space="preserve"> </v>
      </c>
      <c r="DM28" s="18" t="str">
        <f t="shared" si="137"/>
        <v xml:space="preserve"> </v>
      </c>
      <c r="DN28" s="35"/>
      <c r="DO28" s="35"/>
      <c r="DP28" s="18" t="str">
        <f t="shared" si="199"/>
        <v xml:space="preserve"> </v>
      </c>
      <c r="DQ28" s="35"/>
      <c r="DR28" s="35"/>
      <c r="DS28" s="35"/>
      <c r="DT28" s="18" t="str">
        <f t="shared" si="138"/>
        <v xml:space="preserve"> </v>
      </c>
      <c r="DU28" s="18" t="str">
        <f t="shared" si="139"/>
        <v xml:space="preserve"> </v>
      </c>
      <c r="DV28" s="35"/>
      <c r="DW28" s="35"/>
      <c r="DX28" s="35"/>
      <c r="DY28" s="18" t="str">
        <f t="shared" si="113"/>
        <v xml:space="preserve"> </v>
      </c>
      <c r="DZ28" s="18" t="str">
        <f t="shared" si="140"/>
        <v xml:space="preserve"> </v>
      </c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</row>
    <row r="29" spans="1:149" s="10" customFormat="1" ht="15.75" customHeight="1" outlineLevel="1" x14ac:dyDescent="0.25">
      <c r="A29" s="9">
        <v>20</v>
      </c>
      <c r="B29" s="5" t="s">
        <v>86</v>
      </c>
      <c r="C29" s="17">
        <f t="shared" si="191"/>
        <v>2084695.38</v>
      </c>
      <c r="D29" s="17">
        <f t="shared" si="192"/>
        <v>472727.22</v>
      </c>
      <c r="E29" s="17">
        <v>100344.47</v>
      </c>
      <c r="F29" s="18">
        <f>IF(D29&lt;=0," ",IF(D29/C29*100&gt;200,"СВ.200",D29/C29))</f>
        <v>0.22676081337120821</v>
      </c>
      <c r="G29" s="18" t="str">
        <f t="shared" si="91"/>
        <v>св.200</v>
      </c>
      <c r="H29" s="17">
        <f t="shared" si="193"/>
        <v>2036550</v>
      </c>
      <c r="I29" s="17">
        <f t="shared" si="194"/>
        <v>461577.22</v>
      </c>
      <c r="J29" s="17">
        <v>88044.47</v>
      </c>
      <c r="K29" s="18">
        <f t="shared" si="92"/>
        <v>0.2266466426063686</v>
      </c>
      <c r="L29" s="18" t="str">
        <f t="shared" si="145"/>
        <v>св.200</v>
      </c>
      <c r="M29" s="17">
        <v>126250</v>
      </c>
      <c r="N29" s="17">
        <v>25202.87</v>
      </c>
      <c r="O29" s="17">
        <v>28668.37</v>
      </c>
      <c r="P29" s="18">
        <f t="shared" si="93"/>
        <v>0.19962669306930692</v>
      </c>
      <c r="Q29" s="18">
        <f t="shared" si="116"/>
        <v>0.8791176477769751</v>
      </c>
      <c r="R29" s="17"/>
      <c r="S29" s="17"/>
      <c r="T29" s="17"/>
      <c r="U29" s="18" t="str">
        <f t="shared" si="94"/>
        <v xml:space="preserve"> </v>
      </c>
      <c r="V29" s="18" t="str">
        <f t="shared" si="117"/>
        <v xml:space="preserve"> </v>
      </c>
      <c r="W29" s="17"/>
      <c r="X29" s="17"/>
      <c r="Y29" s="64"/>
      <c r="Z29" s="18" t="str">
        <f t="shared" si="95"/>
        <v xml:space="preserve"> </v>
      </c>
      <c r="AA29" s="18" t="str">
        <f t="shared" si="118"/>
        <v xml:space="preserve"> </v>
      </c>
      <c r="AB29" s="17"/>
      <c r="AC29" s="17"/>
      <c r="AD29" s="17"/>
      <c r="AE29" s="18" t="str">
        <f t="shared" si="96"/>
        <v xml:space="preserve"> </v>
      </c>
      <c r="AF29" s="18" t="str">
        <f t="shared" si="119"/>
        <v xml:space="preserve"> </v>
      </c>
      <c r="AG29" s="17">
        <v>178000</v>
      </c>
      <c r="AH29" s="17">
        <v>5110.49</v>
      </c>
      <c r="AI29" s="17">
        <v>6330.81</v>
      </c>
      <c r="AJ29" s="18">
        <f t="shared" si="97"/>
        <v>2.8710617977528087E-2</v>
      </c>
      <c r="AK29" s="18">
        <f t="shared" si="120"/>
        <v>0.80724109553121948</v>
      </c>
      <c r="AL29" s="17">
        <v>1732000</v>
      </c>
      <c r="AM29" s="17">
        <v>431263.86</v>
      </c>
      <c r="AN29" s="17">
        <v>53045.29</v>
      </c>
      <c r="AO29" s="18">
        <f t="shared" si="98"/>
        <v>0.24899760969976906</v>
      </c>
      <c r="AP29" s="18" t="str">
        <f t="shared" si="121"/>
        <v>св.200</v>
      </c>
      <c r="AQ29" s="17">
        <v>300</v>
      </c>
      <c r="AR29" s="17"/>
      <c r="AS29" s="17"/>
      <c r="AT29" s="18" t="str">
        <f t="shared" si="99"/>
        <v xml:space="preserve"> </v>
      </c>
      <c r="AU29" s="18" t="str">
        <f t="shared" si="122"/>
        <v xml:space="preserve"> </v>
      </c>
      <c r="AV29" s="17">
        <f t="shared" si="195"/>
        <v>48145.380000000005</v>
      </c>
      <c r="AW29" s="17">
        <f t="shared" si="196"/>
        <v>11150</v>
      </c>
      <c r="AX29" s="17">
        <v>12300</v>
      </c>
      <c r="AY29" s="18">
        <f t="shared" si="100"/>
        <v>0.2315902377341294</v>
      </c>
      <c r="AZ29" s="18">
        <f t="shared" si="123"/>
        <v>0.9065040650406504</v>
      </c>
      <c r="BA29" s="17"/>
      <c r="BB29" s="17"/>
      <c r="BC29" s="17"/>
      <c r="BD29" s="18" t="str">
        <f t="shared" si="101"/>
        <v xml:space="preserve"> </v>
      </c>
      <c r="BE29" s="18" t="str">
        <f t="shared" si="124"/>
        <v xml:space="preserve"> </v>
      </c>
      <c r="BF29" s="17">
        <v>24645.38</v>
      </c>
      <c r="BG29" s="17"/>
      <c r="BH29" s="17"/>
      <c r="BI29" s="18" t="str">
        <f t="shared" si="102"/>
        <v xml:space="preserve"> </v>
      </c>
      <c r="BJ29" s="18" t="str">
        <f t="shared" si="125"/>
        <v xml:space="preserve"> </v>
      </c>
      <c r="BK29" s="17"/>
      <c r="BL29" s="17"/>
      <c r="BM29" s="17"/>
      <c r="BN29" s="18" t="str">
        <f t="shared" si="103"/>
        <v xml:space="preserve"> </v>
      </c>
      <c r="BO29" s="18" t="str">
        <f t="shared" si="126"/>
        <v xml:space="preserve"> </v>
      </c>
      <c r="BP29" s="17"/>
      <c r="BQ29" s="17"/>
      <c r="BR29" s="17"/>
      <c r="BS29" s="18" t="str">
        <f t="shared" si="104"/>
        <v xml:space="preserve"> </v>
      </c>
      <c r="BT29" s="18" t="str">
        <f t="shared" si="127"/>
        <v xml:space="preserve"> </v>
      </c>
      <c r="BU29" s="17"/>
      <c r="BV29" s="17"/>
      <c r="BW29" s="17"/>
      <c r="BX29" s="18" t="str">
        <f t="shared" si="105"/>
        <v xml:space="preserve"> </v>
      </c>
      <c r="BY29" s="18" t="str">
        <f t="shared" si="128"/>
        <v xml:space="preserve"> </v>
      </c>
      <c r="BZ29" s="17">
        <v>18000</v>
      </c>
      <c r="CA29" s="17">
        <v>9150</v>
      </c>
      <c r="CB29" s="17">
        <v>10800</v>
      </c>
      <c r="CC29" s="18">
        <f t="shared" si="106"/>
        <v>0.5083333333333333</v>
      </c>
      <c r="CD29" s="18">
        <f t="shared" si="129"/>
        <v>0.84722222222222221</v>
      </c>
      <c r="CE29" s="17"/>
      <c r="CF29" s="17"/>
      <c r="CG29" s="17"/>
      <c r="CH29" s="18" t="str">
        <f t="shared" si="107"/>
        <v xml:space="preserve"> </v>
      </c>
      <c r="CI29" s="18" t="str">
        <f t="shared" si="130"/>
        <v xml:space="preserve"> </v>
      </c>
      <c r="CJ29" s="17">
        <f t="shared" si="197"/>
        <v>0</v>
      </c>
      <c r="CK29" s="17">
        <f t="shared" si="198"/>
        <v>0</v>
      </c>
      <c r="CL29" s="17"/>
      <c r="CM29" s="18" t="str">
        <f t="shared" si="108"/>
        <v xml:space="preserve"> </v>
      </c>
      <c r="CN29" s="18" t="str">
        <f t="shared" si="131"/>
        <v xml:space="preserve"> </v>
      </c>
      <c r="CO29" s="17"/>
      <c r="CP29" s="17"/>
      <c r="CQ29" s="17"/>
      <c r="CR29" s="18" t="str">
        <f t="shared" si="109"/>
        <v xml:space="preserve"> </v>
      </c>
      <c r="CS29" s="18" t="str">
        <f t="shared" si="132"/>
        <v xml:space="preserve"> </v>
      </c>
      <c r="CT29" s="17"/>
      <c r="CU29" s="17"/>
      <c r="CV29" s="17"/>
      <c r="CW29" s="18" t="str">
        <f t="shared" si="133"/>
        <v xml:space="preserve"> </v>
      </c>
      <c r="CX29" s="18" t="str">
        <f t="shared" si="134"/>
        <v xml:space="preserve"> </v>
      </c>
      <c r="CY29" s="17"/>
      <c r="CZ29" s="17"/>
      <c r="DA29" s="17"/>
      <c r="DB29" s="18" t="str">
        <f t="shared" si="110"/>
        <v xml:space="preserve"> </v>
      </c>
      <c r="DC29" s="18" t="str">
        <f t="shared" si="135"/>
        <v xml:space="preserve"> </v>
      </c>
      <c r="DD29" s="17"/>
      <c r="DE29" s="17"/>
      <c r="DF29" s="17"/>
      <c r="DG29" s="18" t="str">
        <f t="shared" si="111"/>
        <v xml:space="preserve"> </v>
      </c>
      <c r="DH29" s="18" t="str">
        <f t="shared" si="136"/>
        <v xml:space="preserve"> </v>
      </c>
      <c r="DI29" s="17">
        <v>5500</v>
      </c>
      <c r="DJ29" s="17">
        <v>2000</v>
      </c>
      <c r="DK29" s="17">
        <v>1500</v>
      </c>
      <c r="DL29" s="18">
        <f t="shared" si="112"/>
        <v>0.36363636363636365</v>
      </c>
      <c r="DM29" s="18">
        <f t="shared" si="137"/>
        <v>1.3333333333333333</v>
      </c>
      <c r="DN29" s="17"/>
      <c r="DO29" s="17"/>
      <c r="DP29" s="18" t="str">
        <f t="shared" si="199"/>
        <v xml:space="preserve"> </v>
      </c>
      <c r="DQ29" s="17"/>
      <c r="DR29" s="17"/>
      <c r="DS29" s="17"/>
      <c r="DT29" s="18" t="str">
        <f t="shared" si="138"/>
        <v xml:space="preserve"> </v>
      </c>
      <c r="DU29" s="18" t="str">
        <f t="shared" si="139"/>
        <v xml:space="preserve"> </v>
      </c>
      <c r="DV29" s="17"/>
      <c r="DW29" s="17"/>
      <c r="DX29" s="17"/>
      <c r="DY29" s="18" t="str">
        <f t="shared" si="113"/>
        <v xml:space="preserve"> </v>
      </c>
      <c r="DZ29" s="18" t="str">
        <f t="shared" si="140"/>
        <v xml:space="preserve"> </v>
      </c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</row>
    <row r="30" spans="1:149" s="12" customFormat="1" ht="15.75" x14ac:dyDescent="0.25">
      <c r="A30" s="11"/>
      <c r="B30" s="4" t="s">
        <v>125</v>
      </c>
      <c r="C30" s="34">
        <f>SUM(C31:C41)</f>
        <v>119412782.75</v>
      </c>
      <c r="D30" s="34">
        <f>SUM(D31:D41)</f>
        <v>25734620.77</v>
      </c>
      <c r="E30" s="34">
        <v>19282964.239999998</v>
      </c>
      <c r="F30" s="16">
        <f>IF(D30&lt;=0," ",IF(D30/C30*100&gt;200,"СВ.200",D30/C30))</f>
        <v>0.21550976518047854</v>
      </c>
      <c r="G30" s="16">
        <f t="shared" si="91"/>
        <v>1.334578047736918</v>
      </c>
      <c r="H30" s="34">
        <f>SUM(H31:H41)</f>
        <v>111975000</v>
      </c>
      <c r="I30" s="34">
        <f>SUM(I31:I41)</f>
        <v>22567940.669999998</v>
      </c>
      <c r="J30" s="34">
        <v>17418364.829999998</v>
      </c>
      <c r="K30" s="16">
        <f t="shared" si="92"/>
        <v>0.20154445787006026</v>
      </c>
      <c r="L30" s="16">
        <f t="shared" si="145"/>
        <v>1.2956406006108439</v>
      </c>
      <c r="M30" s="34">
        <f>SUM(M31:M41)</f>
        <v>41499000</v>
      </c>
      <c r="N30" s="34">
        <f>SUM(N31:N41)</f>
        <v>9203662.040000001</v>
      </c>
      <c r="O30" s="34">
        <v>7594238.8700000001</v>
      </c>
      <c r="P30" s="16">
        <f t="shared" si="93"/>
        <v>0.2217803330200728</v>
      </c>
      <c r="Q30" s="16">
        <f t="shared" si="116"/>
        <v>1.2119268563381389</v>
      </c>
      <c r="R30" s="34">
        <f>SUM(R31:R41)</f>
        <v>0</v>
      </c>
      <c r="S30" s="34">
        <f>SUM(S31:S41)</f>
        <v>0</v>
      </c>
      <c r="T30" s="34">
        <v>0</v>
      </c>
      <c r="U30" s="16" t="str">
        <f t="shared" si="94"/>
        <v xml:space="preserve"> </v>
      </c>
      <c r="V30" s="16" t="str">
        <f t="shared" si="117"/>
        <v xml:space="preserve"> </v>
      </c>
      <c r="W30" s="34">
        <f>SUM(W31:W41)</f>
        <v>0</v>
      </c>
      <c r="X30" s="34">
        <f>SUM(X31:X41)</f>
        <v>0</v>
      </c>
      <c r="Y30" s="16"/>
      <c r="Z30" s="16" t="str">
        <f t="shared" si="95"/>
        <v xml:space="preserve"> </v>
      </c>
      <c r="AA30" s="16" t="str">
        <f t="shared" si="118"/>
        <v xml:space="preserve"> </v>
      </c>
      <c r="AB30" s="34">
        <f>SUM(AB31:AB41)</f>
        <v>37000</v>
      </c>
      <c r="AC30" s="34">
        <f>SUM(AC31:AC41)</f>
        <v>16261.1</v>
      </c>
      <c r="AD30" s="34">
        <v>17935.28</v>
      </c>
      <c r="AE30" s="16">
        <f t="shared" si="96"/>
        <v>0.43948918918918922</v>
      </c>
      <c r="AF30" s="16">
        <f t="shared" si="119"/>
        <v>0.90665437060363718</v>
      </c>
      <c r="AG30" s="34">
        <f>SUM(AG31:AG41)</f>
        <v>9495000</v>
      </c>
      <c r="AH30" s="34">
        <f>SUM(AH31:AH41)</f>
        <v>706261.97</v>
      </c>
      <c r="AI30" s="34">
        <v>481102.25</v>
      </c>
      <c r="AJ30" s="16">
        <f t="shared" si="97"/>
        <v>7.4382513954713E-2</v>
      </c>
      <c r="AK30" s="16">
        <f t="shared" si="120"/>
        <v>1.4680080377923819</v>
      </c>
      <c r="AL30" s="34">
        <f>SUM(AL31:AL41)</f>
        <v>60930000</v>
      </c>
      <c r="AM30" s="34">
        <f>SUM(AM31:AM41)</f>
        <v>12639455.559999999</v>
      </c>
      <c r="AN30" s="34">
        <v>9323488.4299999997</v>
      </c>
      <c r="AO30" s="16">
        <f t="shared" si="98"/>
        <v>0.20744223797800754</v>
      </c>
      <c r="AP30" s="16">
        <f t="shared" si="121"/>
        <v>1.355657343803879</v>
      </c>
      <c r="AQ30" s="34">
        <f>SUM(AQ31:AQ41)</f>
        <v>14000</v>
      </c>
      <c r="AR30" s="34">
        <f>SUM(AR31:AR41)</f>
        <v>2300</v>
      </c>
      <c r="AS30" s="34">
        <v>1600</v>
      </c>
      <c r="AT30" s="16">
        <f t="shared" si="99"/>
        <v>0.16428571428571428</v>
      </c>
      <c r="AU30" s="16">
        <f t="shared" si="122"/>
        <v>1.4375</v>
      </c>
      <c r="AV30" s="34">
        <f>SUM(AV31:AV41)</f>
        <v>7437782.75</v>
      </c>
      <c r="AW30" s="34">
        <f>SUM(AW31:AW41)</f>
        <v>3166680.0999999996</v>
      </c>
      <c r="AX30" s="34">
        <v>1864599.41</v>
      </c>
      <c r="AY30" s="16">
        <f t="shared" si="100"/>
        <v>0.42575592840487303</v>
      </c>
      <c r="AZ30" s="16">
        <f t="shared" si="123"/>
        <v>1.6983165837213259</v>
      </c>
      <c r="BA30" s="34">
        <f>SUM(BA31:BA41)</f>
        <v>0</v>
      </c>
      <c r="BB30" s="34">
        <f>SUM(BB31:BB41)</f>
        <v>0</v>
      </c>
      <c r="BC30" s="34">
        <v>0</v>
      </c>
      <c r="BD30" s="16" t="str">
        <f t="shared" si="101"/>
        <v xml:space="preserve"> </v>
      </c>
      <c r="BE30" s="16" t="str">
        <f t="shared" si="124"/>
        <v xml:space="preserve"> </v>
      </c>
      <c r="BF30" s="34">
        <f>SUM(BF31:BF41)</f>
        <v>228560</v>
      </c>
      <c r="BG30" s="34">
        <f>SUM(BG31:BG41)</f>
        <v>1226.94</v>
      </c>
      <c r="BH30" s="34">
        <v>1100</v>
      </c>
      <c r="BI30" s="16">
        <f t="shared" si="102"/>
        <v>5.3681309065453271E-3</v>
      </c>
      <c r="BJ30" s="16">
        <f t="shared" si="125"/>
        <v>1.1153999999999999</v>
      </c>
      <c r="BK30" s="34">
        <f>SUM(BK31:BK41)</f>
        <v>184400</v>
      </c>
      <c r="BL30" s="34">
        <f>SUM(BL31:BL41)</f>
        <v>47788</v>
      </c>
      <c r="BM30" s="34">
        <v>55890</v>
      </c>
      <c r="BN30" s="16">
        <f t="shared" si="103"/>
        <v>0.25915401301518437</v>
      </c>
      <c r="BO30" s="16">
        <f t="shared" si="126"/>
        <v>0.85503667919126858</v>
      </c>
      <c r="BP30" s="34">
        <f>SUM(BP31:BP41)</f>
        <v>196800</v>
      </c>
      <c r="BQ30" s="34">
        <f>SUM(BQ31:BQ41)</f>
        <v>40139.4</v>
      </c>
      <c r="BR30" s="34">
        <v>25660.2</v>
      </c>
      <c r="BS30" s="16">
        <f t="shared" si="104"/>
        <v>0.20396036585365854</v>
      </c>
      <c r="BT30" s="16">
        <f t="shared" si="127"/>
        <v>1.5642668412561087</v>
      </c>
      <c r="BU30" s="34">
        <f>SUM(BU31:BU41)</f>
        <v>4275200</v>
      </c>
      <c r="BV30" s="34">
        <f>SUM(BV31:BV41)</f>
        <v>1218115.3700000001</v>
      </c>
      <c r="BW30" s="34">
        <v>1041533.69</v>
      </c>
      <c r="BX30" s="16">
        <f t="shared" si="105"/>
        <v>0.2849259379678144</v>
      </c>
      <c r="BY30" s="16">
        <f t="shared" si="128"/>
        <v>1.1695400558766373</v>
      </c>
      <c r="BZ30" s="34">
        <f>SUM(BZ31:BZ41)</f>
        <v>1433000</v>
      </c>
      <c r="CA30" s="34">
        <f>SUM(CA31:CA41)</f>
        <v>279564.81</v>
      </c>
      <c r="CB30" s="34">
        <v>294551.76</v>
      </c>
      <c r="CC30" s="16">
        <f t="shared" si="106"/>
        <v>0.1950905861828332</v>
      </c>
      <c r="CD30" s="16">
        <f t="shared" si="129"/>
        <v>0.94911946884988907</v>
      </c>
      <c r="CE30" s="34">
        <f>SUM(CE31:CE41)</f>
        <v>0</v>
      </c>
      <c r="CF30" s="34">
        <f>SUM(CF31:CF41)</f>
        <v>364800</v>
      </c>
      <c r="CG30" s="34">
        <v>0</v>
      </c>
      <c r="CH30" s="16"/>
      <c r="CI30" s="16" t="str">
        <f t="shared" si="130"/>
        <v xml:space="preserve"> </v>
      </c>
      <c r="CJ30" s="34">
        <f>SUM(CJ31:CJ41)</f>
        <v>0</v>
      </c>
      <c r="CK30" s="34">
        <f>SUM(CK31:CK41)</f>
        <v>481422.56</v>
      </c>
      <c r="CL30" s="19">
        <v>403900</v>
      </c>
      <c r="CM30" s="16"/>
      <c r="CN30" s="16">
        <f t="shared" si="131"/>
        <v>1.1919350334241148</v>
      </c>
      <c r="CO30" s="34">
        <f>SUM(CO31:CO41)</f>
        <v>0</v>
      </c>
      <c r="CP30" s="34">
        <f>SUM(CP31:CP41)</f>
        <v>0</v>
      </c>
      <c r="CQ30" s="34">
        <v>0</v>
      </c>
      <c r="CR30" s="16" t="str">
        <f t="shared" si="109"/>
        <v xml:space="preserve"> </v>
      </c>
      <c r="CS30" s="16" t="str">
        <f t="shared" si="132"/>
        <v xml:space="preserve"> </v>
      </c>
      <c r="CT30" s="34">
        <f>SUM(CT31:CT41)</f>
        <v>0</v>
      </c>
      <c r="CU30" s="34">
        <f>SUM(CU31:CU41)</f>
        <v>481422.56</v>
      </c>
      <c r="CV30" s="34">
        <v>403900</v>
      </c>
      <c r="CW30" s="16"/>
      <c r="CX30" s="16">
        <f t="shared" si="134"/>
        <v>1.1919350334241148</v>
      </c>
      <c r="CY30" s="34">
        <f>SUM(CY31:CY41)</f>
        <v>0</v>
      </c>
      <c r="CZ30" s="34">
        <f>SUM(CZ31:CZ41)</f>
        <v>0</v>
      </c>
      <c r="DA30" s="34">
        <v>0</v>
      </c>
      <c r="DB30" s="16" t="str">
        <f t="shared" si="110"/>
        <v xml:space="preserve"> </v>
      </c>
      <c r="DC30" s="16" t="str">
        <f t="shared" si="135"/>
        <v xml:space="preserve"> </v>
      </c>
      <c r="DD30" s="34">
        <f>SUM(DD31:DD41)</f>
        <v>0</v>
      </c>
      <c r="DE30" s="34">
        <f>SUM(DE31:DE41)</f>
        <v>0</v>
      </c>
      <c r="DF30" s="34">
        <v>0</v>
      </c>
      <c r="DG30" s="16" t="str">
        <f t="shared" si="111"/>
        <v xml:space="preserve"> </v>
      </c>
      <c r="DH30" s="16" t="str">
        <f t="shared" si="136"/>
        <v xml:space="preserve"> </v>
      </c>
      <c r="DI30" s="34">
        <f>SUM(DI31:DI41)</f>
        <v>140021.85999999999</v>
      </c>
      <c r="DJ30" s="34">
        <f>SUM(DJ31:DJ41)</f>
        <v>731921.86</v>
      </c>
      <c r="DK30" s="34">
        <v>43800</v>
      </c>
      <c r="DL30" s="16" t="str">
        <f t="shared" si="112"/>
        <v>СВ.200</v>
      </c>
      <c r="DM30" s="16" t="str">
        <f t="shared" si="137"/>
        <v>св.200</v>
      </c>
      <c r="DN30" s="34">
        <f>SUM(DN31:DN41)</f>
        <v>1639.9899999999998</v>
      </c>
      <c r="DO30" s="34">
        <v>-1836.24</v>
      </c>
      <c r="DP30" s="16"/>
      <c r="DQ30" s="34">
        <f>SUM(DQ31:DQ41)</f>
        <v>0</v>
      </c>
      <c r="DR30" s="34">
        <f>SUM(DR31:DR41)</f>
        <v>0</v>
      </c>
      <c r="DS30" s="34">
        <v>0</v>
      </c>
      <c r="DT30" s="16" t="str">
        <f t="shared" si="138"/>
        <v xml:space="preserve"> </v>
      </c>
      <c r="DU30" s="16" t="str">
        <f t="shared" si="139"/>
        <v xml:space="preserve"> </v>
      </c>
      <c r="DV30" s="34">
        <f>SUM(DV31:DV41)</f>
        <v>979800.89000000013</v>
      </c>
      <c r="DW30" s="34">
        <f>SUM(DW31:DW41)</f>
        <v>0</v>
      </c>
      <c r="DX30" s="34">
        <v>0</v>
      </c>
      <c r="DY30" s="16" t="str">
        <f t="shared" si="113"/>
        <v xml:space="preserve"> </v>
      </c>
      <c r="DZ30" s="16" t="str">
        <f t="shared" si="140"/>
        <v xml:space="preserve"> </v>
      </c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</row>
    <row r="31" spans="1:149" s="21" customFormat="1" ht="16.5" customHeight="1" outlineLevel="1" x14ac:dyDescent="0.25">
      <c r="A31" s="9">
        <f>A29+1</f>
        <v>21</v>
      </c>
      <c r="B31" s="5" t="s">
        <v>73</v>
      </c>
      <c r="C31" s="17">
        <f t="shared" ref="C31" si="200">H31+AV31</f>
        <v>2741404.9</v>
      </c>
      <c r="D31" s="17">
        <f t="shared" ref="D31" si="201">I31+AW31</f>
        <v>449775.77999999997</v>
      </c>
      <c r="E31" s="17">
        <v>930498.48</v>
      </c>
      <c r="F31" s="18">
        <f>IF(D31&lt;=0," ",IF(D31/C31*100&gt;200,"СВ.200",D31/C31))</f>
        <v>0.16406762094866029</v>
      </c>
      <c r="G31" s="18">
        <f t="shared" si="91"/>
        <v>0.48337078422739604</v>
      </c>
      <c r="H31" s="17">
        <f t="shared" ref="H31" si="202">M31+R31+W31+AB31+AG31+AL31+AQ31</f>
        <v>2392500</v>
      </c>
      <c r="I31" s="17">
        <f t="shared" ref="I31" si="203">N31+S31+X31+AC31+AH31+AM31+AR31</f>
        <v>377071.33999999997</v>
      </c>
      <c r="J31" s="17">
        <v>900172.3</v>
      </c>
      <c r="K31" s="18">
        <f t="shared" si="92"/>
        <v>0.15760557575757575</v>
      </c>
      <c r="L31" s="18">
        <f t="shared" si="145"/>
        <v>0.4188879617824276</v>
      </c>
      <c r="M31" s="17">
        <v>405000</v>
      </c>
      <c r="N31" s="17">
        <v>127277.93</v>
      </c>
      <c r="O31" s="17">
        <v>75051.899999999994</v>
      </c>
      <c r="P31" s="18">
        <f t="shared" si="93"/>
        <v>0.31426649382716049</v>
      </c>
      <c r="Q31" s="18">
        <f t="shared" si="116"/>
        <v>1.6958655277214834</v>
      </c>
      <c r="R31" s="17"/>
      <c r="S31" s="17"/>
      <c r="T31" s="17"/>
      <c r="U31" s="18" t="str">
        <f t="shared" si="94"/>
        <v xml:space="preserve"> </v>
      </c>
      <c r="V31" s="18" t="str">
        <f t="shared" si="117"/>
        <v xml:space="preserve"> </v>
      </c>
      <c r="W31" s="17"/>
      <c r="X31" s="17"/>
      <c r="Y31" s="64"/>
      <c r="Z31" s="18" t="str">
        <f t="shared" si="95"/>
        <v xml:space="preserve"> </v>
      </c>
      <c r="AA31" s="18" t="str">
        <f t="shared" si="118"/>
        <v xml:space="preserve"> </v>
      </c>
      <c r="AB31" s="17">
        <v>27000</v>
      </c>
      <c r="AC31" s="17">
        <v>10354.200000000001</v>
      </c>
      <c r="AD31" s="17">
        <v>8915.4</v>
      </c>
      <c r="AE31" s="18">
        <f t="shared" si="96"/>
        <v>0.38348888888888893</v>
      </c>
      <c r="AF31" s="18">
        <f t="shared" si="119"/>
        <v>1.1613836731946969</v>
      </c>
      <c r="AG31" s="17">
        <v>300000</v>
      </c>
      <c r="AH31" s="17">
        <v>18441</v>
      </c>
      <c r="AI31" s="17">
        <v>8987.25</v>
      </c>
      <c r="AJ31" s="18">
        <f t="shared" si="97"/>
        <v>6.1469999999999997E-2</v>
      </c>
      <c r="AK31" s="18" t="str">
        <f t="shared" si="120"/>
        <v>св.200</v>
      </c>
      <c r="AL31" s="17">
        <v>1660000</v>
      </c>
      <c r="AM31" s="17">
        <v>220498.21</v>
      </c>
      <c r="AN31" s="17">
        <v>807217.75</v>
      </c>
      <c r="AO31" s="18">
        <f t="shared" si="98"/>
        <v>0.13283024698795179</v>
      </c>
      <c r="AP31" s="18">
        <f t="shared" si="121"/>
        <v>0.27315827730497749</v>
      </c>
      <c r="AQ31" s="17">
        <v>500</v>
      </c>
      <c r="AR31" s="17">
        <v>500</v>
      </c>
      <c r="AS31" s="17"/>
      <c r="AT31" s="18">
        <f t="shared" si="99"/>
        <v>1</v>
      </c>
      <c r="AU31" s="18" t="str">
        <f t="shared" si="122"/>
        <v xml:space="preserve"> </v>
      </c>
      <c r="AV31" s="17">
        <f t="shared" ref="AV31" si="204">BA31+BF31+BK31+BP31+BU31+BZ31+CE31+CJ31+CY31+DD31+DI31+DQ31+DV31</f>
        <v>348904.9</v>
      </c>
      <c r="AW31" s="17">
        <f t="shared" ref="AW31" si="205">BB31+BG31+BL31+BQ31+BV31+CA31+CF31+CK31+CZ31+DE31+DJ31+DN31+DR31+DW31</f>
        <v>72704.44</v>
      </c>
      <c r="AX31" s="17">
        <v>30326.18</v>
      </c>
      <c r="AY31" s="18">
        <f t="shared" si="100"/>
        <v>0.20837895942418694</v>
      </c>
      <c r="AZ31" s="18" t="str">
        <f t="shared" si="123"/>
        <v>св.200</v>
      </c>
      <c r="BA31" s="17"/>
      <c r="BB31" s="17"/>
      <c r="BC31" s="17"/>
      <c r="BD31" s="18" t="str">
        <f t="shared" si="101"/>
        <v xml:space="preserve"> </v>
      </c>
      <c r="BE31" s="18" t="str">
        <f t="shared" si="124"/>
        <v xml:space="preserve"> </v>
      </c>
      <c r="BF31" s="17"/>
      <c r="BG31" s="17"/>
      <c r="BH31" s="17"/>
      <c r="BI31" s="18" t="str">
        <f t="shared" si="102"/>
        <v xml:space="preserve"> </v>
      </c>
      <c r="BJ31" s="18" t="str">
        <f t="shared" si="125"/>
        <v xml:space="preserve"> </v>
      </c>
      <c r="BK31" s="17"/>
      <c r="BL31" s="17"/>
      <c r="BM31" s="17"/>
      <c r="BN31" s="18" t="str">
        <f t="shared" si="103"/>
        <v xml:space="preserve"> </v>
      </c>
      <c r="BO31" s="18" t="str">
        <f t="shared" si="126"/>
        <v xml:space="preserve"> </v>
      </c>
      <c r="BP31" s="17"/>
      <c r="BQ31" s="17"/>
      <c r="BR31" s="17"/>
      <c r="BS31" s="18" t="str">
        <f t="shared" si="104"/>
        <v xml:space="preserve"> </v>
      </c>
      <c r="BT31" s="18" t="str">
        <f t="shared" si="127"/>
        <v xml:space="preserve"> </v>
      </c>
      <c r="BU31" s="17">
        <v>100000</v>
      </c>
      <c r="BV31" s="17">
        <v>55334.29</v>
      </c>
      <c r="BW31" s="17">
        <v>30295.96</v>
      </c>
      <c r="BX31" s="18">
        <f t="shared" si="105"/>
        <v>0.55334289999999997</v>
      </c>
      <c r="BY31" s="18">
        <f t="shared" si="128"/>
        <v>1.826457719115024</v>
      </c>
      <c r="BZ31" s="17"/>
      <c r="CA31" s="17">
        <v>17370.150000000001</v>
      </c>
      <c r="CB31" s="17">
        <v>30.22</v>
      </c>
      <c r="CC31" s="18"/>
      <c r="CD31" s="18" t="str">
        <f t="shared" si="129"/>
        <v>св.200</v>
      </c>
      <c r="CE31" s="17"/>
      <c r="CF31" s="17"/>
      <c r="CG31" s="17"/>
      <c r="CH31" s="18" t="str">
        <f t="shared" si="107"/>
        <v xml:space="preserve"> </v>
      </c>
      <c r="CI31" s="18" t="str">
        <f t="shared" si="130"/>
        <v xml:space="preserve"> </v>
      </c>
      <c r="CJ31" s="17">
        <f t="shared" ref="CJ31" si="206">CO31+CT31</f>
        <v>0</v>
      </c>
      <c r="CK31" s="17">
        <f t="shared" ref="CK31" si="207">CP31+CU31</f>
        <v>0</v>
      </c>
      <c r="CL31" s="17"/>
      <c r="CM31" s="18" t="str">
        <f t="shared" si="108"/>
        <v xml:space="preserve"> </v>
      </c>
      <c r="CN31" s="18" t="str">
        <f t="shared" si="131"/>
        <v xml:space="preserve"> </v>
      </c>
      <c r="CO31" s="17"/>
      <c r="CP31" s="17"/>
      <c r="CQ31" s="17"/>
      <c r="CR31" s="18" t="str">
        <f t="shared" si="109"/>
        <v xml:space="preserve"> </v>
      </c>
      <c r="CS31" s="18" t="str">
        <f t="shared" si="132"/>
        <v xml:space="preserve"> </v>
      </c>
      <c r="CT31" s="17"/>
      <c r="CU31" s="17"/>
      <c r="CV31" s="17"/>
      <c r="CW31" s="18" t="str">
        <f t="shared" si="133"/>
        <v xml:space="preserve"> </v>
      </c>
      <c r="CX31" s="18" t="str">
        <f t="shared" si="134"/>
        <v xml:space="preserve"> </v>
      </c>
      <c r="CY31" s="17"/>
      <c r="CZ31" s="17"/>
      <c r="DA31" s="17"/>
      <c r="DB31" s="18" t="str">
        <f t="shared" si="110"/>
        <v xml:space="preserve"> </v>
      </c>
      <c r="DC31" s="18" t="str">
        <f t="shared" si="135"/>
        <v xml:space="preserve"> </v>
      </c>
      <c r="DD31" s="17"/>
      <c r="DE31" s="17"/>
      <c r="DF31" s="17"/>
      <c r="DG31" s="18" t="str">
        <f t="shared" si="111"/>
        <v xml:space="preserve"> </v>
      </c>
      <c r="DH31" s="18" t="str">
        <f t="shared" si="136"/>
        <v xml:space="preserve"> </v>
      </c>
      <c r="DI31" s="17"/>
      <c r="DJ31" s="17"/>
      <c r="DK31" s="17"/>
      <c r="DL31" s="18" t="str">
        <f t="shared" si="112"/>
        <v xml:space="preserve"> </v>
      </c>
      <c r="DM31" s="18" t="str">
        <f t="shared" si="137"/>
        <v xml:space="preserve"> </v>
      </c>
      <c r="DN31" s="17"/>
      <c r="DO31" s="17"/>
      <c r="DP31" s="18" t="str">
        <f>IF(DN31=0," ",IF(DN31/DO31*100&gt;200,"св.200",DM31/DN31))</f>
        <v xml:space="preserve"> </v>
      </c>
      <c r="DQ31" s="17"/>
      <c r="DR31" s="17"/>
      <c r="DS31" s="17"/>
      <c r="DT31" s="18" t="str">
        <f t="shared" si="138"/>
        <v xml:space="preserve"> </v>
      </c>
      <c r="DU31" s="18" t="str">
        <f t="shared" si="139"/>
        <v xml:space="preserve"> </v>
      </c>
      <c r="DV31" s="17">
        <v>248904.9</v>
      </c>
      <c r="DW31" s="17"/>
      <c r="DX31" s="17"/>
      <c r="DY31" s="18" t="str">
        <f t="shared" si="113"/>
        <v xml:space="preserve"> </v>
      </c>
      <c r="DZ31" s="18" t="str">
        <f t="shared" si="140"/>
        <v xml:space="preserve"> </v>
      </c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</row>
    <row r="32" spans="1:149" s="21" customFormat="1" ht="15.75" customHeight="1" outlineLevel="1" x14ac:dyDescent="0.25">
      <c r="A32" s="9">
        <v>22</v>
      </c>
      <c r="B32" s="5" t="s">
        <v>35</v>
      </c>
      <c r="C32" s="17">
        <f t="shared" ref="C32:C41" si="208">H32+AV32</f>
        <v>12933000</v>
      </c>
      <c r="D32" s="17">
        <f t="shared" ref="D32:D41" si="209">I32+AW32</f>
        <v>2545646.1199999996</v>
      </c>
      <c r="E32" s="17">
        <v>1150500.33</v>
      </c>
      <c r="F32" s="18">
        <f>IF(D32&lt;=0," ",IF(D32/C32*100&gt;200,"СВ.200",D32/C32))</f>
        <v>0.19683338127271319</v>
      </c>
      <c r="G32" s="18" t="str">
        <f t="shared" si="91"/>
        <v>св.200</v>
      </c>
      <c r="H32" s="17">
        <f t="shared" ref="H32:H41" si="210">M32+R32+W32+AB32+AG32+AL32+AQ32</f>
        <v>12908000</v>
      </c>
      <c r="I32" s="17">
        <f t="shared" ref="I32:I41" si="211">N32+S32+X32+AC32+AH32+AM32+AR32</f>
        <v>2536539.5499999998</v>
      </c>
      <c r="J32" s="17">
        <v>1141467.54</v>
      </c>
      <c r="K32" s="18">
        <f t="shared" si="92"/>
        <v>0.19650910675550046</v>
      </c>
      <c r="L32" s="18" t="str">
        <f t="shared" si="145"/>
        <v>св.200</v>
      </c>
      <c r="M32" s="17">
        <v>2285000</v>
      </c>
      <c r="N32" s="17">
        <v>650074.81999999995</v>
      </c>
      <c r="O32" s="23">
        <v>268620.59999999998</v>
      </c>
      <c r="P32" s="18">
        <f t="shared" si="93"/>
        <v>0.28449663894967175</v>
      </c>
      <c r="Q32" s="18" t="str">
        <f t="shared" si="116"/>
        <v>св.200</v>
      </c>
      <c r="R32" s="17"/>
      <c r="S32" s="17"/>
      <c r="T32" s="23"/>
      <c r="U32" s="18" t="str">
        <f t="shared" si="94"/>
        <v xml:space="preserve"> </v>
      </c>
      <c r="V32" s="18" t="str">
        <f t="shared" si="117"/>
        <v xml:space="preserve"> </v>
      </c>
      <c r="W32" s="17"/>
      <c r="X32" s="17"/>
      <c r="Y32" s="64"/>
      <c r="Z32" s="18" t="str">
        <f t="shared" si="95"/>
        <v xml:space="preserve"> </v>
      </c>
      <c r="AA32" s="18" t="str">
        <f t="shared" si="118"/>
        <v xml:space="preserve"> </v>
      </c>
      <c r="AB32" s="17">
        <v>1500</v>
      </c>
      <c r="AC32" s="17">
        <v>1483.8</v>
      </c>
      <c r="AD32" s="23">
        <v>1377.9</v>
      </c>
      <c r="AE32" s="18">
        <f t="shared" si="96"/>
        <v>0.98919999999999997</v>
      </c>
      <c r="AF32" s="18">
        <f t="shared" si="119"/>
        <v>1.0768560853472675</v>
      </c>
      <c r="AG32" s="17">
        <v>920000</v>
      </c>
      <c r="AH32" s="17">
        <v>62704.89</v>
      </c>
      <c r="AI32" s="23">
        <v>68931.42</v>
      </c>
      <c r="AJ32" s="18">
        <f t="shared" si="97"/>
        <v>6.8157489130434776E-2</v>
      </c>
      <c r="AK32" s="18">
        <f t="shared" si="120"/>
        <v>0.90967065526867141</v>
      </c>
      <c r="AL32" s="17">
        <v>9700000</v>
      </c>
      <c r="AM32" s="17">
        <v>1821476.04</v>
      </c>
      <c r="AN32" s="23">
        <v>802537.62</v>
      </c>
      <c r="AO32" s="18">
        <f t="shared" si="98"/>
        <v>0.18778103505154639</v>
      </c>
      <c r="AP32" s="18" t="str">
        <f t="shared" si="121"/>
        <v>св.200</v>
      </c>
      <c r="AQ32" s="17">
        <v>1500</v>
      </c>
      <c r="AR32" s="17">
        <v>800</v>
      </c>
      <c r="AS32" s="23"/>
      <c r="AT32" s="18">
        <f t="shared" si="99"/>
        <v>0.53333333333333333</v>
      </c>
      <c r="AU32" s="18" t="str">
        <f t="shared" si="122"/>
        <v xml:space="preserve"> </v>
      </c>
      <c r="AV32" s="17">
        <f t="shared" ref="AV32:AV41" si="212">BA32+BF32+BK32+BP32+BU32+BZ32+CE32+CJ32+CY32+DD32+DI32+DQ32+DV32</f>
        <v>25000</v>
      </c>
      <c r="AW32" s="17">
        <f t="shared" ref="AW32:AW41" si="213">BB32+BG32+BL32+BQ32+BV32+CA32+CF32+CK32+CZ32+DE32+DJ32+DN32+DR32+DW32</f>
        <v>9106.57</v>
      </c>
      <c r="AX32" s="17">
        <v>9032.7900000000009</v>
      </c>
      <c r="AY32" s="18">
        <f t="shared" si="100"/>
        <v>0.3642628</v>
      </c>
      <c r="AZ32" s="18">
        <f t="shared" si="123"/>
        <v>1.0081680189620259</v>
      </c>
      <c r="BA32" s="17"/>
      <c r="BB32" s="17"/>
      <c r="BC32" s="23"/>
      <c r="BD32" s="18" t="str">
        <f t="shared" si="101"/>
        <v xml:space="preserve"> </v>
      </c>
      <c r="BE32" s="18" t="str">
        <f t="shared" si="124"/>
        <v xml:space="preserve"> </v>
      </c>
      <c r="BF32" s="17"/>
      <c r="BG32" s="17"/>
      <c r="BH32" s="23"/>
      <c r="BI32" s="18" t="str">
        <f t="shared" si="102"/>
        <v xml:space="preserve"> </v>
      </c>
      <c r="BJ32" s="18" t="str">
        <f t="shared" si="125"/>
        <v xml:space="preserve"> </v>
      </c>
      <c r="BK32" s="17"/>
      <c r="BL32" s="17"/>
      <c r="BM32" s="23"/>
      <c r="BN32" s="18" t="str">
        <f t="shared" si="103"/>
        <v xml:space="preserve"> </v>
      </c>
      <c r="BO32" s="18" t="str">
        <f t="shared" si="126"/>
        <v xml:space="preserve"> </v>
      </c>
      <c r="BP32" s="17"/>
      <c r="BQ32" s="17"/>
      <c r="BR32" s="23"/>
      <c r="BS32" s="18" t="str">
        <f t="shared" si="104"/>
        <v xml:space="preserve"> </v>
      </c>
      <c r="BT32" s="18" t="str">
        <f t="shared" si="127"/>
        <v xml:space="preserve"> </v>
      </c>
      <c r="BU32" s="17">
        <v>25000</v>
      </c>
      <c r="BV32" s="17">
        <v>9106.57</v>
      </c>
      <c r="BW32" s="23">
        <v>9032.7900000000009</v>
      </c>
      <c r="BX32" s="18">
        <f t="shared" si="105"/>
        <v>0.3642628</v>
      </c>
      <c r="BY32" s="18">
        <f t="shared" si="128"/>
        <v>1.0081680189620259</v>
      </c>
      <c r="BZ32" s="17"/>
      <c r="CA32" s="17"/>
      <c r="CB32" s="23"/>
      <c r="CC32" s="18" t="str">
        <f t="shared" si="106"/>
        <v xml:space="preserve"> </v>
      </c>
      <c r="CD32" s="18" t="str">
        <f t="shared" si="129"/>
        <v xml:space="preserve"> </v>
      </c>
      <c r="CE32" s="17"/>
      <c r="CF32" s="17"/>
      <c r="CG32" s="23"/>
      <c r="CH32" s="18" t="str">
        <f t="shared" si="107"/>
        <v xml:space="preserve"> </v>
      </c>
      <c r="CI32" s="18" t="str">
        <f t="shared" si="130"/>
        <v xml:space="preserve"> </v>
      </c>
      <c r="CJ32" s="17">
        <f t="shared" ref="CJ32:CJ41" si="214">CO32+CT32</f>
        <v>0</v>
      </c>
      <c r="CK32" s="17">
        <f t="shared" ref="CK32:CK41" si="215">CP32+CU32</f>
        <v>0</v>
      </c>
      <c r="CL32" s="17"/>
      <c r="CM32" s="18" t="str">
        <f t="shared" si="108"/>
        <v xml:space="preserve"> </v>
      </c>
      <c r="CN32" s="18" t="str">
        <f t="shared" si="131"/>
        <v xml:space="preserve"> </v>
      </c>
      <c r="CO32" s="17"/>
      <c r="CP32" s="17"/>
      <c r="CQ32" s="23"/>
      <c r="CR32" s="18" t="str">
        <f t="shared" si="109"/>
        <v xml:space="preserve"> </v>
      </c>
      <c r="CS32" s="18" t="str">
        <f t="shared" si="132"/>
        <v xml:space="preserve"> </v>
      </c>
      <c r="CT32" s="17"/>
      <c r="CU32" s="17"/>
      <c r="CV32" s="23"/>
      <c r="CW32" s="18" t="str">
        <f t="shared" si="133"/>
        <v xml:space="preserve"> </v>
      </c>
      <c r="CX32" s="18" t="str">
        <f t="shared" si="134"/>
        <v xml:space="preserve"> </v>
      </c>
      <c r="CY32" s="17"/>
      <c r="CZ32" s="17"/>
      <c r="DA32" s="23"/>
      <c r="DB32" s="18" t="str">
        <f t="shared" si="110"/>
        <v xml:space="preserve"> </v>
      </c>
      <c r="DC32" s="18" t="str">
        <f t="shared" si="135"/>
        <v xml:space="preserve"> </v>
      </c>
      <c r="DD32" s="17"/>
      <c r="DE32" s="17"/>
      <c r="DF32" s="23"/>
      <c r="DG32" s="18" t="str">
        <f t="shared" si="111"/>
        <v xml:space="preserve"> </v>
      </c>
      <c r="DH32" s="18" t="str">
        <f t="shared" si="136"/>
        <v xml:space="preserve"> </v>
      </c>
      <c r="DI32" s="17"/>
      <c r="DJ32" s="17"/>
      <c r="DK32" s="23"/>
      <c r="DL32" s="18" t="str">
        <f t="shared" si="112"/>
        <v xml:space="preserve"> </v>
      </c>
      <c r="DM32" s="18" t="str">
        <f t="shared" si="137"/>
        <v xml:space="preserve"> </v>
      </c>
      <c r="DN32" s="17"/>
      <c r="DO32" s="23"/>
      <c r="DP32" s="18" t="str">
        <f t="shared" ref="DP32:DP98" si="216">IF(DN32=0," ",IF(DN32/DO32*100&gt;200,"св.200",DM32/DN32))</f>
        <v xml:space="preserve"> </v>
      </c>
      <c r="DQ32" s="17"/>
      <c r="DR32" s="17"/>
      <c r="DS32" s="23"/>
      <c r="DT32" s="18" t="str">
        <f t="shared" si="138"/>
        <v xml:space="preserve"> </v>
      </c>
      <c r="DU32" s="18" t="str">
        <f t="shared" si="139"/>
        <v xml:space="preserve"> </v>
      </c>
      <c r="DV32" s="17"/>
      <c r="DW32" s="17"/>
      <c r="DX32" s="23"/>
      <c r="DY32" s="18" t="str">
        <f t="shared" si="113"/>
        <v xml:space="preserve"> </v>
      </c>
      <c r="DZ32" s="18" t="str">
        <f t="shared" si="140"/>
        <v xml:space="preserve"> </v>
      </c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</row>
    <row r="33" spans="1:149" s="21" customFormat="1" ht="15.75" customHeight="1" outlineLevel="1" x14ac:dyDescent="0.25">
      <c r="A33" s="9">
        <v>23</v>
      </c>
      <c r="B33" s="5" t="s">
        <v>27</v>
      </c>
      <c r="C33" s="17">
        <f t="shared" si="208"/>
        <v>9440000</v>
      </c>
      <c r="D33" s="17">
        <f t="shared" si="209"/>
        <v>2107789.85</v>
      </c>
      <c r="E33" s="17">
        <v>1380848.36</v>
      </c>
      <c r="F33" s="18">
        <f>IF(D33&lt;=0," ",IF(D33/C33*100&gt;200,"СВ.200",D33/C33))</f>
        <v>0.22328282309322034</v>
      </c>
      <c r="G33" s="18">
        <f t="shared" si="91"/>
        <v>1.5264455613359311</v>
      </c>
      <c r="H33" s="17">
        <f t="shared" si="210"/>
        <v>8735000</v>
      </c>
      <c r="I33" s="17">
        <f t="shared" si="211"/>
        <v>1498253.75</v>
      </c>
      <c r="J33" s="17">
        <v>1314089.81</v>
      </c>
      <c r="K33" s="18">
        <f t="shared" si="92"/>
        <v>0.17152303949627934</v>
      </c>
      <c r="L33" s="18">
        <f t="shared" si="145"/>
        <v>1.1401456267285111</v>
      </c>
      <c r="M33" s="17">
        <v>3435000</v>
      </c>
      <c r="N33" s="17">
        <v>681581.73</v>
      </c>
      <c r="O33" s="23">
        <v>591248.32999999996</v>
      </c>
      <c r="P33" s="18">
        <f t="shared" si="93"/>
        <v>0.19842262882096071</v>
      </c>
      <c r="Q33" s="18">
        <f t="shared" si="116"/>
        <v>1.1527841947562034</v>
      </c>
      <c r="R33" s="17"/>
      <c r="S33" s="17"/>
      <c r="T33" s="23"/>
      <c r="U33" s="18" t="str">
        <f t="shared" si="94"/>
        <v xml:space="preserve"> </v>
      </c>
      <c r="V33" s="18" t="str">
        <f t="shared" si="117"/>
        <v xml:space="preserve"> </v>
      </c>
      <c r="W33" s="17"/>
      <c r="X33" s="17"/>
      <c r="Y33" s="64"/>
      <c r="Z33" s="18" t="str">
        <f t="shared" si="95"/>
        <v xml:space="preserve"> </v>
      </c>
      <c r="AA33" s="18" t="str">
        <f t="shared" si="118"/>
        <v xml:space="preserve"> </v>
      </c>
      <c r="AB33" s="17"/>
      <c r="AC33" s="17">
        <v>478.2</v>
      </c>
      <c r="AD33" s="23"/>
      <c r="AE33" s="18"/>
      <c r="AF33" s="18" t="str">
        <f t="shared" si="119"/>
        <v xml:space="preserve"> </v>
      </c>
      <c r="AG33" s="17">
        <v>1000000</v>
      </c>
      <c r="AH33" s="17">
        <v>25883.09</v>
      </c>
      <c r="AI33" s="23">
        <v>20982.86</v>
      </c>
      <c r="AJ33" s="18">
        <f t="shared" si="97"/>
        <v>2.5883090000000001E-2</v>
      </c>
      <c r="AK33" s="18">
        <f t="shared" si="120"/>
        <v>1.2335348946711744</v>
      </c>
      <c r="AL33" s="17">
        <v>4300000</v>
      </c>
      <c r="AM33" s="17">
        <v>790310.73</v>
      </c>
      <c r="AN33" s="23">
        <v>701858.62</v>
      </c>
      <c r="AO33" s="18">
        <f t="shared" si="98"/>
        <v>0.18379319302325581</v>
      </c>
      <c r="AP33" s="18">
        <f t="shared" si="121"/>
        <v>1.1260255377357906</v>
      </c>
      <c r="AQ33" s="17"/>
      <c r="AR33" s="17"/>
      <c r="AS33" s="23"/>
      <c r="AT33" s="18" t="str">
        <f t="shared" si="99"/>
        <v xml:space="preserve"> </v>
      </c>
      <c r="AU33" s="18" t="str">
        <f t="shared" si="122"/>
        <v xml:space="preserve"> </v>
      </c>
      <c r="AV33" s="17">
        <f t="shared" si="212"/>
        <v>705000</v>
      </c>
      <c r="AW33" s="17">
        <f t="shared" si="213"/>
        <v>609536.1</v>
      </c>
      <c r="AX33" s="17">
        <v>66758.55</v>
      </c>
      <c r="AY33" s="18">
        <f t="shared" si="100"/>
        <v>0.86459021276595738</v>
      </c>
      <c r="AZ33" s="18" t="str">
        <f t="shared" si="123"/>
        <v>св.200</v>
      </c>
      <c r="BA33" s="17"/>
      <c r="BB33" s="17"/>
      <c r="BC33" s="23"/>
      <c r="BD33" s="18" t="str">
        <f t="shared" si="101"/>
        <v xml:space="preserve"> </v>
      </c>
      <c r="BE33" s="18" t="str">
        <f t="shared" si="124"/>
        <v xml:space="preserve"> </v>
      </c>
      <c r="BF33" s="17"/>
      <c r="BG33" s="17"/>
      <c r="BH33" s="23"/>
      <c r="BI33" s="18" t="str">
        <f t="shared" si="102"/>
        <v xml:space="preserve"> </v>
      </c>
      <c r="BJ33" s="18" t="str">
        <f t="shared" si="125"/>
        <v xml:space="preserve"> </v>
      </c>
      <c r="BK33" s="17"/>
      <c r="BL33" s="17"/>
      <c r="BM33" s="23"/>
      <c r="BN33" s="18" t="str">
        <f t="shared" si="103"/>
        <v xml:space="preserve"> </v>
      </c>
      <c r="BO33" s="18" t="str">
        <f t="shared" si="126"/>
        <v xml:space="preserve"> </v>
      </c>
      <c r="BP33" s="17"/>
      <c r="BQ33" s="17"/>
      <c r="BR33" s="23"/>
      <c r="BS33" s="18" t="str">
        <f t="shared" si="104"/>
        <v xml:space="preserve"> </v>
      </c>
      <c r="BT33" s="18" t="str">
        <f t="shared" si="127"/>
        <v xml:space="preserve"> </v>
      </c>
      <c r="BU33" s="17">
        <v>170000</v>
      </c>
      <c r="BV33" s="17">
        <v>52836.1</v>
      </c>
      <c r="BW33" s="23">
        <v>66758.55</v>
      </c>
      <c r="BX33" s="18">
        <f t="shared" si="105"/>
        <v>0.31080058823529411</v>
      </c>
      <c r="BY33" s="18">
        <f t="shared" si="128"/>
        <v>0.79145068309602284</v>
      </c>
      <c r="BZ33" s="17">
        <v>433000</v>
      </c>
      <c r="CA33" s="17"/>
      <c r="CB33" s="23"/>
      <c r="CC33" s="18" t="str">
        <f t="shared" si="106"/>
        <v xml:space="preserve"> </v>
      </c>
      <c r="CD33" s="18" t="str">
        <f t="shared" si="129"/>
        <v xml:space="preserve"> </v>
      </c>
      <c r="CE33" s="17"/>
      <c r="CF33" s="17">
        <v>364800</v>
      </c>
      <c r="CG33" s="23"/>
      <c r="CH33" s="18"/>
      <c r="CI33" s="18" t="str">
        <f t="shared" si="130"/>
        <v xml:space="preserve"> </v>
      </c>
      <c r="CJ33" s="17">
        <f t="shared" si="214"/>
        <v>0</v>
      </c>
      <c r="CK33" s="17">
        <f t="shared" si="215"/>
        <v>0</v>
      </c>
      <c r="CL33" s="17"/>
      <c r="CM33" s="18" t="str">
        <f t="shared" si="108"/>
        <v xml:space="preserve"> </v>
      </c>
      <c r="CN33" s="18" t="str">
        <f t="shared" si="131"/>
        <v xml:space="preserve"> </v>
      </c>
      <c r="CO33" s="17"/>
      <c r="CP33" s="17"/>
      <c r="CQ33" s="23"/>
      <c r="CR33" s="18" t="str">
        <f t="shared" si="109"/>
        <v xml:space="preserve"> </v>
      </c>
      <c r="CS33" s="18" t="str">
        <f t="shared" si="132"/>
        <v xml:space="preserve"> </v>
      </c>
      <c r="CT33" s="17"/>
      <c r="CU33" s="17"/>
      <c r="CV33" s="23"/>
      <c r="CW33" s="18" t="str">
        <f t="shared" si="133"/>
        <v xml:space="preserve"> </v>
      </c>
      <c r="CX33" s="18" t="str">
        <f t="shared" si="134"/>
        <v xml:space="preserve"> </v>
      </c>
      <c r="CY33" s="17"/>
      <c r="CZ33" s="17"/>
      <c r="DA33" s="23"/>
      <c r="DB33" s="18" t="str">
        <f t="shared" si="110"/>
        <v xml:space="preserve"> </v>
      </c>
      <c r="DC33" s="18" t="str">
        <f t="shared" si="135"/>
        <v xml:space="preserve"> </v>
      </c>
      <c r="DD33" s="17"/>
      <c r="DE33" s="17"/>
      <c r="DF33" s="23"/>
      <c r="DG33" s="18" t="str">
        <f t="shared" si="111"/>
        <v xml:space="preserve"> </v>
      </c>
      <c r="DH33" s="18" t="str">
        <f t="shared" si="136"/>
        <v xml:space="preserve"> </v>
      </c>
      <c r="DI33" s="17"/>
      <c r="DJ33" s="17">
        <v>191900</v>
      </c>
      <c r="DK33" s="23"/>
      <c r="DL33" s="18"/>
      <c r="DM33" s="18" t="str">
        <f t="shared" si="137"/>
        <v xml:space="preserve"> </v>
      </c>
      <c r="DN33" s="17"/>
      <c r="DO33" s="23"/>
      <c r="DP33" s="18" t="str">
        <f t="shared" si="216"/>
        <v xml:space="preserve"> </v>
      </c>
      <c r="DQ33" s="17"/>
      <c r="DR33" s="17"/>
      <c r="DS33" s="23"/>
      <c r="DT33" s="18" t="str">
        <f t="shared" si="138"/>
        <v xml:space="preserve"> </v>
      </c>
      <c r="DU33" s="18" t="str">
        <f t="shared" si="139"/>
        <v xml:space="preserve"> </v>
      </c>
      <c r="DV33" s="17">
        <v>102000</v>
      </c>
      <c r="DW33" s="17"/>
      <c r="DX33" s="23"/>
      <c r="DY33" s="18" t="str">
        <f t="shared" si="113"/>
        <v xml:space="preserve"> </v>
      </c>
      <c r="DZ33" s="18" t="str">
        <f t="shared" si="140"/>
        <v xml:space="preserve"> </v>
      </c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</row>
    <row r="34" spans="1:149" s="21" customFormat="1" ht="15.75" customHeight="1" outlineLevel="1" x14ac:dyDescent="0.25">
      <c r="A34" s="9">
        <v>24</v>
      </c>
      <c r="B34" s="5" t="s">
        <v>65</v>
      </c>
      <c r="C34" s="17">
        <f t="shared" si="208"/>
        <v>11219265.960000001</v>
      </c>
      <c r="D34" s="17">
        <f t="shared" si="209"/>
        <v>1905746.3099999998</v>
      </c>
      <c r="E34" s="35">
        <v>1849261.28</v>
      </c>
      <c r="F34" s="18">
        <f>IF(D34&lt;=0," ",IF(D34/C34*100&gt;200,"СВ.200",D34/C34))</f>
        <v>0.16986372520221454</v>
      </c>
      <c r="G34" s="18">
        <f t="shared" si="91"/>
        <v>1.0305446453732054</v>
      </c>
      <c r="H34" s="17">
        <f t="shared" si="210"/>
        <v>10063000</v>
      </c>
      <c r="I34" s="17">
        <f t="shared" si="211"/>
        <v>1697039.7799999998</v>
      </c>
      <c r="J34" s="17">
        <v>1783446.1199999999</v>
      </c>
      <c r="K34" s="18">
        <f t="shared" si="92"/>
        <v>0.16864153632117657</v>
      </c>
      <c r="L34" s="18">
        <f t="shared" si="145"/>
        <v>0.95155091088482102</v>
      </c>
      <c r="M34" s="17">
        <v>2463000</v>
      </c>
      <c r="N34" s="17">
        <v>460522.02</v>
      </c>
      <c r="O34" s="23">
        <v>389047.23</v>
      </c>
      <c r="P34" s="18">
        <f t="shared" si="93"/>
        <v>0.18697605359317906</v>
      </c>
      <c r="Q34" s="18">
        <f t="shared" si="116"/>
        <v>1.1837175141948706</v>
      </c>
      <c r="R34" s="17"/>
      <c r="S34" s="17"/>
      <c r="T34" s="23"/>
      <c r="U34" s="18" t="str">
        <f t="shared" si="94"/>
        <v xml:space="preserve"> </v>
      </c>
      <c r="V34" s="18" t="str">
        <f t="shared" si="117"/>
        <v xml:space="preserve"> </v>
      </c>
      <c r="W34" s="17"/>
      <c r="X34" s="17"/>
      <c r="Y34" s="64"/>
      <c r="Z34" s="18" t="str">
        <f t="shared" si="95"/>
        <v xml:space="preserve"> </v>
      </c>
      <c r="AA34" s="18" t="str">
        <f t="shared" si="118"/>
        <v xml:space="preserve"> </v>
      </c>
      <c r="AB34" s="17"/>
      <c r="AC34" s="17"/>
      <c r="AD34" s="23"/>
      <c r="AE34" s="18" t="str">
        <f t="shared" si="96"/>
        <v xml:space="preserve"> </v>
      </c>
      <c r="AF34" s="18" t="str">
        <f t="shared" si="119"/>
        <v xml:space="preserve"> </v>
      </c>
      <c r="AG34" s="17">
        <v>600000</v>
      </c>
      <c r="AH34" s="17">
        <v>39151.129999999997</v>
      </c>
      <c r="AI34" s="23">
        <v>37782.92</v>
      </c>
      <c r="AJ34" s="18">
        <f t="shared" si="97"/>
        <v>6.525188333333333E-2</v>
      </c>
      <c r="AK34" s="18">
        <f t="shared" si="120"/>
        <v>1.036212394383494</v>
      </c>
      <c r="AL34" s="17">
        <v>7000000</v>
      </c>
      <c r="AM34" s="17">
        <v>1197366.6299999999</v>
      </c>
      <c r="AN34" s="23">
        <v>1356615.97</v>
      </c>
      <c r="AO34" s="18">
        <f t="shared" si="98"/>
        <v>0.17105237571428569</v>
      </c>
      <c r="AP34" s="18">
        <f t="shared" si="121"/>
        <v>0.88261280751397897</v>
      </c>
      <c r="AQ34" s="17"/>
      <c r="AR34" s="17"/>
      <c r="AS34" s="23"/>
      <c r="AT34" s="18" t="str">
        <f t="shared" si="99"/>
        <v xml:space="preserve"> </v>
      </c>
      <c r="AU34" s="18" t="str">
        <f t="shared" si="122"/>
        <v xml:space="preserve"> </v>
      </c>
      <c r="AV34" s="17">
        <f t="shared" si="212"/>
        <v>1156265.96</v>
      </c>
      <c r="AW34" s="17">
        <f t="shared" si="213"/>
        <v>208706.53000000003</v>
      </c>
      <c r="AX34" s="17">
        <v>65815.16</v>
      </c>
      <c r="AY34" s="18">
        <f t="shared" si="100"/>
        <v>0.18050045337320147</v>
      </c>
      <c r="AZ34" s="18" t="str">
        <f t="shared" si="123"/>
        <v>св.200</v>
      </c>
      <c r="BA34" s="17"/>
      <c r="BB34" s="17"/>
      <c r="BC34" s="23"/>
      <c r="BD34" s="18" t="str">
        <f t="shared" si="101"/>
        <v xml:space="preserve"> </v>
      </c>
      <c r="BE34" s="18" t="str">
        <f t="shared" si="124"/>
        <v xml:space="preserve"> </v>
      </c>
      <c r="BF34" s="17"/>
      <c r="BG34" s="17"/>
      <c r="BH34" s="23"/>
      <c r="BI34" s="18" t="str">
        <f t="shared" si="102"/>
        <v xml:space="preserve"> </v>
      </c>
      <c r="BJ34" s="18" t="str">
        <f t="shared" si="125"/>
        <v xml:space="preserve"> </v>
      </c>
      <c r="BK34" s="17"/>
      <c r="BL34" s="17"/>
      <c r="BM34" s="23"/>
      <c r="BN34" s="18" t="str">
        <f t="shared" si="103"/>
        <v xml:space="preserve"> </v>
      </c>
      <c r="BO34" s="18" t="str">
        <f t="shared" si="126"/>
        <v xml:space="preserve"> </v>
      </c>
      <c r="BP34" s="17"/>
      <c r="BQ34" s="17"/>
      <c r="BR34" s="23"/>
      <c r="BS34" s="18" t="str">
        <f t="shared" si="104"/>
        <v xml:space="preserve"> </v>
      </c>
      <c r="BT34" s="18" t="str">
        <f t="shared" si="127"/>
        <v xml:space="preserve"> </v>
      </c>
      <c r="BU34" s="17">
        <v>400000</v>
      </c>
      <c r="BV34" s="17">
        <v>123788.32</v>
      </c>
      <c r="BW34" s="23">
        <v>65814.820000000007</v>
      </c>
      <c r="BX34" s="18">
        <f t="shared" si="105"/>
        <v>0.30947079999999999</v>
      </c>
      <c r="BY34" s="18">
        <f t="shared" si="128"/>
        <v>1.8808578371862141</v>
      </c>
      <c r="BZ34" s="17">
        <v>350000</v>
      </c>
      <c r="CA34" s="17">
        <v>84918.21</v>
      </c>
      <c r="CB34" s="23">
        <v>0.34</v>
      </c>
      <c r="CC34" s="18">
        <f t="shared" si="106"/>
        <v>0.24262345714285716</v>
      </c>
      <c r="CD34" s="18" t="str">
        <f t="shared" si="129"/>
        <v>св.200</v>
      </c>
      <c r="CE34" s="17"/>
      <c r="CF34" s="17"/>
      <c r="CG34" s="23"/>
      <c r="CH34" s="18" t="str">
        <f t="shared" si="107"/>
        <v xml:space="preserve"> </v>
      </c>
      <c r="CI34" s="18" t="str">
        <f t="shared" si="130"/>
        <v xml:space="preserve"> </v>
      </c>
      <c r="CJ34" s="17">
        <f t="shared" si="214"/>
        <v>0</v>
      </c>
      <c r="CK34" s="17">
        <f t="shared" si="215"/>
        <v>0</v>
      </c>
      <c r="CL34" s="17"/>
      <c r="CM34" s="18" t="str">
        <f t="shared" si="108"/>
        <v xml:space="preserve"> </v>
      </c>
      <c r="CN34" s="18" t="str">
        <f t="shared" si="131"/>
        <v xml:space="preserve"> </v>
      </c>
      <c r="CO34" s="17"/>
      <c r="CP34" s="17"/>
      <c r="CQ34" s="23"/>
      <c r="CR34" s="18" t="str">
        <f t="shared" si="109"/>
        <v xml:space="preserve"> </v>
      </c>
      <c r="CS34" s="18" t="str">
        <f t="shared" si="132"/>
        <v xml:space="preserve"> </v>
      </c>
      <c r="CT34" s="17"/>
      <c r="CU34" s="17"/>
      <c r="CV34" s="23"/>
      <c r="CW34" s="18" t="str">
        <f t="shared" si="133"/>
        <v xml:space="preserve"> </v>
      </c>
      <c r="CX34" s="18" t="str">
        <f t="shared" si="134"/>
        <v xml:space="preserve"> </v>
      </c>
      <c r="CY34" s="17"/>
      <c r="CZ34" s="17"/>
      <c r="DA34" s="23"/>
      <c r="DB34" s="18" t="str">
        <f t="shared" si="110"/>
        <v xml:space="preserve"> </v>
      </c>
      <c r="DC34" s="18" t="str">
        <f t="shared" si="135"/>
        <v xml:space="preserve"> </v>
      </c>
      <c r="DD34" s="17"/>
      <c r="DE34" s="17"/>
      <c r="DF34" s="23"/>
      <c r="DG34" s="18" t="str">
        <f t="shared" si="111"/>
        <v xml:space="preserve"> </v>
      </c>
      <c r="DH34" s="18" t="str">
        <f t="shared" si="136"/>
        <v xml:space="preserve"> </v>
      </c>
      <c r="DI34" s="17"/>
      <c r="DJ34" s="17"/>
      <c r="DK34" s="23"/>
      <c r="DL34" s="18" t="str">
        <f t="shared" si="112"/>
        <v xml:space="preserve"> </v>
      </c>
      <c r="DM34" s="18" t="str">
        <f t="shared" si="137"/>
        <v xml:space="preserve"> </v>
      </c>
      <c r="DN34" s="17"/>
      <c r="DO34" s="23"/>
      <c r="DP34" s="18" t="str">
        <f t="shared" si="216"/>
        <v xml:space="preserve"> </v>
      </c>
      <c r="DQ34" s="17"/>
      <c r="DR34" s="17"/>
      <c r="DS34" s="23"/>
      <c r="DT34" s="18" t="str">
        <f t="shared" si="138"/>
        <v xml:space="preserve"> </v>
      </c>
      <c r="DU34" s="18" t="str">
        <f t="shared" si="139"/>
        <v xml:space="preserve"> </v>
      </c>
      <c r="DV34" s="17">
        <v>406265.96</v>
      </c>
      <c r="DW34" s="17"/>
      <c r="DX34" s="23"/>
      <c r="DY34" s="18" t="str">
        <f t="shared" si="113"/>
        <v xml:space="preserve"> </v>
      </c>
      <c r="DZ34" s="18" t="str">
        <f t="shared" si="140"/>
        <v xml:space="preserve"> </v>
      </c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</row>
    <row r="35" spans="1:149" s="21" customFormat="1" ht="15.75" customHeight="1" outlineLevel="1" x14ac:dyDescent="0.25">
      <c r="A35" s="9">
        <v>25</v>
      </c>
      <c r="B35" s="37" t="s">
        <v>8</v>
      </c>
      <c r="C35" s="17">
        <f t="shared" si="208"/>
        <v>30315704</v>
      </c>
      <c r="D35" s="17">
        <f t="shared" si="209"/>
        <v>6760532.7300000004</v>
      </c>
      <c r="E35" s="17">
        <v>4914500.1900000004</v>
      </c>
      <c r="F35" s="18">
        <f>IF(D35&lt;=0," ",IF(D35/C35*100&gt;200,"СВ.200",D35/C35))</f>
        <v>0.22300431255035347</v>
      </c>
      <c r="G35" s="18">
        <f t="shared" si="91"/>
        <v>1.3756297626676863</v>
      </c>
      <c r="H35" s="17">
        <f t="shared" si="210"/>
        <v>28813500</v>
      </c>
      <c r="I35" s="17">
        <f t="shared" si="211"/>
        <v>5905199.9800000004</v>
      </c>
      <c r="J35" s="17">
        <v>4149767.38</v>
      </c>
      <c r="K35" s="18">
        <f t="shared" si="92"/>
        <v>0.20494559772328944</v>
      </c>
      <c r="L35" s="18">
        <f t="shared" si="145"/>
        <v>1.4230195187470969</v>
      </c>
      <c r="M35" s="17">
        <v>12810000</v>
      </c>
      <c r="N35" s="17">
        <v>2968345.95</v>
      </c>
      <c r="O35" s="23">
        <v>2176381.0499999998</v>
      </c>
      <c r="P35" s="18">
        <f t="shared" si="93"/>
        <v>0.23172099531615928</v>
      </c>
      <c r="Q35" s="18">
        <f t="shared" si="116"/>
        <v>1.3638907350346579</v>
      </c>
      <c r="R35" s="17"/>
      <c r="S35" s="17"/>
      <c r="T35" s="23"/>
      <c r="U35" s="18" t="str">
        <f t="shared" si="94"/>
        <v xml:space="preserve"> </v>
      </c>
      <c r="V35" s="18" t="str">
        <f t="shared" si="117"/>
        <v xml:space="preserve"> </v>
      </c>
      <c r="W35" s="17"/>
      <c r="X35" s="17"/>
      <c r="Y35" s="64"/>
      <c r="Z35" s="18" t="str">
        <f t="shared" si="95"/>
        <v xml:space="preserve"> </v>
      </c>
      <c r="AA35" s="18" t="str">
        <f t="shared" si="118"/>
        <v xml:space="preserve"> </v>
      </c>
      <c r="AB35" s="17">
        <v>3500</v>
      </c>
      <c r="AC35" s="17">
        <v>92.9</v>
      </c>
      <c r="AD35" s="23">
        <v>3150.6</v>
      </c>
      <c r="AE35" s="18">
        <f t="shared" si="96"/>
        <v>2.6542857142857146E-2</v>
      </c>
      <c r="AF35" s="18">
        <f t="shared" si="119"/>
        <v>2.948644702596331E-2</v>
      </c>
      <c r="AG35" s="17">
        <v>2500000</v>
      </c>
      <c r="AH35" s="17">
        <v>174383.31</v>
      </c>
      <c r="AI35" s="23">
        <v>173986.38</v>
      </c>
      <c r="AJ35" s="18">
        <f t="shared" si="97"/>
        <v>6.9753324000000005E-2</v>
      </c>
      <c r="AK35" s="18">
        <f t="shared" si="120"/>
        <v>1.0022813854739663</v>
      </c>
      <c r="AL35" s="17">
        <v>13500000</v>
      </c>
      <c r="AM35" s="17">
        <v>2762377.82</v>
      </c>
      <c r="AN35" s="23">
        <v>1796249.35</v>
      </c>
      <c r="AO35" s="18">
        <f t="shared" si="98"/>
        <v>0.20462057925925925</v>
      </c>
      <c r="AP35" s="18">
        <f t="shared" si="121"/>
        <v>1.5378587722244685</v>
      </c>
      <c r="AQ35" s="17"/>
      <c r="AR35" s="17"/>
      <c r="AS35" s="23"/>
      <c r="AT35" s="18" t="str">
        <f t="shared" si="99"/>
        <v xml:space="preserve"> </v>
      </c>
      <c r="AU35" s="18" t="str">
        <f t="shared" si="122"/>
        <v xml:space="preserve"> </v>
      </c>
      <c r="AV35" s="17">
        <f t="shared" si="212"/>
        <v>1502204</v>
      </c>
      <c r="AW35" s="17">
        <f>BB35+BG35+BL35+BQ35+BV35+CA35+CF35+CK35+CZ35+DE35+DJ35+DN35+DR35+DW35</f>
        <v>855332.75</v>
      </c>
      <c r="AX35" s="17">
        <v>764732.81</v>
      </c>
      <c r="AY35" s="18">
        <f t="shared" si="100"/>
        <v>0.56938521665499497</v>
      </c>
      <c r="AZ35" s="18">
        <f t="shared" si="123"/>
        <v>1.118472672828043</v>
      </c>
      <c r="BA35" s="17"/>
      <c r="BB35" s="17"/>
      <c r="BC35" s="23"/>
      <c r="BD35" s="18" t="str">
        <f t="shared" si="101"/>
        <v xml:space="preserve"> </v>
      </c>
      <c r="BE35" s="18" t="str">
        <f t="shared" si="124"/>
        <v xml:space="preserve"> </v>
      </c>
      <c r="BF35" s="17">
        <v>6800</v>
      </c>
      <c r="BG35" s="17">
        <v>1226.94</v>
      </c>
      <c r="BH35" s="23"/>
      <c r="BI35" s="18">
        <f t="shared" si="102"/>
        <v>0.18043235294117649</v>
      </c>
      <c r="BJ35" s="18" t="str">
        <f t="shared" si="125"/>
        <v xml:space="preserve"> </v>
      </c>
      <c r="BK35" s="17"/>
      <c r="BL35" s="17"/>
      <c r="BM35" s="23"/>
      <c r="BN35" s="18" t="str">
        <f t="shared" si="103"/>
        <v xml:space="preserve"> </v>
      </c>
      <c r="BO35" s="18" t="str">
        <f t="shared" si="126"/>
        <v xml:space="preserve"> </v>
      </c>
      <c r="BP35" s="17"/>
      <c r="BQ35" s="17">
        <v>2418</v>
      </c>
      <c r="BR35" s="23">
        <v>1450.8</v>
      </c>
      <c r="BS35" s="18"/>
      <c r="BT35" s="18">
        <f t="shared" si="127"/>
        <v>1.6666666666666667</v>
      </c>
      <c r="BU35" s="17">
        <v>1126000</v>
      </c>
      <c r="BV35" s="17">
        <v>325782.59999999998</v>
      </c>
      <c r="BW35" s="23">
        <v>294918.98</v>
      </c>
      <c r="BX35" s="18">
        <f t="shared" si="105"/>
        <v>0.2893273534635879</v>
      </c>
      <c r="BY35" s="18">
        <f t="shared" si="128"/>
        <v>1.1046511825044287</v>
      </c>
      <c r="BZ35" s="17">
        <v>240000</v>
      </c>
      <c r="CA35" s="17">
        <v>46905.21</v>
      </c>
      <c r="CB35" s="23">
        <v>64463.03</v>
      </c>
      <c r="CC35" s="18">
        <f t="shared" si="106"/>
        <v>0.195438375</v>
      </c>
      <c r="CD35" s="18">
        <f t="shared" si="129"/>
        <v>0.72762961964400374</v>
      </c>
      <c r="CE35" s="17"/>
      <c r="CF35" s="17"/>
      <c r="CG35" s="23"/>
      <c r="CH35" s="18" t="str">
        <f t="shared" si="107"/>
        <v xml:space="preserve"> </v>
      </c>
      <c r="CI35" s="18" t="str">
        <f t="shared" si="130"/>
        <v xml:space="preserve"> </v>
      </c>
      <c r="CJ35" s="17">
        <f t="shared" si="214"/>
        <v>0</v>
      </c>
      <c r="CK35" s="17">
        <f t="shared" si="215"/>
        <v>479000</v>
      </c>
      <c r="CL35" s="17">
        <v>403900</v>
      </c>
      <c r="CM35" s="18"/>
      <c r="CN35" s="18">
        <f t="shared" si="131"/>
        <v>1.1859371131468186</v>
      </c>
      <c r="CO35" s="17"/>
      <c r="CP35" s="17"/>
      <c r="CQ35" s="23"/>
      <c r="CR35" s="18" t="str">
        <f t="shared" si="109"/>
        <v xml:space="preserve"> </v>
      </c>
      <c r="CS35" s="18" t="str">
        <f t="shared" si="132"/>
        <v xml:space="preserve"> </v>
      </c>
      <c r="CT35" s="17"/>
      <c r="CU35" s="17">
        <v>479000</v>
      </c>
      <c r="CV35" s="23">
        <v>403900</v>
      </c>
      <c r="CW35" s="18"/>
      <c r="CX35" s="18">
        <f t="shared" si="134"/>
        <v>1.1859371131468186</v>
      </c>
      <c r="CY35" s="17"/>
      <c r="CZ35" s="17"/>
      <c r="DA35" s="23"/>
      <c r="DB35" s="18" t="str">
        <f t="shared" si="110"/>
        <v xml:space="preserve"> </v>
      </c>
      <c r="DC35" s="18" t="str">
        <f t="shared" si="135"/>
        <v xml:space="preserve"> </v>
      </c>
      <c r="DD35" s="17"/>
      <c r="DE35" s="17"/>
      <c r="DF35" s="23"/>
      <c r="DG35" s="18" t="str">
        <f t="shared" si="111"/>
        <v xml:space="preserve"> </v>
      </c>
      <c r="DH35" s="18" t="str">
        <f t="shared" si="136"/>
        <v xml:space="preserve"> </v>
      </c>
      <c r="DI35" s="17"/>
      <c r="DJ35" s="17"/>
      <c r="DK35" s="23"/>
      <c r="DL35" s="18" t="str">
        <f t="shared" si="112"/>
        <v xml:space="preserve"> </v>
      </c>
      <c r="DM35" s="18" t="str">
        <f t="shared" si="137"/>
        <v xml:space="preserve"> </v>
      </c>
      <c r="DN35" s="17"/>
      <c r="DO35" s="23"/>
      <c r="DP35" s="18" t="str">
        <f t="shared" si="216"/>
        <v xml:space="preserve"> </v>
      </c>
      <c r="DQ35" s="17"/>
      <c r="DR35" s="17"/>
      <c r="DS35" s="23"/>
      <c r="DT35" s="18" t="str">
        <f t="shared" si="138"/>
        <v xml:space="preserve"> </v>
      </c>
      <c r="DU35" s="18" t="str">
        <f t="shared" si="139"/>
        <v xml:space="preserve"> </v>
      </c>
      <c r="DV35" s="17">
        <v>129404</v>
      </c>
      <c r="DW35" s="17"/>
      <c r="DX35" s="23"/>
      <c r="DY35" s="18" t="str">
        <f t="shared" si="113"/>
        <v xml:space="preserve"> </v>
      </c>
      <c r="DZ35" s="18" t="str">
        <f t="shared" si="140"/>
        <v xml:space="preserve"> </v>
      </c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</row>
    <row r="36" spans="1:149" s="21" customFormat="1" ht="15.75" customHeight="1" outlineLevel="1" x14ac:dyDescent="0.25">
      <c r="A36" s="9">
        <v>26</v>
      </c>
      <c r="B36" s="5" t="s">
        <v>88</v>
      </c>
      <c r="C36" s="17">
        <f t="shared" si="208"/>
        <v>3243021.86</v>
      </c>
      <c r="D36" s="17">
        <f t="shared" si="209"/>
        <v>1042085.2699999999</v>
      </c>
      <c r="E36" s="17">
        <v>506354.51</v>
      </c>
      <c r="F36" s="18">
        <f>IF(D36&lt;=0," ",IF(D36/C36*100&gt;200,"СВ.200",D36/C36))</f>
        <v>0.32133155895532567</v>
      </c>
      <c r="G36" s="18" t="str">
        <f t="shared" si="91"/>
        <v>св.200</v>
      </c>
      <c r="H36" s="17">
        <f t="shared" si="210"/>
        <v>2895000</v>
      </c>
      <c r="I36" s="17">
        <f t="shared" si="211"/>
        <v>448637.69999999995</v>
      </c>
      <c r="J36" s="17">
        <v>473863.13</v>
      </c>
      <c r="K36" s="18">
        <f t="shared" si="92"/>
        <v>0.15496984455958548</v>
      </c>
      <c r="L36" s="18">
        <f t="shared" si="145"/>
        <v>0.94676642177246406</v>
      </c>
      <c r="M36" s="17">
        <v>290000</v>
      </c>
      <c r="N36" s="17">
        <v>50598.97</v>
      </c>
      <c r="O36" s="23">
        <v>52589.32</v>
      </c>
      <c r="P36" s="18">
        <f t="shared" si="93"/>
        <v>0.17447920689655172</v>
      </c>
      <c r="Q36" s="18">
        <f t="shared" si="116"/>
        <v>0.96215296185613353</v>
      </c>
      <c r="R36" s="17"/>
      <c r="S36" s="17"/>
      <c r="T36" s="23"/>
      <c r="U36" s="18" t="str">
        <f t="shared" si="94"/>
        <v xml:space="preserve"> </v>
      </c>
      <c r="V36" s="18" t="str">
        <f t="shared" si="117"/>
        <v xml:space="preserve"> </v>
      </c>
      <c r="W36" s="17"/>
      <c r="X36" s="17"/>
      <c r="Y36" s="64"/>
      <c r="Z36" s="18" t="str">
        <f t="shared" si="95"/>
        <v xml:space="preserve"> </v>
      </c>
      <c r="AA36" s="18" t="str">
        <f t="shared" si="118"/>
        <v xml:space="preserve"> </v>
      </c>
      <c r="AB36" s="17">
        <v>5000</v>
      </c>
      <c r="AC36" s="17">
        <v>3852</v>
      </c>
      <c r="AD36" s="23">
        <v>4491.38</v>
      </c>
      <c r="AE36" s="18">
        <f t="shared" si="96"/>
        <v>0.77039999999999997</v>
      </c>
      <c r="AF36" s="18">
        <f t="shared" si="119"/>
        <v>0.8576428625500403</v>
      </c>
      <c r="AG36" s="17">
        <v>400000</v>
      </c>
      <c r="AH36" s="17">
        <v>54561.38</v>
      </c>
      <c r="AI36" s="23">
        <v>46191.64</v>
      </c>
      <c r="AJ36" s="18">
        <f t="shared" si="97"/>
        <v>0.13640344999999998</v>
      </c>
      <c r="AK36" s="18">
        <f t="shared" si="120"/>
        <v>1.1811959913092498</v>
      </c>
      <c r="AL36" s="17">
        <v>2200000</v>
      </c>
      <c r="AM36" s="17">
        <v>339625.35</v>
      </c>
      <c r="AN36" s="23">
        <v>370590.79</v>
      </c>
      <c r="AO36" s="18">
        <f t="shared" si="98"/>
        <v>0.15437515909090907</v>
      </c>
      <c r="AP36" s="18">
        <f t="shared" si="121"/>
        <v>0.91644303950457051</v>
      </c>
      <c r="AQ36" s="17"/>
      <c r="AR36" s="17"/>
      <c r="AS36" s="23"/>
      <c r="AT36" s="18" t="str">
        <f t="shared" si="99"/>
        <v xml:space="preserve"> </v>
      </c>
      <c r="AU36" s="18" t="str">
        <f t="shared" si="122"/>
        <v xml:space="preserve"> </v>
      </c>
      <c r="AV36" s="17">
        <f t="shared" si="212"/>
        <v>348021.86</v>
      </c>
      <c r="AW36" s="17">
        <f t="shared" si="213"/>
        <v>593447.56999999995</v>
      </c>
      <c r="AX36" s="17">
        <v>32491.379999999997</v>
      </c>
      <c r="AY36" s="18">
        <f t="shared" si="100"/>
        <v>1.7052019950700796</v>
      </c>
      <c r="AZ36" s="18" t="str">
        <f t="shared" si="123"/>
        <v>св.200</v>
      </c>
      <c r="BA36" s="17"/>
      <c r="BB36" s="17"/>
      <c r="BC36" s="23"/>
      <c r="BD36" s="18" t="str">
        <f t="shared" si="101"/>
        <v xml:space="preserve"> </v>
      </c>
      <c r="BE36" s="18" t="str">
        <f t="shared" si="124"/>
        <v xml:space="preserve"> </v>
      </c>
      <c r="BF36" s="17"/>
      <c r="BG36" s="17"/>
      <c r="BH36" s="23"/>
      <c r="BI36" s="18" t="str">
        <f t="shared" si="102"/>
        <v xml:space="preserve"> </v>
      </c>
      <c r="BJ36" s="18" t="str">
        <f t="shared" si="125"/>
        <v xml:space="preserve"> </v>
      </c>
      <c r="BK36" s="17"/>
      <c r="BL36" s="17"/>
      <c r="BM36" s="23"/>
      <c r="BN36" s="18" t="str">
        <f t="shared" si="103"/>
        <v xml:space="preserve"> </v>
      </c>
      <c r="BO36" s="18" t="str">
        <f t="shared" si="126"/>
        <v xml:space="preserve"> </v>
      </c>
      <c r="BP36" s="17"/>
      <c r="BQ36" s="17"/>
      <c r="BR36" s="23"/>
      <c r="BS36" s="18" t="str">
        <f t="shared" si="104"/>
        <v xml:space="preserve"> </v>
      </c>
      <c r="BT36" s="18" t="str">
        <f t="shared" si="127"/>
        <v xml:space="preserve"> </v>
      </c>
      <c r="BU36" s="17">
        <v>100000</v>
      </c>
      <c r="BV36" s="17">
        <v>32217.91</v>
      </c>
      <c r="BW36" s="23">
        <v>21767.23</v>
      </c>
      <c r="BX36" s="18">
        <f t="shared" si="105"/>
        <v>0.3221791</v>
      </c>
      <c r="BY36" s="18">
        <f t="shared" si="128"/>
        <v>1.4801106985133157</v>
      </c>
      <c r="BZ36" s="17">
        <v>90000</v>
      </c>
      <c r="CA36" s="17">
        <v>21207.8</v>
      </c>
      <c r="CB36" s="23">
        <v>10724.15</v>
      </c>
      <c r="CC36" s="18">
        <f t="shared" si="106"/>
        <v>0.23564222222222223</v>
      </c>
      <c r="CD36" s="18">
        <f t="shared" si="129"/>
        <v>1.9775739802222088</v>
      </c>
      <c r="CE36" s="17"/>
      <c r="CF36" s="17"/>
      <c r="CG36" s="23"/>
      <c r="CH36" s="18" t="str">
        <f t="shared" si="107"/>
        <v xml:space="preserve"> </v>
      </c>
      <c r="CI36" s="18" t="str">
        <f t="shared" si="130"/>
        <v xml:space="preserve"> </v>
      </c>
      <c r="CJ36" s="17">
        <f t="shared" si="214"/>
        <v>0</v>
      </c>
      <c r="CK36" s="17">
        <f t="shared" si="215"/>
        <v>0</v>
      </c>
      <c r="CL36" s="17"/>
      <c r="CM36" s="18" t="str">
        <f t="shared" si="108"/>
        <v xml:space="preserve"> </v>
      </c>
      <c r="CN36" s="18" t="str">
        <f t="shared" si="131"/>
        <v xml:space="preserve"> </v>
      </c>
      <c r="CO36" s="17"/>
      <c r="CP36" s="17"/>
      <c r="CQ36" s="23"/>
      <c r="CR36" s="18" t="str">
        <f t="shared" si="109"/>
        <v xml:space="preserve"> </v>
      </c>
      <c r="CS36" s="18" t="str">
        <f t="shared" si="132"/>
        <v xml:space="preserve"> </v>
      </c>
      <c r="CT36" s="17"/>
      <c r="CU36" s="17"/>
      <c r="CV36" s="23"/>
      <c r="CW36" s="18"/>
      <c r="CX36" s="18" t="str">
        <f t="shared" si="134"/>
        <v xml:space="preserve"> </v>
      </c>
      <c r="CY36" s="17"/>
      <c r="CZ36" s="17"/>
      <c r="DA36" s="23"/>
      <c r="DB36" s="18" t="str">
        <f t="shared" si="110"/>
        <v xml:space="preserve"> </v>
      </c>
      <c r="DC36" s="18" t="str">
        <f t="shared" si="135"/>
        <v xml:space="preserve"> </v>
      </c>
      <c r="DD36" s="17"/>
      <c r="DE36" s="17"/>
      <c r="DF36" s="23"/>
      <c r="DG36" s="18" t="str">
        <f t="shared" si="111"/>
        <v xml:space="preserve"> </v>
      </c>
      <c r="DH36" s="18" t="str">
        <f t="shared" si="136"/>
        <v xml:space="preserve"> </v>
      </c>
      <c r="DI36" s="17">
        <v>140021.85999999999</v>
      </c>
      <c r="DJ36" s="17">
        <v>540021.86</v>
      </c>
      <c r="DK36" s="23"/>
      <c r="DL36" s="18" t="str">
        <f t="shared" si="112"/>
        <v>СВ.200</v>
      </c>
      <c r="DM36" s="18" t="str">
        <f t="shared" si="137"/>
        <v xml:space="preserve"> </v>
      </c>
      <c r="DN36" s="17"/>
      <c r="DO36" s="23"/>
      <c r="DP36" s="18" t="str">
        <f t="shared" si="216"/>
        <v xml:space="preserve"> </v>
      </c>
      <c r="DQ36" s="17"/>
      <c r="DR36" s="17"/>
      <c r="DS36" s="23"/>
      <c r="DT36" s="18" t="str">
        <f t="shared" si="138"/>
        <v xml:space="preserve"> </v>
      </c>
      <c r="DU36" s="18" t="str">
        <f t="shared" si="139"/>
        <v xml:space="preserve"> </v>
      </c>
      <c r="DV36" s="17">
        <v>18000</v>
      </c>
      <c r="DW36" s="17"/>
      <c r="DX36" s="23"/>
      <c r="DY36" s="18" t="str">
        <f t="shared" si="113"/>
        <v xml:space="preserve"> </v>
      </c>
      <c r="DZ36" s="18" t="str">
        <f t="shared" si="140"/>
        <v xml:space="preserve"> </v>
      </c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</row>
    <row r="37" spans="1:149" s="21" customFormat="1" ht="15.75" customHeight="1" outlineLevel="1" x14ac:dyDescent="0.25">
      <c r="A37" s="9">
        <v>27</v>
      </c>
      <c r="B37" s="5" t="s">
        <v>3</v>
      </c>
      <c r="C37" s="17">
        <f t="shared" si="208"/>
        <v>37578960</v>
      </c>
      <c r="D37" s="17">
        <f t="shared" si="209"/>
        <v>8178132.6799999997</v>
      </c>
      <c r="E37" s="17">
        <v>6105711.9699999997</v>
      </c>
      <c r="F37" s="18">
        <f>IF(D37&lt;=0," ",IF(D37/C37*100&gt;200,"СВ.200",D37/C37))</f>
        <v>0.21762530628841245</v>
      </c>
      <c r="G37" s="18">
        <f t="shared" si="91"/>
        <v>1.3394232679469156</v>
      </c>
      <c r="H37" s="17">
        <f t="shared" si="210"/>
        <v>35965000</v>
      </c>
      <c r="I37" s="17">
        <f t="shared" si="211"/>
        <v>7883307.5800000001</v>
      </c>
      <c r="J37" s="17">
        <v>5788457.8499999996</v>
      </c>
      <c r="K37" s="18">
        <f t="shared" si="92"/>
        <v>0.21919387126372863</v>
      </c>
      <c r="L37" s="18">
        <f t="shared" si="145"/>
        <v>1.3619011806400214</v>
      </c>
      <c r="M37" s="17">
        <v>14180000</v>
      </c>
      <c r="N37" s="17">
        <v>3148532.97</v>
      </c>
      <c r="O37" s="23">
        <v>2806335.05</v>
      </c>
      <c r="P37" s="18">
        <f t="shared" si="93"/>
        <v>0.22204040691114246</v>
      </c>
      <c r="Q37" s="18">
        <f t="shared" si="116"/>
        <v>1.1219376567313302</v>
      </c>
      <c r="R37" s="17"/>
      <c r="S37" s="17"/>
      <c r="T37" s="23"/>
      <c r="U37" s="18" t="str">
        <f t="shared" si="94"/>
        <v xml:space="preserve"> </v>
      </c>
      <c r="V37" s="18" t="str">
        <f t="shared" si="117"/>
        <v xml:space="preserve"> </v>
      </c>
      <c r="W37" s="17"/>
      <c r="X37" s="17"/>
      <c r="Y37" s="64"/>
      <c r="Z37" s="18" t="str">
        <f t="shared" si="95"/>
        <v xml:space="preserve"> </v>
      </c>
      <c r="AA37" s="18" t="str">
        <f t="shared" si="118"/>
        <v xml:space="preserve"> </v>
      </c>
      <c r="AB37" s="17"/>
      <c r="AC37" s="17"/>
      <c r="AD37" s="23"/>
      <c r="AE37" s="18" t="str">
        <f t="shared" si="96"/>
        <v xml:space="preserve"> </v>
      </c>
      <c r="AF37" s="18" t="str">
        <f t="shared" si="119"/>
        <v xml:space="preserve"> </v>
      </c>
      <c r="AG37" s="17">
        <v>3000000</v>
      </c>
      <c r="AH37" s="17">
        <v>147989.04</v>
      </c>
      <c r="AI37" s="23">
        <v>35169.120000000003</v>
      </c>
      <c r="AJ37" s="18">
        <f t="shared" si="97"/>
        <v>4.9329680000000001E-2</v>
      </c>
      <c r="AK37" s="18" t="str">
        <f t="shared" si="120"/>
        <v>св.200</v>
      </c>
      <c r="AL37" s="17">
        <v>18775000</v>
      </c>
      <c r="AM37" s="17">
        <v>4586185.57</v>
      </c>
      <c r="AN37" s="23">
        <v>2945853.68</v>
      </c>
      <c r="AO37" s="18">
        <f t="shared" si="98"/>
        <v>0.24427086924101199</v>
      </c>
      <c r="AP37" s="18">
        <f t="shared" si="121"/>
        <v>1.5568273472428542</v>
      </c>
      <c r="AQ37" s="17">
        <v>10000</v>
      </c>
      <c r="AR37" s="17">
        <v>600</v>
      </c>
      <c r="AS37" s="23">
        <v>1100</v>
      </c>
      <c r="AT37" s="18">
        <f t="shared" si="99"/>
        <v>0.06</v>
      </c>
      <c r="AU37" s="18">
        <f t="shared" si="122"/>
        <v>0.54545454545454541</v>
      </c>
      <c r="AV37" s="17">
        <f t="shared" si="212"/>
        <v>1613960</v>
      </c>
      <c r="AW37" s="17">
        <f>BB37+BG37+BL37+BQ37+BV37+CA37+CF37+CK37+CZ37+DE37+DJ37+DN37+DR37+DW37+61.17</f>
        <v>294825.09999999998</v>
      </c>
      <c r="AX37" s="17">
        <v>317254.12</v>
      </c>
      <c r="AY37" s="18">
        <f t="shared" si="100"/>
        <v>0.18267187538724627</v>
      </c>
      <c r="AZ37" s="18">
        <f t="shared" si="123"/>
        <v>0.92930266752721757</v>
      </c>
      <c r="BA37" s="17"/>
      <c r="BB37" s="17"/>
      <c r="BC37" s="23"/>
      <c r="BD37" s="18" t="str">
        <f t="shared" si="101"/>
        <v xml:space="preserve"> </v>
      </c>
      <c r="BE37" s="18" t="str">
        <f t="shared" si="124"/>
        <v xml:space="preserve"> </v>
      </c>
      <c r="BF37" s="17">
        <v>217160</v>
      </c>
      <c r="BG37" s="17"/>
      <c r="BH37" s="23"/>
      <c r="BI37" s="18" t="str">
        <f t="shared" si="102"/>
        <v xml:space="preserve"> </v>
      </c>
      <c r="BJ37" s="18" t="str">
        <f t="shared" si="125"/>
        <v xml:space="preserve"> </v>
      </c>
      <c r="BK37" s="17"/>
      <c r="BL37" s="17"/>
      <c r="BM37" s="23"/>
      <c r="BN37" s="18" t="str">
        <f t="shared" si="103"/>
        <v xml:space="preserve"> </v>
      </c>
      <c r="BO37" s="18" t="str">
        <f t="shared" si="126"/>
        <v xml:space="preserve"> </v>
      </c>
      <c r="BP37" s="17">
        <v>196800</v>
      </c>
      <c r="BQ37" s="17">
        <v>37721.4</v>
      </c>
      <c r="BR37" s="23">
        <v>24209.4</v>
      </c>
      <c r="BS37" s="18">
        <f t="shared" si="104"/>
        <v>0.1916737804878049</v>
      </c>
      <c r="BT37" s="18">
        <f t="shared" si="127"/>
        <v>1.5581303130189099</v>
      </c>
      <c r="BU37" s="17">
        <v>1200000</v>
      </c>
      <c r="BV37" s="17">
        <v>254280.53</v>
      </c>
      <c r="BW37" s="23">
        <v>293044.71999999997</v>
      </c>
      <c r="BX37" s="18">
        <f t="shared" si="105"/>
        <v>0.21190044166666666</v>
      </c>
      <c r="BY37" s="18">
        <f t="shared" si="128"/>
        <v>0.86771919999104585</v>
      </c>
      <c r="BZ37" s="17"/>
      <c r="CA37" s="17"/>
      <c r="CB37" s="23"/>
      <c r="CC37" s="18" t="str">
        <f t="shared" si="106"/>
        <v xml:space="preserve"> </v>
      </c>
      <c r="CD37" s="18" t="str">
        <f t="shared" si="129"/>
        <v xml:space="preserve"> </v>
      </c>
      <c r="CE37" s="17"/>
      <c r="CF37" s="17"/>
      <c r="CG37" s="23"/>
      <c r="CH37" s="18" t="str">
        <f t="shared" si="107"/>
        <v xml:space="preserve"> </v>
      </c>
      <c r="CI37" s="18" t="str">
        <f t="shared" si="130"/>
        <v xml:space="preserve"> </v>
      </c>
      <c r="CJ37" s="17">
        <f t="shared" si="214"/>
        <v>0</v>
      </c>
      <c r="CK37" s="17">
        <f t="shared" si="215"/>
        <v>2422.56</v>
      </c>
      <c r="CL37" s="17"/>
      <c r="CM37" s="18"/>
      <c r="CN37" s="18" t="str">
        <f t="shared" si="131"/>
        <v xml:space="preserve"> </v>
      </c>
      <c r="CO37" s="17"/>
      <c r="CP37" s="17"/>
      <c r="CQ37" s="23"/>
      <c r="CR37" s="18" t="str">
        <f t="shared" si="109"/>
        <v xml:space="preserve"> </v>
      </c>
      <c r="CS37" s="18" t="str">
        <f t="shared" si="132"/>
        <v xml:space="preserve"> </v>
      </c>
      <c r="CT37" s="17"/>
      <c r="CU37" s="17">
        <v>2422.56</v>
      </c>
      <c r="CV37" s="23"/>
      <c r="CW37" s="18"/>
      <c r="CX37" s="18" t="str">
        <f t="shared" si="134"/>
        <v xml:space="preserve"> </v>
      </c>
      <c r="CY37" s="17"/>
      <c r="CZ37" s="17"/>
      <c r="DA37" s="23"/>
      <c r="DB37" s="18" t="str">
        <f t="shared" si="110"/>
        <v xml:space="preserve"> </v>
      </c>
      <c r="DC37" s="18" t="str">
        <f t="shared" si="135"/>
        <v xml:space="preserve"> </v>
      </c>
      <c r="DD37" s="17"/>
      <c r="DE37" s="17"/>
      <c r="DF37" s="23"/>
      <c r="DG37" s="18" t="str">
        <f t="shared" si="111"/>
        <v xml:space="preserve"> </v>
      </c>
      <c r="DH37" s="18" t="str">
        <f t="shared" si="136"/>
        <v xml:space="preserve"> </v>
      </c>
      <c r="DI37" s="17"/>
      <c r="DJ37" s="17"/>
      <c r="DK37" s="23"/>
      <c r="DL37" s="18" t="str">
        <f t="shared" si="112"/>
        <v xml:space="preserve"> </v>
      </c>
      <c r="DM37" s="18" t="str">
        <f t="shared" si="137"/>
        <v xml:space="preserve"> </v>
      </c>
      <c r="DN37" s="17">
        <v>339.44</v>
      </c>
      <c r="DO37" s="23"/>
      <c r="DP37" s="18"/>
      <c r="DQ37" s="17"/>
      <c r="DR37" s="17"/>
      <c r="DS37" s="23"/>
      <c r="DT37" s="18" t="str">
        <f t="shared" si="138"/>
        <v xml:space="preserve"> </v>
      </c>
      <c r="DU37" s="18" t="str">
        <f t="shared" si="139"/>
        <v xml:space="preserve"> </v>
      </c>
      <c r="DV37" s="17"/>
      <c r="DW37" s="17"/>
      <c r="DX37" s="23"/>
      <c r="DY37" s="18" t="str">
        <f t="shared" si="113"/>
        <v xml:space="preserve"> </v>
      </c>
      <c r="DZ37" s="18" t="str">
        <f t="shared" si="140"/>
        <v xml:space="preserve"> </v>
      </c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</row>
    <row r="38" spans="1:149" s="21" customFormat="1" ht="15.75" customHeight="1" outlineLevel="1" x14ac:dyDescent="0.25">
      <c r="A38" s="9">
        <v>28</v>
      </c>
      <c r="B38" s="5" t="s">
        <v>46</v>
      </c>
      <c r="C38" s="17">
        <f t="shared" si="208"/>
        <v>2026000</v>
      </c>
      <c r="D38" s="17">
        <f t="shared" si="209"/>
        <v>457895.22000000003</v>
      </c>
      <c r="E38" s="35">
        <v>387203.87</v>
      </c>
      <c r="F38" s="18">
        <f>IF(D38&lt;=0," ",IF(D38/C38*100&gt;200,"СВ.200",D38/C38))</f>
        <v>0.2260094866732478</v>
      </c>
      <c r="G38" s="18">
        <f t="shared" ref="G38:G69" si="217">IF(E38=0," ",IF(D38/E38*100&gt;200,"св.200",D38/E38))</f>
        <v>1.1825688105854935</v>
      </c>
      <c r="H38" s="17">
        <f t="shared" si="210"/>
        <v>1876000</v>
      </c>
      <c r="I38" s="17">
        <f t="shared" si="211"/>
        <v>421259.03</v>
      </c>
      <c r="J38" s="17">
        <v>308489.66000000003</v>
      </c>
      <c r="K38" s="18">
        <f t="shared" ref="K38:K64" si="218">IF(I38&lt;=0," ",IF(I38/H38*100&gt;200,"СВ.200",I38/H38))</f>
        <v>0.22455172174840088</v>
      </c>
      <c r="L38" s="18">
        <f t="shared" si="145"/>
        <v>1.3655531598692805</v>
      </c>
      <c r="M38" s="17">
        <v>800000</v>
      </c>
      <c r="N38" s="17">
        <v>119528.95</v>
      </c>
      <c r="O38" s="23">
        <v>113862.21</v>
      </c>
      <c r="P38" s="18">
        <f t="shared" si="93"/>
        <v>0.14941118749999999</v>
      </c>
      <c r="Q38" s="18">
        <f t="shared" si="116"/>
        <v>1.0497683998931691</v>
      </c>
      <c r="R38" s="17"/>
      <c r="S38" s="17"/>
      <c r="T38" s="23"/>
      <c r="U38" s="18" t="str">
        <f t="shared" si="94"/>
        <v xml:space="preserve"> </v>
      </c>
      <c r="V38" s="18" t="str">
        <f t="shared" si="117"/>
        <v xml:space="preserve"> </v>
      </c>
      <c r="W38" s="17"/>
      <c r="X38" s="17"/>
      <c r="Y38" s="64"/>
      <c r="Z38" s="18" t="str">
        <f t="shared" si="95"/>
        <v xml:space="preserve"> </v>
      </c>
      <c r="AA38" s="18" t="str">
        <f t="shared" si="118"/>
        <v xml:space="preserve"> </v>
      </c>
      <c r="AB38" s="17"/>
      <c r="AC38" s="17"/>
      <c r="AD38" s="23"/>
      <c r="AE38" s="18" t="str">
        <f t="shared" si="96"/>
        <v xml:space="preserve"> </v>
      </c>
      <c r="AF38" s="18" t="str">
        <f t="shared" si="119"/>
        <v xml:space="preserve"> </v>
      </c>
      <c r="AG38" s="17">
        <v>130000</v>
      </c>
      <c r="AH38" s="17">
        <v>3373.74</v>
      </c>
      <c r="AI38" s="23">
        <v>4404.21</v>
      </c>
      <c r="AJ38" s="18">
        <f t="shared" si="97"/>
        <v>2.5951846153846152E-2</v>
      </c>
      <c r="AK38" s="18">
        <f t="shared" si="120"/>
        <v>0.76602614316756013</v>
      </c>
      <c r="AL38" s="17">
        <v>945000</v>
      </c>
      <c r="AM38" s="17">
        <v>298156.34000000003</v>
      </c>
      <c r="AN38" s="23">
        <v>189823.24</v>
      </c>
      <c r="AO38" s="18">
        <f t="shared" si="98"/>
        <v>0.31550935449735451</v>
      </c>
      <c r="AP38" s="18">
        <f t="shared" si="121"/>
        <v>1.5707051465352717</v>
      </c>
      <c r="AQ38" s="17">
        <v>1000</v>
      </c>
      <c r="AR38" s="17">
        <v>200</v>
      </c>
      <c r="AS38" s="23">
        <v>400</v>
      </c>
      <c r="AT38" s="18">
        <f t="shared" si="99"/>
        <v>0.2</v>
      </c>
      <c r="AU38" s="18">
        <f t="shared" si="122"/>
        <v>0.5</v>
      </c>
      <c r="AV38" s="17">
        <f t="shared" si="212"/>
        <v>150000</v>
      </c>
      <c r="AW38" s="17">
        <f t="shared" si="213"/>
        <v>36636.19</v>
      </c>
      <c r="AX38" s="17">
        <v>78714.209999999992</v>
      </c>
      <c r="AY38" s="18">
        <f t="shared" si="100"/>
        <v>0.24424126666666668</v>
      </c>
      <c r="AZ38" s="18">
        <f t="shared" si="123"/>
        <v>0.465432988529009</v>
      </c>
      <c r="BA38" s="17"/>
      <c r="BB38" s="17"/>
      <c r="BC38" s="23"/>
      <c r="BD38" s="18" t="str">
        <f t="shared" si="101"/>
        <v xml:space="preserve"> </v>
      </c>
      <c r="BE38" s="18" t="str">
        <f t="shared" si="124"/>
        <v xml:space="preserve"> </v>
      </c>
      <c r="BF38" s="17"/>
      <c r="BG38" s="17"/>
      <c r="BH38" s="23"/>
      <c r="BI38" s="18" t="str">
        <f t="shared" si="102"/>
        <v xml:space="preserve"> </v>
      </c>
      <c r="BJ38" s="18" t="str">
        <f t="shared" si="125"/>
        <v xml:space="preserve"> </v>
      </c>
      <c r="BK38" s="17"/>
      <c r="BL38" s="17"/>
      <c r="BM38" s="23"/>
      <c r="BN38" s="18" t="str">
        <f t="shared" si="103"/>
        <v xml:space="preserve"> </v>
      </c>
      <c r="BO38" s="18" t="str">
        <f t="shared" si="126"/>
        <v xml:space="preserve"> </v>
      </c>
      <c r="BP38" s="17"/>
      <c r="BQ38" s="17"/>
      <c r="BR38" s="23"/>
      <c r="BS38" s="18" t="str">
        <f t="shared" si="104"/>
        <v xml:space="preserve"> </v>
      </c>
      <c r="BT38" s="18" t="str">
        <f t="shared" si="127"/>
        <v xml:space="preserve"> </v>
      </c>
      <c r="BU38" s="17">
        <v>150000</v>
      </c>
      <c r="BV38" s="17">
        <v>36634.94</v>
      </c>
      <c r="BW38" s="23">
        <v>34914.21</v>
      </c>
      <c r="BX38" s="18">
        <f t="shared" si="105"/>
        <v>0.24423293333333335</v>
      </c>
      <c r="BY38" s="18">
        <f t="shared" si="128"/>
        <v>1.0492845176791914</v>
      </c>
      <c r="BZ38" s="17"/>
      <c r="CA38" s="17"/>
      <c r="CB38" s="23"/>
      <c r="CC38" s="18" t="str">
        <f t="shared" si="106"/>
        <v xml:space="preserve"> </v>
      </c>
      <c r="CD38" s="18" t="str">
        <f t="shared" si="129"/>
        <v xml:space="preserve"> </v>
      </c>
      <c r="CE38" s="17"/>
      <c r="CF38" s="17"/>
      <c r="CG38" s="23"/>
      <c r="CH38" s="18" t="str">
        <f t="shared" si="107"/>
        <v xml:space="preserve"> </v>
      </c>
      <c r="CI38" s="18" t="str">
        <f t="shared" si="130"/>
        <v xml:space="preserve"> </v>
      </c>
      <c r="CJ38" s="17">
        <f t="shared" si="214"/>
        <v>0</v>
      </c>
      <c r="CK38" s="17">
        <f t="shared" si="215"/>
        <v>0</v>
      </c>
      <c r="CL38" s="17"/>
      <c r="CM38" s="18" t="str">
        <f t="shared" si="108"/>
        <v xml:space="preserve"> </v>
      </c>
      <c r="CN38" s="18" t="str">
        <f t="shared" si="131"/>
        <v xml:space="preserve"> </v>
      </c>
      <c r="CO38" s="17"/>
      <c r="CP38" s="17"/>
      <c r="CQ38" s="23"/>
      <c r="CR38" s="18" t="str">
        <f t="shared" si="109"/>
        <v xml:space="preserve"> </v>
      </c>
      <c r="CS38" s="18" t="str">
        <f t="shared" si="132"/>
        <v xml:space="preserve"> </v>
      </c>
      <c r="CT38" s="17"/>
      <c r="CU38" s="17"/>
      <c r="CV38" s="23"/>
      <c r="CW38" s="18" t="str">
        <f t="shared" si="133"/>
        <v xml:space="preserve"> </v>
      </c>
      <c r="CX38" s="18" t="str">
        <f t="shared" si="134"/>
        <v xml:space="preserve"> </v>
      </c>
      <c r="CY38" s="17"/>
      <c r="CZ38" s="17"/>
      <c r="DA38" s="23"/>
      <c r="DB38" s="18" t="str">
        <f t="shared" si="110"/>
        <v xml:space="preserve"> </v>
      </c>
      <c r="DC38" s="18" t="str">
        <f t="shared" si="135"/>
        <v xml:space="preserve"> </v>
      </c>
      <c r="DD38" s="17"/>
      <c r="DE38" s="17"/>
      <c r="DF38" s="23"/>
      <c r="DG38" s="18" t="str">
        <f t="shared" si="111"/>
        <v xml:space="preserve"> </v>
      </c>
      <c r="DH38" s="18" t="str">
        <f t="shared" si="136"/>
        <v xml:space="preserve"> </v>
      </c>
      <c r="DI38" s="17"/>
      <c r="DJ38" s="17"/>
      <c r="DK38" s="23">
        <v>43800</v>
      </c>
      <c r="DL38" s="18" t="str">
        <f t="shared" si="112"/>
        <v xml:space="preserve"> </v>
      </c>
      <c r="DM38" s="18">
        <f t="shared" si="137"/>
        <v>0</v>
      </c>
      <c r="DN38" s="17">
        <v>1.25</v>
      </c>
      <c r="DO38" s="23"/>
      <c r="DP38" s="18"/>
      <c r="DQ38" s="17"/>
      <c r="DR38" s="17"/>
      <c r="DS38" s="23"/>
      <c r="DT38" s="18" t="str">
        <f t="shared" si="138"/>
        <v xml:space="preserve"> </v>
      </c>
      <c r="DU38" s="18" t="str">
        <f t="shared" si="139"/>
        <v xml:space="preserve"> </v>
      </c>
      <c r="DV38" s="17"/>
      <c r="DW38" s="17"/>
      <c r="DX38" s="23"/>
      <c r="DY38" s="18" t="str">
        <f t="shared" si="113"/>
        <v xml:space="preserve"> </v>
      </c>
      <c r="DZ38" s="18" t="str">
        <f t="shared" si="140"/>
        <v xml:space="preserve"> </v>
      </c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</row>
    <row r="39" spans="1:149" s="21" customFormat="1" ht="15.75" customHeight="1" outlineLevel="1" x14ac:dyDescent="0.25">
      <c r="A39" s="9">
        <v>29</v>
      </c>
      <c r="B39" s="5" t="s">
        <v>100</v>
      </c>
      <c r="C39" s="17">
        <f t="shared" si="208"/>
        <v>6774400</v>
      </c>
      <c r="D39" s="17">
        <f t="shared" si="209"/>
        <v>1483127.34</v>
      </c>
      <c r="E39" s="17">
        <v>1644760.05</v>
      </c>
      <c r="F39" s="18">
        <f>IF(D39&lt;=0," ",IF(D39/C39*100&gt;200,"СВ.200",D39/C39))</f>
        <v>0.2189311732404346</v>
      </c>
      <c r="G39" s="18">
        <f t="shared" si="217"/>
        <v>0.90172869896736607</v>
      </c>
      <c r="H39" s="17">
        <f t="shared" si="210"/>
        <v>5995000</v>
      </c>
      <c r="I39" s="17">
        <f t="shared" si="211"/>
        <v>1241056.58</v>
      </c>
      <c r="J39" s="17">
        <v>1309626.8500000001</v>
      </c>
      <c r="K39" s="18">
        <f t="shared" si="218"/>
        <v>0.20701527606338616</v>
      </c>
      <c r="L39" s="18">
        <f t="shared" si="145"/>
        <v>0.94764136822637679</v>
      </c>
      <c r="M39" s="17">
        <v>4100000</v>
      </c>
      <c r="N39" s="17">
        <v>832167.82</v>
      </c>
      <c r="O39" s="23">
        <v>981643.58</v>
      </c>
      <c r="P39" s="18">
        <f t="shared" si="93"/>
        <v>0.20296776097560976</v>
      </c>
      <c r="Q39" s="18">
        <f t="shared" si="116"/>
        <v>0.84772909124511364</v>
      </c>
      <c r="R39" s="17"/>
      <c r="S39" s="17"/>
      <c r="T39" s="23"/>
      <c r="U39" s="18" t="str">
        <f t="shared" si="94"/>
        <v xml:space="preserve"> </v>
      </c>
      <c r="V39" s="18" t="str">
        <f t="shared" si="117"/>
        <v xml:space="preserve"> </v>
      </c>
      <c r="W39" s="17"/>
      <c r="X39" s="17"/>
      <c r="Y39" s="64"/>
      <c r="Z39" s="18" t="str">
        <f t="shared" si="95"/>
        <v xml:space="preserve"> </v>
      </c>
      <c r="AA39" s="18" t="str">
        <f t="shared" si="118"/>
        <v xml:space="preserve"> </v>
      </c>
      <c r="AB39" s="17"/>
      <c r="AC39" s="17"/>
      <c r="AD39" s="23"/>
      <c r="AE39" s="18" t="str">
        <f t="shared" si="96"/>
        <v xml:space="preserve"> </v>
      </c>
      <c r="AF39" s="18" t="str">
        <f t="shared" si="119"/>
        <v xml:space="preserve"> </v>
      </c>
      <c r="AG39" s="17">
        <v>295000</v>
      </c>
      <c r="AH39" s="17">
        <v>36322.230000000003</v>
      </c>
      <c r="AI39" s="23">
        <v>33268.49</v>
      </c>
      <c r="AJ39" s="18">
        <f t="shared" si="97"/>
        <v>0.12312620338983052</v>
      </c>
      <c r="AK39" s="18">
        <f t="shared" si="120"/>
        <v>1.0917907605665302</v>
      </c>
      <c r="AL39" s="17">
        <v>1600000</v>
      </c>
      <c r="AM39" s="17">
        <v>372566.53</v>
      </c>
      <c r="AN39" s="23">
        <v>294714.78000000003</v>
      </c>
      <c r="AO39" s="18">
        <f t="shared" si="98"/>
        <v>0.23285408125000001</v>
      </c>
      <c r="AP39" s="18">
        <f t="shared" si="121"/>
        <v>1.2641596393638621</v>
      </c>
      <c r="AQ39" s="17"/>
      <c r="AR39" s="17"/>
      <c r="AS39" s="23"/>
      <c r="AT39" s="18" t="str">
        <f t="shared" si="99"/>
        <v xml:space="preserve"> </v>
      </c>
      <c r="AU39" s="18" t="str">
        <f t="shared" si="122"/>
        <v xml:space="preserve"> </v>
      </c>
      <c r="AV39" s="17">
        <f t="shared" si="212"/>
        <v>779400</v>
      </c>
      <c r="AW39" s="17">
        <f t="shared" si="213"/>
        <v>242070.76</v>
      </c>
      <c r="AX39" s="17">
        <v>335133.2</v>
      </c>
      <c r="AY39" s="18">
        <f t="shared" si="100"/>
        <v>0.31058604054400824</v>
      </c>
      <c r="AZ39" s="18">
        <f t="shared" si="123"/>
        <v>0.72231208367299926</v>
      </c>
      <c r="BA39" s="17"/>
      <c r="BB39" s="17"/>
      <c r="BC39" s="23"/>
      <c r="BD39" s="18" t="str">
        <f t="shared" si="101"/>
        <v xml:space="preserve"> </v>
      </c>
      <c r="BE39" s="18" t="str">
        <f t="shared" si="124"/>
        <v xml:space="preserve"> </v>
      </c>
      <c r="BF39" s="17"/>
      <c r="BG39" s="17"/>
      <c r="BH39" s="23"/>
      <c r="BI39" s="18" t="str">
        <f t="shared" si="102"/>
        <v xml:space="preserve"> </v>
      </c>
      <c r="BJ39" s="18" t="str">
        <f t="shared" si="125"/>
        <v xml:space="preserve"> </v>
      </c>
      <c r="BK39" s="17">
        <v>184400</v>
      </c>
      <c r="BL39" s="17">
        <v>45000</v>
      </c>
      <c r="BM39" s="23">
        <v>51708</v>
      </c>
      <c r="BN39" s="18">
        <f t="shared" si="103"/>
        <v>0.2440347071583514</v>
      </c>
      <c r="BO39" s="18">
        <f t="shared" si="126"/>
        <v>0.87027152471571134</v>
      </c>
      <c r="BP39" s="17"/>
      <c r="BQ39" s="17"/>
      <c r="BR39" s="23"/>
      <c r="BS39" s="18" t="str">
        <f t="shared" si="104"/>
        <v xml:space="preserve"> </v>
      </c>
      <c r="BT39" s="18" t="str">
        <f t="shared" si="127"/>
        <v xml:space="preserve"> </v>
      </c>
      <c r="BU39" s="17">
        <v>485000</v>
      </c>
      <c r="BV39" s="17">
        <v>147553.46</v>
      </c>
      <c r="BW39" s="23">
        <v>110134.64</v>
      </c>
      <c r="BX39" s="18">
        <f t="shared" si="105"/>
        <v>0.30423393814432986</v>
      </c>
      <c r="BY39" s="18">
        <f t="shared" si="128"/>
        <v>1.3397552305069504</v>
      </c>
      <c r="BZ39" s="17">
        <v>110000</v>
      </c>
      <c r="CA39" s="17">
        <v>47290.66</v>
      </c>
      <c r="CB39" s="23">
        <v>175126.8</v>
      </c>
      <c r="CC39" s="18">
        <f t="shared" si="106"/>
        <v>0.42991509090909091</v>
      </c>
      <c r="CD39" s="18">
        <f t="shared" si="129"/>
        <v>0.27003668199270475</v>
      </c>
      <c r="CE39" s="17"/>
      <c r="CF39" s="17"/>
      <c r="CG39" s="23"/>
      <c r="CH39" s="18" t="str">
        <f t="shared" si="107"/>
        <v xml:space="preserve"> </v>
      </c>
      <c r="CI39" s="18" t="str">
        <f t="shared" si="130"/>
        <v xml:space="preserve"> </v>
      </c>
      <c r="CJ39" s="17">
        <f t="shared" si="214"/>
        <v>0</v>
      </c>
      <c r="CK39" s="17">
        <f t="shared" si="215"/>
        <v>0</v>
      </c>
      <c r="CL39" s="17"/>
      <c r="CM39" s="18" t="str">
        <f t="shared" si="108"/>
        <v xml:space="preserve"> </v>
      </c>
      <c r="CN39" s="18" t="str">
        <f t="shared" si="131"/>
        <v xml:space="preserve"> </v>
      </c>
      <c r="CO39" s="17"/>
      <c r="CP39" s="17"/>
      <c r="CQ39" s="23"/>
      <c r="CR39" s="18" t="str">
        <f t="shared" si="109"/>
        <v xml:space="preserve"> </v>
      </c>
      <c r="CS39" s="18" t="str">
        <f t="shared" si="132"/>
        <v xml:space="preserve"> </v>
      </c>
      <c r="CT39" s="17"/>
      <c r="CU39" s="17"/>
      <c r="CV39" s="23"/>
      <c r="CW39" s="18" t="str">
        <f t="shared" si="133"/>
        <v xml:space="preserve"> </v>
      </c>
      <c r="CX39" s="18" t="str">
        <f t="shared" si="134"/>
        <v xml:space="preserve"> </v>
      </c>
      <c r="CY39" s="17"/>
      <c r="CZ39" s="17"/>
      <c r="DA39" s="23"/>
      <c r="DB39" s="18" t="str">
        <f t="shared" si="110"/>
        <v xml:space="preserve"> </v>
      </c>
      <c r="DC39" s="18" t="str">
        <f t="shared" si="135"/>
        <v xml:space="preserve"> </v>
      </c>
      <c r="DD39" s="17"/>
      <c r="DE39" s="17"/>
      <c r="DF39" s="23"/>
      <c r="DG39" s="18" t="str">
        <f t="shared" si="111"/>
        <v xml:space="preserve"> </v>
      </c>
      <c r="DH39" s="18" t="str">
        <f t="shared" si="136"/>
        <v xml:space="preserve"> </v>
      </c>
      <c r="DI39" s="17"/>
      <c r="DJ39" s="17"/>
      <c r="DK39" s="23"/>
      <c r="DL39" s="18" t="str">
        <f t="shared" si="112"/>
        <v xml:space="preserve"> </v>
      </c>
      <c r="DM39" s="18" t="str">
        <f t="shared" si="137"/>
        <v xml:space="preserve"> </v>
      </c>
      <c r="DN39" s="17">
        <v>2226.64</v>
      </c>
      <c r="DO39" s="23">
        <v>-1836.24</v>
      </c>
      <c r="DP39" s="18"/>
      <c r="DQ39" s="17"/>
      <c r="DR39" s="17"/>
      <c r="DS39" s="23"/>
      <c r="DT39" s="18" t="str">
        <f t="shared" si="138"/>
        <v xml:space="preserve"> </v>
      </c>
      <c r="DU39" s="18" t="str">
        <f t="shared" si="139"/>
        <v xml:space="preserve"> </v>
      </c>
      <c r="DV39" s="17"/>
      <c r="DW39" s="17"/>
      <c r="DX39" s="23"/>
      <c r="DY39" s="18" t="str">
        <f t="shared" si="113"/>
        <v xml:space="preserve"> </v>
      </c>
      <c r="DZ39" s="18" t="str">
        <f t="shared" si="140"/>
        <v xml:space="preserve"> </v>
      </c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</row>
    <row r="40" spans="1:149" s="21" customFormat="1" ht="15.75" customHeight="1" outlineLevel="1" x14ac:dyDescent="0.25">
      <c r="A40" s="9">
        <v>30</v>
      </c>
      <c r="B40" s="5" t="s">
        <v>4</v>
      </c>
      <c r="C40" s="17">
        <f t="shared" si="208"/>
        <v>1214800</v>
      </c>
      <c r="D40" s="17">
        <f t="shared" si="209"/>
        <v>361984.53</v>
      </c>
      <c r="E40" s="17">
        <v>260651.51999999999</v>
      </c>
      <c r="F40" s="18">
        <f>IF(D40&lt;=0," ",IF(D40/C40*100&gt;200,"СВ.200",D40/C40))</f>
        <v>0.29797870431346724</v>
      </c>
      <c r="G40" s="18">
        <f t="shared" si="217"/>
        <v>1.3887681529729812</v>
      </c>
      <c r="H40" s="17">
        <f t="shared" si="210"/>
        <v>681000</v>
      </c>
      <c r="I40" s="17">
        <f t="shared" si="211"/>
        <v>206830.38</v>
      </c>
      <c r="J40" s="17">
        <v>140536.44</v>
      </c>
      <c r="K40" s="18">
        <f t="shared" si="218"/>
        <v>0.30371568281938327</v>
      </c>
      <c r="L40" s="18">
        <f t="shared" si="145"/>
        <v>1.4717206441261783</v>
      </c>
      <c r="M40" s="17">
        <v>180000</v>
      </c>
      <c r="N40" s="17">
        <v>40377.24</v>
      </c>
      <c r="O40" s="23">
        <v>34507.699999999997</v>
      </c>
      <c r="P40" s="18">
        <f t="shared" si="93"/>
        <v>0.22431799999999999</v>
      </c>
      <c r="Q40" s="18">
        <f t="shared" si="116"/>
        <v>1.1700936312764978</v>
      </c>
      <c r="R40" s="17"/>
      <c r="S40" s="17"/>
      <c r="T40" s="23"/>
      <c r="U40" s="18" t="str">
        <f t="shared" si="94"/>
        <v xml:space="preserve"> </v>
      </c>
      <c r="V40" s="18" t="str">
        <f t="shared" si="117"/>
        <v xml:space="preserve"> </v>
      </c>
      <c r="W40" s="17"/>
      <c r="X40" s="17"/>
      <c r="Y40" s="64"/>
      <c r="Z40" s="18" t="str">
        <f t="shared" si="95"/>
        <v xml:space="preserve"> </v>
      </c>
      <c r="AA40" s="18" t="str">
        <f t="shared" si="118"/>
        <v xml:space="preserve"> </v>
      </c>
      <c r="AB40" s="17"/>
      <c r="AC40" s="17"/>
      <c r="AD40" s="23"/>
      <c r="AE40" s="18" t="str">
        <f t="shared" si="96"/>
        <v xml:space="preserve"> </v>
      </c>
      <c r="AF40" s="18" t="str">
        <f t="shared" si="119"/>
        <v xml:space="preserve"> </v>
      </c>
      <c r="AG40" s="17">
        <v>100000</v>
      </c>
      <c r="AH40" s="17">
        <v>73998.850000000006</v>
      </c>
      <c r="AI40" s="23">
        <v>30183.81</v>
      </c>
      <c r="AJ40" s="18">
        <f t="shared" si="97"/>
        <v>0.73998850000000005</v>
      </c>
      <c r="AK40" s="18" t="str">
        <f t="shared" si="120"/>
        <v>св.200</v>
      </c>
      <c r="AL40" s="17">
        <v>400000</v>
      </c>
      <c r="AM40" s="17">
        <v>92254.29</v>
      </c>
      <c r="AN40" s="23">
        <v>75744.929999999993</v>
      </c>
      <c r="AO40" s="18">
        <f t="shared" si="98"/>
        <v>0.23063572499999999</v>
      </c>
      <c r="AP40" s="18">
        <f t="shared" si="121"/>
        <v>1.2179599347441472</v>
      </c>
      <c r="AQ40" s="17">
        <v>1000</v>
      </c>
      <c r="AR40" s="17">
        <v>200</v>
      </c>
      <c r="AS40" s="23">
        <v>100</v>
      </c>
      <c r="AT40" s="18">
        <f t="shared" si="99"/>
        <v>0.2</v>
      </c>
      <c r="AU40" s="18">
        <f t="shared" si="122"/>
        <v>2</v>
      </c>
      <c r="AV40" s="17">
        <f t="shared" si="212"/>
        <v>533800</v>
      </c>
      <c r="AW40" s="17">
        <f t="shared" si="213"/>
        <v>155154.15</v>
      </c>
      <c r="AX40" s="17">
        <v>120115.07999999999</v>
      </c>
      <c r="AY40" s="18">
        <f t="shared" si="100"/>
        <v>0.2906597040089921</v>
      </c>
      <c r="AZ40" s="18">
        <f t="shared" si="123"/>
        <v>1.2917124977146917</v>
      </c>
      <c r="BA40" s="17"/>
      <c r="BB40" s="17"/>
      <c r="BC40" s="23"/>
      <c r="BD40" s="18" t="str">
        <f t="shared" si="101"/>
        <v xml:space="preserve"> </v>
      </c>
      <c r="BE40" s="18" t="str">
        <f t="shared" si="124"/>
        <v xml:space="preserve"> </v>
      </c>
      <c r="BF40" s="17">
        <v>4600</v>
      </c>
      <c r="BG40" s="17"/>
      <c r="BH40" s="23">
        <v>1100</v>
      </c>
      <c r="BI40" s="18" t="str">
        <f t="shared" si="102"/>
        <v xml:space="preserve"> </v>
      </c>
      <c r="BJ40" s="18">
        <f t="shared" si="125"/>
        <v>0</v>
      </c>
      <c r="BK40" s="17"/>
      <c r="BL40" s="17">
        <v>2788</v>
      </c>
      <c r="BM40" s="23">
        <v>4182</v>
      </c>
      <c r="BN40" s="18"/>
      <c r="BO40" s="18">
        <f t="shared" si="126"/>
        <v>0.66666666666666663</v>
      </c>
      <c r="BP40" s="17"/>
      <c r="BQ40" s="17"/>
      <c r="BR40" s="23"/>
      <c r="BS40" s="18" t="str">
        <f t="shared" si="104"/>
        <v xml:space="preserve"> </v>
      </c>
      <c r="BT40" s="18" t="str">
        <f t="shared" si="127"/>
        <v xml:space="preserve"> </v>
      </c>
      <c r="BU40" s="17">
        <v>319200</v>
      </c>
      <c r="BV40" s="17">
        <v>110237.81</v>
      </c>
      <c r="BW40" s="23">
        <v>71204.87</v>
      </c>
      <c r="BX40" s="18">
        <f t="shared" si="105"/>
        <v>0.3453565476190476</v>
      </c>
      <c r="BY40" s="18">
        <f t="shared" si="128"/>
        <v>1.5481779546820325</v>
      </c>
      <c r="BZ40" s="17">
        <v>210000</v>
      </c>
      <c r="CA40" s="17">
        <v>42128.34</v>
      </c>
      <c r="CB40" s="23">
        <v>43628.21</v>
      </c>
      <c r="CC40" s="18">
        <f t="shared" si="106"/>
        <v>0.20061114285714285</v>
      </c>
      <c r="CD40" s="18">
        <f t="shared" si="129"/>
        <v>0.96562155541105166</v>
      </c>
      <c r="CE40" s="17"/>
      <c r="CF40" s="17"/>
      <c r="CG40" s="23"/>
      <c r="CH40" s="18" t="str">
        <f t="shared" si="107"/>
        <v xml:space="preserve"> </v>
      </c>
      <c r="CI40" s="18" t="str">
        <f t="shared" si="130"/>
        <v xml:space="preserve"> </v>
      </c>
      <c r="CJ40" s="17">
        <f t="shared" si="214"/>
        <v>0</v>
      </c>
      <c r="CK40" s="17">
        <f t="shared" si="215"/>
        <v>0</v>
      </c>
      <c r="CL40" s="17"/>
      <c r="CM40" s="18" t="str">
        <f t="shared" si="108"/>
        <v xml:space="preserve"> </v>
      </c>
      <c r="CN40" s="18" t="str">
        <f t="shared" si="131"/>
        <v xml:space="preserve"> </v>
      </c>
      <c r="CO40" s="17"/>
      <c r="CP40" s="17"/>
      <c r="CQ40" s="23"/>
      <c r="CR40" s="18" t="str">
        <f t="shared" si="109"/>
        <v xml:space="preserve"> </v>
      </c>
      <c r="CS40" s="18" t="str">
        <f t="shared" si="132"/>
        <v xml:space="preserve"> </v>
      </c>
      <c r="CT40" s="17"/>
      <c r="CU40" s="17"/>
      <c r="CV40" s="23"/>
      <c r="CW40" s="18" t="str">
        <f t="shared" si="133"/>
        <v xml:space="preserve"> </v>
      </c>
      <c r="CX40" s="18" t="str">
        <f t="shared" si="134"/>
        <v xml:space="preserve"> </v>
      </c>
      <c r="CY40" s="17"/>
      <c r="CZ40" s="17"/>
      <c r="DA40" s="23"/>
      <c r="DB40" s="18" t="str">
        <f t="shared" si="110"/>
        <v xml:space="preserve"> </v>
      </c>
      <c r="DC40" s="18" t="str">
        <f t="shared" si="135"/>
        <v xml:space="preserve"> </v>
      </c>
      <c r="DD40" s="17"/>
      <c r="DE40" s="17"/>
      <c r="DF40" s="23"/>
      <c r="DG40" s="18" t="str">
        <f t="shared" si="111"/>
        <v xml:space="preserve"> </v>
      </c>
      <c r="DH40" s="18" t="str">
        <f t="shared" si="136"/>
        <v xml:space="preserve"> </v>
      </c>
      <c r="DI40" s="17"/>
      <c r="DJ40" s="17"/>
      <c r="DK40" s="23"/>
      <c r="DL40" s="18" t="str">
        <f t="shared" si="112"/>
        <v xml:space="preserve"> </v>
      </c>
      <c r="DM40" s="18" t="str">
        <f t="shared" si="137"/>
        <v xml:space="preserve"> </v>
      </c>
      <c r="DN40" s="17"/>
      <c r="DO40" s="23"/>
      <c r="DP40" s="18" t="str">
        <f t="shared" si="216"/>
        <v xml:space="preserve"> </v>
      </c>
      <c r="DQ40" s="17"/>
      <c r="DR40" s="17"/>
      <c r="DS40" s="23"/>
      <c r="DT40" s="18" t="str">
        <f t="shared" si="138"/>
        <v xml:space="preserve"> </v>
      </c>
      <c r="DU40" s="18" t="str">
        <f t="shared" si="139"/>
        <v xml:space="preserve"> </v>
      </c>
      <c r="DV40" s="17"/>
      <c r="DW40" s="17"/>
      <c r="DX40" s="23"/>
      <c r="DY40" s="18" t="str">
        <f t="shared" si="113"/>
        <v xml:space="preserve"> </v>
      </c>
      <c r="DZ40" s="18" t="str">
        <f t="shared" si="140"/>
        <v xml:space="preserve"> </v>
      </c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</row>
    <row r="41" spans="1:149" s="21" customFormat="1" ht="16.5" customHeight="1" outlineLevel="1" x14ac:dyDescent="0.25">
      <c r="A41" s="9">
        <v>31</v>
      </c>
      <c r="B41" s="5" t="s">
        <v>99</v>
      </c>
      <c r="C41" s="17">
        <f t="shared" si="208"/>
        <v>1926226.03</v>
      </c>
      <c r="D41" s="17">
        <f t="shared" si="209"/>
        <v>441904.94</v>
      </c>
      <c r="E41" s="17">
        <v>152673.68</v>
      </c>
      <c r="F41" s="18">
        <f>IF(D41&lt;=0," ",IF(D41/C41*100&gt;200,"СВ.200",D41/C41))</f>
        <v>0.22941489374432344</v>
      </c>
      <c r="G41" s="18" t="str">
        <f t="shared" si="217"/>
        <v>св.200</v>
      </c>
      <c r="H41" s="17">
        <f t="shared" si="210"/>
        <v>1651000</v>
      </c>
      <c r="I41" s="17">
        <f t="shared" si="211"/>
        <v>352745</v>
      </c>
      <c r="J41" s="17">
        <v>108447.75</v>
      </c>
      <c r="K41" s="18">
        <f t="shared" si="218"/>
        <v>0.21365536038764385</v>
      </c>
      <c r="L41" s="18" t="str">
        <f t="shared" si="145"/>
        <v>св.200</v>
      </c>
      <c r="M41" s="17">
        <v>551000</v>
      </c>
      <c r="N41" s="17">
        <v>124653.64</v>
      </c>
      <c r="O41" s="23">
        <v>104951.9</v>
      </c>
      <c r="P41" s="18">
        <f t="shared" si="93"/>
        <v>0.22623165154264974</v>
      </c>
      <c r="Q41" s="18">
        <f t="shared" si="116"/>
        <v>1.1877216134248165</v>
      </c>
      <c r="R41" s="17"/>
      <c r="S41" s="17"/>
      <c r="T41" s="23"/>
      <c r="U41" s="18" t="str">
        <f t="shared" si="94"/>
        <v xml:space="preserve"> </v>
      </c>
      <c r="V41" s="18" t="str">
        <f t="shared" si="117"/>
        <v xml:space="preserve"> </v>
      </c>
      <c r="W41" s="17"/>
      <c r="X41" s="17"/>
      <c r="Y41" s="64"/>
      <c r="Z41" s="18" t="str">
        <f t="shared" si="95"/>
        <v xml:space="preserve"> </v>
      </c>
      <c r="AA41" s="18" t="str">
        <f t="shared" si="118"/>
        <v xml:space="preserve"> </v>
      </c>
      <c r="AB41" s="17"/>
      <c r="AC41" s="17"/>
      <c r="AD41" s="23"/>
      <c r="AE41" s="18" t="str">
        <f t="shared" si="96"/>
        <v xml:space="preserve"> </v>
      </c>
      <c r="AF41" s="18" t="str">
        <f t="shared" si="119"/>
        <v xml:space="preserve"> </v>
      </c>
      <c r="AG41" s="17">
        <v>250000</v>
      </c>
      <c r="AH41" s="17">
        <v>69453.31</v>
      </c>
      <c r="AI41" s="23">
        <v>21214.15</v>
      </c>
      <c r="AJ41" s="18">
        <f t="shared" si="97"/>
        <v>0.27781324000000002</v>
      </c>
      <c r="AK41" s="18" t="str">
        <f t="shared" si="120"/>
        <v>св.200</v>
      </c>
      <c r="AL41" s="17">
        <v>850000</v>
      </c>
      <c r="AM41" s="17">
        <v>158638.04999999999</v>
      </c>
      <c r="AN41" s="23">
        <v>-17718.3</v>
      </c>
      <c r="AO41" s="18">
        <f t="shared" si="98"/>
        <v>0.18663299999999999</v>
      </c>
      <c r="AP41" s="18">
        <f t="shared" si="121"/>
        <v>-8.9533448468532537</v>
      </c>
      <c r="AQ41" s="17"/>
      <c r="AR41" s="17"/>
      <c r="AS41" s="23"/>
      <c r="AT41" s="18" t="str">
        <f t="shared" si="99"/>
        <v xml:space="preserve"> </v>
      </c>
      <c r="AU41" s="18" t="str">
        <f t="shared" si="122"/>
        <v xml:space="preserve"> </v>
      </c>
      <c r="AV41" s="17">
        <f t="shared" si="212"/>
        <v>275226.03000000003</v>
      </c>
      <c r="AW41" s="17">
        <f t="shared" si="213"/>
        <v>89159.94</v>
      </c>
      <c r="AX41" s="17">
        <v>44225.93</v>
      </c>
      <c r="AY41" s="18">
        <f t="shared" si="100"/>
        <v>0.32395169889999137</v>
      </c>
      <c r="AZ41" s="18" t="str">
        <f t="shared" si="123"/>
        <v>св.200</v>
      </c>
      <c r="BA41" s="17"/>
      <c r="BB41" s="17"/>
      <c r="BC41" s="23"/>
      <c r="BD41" s="18" t="str">
        <f t="shared" si="101"/>
        <v xml:space="preserve"> </v>
      </c>
      <c r="BE41" s="18" t="str">
        <f t="shared" si="124"/>
        <v xml:space="preserve"> </v>
      </c>
      <c r="BF41" s="17"/>
      <c r="BG41" s="17"/>
      <c r="BH41" s="23"/>
      <c r="BI41" s="18" t="str">
        <f t="shared" si="102"/>
        <v xml:space="preserve"> </v>
      </c>
      <c r="BJ41" s="18" t="str">
        <f t="shared" si="125"/>
        <v xml:space="preserve"> </v>
      </c>
      <c r="BK41" s="17"/>
      <c r="BL41" s="17"/>
      <c r="BM41" s="23"/>
      <c r="BN41" s="18" t="str">
        <f t="shared" si="103"/>
        <v xml:space="preserve"> </v>
      </c>
      <c r="BO41" s="18" t="str">
        <f t="shared" si="126"/>
        <v xml:space="preserve"> </v>
      </c>
      <c r="BP41" s="17"/>
      <c r="BQ41" s="17"/>
      <c r="BR41" s="23"/>
      <c r="BS41" s="18" t="str">
        <f t="shared" si="104"/>
        <v xml:space="preserve"> </v>
      </c>
      <c r="BT41" s="18" t="str">
        <f t="shared" si="127"/>
        <v xml:space="preserve"> </v>
      </c>
      <c r="BU41" s="17">
        <v>200000</v>
      </c>
      <c r="BV41" s="17">
        <v>70342.84</v>
      </c>
      <c r="BW41" s="23">
        <v>43646.92</v>
      </c>
      <c r="BX41" s="18">
        <f t="shared" si="105"/>
        <v>0.35171419999999998</v>
      </c>
      <c r="BY41" s="18">
        <f t="shared" si="128"/>
        <v>1.6116335356538332</v>
      </c>
      <c r="BZ41" s="17"/>
      <c r="CA41" s="17">
        <v>19744.439999999999</v>
      </c>
      <c r="CB41" s="23">
        <v>579.01</v>
      </c>
      <c r="CC41" s="18"/>
      <c r="CD41" s="18" t="str">
        <f t="shared" si="129"/>
        <v>св.200</v>
      </c>
      <c r="CE41" s="17"/>
      <c r="CF41" s="17"/>
      <c r="CG41" s="23"/>
      <c r="CH41" s="18" t="str">
        <f t="shared" si="107"/>
        <v xml:space="preserve"> </v>
      </c>
      <c r="CI41" s="18" t="str">
        <f t="shared" si="130"/>
        <v xml:space="preserve"> </v>
      </c>
      <c r="CJ41" s="17">
        <f t="shared" si="214"/>
        <v>0</v>
      </c>
      <c r="CK41" s="17">
        <f t="shared" si="215"/>
        <v>0</v>
      </c>
      <c r="CL41" s="17"/>
      <c r="CM41" s="18" t="str">
        <f t="shared" si="108"/>
        <v xml:space="preserve"> </v>
      </c>
      <c r="CN41" s="18" t="str">
        <f t="shared" si="131"/>
        <v xml:space="preserve"> </v>
      </c>
      <c r="CO41" s="17"/>
      <c r="CP41" s="17"/>
      <c r="CQ41" s="23"/>
      <c r="CR41" s="18" t="str">
        <f t="shared" si="109"/>
        <v xml:space="preserve"> </v>
      </c>
      <c r="CS41" s="18" t="str">
        <f t="shared" si="132"/>
        <v xml:space="preserve"> </v>
      </c>
      <c r="CT41" s="17"/>
      <c r="CU41" s="17"/>
      <c r="CV41" s="23"/>
      <c r="CW41" s="18" t="str">
        <f t="shared" si="133"/>
        <v xml:space="preserve"> </v>
      </c>
      <c r="CX41" s="18" t="str">
        <f t="shared" si="134"/>
        <v xml:space="preserve"> </v>
      </c>
      <c r="CY41" s="17"/>
      <c r="CZ41" s="17"/>
      <c r="DA41" s="23"/>
      <c r="DB41" s="18" t="str">
        <f t="shared" si="110"/>
        <v xml:space="preserve"> </v>
      </c>
      <c r="DC41" s="18" t="str">
        <f t="shared" si="135"/>
        <v xml:space="preserve"> </v>
      </c>
      <c r="DD41" s="17"/>
      <c r="DE41" s="17"/>
      <c r="DF41" s="23"/>
      <c r="DG41" s="18" t="str">
        <f t="shared" si="111"/>
        <v xml:space="preserve"> </v>
      </c>
      <c r="DH41" s="18" t="str">
        <f t="shared" si="136"/>
        <v xml:space="preserve"> </v>
      </c>
      <c r="DI41" s="17"/>
      <c r="DJ41" s="17"/>
      <c r="DK41" s="23"/>
      <c r="DL41" s="18" t="str">
        <f t="shared" si="112"/>
        <v xml:space="preserve"> </v>
      </c>
      <c r="DM41" s="18" t="str">
        <f t="shared" si="137"/>
        <v xml:space="preserve"> </v>
      </c>
      <c r="DN41" s="17">
        <v>-927.34</v>
      </c>
      <c r="DO41" s="23"/>
      <c r="DP41" s="18"/>
      <c r="DQ41" s="17"/>
      <c r="DR41" s="17"/>
      <c r="DS41" s="23"/>
      <c r="DT41" s="18" t="str">
        <f t="shared" si="138"/>
        <v xml:space="preserve"> </v>
      </c>
      <c r="DU41" s="18" t="str">
        <f t="shared" si="139"/>
        <v xml:space="preserve"> </v>
      </c>
      <c r="DV41" s="17">
        <v>75226.03</v>
      </c>
      <c r="DW41" s="17"/>
      <c r="DX41" s="23"/>
      <c r="DY41" s="18" t="str">
        <f t="shared" si="113"/>
        <v xml:space="preserve"> </v>
      </c>
      <c r="DZ41" s="18" t="str">
        <f t="shared" si="140"/>
        <v xml:space="preserve"> </v>
      </c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</row>
    <row r="42" spans="1:149" s="12" customFormat="1" ht="15.75" x14ac:dyDescent="0.25">
      <c r="A42" s="11"/>
      <c r="B42" s="4" t="s">
        <v>126</v>
      </c>
      <c r="C42" s="34">
        <f>SUM(C43:C47)</f>
        <v>32079824</v>
      </c>
      <c r="D42" s="34">
        <f>SUM(D43:D47)</f>
        <v>7455094.25</v>
      </c>
      <c r="E42" s="34">
        <v>7044380.3699999992</v>
      </c>
      <c r="F42" s="16">
        <f>IF(D42&lt;=0," ",IF(D42/C42*100&gt;200,"СВ.200",D42/C42))</f>
        <v>0.23239199348475229</v>
      </c>
      <c r="G42" s="16">
        <f t="shared" si="217"/>
        <v>1.0583037624925982</v>
      </c>
      <c r="H42" s="34">
        <f>SUM(H43:H47)</f>
        <v>30115070</v>
      </c>
      <c r="I42" s="34">
        <f>SUM(I43:I47)</f>
        <v>6558856.8300000001</v>
      </c>
      <c r="J42" s="34">
        <v>6593161.4699999997</v>
      </c>
      <c r="K42" s="16">
        <f t="shared" si="218"/>
        <v>0.21779317896322339</v>
      </c>
      <c r="L42" s="16">
        <f t="shared" si="145"/>
        <v>0.99479693616543574</v>
      </c>
      <c r="M42" s="34">
        <f>SUM(M43:M47)</f>
        <v>23181530</v>
      </c>
      <c r="N42" s="34">
        <f>SUM(N43:N47)</f>
        <v>5361004.49</v>
      </c>
      <c r="O42" s="34">
        <v>5132606.91</v>
      </c>
      <c r="P42" s="16">
        <f t="shared" si="93"/>
        <v>0.2312618921184236</v>
      </c>
      <c r="Q42" s="16">
        <f t="shared" si="116"/>
        <v>1.0444993322116694</v>
      </c>
      <c r="R42" s="34">
        <f>SUM(R43:R47)</f>
        <v>1956000</v>
      </c>
      <c r="S42" s="34">
        <f>SUM(S43:S47)</f>
        <v>469959.39</v>
      </c>
      <c r="T42" s="34">
        <v>444098.11</v>
      </c>
      <c r="U42" s="16">
        <f t="shared" si="94"/>
        <v>0.24026553680981597</v>
      </c>
      <c r="V42" s="16">
        <f t="shared" si="117"/>
        <v>1.058233258412201</v>
      </c>
      <c r="W42" s="34">
        <f>SUM(W43:W47)</f>
        <v>0</v>
      </c>
      <c r="X42" s="34">
        <f>SUM(X43:X47)</f>
        <v>0</v>
      </c>
      <c r="Y42" s="16"/>
      <c r="Z42" s="16" t="str">
        <f t="shared" si="95"/>
        <v xml:space="preserve"> </v>
      </c>
      <c r="AA42" s="16" t="str">
        <f t="shared" si="118"/>
        <v xml:space="preserve"> </v>
      </c>
      <c r="AB42" s="34">
        <f>SUM(AB43:AB47)</f>
        <v>452000</v>
      </c>
      <c r="AC42" s="34">
        <f>SUM(AC43:AC47)</f>
        <v>170767.25</v>
      </c>
      <c r="AD42" s="34">
        <v>276392.62</v>
      </c>
      <c r="AE42" s="16">
        <f t="shared" si="96"/>
        <v>0.37780365044247788</v>
      </c>
      <c r="AF42" s="16">
        <f t="shared" si="119"/>
        <v>0.61784301621367466</v>
      </c>
      <c r="AG42" s="34">
        <f>SUM(AG43:AG47)</f>
        <v>854000</v>
      </c>
      <c r="AH42" s="34">
        <f>SUM(AH43:AH47)</f>
        <v>129877.48999999999</v>
      </c>
      <c r="AI42" s="34">
        <v>75713.819999999992</v>
      </c>
      <c r="AJ42" s="16">
        <f t="shared" si="97"/>
        <v>0.1520813700234192</v>
      </c>
      <c r="AK42" s="16">
        <f t="shared" si="120"/>
        <v>1.715373626637779</v>
      </c>
      <c r="AL42" s="34">
        <f>SUM(AL43:AL47)</f>
        <v>3664540</v>
      </c>
      <c r="AM42" s="34">
        <f>SUM(AM43:AM47)</f>
        <v>425998.20999999996</v>
      </c>
      <c r="AN42" s="34">
        <v>663150.01</v>
      </c>
      <c r="AO42" s="16">
        <f t="shared" si="98"/>
        <v>0.11624875427748092</v>
      </c>
      <c r="AP42" s="16">
        <f t="shared" si="121"/>
        <v>0.64238589093891429</v>
      </c>
      <c r="AQ42" s="34">
        <f>SUM(AQ43:AQ47)</f>
        <v>7000</v>
      </c>
      <c r="AR42" s="34">
        <f>SUM(AR43:AR47)</f>
        <v>1250</v>
      </c>
      <c r="AS42" s="34">
        <v>1200</v>
      </c>
      <c r="AT42" s="16">
        <f t="shared" si="99"/>
        <v>0.17857142857142858</v>
      </c>
      <c r="AU42" s="16">
        <f t="shared" si="122"/>
        <v>1.0416666666666667</v>
      </c>
      <c r="AV42" s="34">
        <f>SUM(AV43:AV47)</f>
        <v>1964754</v>
      </c>
      <c r="AW42" s="34">
        <f>SUM(AW43:AW47)</f>
        <v>896237.41999999993</v>
      </c>
      <c r="AX42" s="34">
        <v>451218.89999999997</v>
      </c>
      <c r="AY42" s="16">
        <f t="shared" si="100"/>
        <v>0.4561575749432244</v>
      </c>
      <c r="AZ42" s="16">
        <f t="shared" si="123"/>
        <v>1.9862585986535581</v>
      </c>
      <c r="BA42" s="34">
        <f>SUM(BA43:BA47)</f>
        <v>242500</v>
      </c>
      <c r="BB42" s="34">
        <f>SUM(BB43:BB47)</f>
        <v>118882.17</v>
      </c>
      <c r="BC42" s="34">
        <v>36083.360000000001</v>
      </c>
      <c r="BD42" s="16">
        <f t="shared" si="101"/>
        <v>0.49023575257731961</v>
      </c>
      <c r="BE42" s="16" t="str">
        <f t="shared" si="124"/>
        <v>св.200</v>
      </c>
      <c r="BF42" s="34">
        <f>SUM(BF43:BF47)</f>
        <v>186000</v>
      </c>
      <c r="BG42" s="34">
        <f>SUM(BG43:BG47)</f>
        <v>100000</v>
      </c>
      <c r="BH42" s="34">
        <v>40536.11</v>
      </c>
      <c r="BI42" s="16">
        <f t="shared" si="102"/>
        <v>0.5376344086021505</v>
      </c>
      <c r="BJ42" s="16" t="str">
        <f t="shared" si="125"/>
        <v>св.200</v>
      </c>
      <c r="BK42" s="34">
        <f>SUM(BK43:BK47)</f>
        <v>360900</v>
      </c>
      <c r="BL42" s="34">
        <f>SUM(BL43:BL47)</f>
        <v>118746.89</v>
      </c>
      <c r="BM42" s="34">
        <v>88163.62000000001</v>
      </c>
      <c r="BN42" s="16">
        <f t="shared" si="103"/>
        <v>0.3290298974785259</v>
      </c>
      <c r="BO42" s="16">
        <f t="shared" si="126"/>
        <v>1.3468921761606429</v>
      </c>
      <c r="BP42" s="34">
        <f>SUM(BP43:BP47)</f>
        <v>0</v>
      </c>
      <c r="BQ42" s="34">
        <f>SUM(BQ43:BQ47)</f>
        <v>0</v>
      </c>
      <c r="BR42" s="34">
        <v>0</v>
      </c>
      <c r="BS42" s="16" t="str">
        <f t="shared" si="104"/>
        <v xml:space="preserve"> </v>
      </c>
      <c r="BT42" s="16" t="str">
        <f t="shared" si="127"/>
        <v xml:space="preserve"> </v>
      </c>
      <c r="BU42" s="34">
        <f>SUM(BU43:BU47)</f>
        <v>0</v>
      </c>
      <c r="BV42" s="34">
        <f>SUM(BV43:BV47)</f>
        <v>0</v>
      </c>
      <c r="BW42" s="34">
        <v>0</v>
      </c>
      <c r="BX42" s="16" t="str">
        <f t="shared" si="105"/>
        <v xml:space="preserve"> </v>
      </c>
      <c r="BY42" s="16" t="str">
        <f t="shared" si="128"/>
        <v xml:space="preserve"> </v>
      </c>
      <c r="BZ42" s="34">
        <f>SUM(BZ43:BZ47)</f>
        <v>430490</v>
      </c>
      <c r="CA42" s="34">
        <f>SUM(CA43:CA47)</f>
        <v>153840.41</v>
      </c>
      <c r="CB42" s="34">
        <v>208380.32</v>
      </c>
      <c r="CC42" s="16">
        <f t="shared" si="106"/>
        <v>0.35736116982972893</v>
      </c>
      <c r="CD42" s="16">
        <f t="shared" si="129"/>
        <v>0.73826746210966565</v>
      </c>
      <c r="CE42" s="34">
        <f>SUM(CE43:CE47)</f>
        <v>0</v>
      </c>
      <c r="CF42" s="34">
        <f>SUM(CF43:CF47)</f>
        <v>0</v>
      </c>
      <c r="CG42" s="34">
        <v>0</v>
      </c>
      <c r="CH42" s="16" t="str">
        <f t="shared" si="107"/>
        <v xml:space="preserve"> </v>
      </c>
      <c r="CI42" s="16" t="str">
        <f t="shared" si="130"/>
        <v xml:space="preserve"> </v>
      </c>
      <c r="CJ42" s="34">
        <f>SUM(CJ43:CJ47)</f>
        <v>200000</v>
      </c>
      <c r="CK42" s="34">
        <f>SUM(CK43:CK47)</f>
        <v>354893.86</v>
      </c>
      <c r="CL42" s="19">
        <v>28544.26</v>
      </c>
      <c r="CM42" s="16">
        <f t="shared" si="108"/>
        <v>1.7744693</v>
      </c>
      <c r="CN42" s="16" t="str">
        <f t="shared" si="131"/>
        <v>св.200</v>
      </c>
      <c r="CO42" s="34">
        <f>SUM(CO43:CO47)</f>
        <v>200000</v>
      </c>
      <c r="CP42" s="34">
        <f>SUM(CP43:CP47)</f>
        <v>354893.86</v>
      </c>
      <c r="CQ42" s="34">
        <v>28544.26</v>
      </c>
      <c r="CR42" s="16">
        <f t="shared" si="109"/>
        <v>1.7744693</v>
      </c>
      <c r="CS42" s="16" t="str">
        <f t="shared" si="132"/>
        <v>св.200</v>
      </c>
      <c r="CT42" s="34">
        <f>SUM(CT43:CT47)</f>
        <v>0</v>
      </c>
      <c r="CU42" s="34">
        <f>SUM(CU43:CU47)</f>
        <v>0</v>
      </c>
      <c r="CV42" s="34">
        <v>0</v>
      </c>
      <c r="CW42" s="16" t="str">
        <f t="shared" si="133"/>
        <v xml:space="preserve"> </v>
      </c>
      <c r="CX42" s="16" t="str">
        <f t="shared" si="134"/>
        <v xml:space="preserve"> </v>
      </c>
      <c r="CY42" s="34">
        <f>SUM(CY43:CY47)</f>
        <v>0</v>
      </c>
      <c r="CZ42" s="34">
        <f>SUM(CZ43:CZ47)</f>
        <v>0</v>
      </c>
      <c r="DA42" s="34">
        <v>0</v>
      </c>
      <c r="DB42" s="16" t="str">
        <f t="shared" si="110"/>
        <v xml:space="preserve"> </v>
      </c>
      <c r="DC42" s="16" t="str">
        <f t="shared" si="135"/>
        <v xml:space="preserve"> </v>
      </c>
      <c r="DD42" s="34">
        <f>SUM(DD43:DD47)</f>
        <v>67739</v>
      </c>
      <c r="DE42" s="34">
        <f>SUM(DE43:DE47)</f>
        <v>13874.09</v>
      </c>
      <c r="DF42" s="34">
        <v>11511.23</v>
      </c>
      <c r="DG42" s="16">
        <f t="shared" si="111"/>
        <v>0.2048168706358228</v>
      </c>
      <c r="DH42" s="16">
        <f t="shared" si="136"/>
        <v>1.205265640596183</v>
      </c>
      <c r="DI42" s="34">
        <f>SUM(DI43:DI47)</f>
        <v>0</v>
      </c>
      <c r="DJ42" s="34">
        <f>SUM(DJ43:DJ47)</f>
        <v>0</v>
      </c>
      <c r="DK42" s="34">
        <v>0</v>
      </c>
      <c r="DL42" s="16" t="str">
        <f t="shared" si="112"/>
        <v xml:space="preserve"> </v>
      </c>
      <c r="DM42" s="16" t="str">
        <f t="shared" si="137"/>
        <v xml:space="preserve"> </v>
      </c>
      <c r="DN42" s="34">
        <f>SUM(DN43:DN47)</f>
        <v>0</v>
      </c>
      <c r="DO42" s="34">
        <v>0</v>
      </c>
      <c r="DP42" s="16" t="str">
        <f>IF(DN42=0," ",IF(DN42/DO42*100&gt;200,"св.200",DM42/DN42))</f>
        <v xml:space="preserve"> </v>
      </c>
      <c r="DQ42" s="34">
        <f>SUM(DQ43:DQ47)</f>
        <v>0</v>
      </c>
      <c r="DR42" s="34">
        <f>SUM(DR43:DR47)</f>
        <v>0</v>
      </c>
      <c r="DS42" s="34">
        <v>0</v>
      </c>
      <c r="DT42" s="16" t="str">
        <f t="shared" si="138"/>
        <v xml:space="preserve"> </v>
      </c>
      <c r="DU42" s="16" t="str">
        <f t="shared" si="139"/>
        <v xml:space="preserve"> </v>
      </c>
      <c r="DV42" s="34">
        <f>SUM(DV43:DV47)</f>
        <v>477125</v>
      </c>
      <c r="DW42" s="34">
        <f>SUM(DW43:DW47)</f>
        <v>36000</v>
      </c>
      <c r="DX42" s="34">
        <v>38000</v>
      </c>
      <c r="DY42" s="16">
        <f t="shared" si="113"/>
        <v>7.5451925596017821E-2</v>
      </c>
      <c r="DZ42" s="16">
        <f t="shared" si="140"/>
        <v>0.94736842105263153</v>
      </c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</row>
    <row r="43" spans="1:149" s="10" customFormat="1" ht="15.75" customHeight="1" outlineLevel="1" x14ac:dyDescent="0.25">
      <c r="A43" s="9">
        <f>31+1</f>
        <v>32</v>
      </c>
      <c r="B43" s="5" t="s">
        <v>113</v>
      </c>
      <c r="C43" s="17">
        <f t="shared" ref="C43" si="219">H43+AV43</f>
        <v>26739864</v>
      </c>
      <c r="D43" s="17">
        <f t="shared" ref="D43" si="220">I43+AW43</f>
        <v>6291052.4699999988</v>
      </c>
      <c r="E43" s="17">
        <v>5040460.2699999996</v>
      </c>
      <c r="F43" s="18">
        <f>IF(D43&lt;=0," ",IF(D43/C43*100&gt;200,"СВ.200",D43/C43))</f>
        <v>0.23526867862903114</v>
      </c>
      <c r="G43" s="18">
        <f t="shared" si="217"/>
        <v>1.2481107146986796</v>
      </c>
      <c r="H43" s="17">
        <f t="shared" ref="H43" si="221">M43+R43+W43+AB43+AG43+AL43+AQ43</f>
        <v>25478000</v>
      </c>
      <c r="I43" s="17">
        <f t="shared" ref="I43" si="222">N43+S43+X43+AC43+AH43+AM43+AR43</f>
        <v>5654594.1999999993</v>
      </c>
      <c r="J43" s="17">
        <v>4763333.54</v>
      </c>
      <c r="K43" s="18">
        <f t="shared" si="218"/>
        <v>0.22194027003689454</v>
      </c>
      <c r="L43" s="18">
        <f t="shared" si="145"/>
        <v>1.1871085979001166</v>
      </c>
      <c r="M43" s="17">
        <v>21510000</v>
      </c>
      <c r="N43" s="17">
        <v>4875278.96</v>
      </c>
      <c r="O43" s="17">
        <v>3748439.72</v>
      </c>
      <c r="P43" s="18">
        <f t="shared" si="93"/>
        <v>0.22665174151557416</v>
      </c>
      <c r="Q43" s="18">
        <f t="shared" si="116"/>
        <v>1.3006155425116452</v>
      </c>
      <c r="R43" s="17">
        <v>1956000</v>
      </c>
      <c r="S43" s="17">
        <v>469959.39</v>
      </c>
      <c r="T43" s="17">
        <v>444098.11</v>
      </c>
      <c r="U43" s="18">
        <f t="shared" si="94"/>
        <v>0.24026553680981597</v>
      </c>
      <c r="V43" s="18">
        <f t="shared" si="117"/>
        <v>1.058233258412201</v>
      </c>
      <c r="W43" s="17"/>
      <c r="X43" s="17"/>
      <c r="Y43" s="64"/>
      <c r="Z43" s="18" t="str">
        <f t="shared" si="95"/>
        <v xml:space="preserve"> </v>
      </c>
      <c r="AA43" s="18" t="str">
        <f t="shared" si="118"/>
        <v xml:space="preserve"> </v>
      </c>
      <c r="AB43" s="17">
        <v>312000</v>
      </c>
      <c r="AC43" s="17">
        <v>99418.51</v>
      </c>
      <c r="AD43" s="17">
        <v>261880.35</v>
      </c>
      <c r="AE43" s="18">
        <f t="shared" si="96"/>
        <v>0.31864907051282049</v>
      </c>
      <c r="AF43" s="18">
        <f t="shared" si="119"/>
        <v>0.37963333255053305</v>
      </c>
      <c r="AG43" s="17">
        <v>500000</v>
      </c>
      <c r="AH43" s="17">
        <v>44977.03</v>
      </c>
      <c r="AI43" s="17">
        <v>15456.48</v>
      </c>
      <c r="AJ43" s="18">
        <f t="shared" si="97"/>
        <v>8.9954060000000002E-2</v>
      </c>
      <c r="AK43" s="18" t="str">
        <f t="shared" si="120"/>
        <v>св.200</v>
      </c>
      <c r="AL43" s="17">
        <v>1200000</v>
      </c>
      <c r="AM43" s="17">
        <v>164960.31</v>
      </c>
      <c r="AN43" s="17">
        <v>293458.88</v>
      </c>
      <c r="AO43" s="18">
        <f t="shared" si="98"/>
        <v>0.13746692499999999</v>
      </c>
      <c r="AP43" s="18">
        <f t="shared" si="121"/>
        <v>0.56212410406527824</v>
      </c>
      <c r="AQ43" s="17"/>
      <c r="AR43" s="17"/>
      <c r="AS43" s="17"/>
      <c r="AT43" s="18" t="str">
        <f t="shared" si="99"/>
        <v xml:space="preserve"> </v>
      </c>
      <c r="AU43" s="18" t="str">
        <f t="shared" si="122"/>
        <v xml:space="preserve"> </v>
      </c>
      <c r="AV43" s="17">
        <f t="shared" ref="AV43" si="223">BA43+BF43+BK43+BP43+BU43+BZ43+CE43+CJ43+CY43+DD43+DI43+DQ43+DV43</f>
        <v>1261864</v>
      </c>
      <c r="AW43" s="17">
        <f t="shared" ref="AW43" si="224">BB43+BG43+BL43+BQ43+BV43+CA43+CF43+CK43+CZ43+DE43+DJ43+DN43+DR43+DW43</f>
        <v>636458.2699999999</v>
      </c>
      <c r="AX43" s="17">
        <v>277126.73</v>
      </c>
      <c r="AY43" s="18">
        <f t="shared" si="100"/>
        <v>0.50437944976637727</v>
      </c>
      <c r="AZ43" s="18" t="str">
        <f t="shared" si="123"/>
        <v>св.200</v>
      </c>
      <c r="BA43" s="17">
        <v>242500</v>
      </c>
      <c r="BB43" s="17">
        <v>118882.17</v>
      </c>
      <c r="BC43" s="17">
        <v>36083.360000000001</v>
      </c>
      <c r="BD43" s="18">
        <f t="shared" si="101"/>
        <v>0.49023575257731961</v>
      </c>
      <c r="BE43" s="18" t="str">
        <f t="shared" si="124"/>
        <v>св.200</v>
      </c>
      <c r="BF43" s="17"/>
      <c r="BG43" s="17"/>
      <c r="BH43" s="17"/>
      <c r="BI43" s="18" t="str">
        <f t="shared" si="102"/>
        <v xml:space="preserve"> </v>
      </c>
      <c r="BJ43" s="18" t="str">
        <f t="shared" si="125"/>
        <v xml:space="preserve"> </v>
      </c>
      <c r="BK43" s="17">
        <v>44500</v>
      </c>
      <c r="BL43" s="17">
        <v>33458.15</v>
      </c>
      <c r="BM43" s="17">
        <v>8858.8799999999992</v>
      </c>
      <c r="BN43" s="18">
        <f t="shared" si="103"/>
        <v>0.75186853932584274</v>
      </c>
      <c r="BO43" s="18" t="str">
        <f t="shared" si="126"/>
        <v>св.200</v>
      </c>
      <c r="BP43" s="17"/>
      <c r="BQ43" s="17"/>
      <c r="BR43" s="17"/>
      <c r="BS43" s="18" t="str">
        <f t="shared" si="104"/>
        <v xml:space="preserve"> </v>
      </c>
      <c r="BT43" s="18" t="str">
        <f t="shared" si="127"/>
        <v xml:space="preserve"> </v>
      </c>
      <c r="BU43" s="17"/>
      <c r="BV43" s="17"/>
      <c r="BW43" s="17"/>
      <c r="BX43" s="18" t="str">
        <f t="shared" si="105"/>
        <v xml:space="preserve"> </v>
      </c>
      <c r="BY43" s="18" t="str">
        <f t="shared" si="128"/>
        <v xml:space="preserve"> </v>
      </c>
      <c r="BZ43" s="17">
        <v>310000</v>
      </c>
      <c r="CA43" s="17">
        <v>79350</v>
      </c>
      <c r="CB43" s="17">
        <v>154129</v>
      </c>
      <c r="CC43" s="18">
        <f t="shared" si="106"/>
        <v>0.25596774193548388</v>
      </c>
      <c r="CD43" s="18">
        <f t="shared" si="129"/>
        <v>0.51482848782513346</v>
      </c>
      <c r="CE43" s="17"/>
      <c r="CF43" s="17"/>
      <c r="CG43" s="17"/>
      <c r="CH43" s="18" t="str">
        <f t="shared" si="107"/>
        <v xml:space="preserve"> </v>
      </c>
      <c r="CI43" s="18" t="str">
        <f t="shared" si="130"/>
        <v xml:space="preserve"> </v>
      </c>
      <c r="CJ43" s="17">
        <f t="shared" ref="CJ43" si="225">CO43+CT43</f>
        <v>200000</v>
      </c>
      <c r="CK43" s="17">
        <f t="shared" ref="CK43" si="226">CP43+CU43</f>
        <v>354893.86</v>
      </c>
      <c r="CL43" s="17">
        <v>28544.26</v>
      </c>
      <c r="CM43" s="18">
        <f t="shared" si="108"/>
        <v>1.7744693</v>
      </c>
      <c r="CN43" s="18" t="str">
        <f t="shared" si="131"/>
        <v>св.200</v>
      </c>
      <c r="CO43" s="17">
        <v>200000</v>
      </c>
      <c r="CP43" s="17">
        <v>354893.86</v>
      </c>
      <c r="CQ43" s="17">
        <v>28544.26</v>
      </c>
      <c r="CR43" s="18">
        <f t="shared" si="109"/>
        <v>1.7744693</v>
      </c>
      <c r="CS43" s="18" t="str">
        <f t="shared" si="132"/>
        <v>св.200</v>
      </c>
      <c r="CT43" s="17"/>
      <c r="CU43" s="17"/>
      <c r="CV43" s="17"/>
      <c r="CW43" s="18" t="str">
        <f t="shared" si="133"/>
        <v xml:space="preserve"> </v>
      </c>
      <c r="CX43" s="18" t="str">
        <f t="shared" si="134"/>
        <v xml:space="preserve"> </v>
      </c>
      <c r="CY43" s="17"/>
      <c r="CZ43" s="17"/>
      <c r="DA43" s="17"/>
      <c r="DB43" s="18" t="str">
        <f t="shared" si="110"/>
        <v xml:space="preserve"> </v>
      </c>
      <c r="DC43" s="18" t="str">
        <f t="shared" si="135"/>
        <v xml:space="preserve"> </v>
      </c>
      <c r="DD43" s="17">
        <v>67739</v>
      </c>
      <c r="DE43" s="17">
        <v>13874.09</v>
      </c>
      <c r="DF43" s="17">
        <v>11511.23</v>
      </c>
      <c r="DG43" s="18">
        <f t="shared" si="111"/>
        <v>0.2048168706358228</v>
      </c>
      <c r="DH43" s="18">
        <f t="shared" si="136"/>
        <v>1.205265640596183</v>
      </c>
      <c r="DI43" s="17"/>
      <c r="DJ43" s="17"/>
      <c r="DK43" s="17"/>
      <c r="DL43" s="18" t="str">
        <f t="shared" si="112"/>
        <v xml:space="preserve"> </v>
      </c>
      <c r="DM43" s="18" t="str">
        <f t="shared" si="137"/>
        <v xml:space="preserve"> </v>
      </c>
      <c r="DN43" s="17"/>
      <c r="DO43" s="17"/>
      <c r="DP43" s="18" t="str">
        <f t="shared" si="216"/>
        <v xml:space="preserve"> </v>
      </c>
      <c r="DQ43" s="17"/>
      <c r="DR43" s="17"/>
      <c r="DS43" s="17"/>
      <c r="DT43" s="18" t="str">
        <f t="shared" si="138"/>
        <v xml:space="preserve"> </v>
      </c>
      <c r="DU43" s="18" t="str">
        <f t="shared" si="139"/>
        <v xml:space="preserve"> </v>
      </c>
      <c r="DV43" s="17">
        <v>397125</v>
      </c>
      <c r="DW43" s="17">
        <v>36000</v>
      </c>
      <c r="DX43" s="17">
        <v>38000</v>
      </c>
      <c r="DY43" s="18">
        <f t="shared" si="113"/>
        <v>9.0651558073654395E-2</v>
      </c>
      <c r="DZ43" s="18">
        <f t="shared" si="140"/>
        <v>0.94736842105263153</v>
      </c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</row>
    <row r="44" spans="1:149" s="10" customFormat="1" ht="15.75" customHeight="1" outlineLevel="1" x14ac:dyDescent="0.25">
      <c r="A44" s="9">
        <f>A43+1</f>
        <v>33</v>
      </c>
      <c r="B44" s="5" t="s">
        <v>112</v>
      </c>
      <c r="C44" s="17">
        <f t="shared" ref="C44:C47" si="227">H44+AV44</f>
        <v>3470000</v>
      </c>
      <c r="D44" s="17">
        <f t="shared" ref="D44:D47" si="228">I44+AW44</f>
        <v>719746.73</v>
      </c>
      <c r="E44" s="17">
        <v>1731330.95</v>
      </c>
      <c r="F44" s="18">
        <f>IF(D44&lt;=0," ",IF(D44/C44*100&gt;200,"СВ.200",D44/C44))</f>
        <v>0.2074198069164265</v>
      </c>
      <c r="G44" s="18">
        <f t="shared" si="217"/>
        <v>0.41571874516538854</v>
      </c>
      <c r="H44" s="17">
        <f t="shared" ref="H44:H47" si="229">M44+R44+W44+AB44+AG44+AL44+AQ44</f>
        <v>3144000</v>
      </c>
      <c r="I44" s="17">
        <f t="shared" ref="I44:I47" si="230">N44+S44+X44+AC44+AH44+AM44+AR44</f>
        <v>606057.99</v>
      </c>
      <c r="J44" s="17">
        <v>1673626.21</v>
      </c>
      <c r="K44" s="18">
        <f t="shared" si="218"/>
        <v>0.19276653625954199</v>
      </c>
      <c r="L44" s="18">
        <f t="shared" si="145"/>
        <v>0.36212266895605083</v>
      </c>
      <c r="M44" s="17">
        <v>1500000</v>
      </c>
      <c r="N44" s="17">
        <v>448564.93</v>
      </c>
      <c r="O44" s="17">
        <v>1353775.08</v>
      </c>
      <c r="P44" s="18">
        <f t="shared" si="93"/>
        <v>0.29904328666666669</v>
      </c>
      <c r="Q44" s="18">
        <f t="shared" si="116"/>
        <v>0.33134376354453204</v>
      </c>
      <c r="R44" s="17"/>
      <c r="S44" s="17"/>
      <c r="T44" s="17"/>
      <c r="U44" s="18" t="str">
        <f t="shared" si="94"/>
        <v xml:space="preserve"> </v>
      </c>
      <c r="V44" s="18" t="str">
        <f t="shared" si="117"/>
        <v xml:space="preserve"> </v>
      </c>
      <c r="W44" s="17"/>
      <c r="X44" s="17"/>
      <c r="Y44" s="64"/>
      <c r="Z44" s="18" t="str">
        <f t="shared" si="95"/>
        <v xml:space="preserve"> </v>
      </c>
      <c r="AA44" s="18" t="str">
        <f t="shared" si="118"/>
        <v xml:space="preserve"> </v>
      </c>
      <c r="AB44" s="17">
        <v>140000</v>
      </c>
      <c r="AC44" s="17">
        <v>71348.740000000005</v>
      </c>
      <c r="AD44" s="17">
        <v>14512.27</v>
      </c>
      <c r="AE44" s="18">
        <f t="shared" si="96"/>
        <v>0.50963385714285714</v>
      </c>
      <c r="AF44" s="18" t="str">
        <f t="shared" si="119"/>
        <v>св.200</v>
      </c>
      <c r="AG44" s="17">
        <v>100000</v>
      </c>
      <c r="AH44" s="17">
        <v>2616.15</v>
      </c>
      <c r="AI44" s="17">
        <v>35137.61</v>
      </c>
      <c r="AJ44" s="18">
        <f t="shared" si="97"/>
        <v>2.6161500000000001E-2</v>
      </c>
      <c r="AK44" s="18">
        <f t="shared" si="120"/>
        <v>7.4454409392101517E-2</v>
      </c>
      <c r="AL44" s="17">
        <v>1400000</v>
      </c>
      <c r="AM44" s="17">
        <v>82478.17</v>
      </c>
      <c r="AN44" s="17">
        <v>269201.25</v>
      </c>
      <c r="AO44" s="18">
        <f t="shared" si="98"/>
        <v>5.8912978571428569E-2</v>
      </c>
      <c r="AP44" s="18">
        <f t="shared" si="121"/>
        <v>0.30638108106853146</v>
      </c>
      <c r="AQ44" s="17">
        <v>4000</v>
      </c>
      <c r="AR44" s="17">
        <v>1050</v>
      </c>
      <c r="AS44" s="17">
        <v>1000</v>
      </c>
      <c r="AT44" s="18">
        <f t="shared" si="99"/>
        <v>0.26250000000000001</v>
      </c>
      <c r="AU44" s="18">
        <f t="shared" si="122"/>
        <v>1.05</v>
      </c>
      <c r="AV44" s="17">
        <f t="shared" ref="AV44:AV47" si="231">BA44+BF44+BK44+BP44+BU44+BZ44+CE44+CJ44+CY44+DD44+DI44+DQ44+DV44</f>
        <v>326000</v>
      </c>
      <c r="AW44" s="17">
        <f t="shared" ref="AW44:AW47" si="232">BB44+BG44+BL44+BQ44+BV44+CA44+CF44+CK44+CZ44+DE44+DJ44+DN44+DR44+DW44</f>
        <v>113688.73999999999</v>
      </c>
      <c r="AX44" s="17">
        <v>57704.74</v>
      </c>
      <c r="AY44" s="18">
        <f t="shared" si="100"/>
        <v>0.34873846625766869</v>
      </c>
      <c r="AZ44" s="18">
        <f t="shared" si="123"/>
        <v>1.9701802659538885</v>
      </c>
      <c r="BA44" s="17"/>
      <c r="BB44" s="17"/>
      <c r="BC44" s="17"/>
      <c r="BD44" s="18" t="str">
        <f t="shared" si="101"/>
        <v xml:space="preserve"> </v>
      </c>
      <c r="BE44" s="18" t="str">
        <f t="shared" si="124"/>
        <v xml:space="preserve"> </v>
      </c>
      <c r="BF44" s="17">
        <v>96000</v>
      </c>
      <c r="BG44" s="17">
        <v>50000</v>
      </c>
      <c r="BH44" s="17"/>
      <c r="BI44" s="18">
        <f t="shared" si="102"/>
        <v>0.52083333333333337</v>
      </c>
      <c r="BJ44" s="18" t="str">
        <f t="shared" si="125"/>
        <v xml:space="preserve"> </v>
      </c>
      <c r="BK44" s="17">
        <v>230000</v>
      </c>
      <c r="BL44" s="17">
        <v>63688.74</v>
      </c>
      <c r="BM44" s="17">
        <v>57704.74</v>
      </c>
      <c r="BN44" s="18">
        <f t="shared" si="103"/>
        <v>0.27690756521739129</v>
      </c>
      <c r="BO44" s="18">
        <f t="shared" si="126"/>
        <v>1.1037003199390554</v>
      </c>
      <c r="BP44" s="17"/>
      <c r="BQ44" s="17"/>
      <c r="BR44" s="17"/>
      <c r="BS44" s="18" t="str">
        <f t="shared" si="104"/>
        <v xml:space="preserve"> </v>
      </c>
      <c r="BT44" s="18" t="str">
        <f t="shared" si="127"/>
        <v xml:space="preserve"> </v>
      </c>
      <c r="BU44" s="17"/>
      <c r="BV44" s="17"/>
      <c r="BW44" s="17"/>
      <c r="BX44" s="18" t="str">
        <f t="shared" si="105"/>
        <v xml:space="preserve"> </v>
      </c>
      <c r="BY44" s="18" t="str">
        <f t="shared" si="128"/>
        <v xml:space="preserve"> </v>
      </c>
      <c r="BZ44" s="17"/>
      <c r="CA44" s="17"/>
      <c r="CB44" s="17"/>
      <c r="CC44" s="18" t="str">
        <f t="shared" si="106"/>
        <v xml:space="preserve"> </v>
      </c>
      <c r="CD44" s="18" t="str">
        <f t="shared" si="129"/>
        <v xml:space="preserve"> </v>
      </c>
      <c r="CE44" s="17"/>
      <c r="CF44" s="17"/>
      <c r="CG44" s="17"/>
      <c r="CH44" s="18" t="str">
        <f t="shared" si="107"/>
        <v xml:space="preserve"> </v>
      </c>
      <c r="CI44" s="18" t="str">
        <f t="shared" si="130"/>
        <v xml:space="preserve"> </v>
      </c>
      <c r="CJ44" s="17">
        <f t="shared" ref="CJ44:CJ47" si="233">CO44+CT44</f>
        <v>0</v>
      </c>
      <c r="CK44" s="17">
        <f t="shared" ref="CK44:CK47" si="234">CP44+CU44</f>
        <v>0</v>
      </c>
      <c r="CL44" s="17"/>
      <c r="CM44" s="18" t="str">
        <f t="shared" si="108"/>
        <v xml:space="preserve"> </v>
      </c>
      <c r="CN44" s="18" t="str">
        <f t="shared" si="131"/>
        <v xml:space="preserve"> </v>
      </c>
      <c r="CO44" s="17"/>
      <c r="CP44" s="17"/>
      <c r="CQ44" s="17"/>
      <c r="CR44" s="18" t="str">
        <f t="shared" si="109"/>
        <v xml:space="preserve"> </v>
      </c>
      <c r="CS44" s="18" t="str">
        <f t="shared" si="132"/>
        <v xml:space="preserve"> </v>
      </c>
      <c r="CT44" s="17"/>
      <c r="CU44" s="17"/>
      <c r="CV44" s="17"/>
      <c r="CW44" s="18" t="str">
        <f t="shared" si="133"/>
        <v xml:space="preserve"> </v>
      </c>
      <c r="CX44" s="18" t="str">
        <f t="shared" si="134"/>
        <v xml:space="preserve"> </v>
      </c>
      <c r="CY44" s="17"/>
      <c r="CZ44" s="17"/>
      <c r="DA44" s="17"/>
      <c r="DB44" s="18" t="str">
        <f t="shared" si="110"/>
        <v xml:space="preserve"> </v>
      </c>
      <c r="DC44" s="18" t="str">
        <f t="shared" si="135"/>
        <v xml:space="preserve"> </v>
      </c>
      <c r="DD44" s="17"/>
      <c r="DE44" s="17"/>
      <c r="DF44" s="17"/>
      <c r="DG44" s="18" t="str">
        <f t="shared" si="111"/>
        <v xml:space="preserve"> </v>
      </c>
      <c r="DH44" s="18" t="str">
        <f t="shared" si="136"/>
        <v xml:space="preserve"> </v>
      </c>
      <c r="DI44" s="17"/>
      <c r="DJ44" s="17"/>
      <c r="DK44" s="17"/>
      <c r="DL44" s="18" t="str">
        <f t="shared" si="112"/>
        <v xml:space="preserve"> </v>
      </c>
      <c r="DM44" s="18" t="str">
        <f t="shared" si="137"/>
        <v xml:space="preserve"> </v>
      </c>
      <c r="DN44" s="17"/>
      <c r="DO44" s="17"/>
      <c r="DP44" s="18" t="str">
        <f t="shared" si="216"/>
        <v xml:space="preserve"> </v>
      </c>
      <c r="DQ44" s="17"/>
      <c r="DR44" s="17"/>
      <c r="DS44" s="17"/>
      <c r="DT44" s="18" t="str">
        <f t="shared" si="138"/>
        <v xml:space="preserve"> </v>
      </c>
      <c r="DU44" s="18" t="str">
        <f t="shared" si="139"/>
        <v xml:space="preserve"> </v>
      </c>
      <c r="DV44" s="17"/>
      <c r="DW44" s="17"/>
      <c r="DX44" s="17"/>
      <c r="DY44" s="18" t="str">
        <f t="shared" si="113"/>
        <v xml:space="preserve"> </v>
      </c>
      <c r="DZ44" s="18" t="str">
        <f t="shared" si="140"/>
        <v xml:space="preserve"> </v>
      </c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</row>
    <row r="45" spans="1:149" s="10" customFormat="1" ht="15.75" customHeight="1" outlineLevel="1" x14ac:dyDescent="0.25">
      <c r="A45" s="9">
        <f t="shared" ref="A45:A47" si="235">A44+1</f>
        <v>34</v>
      </c>
      <c r="B45" s="5" t="s">
        <v>17</v>
      </c>
      <c r="C45" s="17">
        <f t="shared" si="227"/>
        <v>735000</v>
      </c>
      <c r="D45" s="17">
        <f t="shared" si="228"/>
        <v>159886.69</v>
      </c>
      <c r="E45" s="17">
        <v>132740.18</v>
      </c>
      <c r="F45" s="18">
        <f>IF(D45&lt;=0," ",IF(D45/C45*100&gt;200,"СВ.200",D45/C45))</f>
        <v>0.21753291156462584</v>
      </c>
      <c r="G45" s="18">
        <f t="shared" si="217"/>
        <v>1.2045086122378319</v>
      </c>
      <c r="H45" s="17">
        <f t="shared" si="229"/>
        <v>480000</v>
      </c>
      <c r="I45" s="17">
        <f t="shared" si="230"/>
        <v>73486.69</v>
      </c>
      <c r="J45" s="17">
        <v>57004.070000000007</v>
      </c>
      <c r="K45" s="18">
        <f t="shared" si="218"/>
        <v>0.15309727083333333</v>
      </c>
      <c r="L45" s="18">
        <f t="shared" si="145"/>
        <v>1.2891481257390918</v>
      </c>
      <c r="M45" s="17">
        <v>90000</v>
      </c>
      <c r="N45" s="17">
        <v>14234.9</v>
      </c>
      <c r="O45" s="17">
        <v>12569.91</v>
      </c>
      <c r="P45" s="18">
        <f t="shared" si="93"/>
        <v>0.15816555555555556</v>
      </c>
      <c r="Q45" s="18">
        <f t="shared" si="116"/>
        <v>1.1324583867346703</v>
      </c>
      <c r="R45" s="17"/>
      <c r="S45" s="17"/>
      <c r="T45" s="17"/>
      <c r="U45" s="18" t="str">
        <f t="shared" si="94"/>
        <v xml:space="preserve"> </v>
      </c>
      <c r="V45" s="18" t="str">
        <f t="shared" si="117"/>
        <v xml:space="preserve"> </v>
      </c>
      <c r="W45" s="17"/>
      <c r="X45" s="17"/>
      <c r="Y45" s="64"/>
      <c r="Z45" s="18" t="str">
        <f t="shared" si="95"/>
        <v xml:space="preserve"> </v>
      </c>
      <c r="AA45" s="18" t="str">
        <f t="shared" si="118"/>
        <v xml:space="preserve"> </v>
      </c>
      <c r="AB45" s="17"/>
      <c r="AC45" s="17"/>
      <c r="AD45" s="17"/>
      <c r="AE45" s="18" t="str">
        <f t="shared" si="96"/>
        <v xml:space="preserve"> </v>
      </c>
      <c r="AF45" s="18" t="str">
        <f t="shared" si="119"/>
        <v xml:space="preserve"> </v>
      </c>
      <c r="AG45" s="17">
        <v>70000</v>
      </c>
      <c r="AH45" s="17">
        <v>871.31</v>
      </c>
      <c r="AI45" s="17">
        <v>9992.4500000000007</v>
      </c>
      <c r="AJ45" s="18">
        <f t="shared" si="97"/>
        <v>1.2447285714285713E-2</v>
      </c>
      <c r="AK45" s="18">
        <f t="shared" si="120"/>
        <v>8.7196833609375066E-2</v>
      </c>
      <c r="AL45" s="17">
        <v>319000</v>
      </c>
      <c r="AM45" s="17">
        <v>58380.480000000003</v>
      </c>
      <c r="AN45" s="17">
        <v>34441.71</v>
      </c>
      <c r="AO45" s="18">
        <f t="shared" si="98"/>
        <v>0.18301090909090911</v>
      </c>
      <c r="AP45" s="18">
        <f t="shared" si="121"/>
        <v>1.6950517265257736</v>
      </c>
      <c r="AQ45" s="17">
        <v>1000</v>
      </c>
      <c r="AR45" s="17"/>
      <c r="AS45" s="17"/>
      <c r="AT45" s="18" t="str">
        <f t="shared" si="99"/>
        <v xml:space="preserve"> </v>
      </c>
      <c r="AU45" s="18" t="str">
        <f t="shared" si="122"/>
        <v xml:space="preserve"> </v>
      </c>
      <c r="AV45" s="17">
        <f t="shared" si="231"/>
        <v>255000</v>
      </c>
      <c r="AW45" s="17">
        <f t="shared" si="232"/>
        <v>86400</v>
      </c>
      <c r="AX45" s="17">
        <v>75736.11</v>
      </c>
      <c r="AY45" s="18">
        <f t="shared" si="100"/>
        <v>0.33882352941176469</v>
      </c>
      <c r="AZ45" s="18">
        <f t="shared" si="123"/>
        <v>1.140803244317671</v>
      </c>
      <c r="BA45" s="17"/>
      <c r="BB45" s="17"/>
      <c r="BC45" s="17"/>
      <c r="BD45" s="18" t="str">
        <f t="shared" si="101"/>
        <v xml:space="preserve"> </v>
      </c>
      <c r="BE45" s="18" t="str">
        <f t="shared" si="124"/>
        <v xml:space="preserve"> </v>
      </c>
      <c r="BF45" s="17">
        <v>90000</v>
      </c>
      <c r="BG45" s="17">
        <v>50000</v>
      </c>
      <c r="BH45" s="17">
        <v>40536.11</v>
      </c>
      <c r="BI45" s="18">
        <f t="shared" si="102"/>
        <v>0.55555555555555558</v>
      </c>
      <c r="BJ45" s="18">
        <f t="shared" si="125"/>
        <v>1.233468134954242</v>
      </c>
      <c r="BK45" s="17">
        <v>86400</v>
      </c>
      <c r="BL45" s="17">
        <v>21600</v>
      </c>
      <c r="BM45" s="17">
        <v>21600</v>
      </c>
      <c r="BN45" s="18">
        <f t="shared" si="103"/>
        <v>0.25</v>
      </c>
      <c r="BO45" s="18">
        <f t="shared" si="126"/>
        <v>1</v>
      </c>
      <c r="BP45" s="17"/>
      <c r="BQ45" s="17"/>
      <c r="BR45" s="17"/>
      <c r="BS45" s="18" t="str">
        <f t="shared" si="104"/>
        <v xml:space="preserve"> </v>
      </c>
      <c r="BT45" s="18" t="str">
        <f t="shared" si="127"/>
        <v xml:space="preserve"> </v>
      </c>
      <c r="BU45" s="17"/>
      <c r="BV45" s="17"/>
      <c r="BW45" s="17"/>
      <c r="BX45" s="18" t="str">
        <f t="shared" si="105"/>
        <v xml:space="preserve"> </v>
      </c>
      <c r="BY45" s="18" t="str">
        <f t="shared" si="128"/>
        <v xml:space="preserve"> </v>
      </c>
      <c r="BZ45" s="17">
        <v>28600</v>
      </c>
      <c r="CA45" s="17">
        <v>14800</v>
      </c>
      <c r="CB45" s="17">
        <v>13600</v>
      </c>
      <c r="CC45" s="18">
        <f t="shared" si="106"/>
        <v>0.5174825174825175</v>
      </c>
      <c r="CD45" s="18">
        <f t="shared" si="129"/>
        <v>1.088235294117647</v>
      </c>
      <c r="CE45" s="17"/>
      <c r="CF45" s="17"/>
      <c r="CG45" s="17"/>
      <c r="CH45" s="18" t="str">
        <f t="shared" si="107"/>
        <v xml:space="preserve"> </v>
      </c>
      <c r="CI45" s="18" t="str">
        <f t="shared" si="130"/>
        <v xml:space="preserve"> </v>
      </c>
      <c r="CJ45" s="17">
        <f t="shared" si="233"/>
        <v>0</v>
      </c>
      <c r="CK45" s="17">
        <f t="shared" si="234"/>
        <v>0</v>
      </c>
      <c r="CL45" s="17"/>
      <c r="CM45" s="18" t="str">
        <f t="shared" si="108"/>
        <v xml:space="preserve"> </v>
      </c>
      <c r="CN45" s="18" t="str">
        <f t="shared" si="131"/>
        <v xml:space="preserve"> </v>
      </c>
      <c r="CO45" s="17"/>
      <c r="CP45" s="17"/>
      <c r="CQ45" s="17"/>
      <c r="CR45" s="18" t="str">
        <f t="shared" si="109"/>
        <v xml:space="preserve"> </v>
      </c>
      <c r="CS45" s="18" t="str">
        <f t="shared" si="132"/>
        <v xml:space="preserve"> </v>
      </c>
      <c r="CT45" s="17"/>
      <c r="CU45" s="17"/>
      <c r="CV45" s="17"/>
      <c r="CW45" s="18" t="str">
        <f t="shared" si="133"/>
        <v xml:space="preserve"> </v>
      </c>
      <c r="CX45" s="18" t="str">
        <f t="shared" si="134"/>
        <v xml:space="preserve"> </v>
      </c>
      <c r="CY45" s="17"/>
      <c r="CZ45" s="17"/>
      <c r="DA45" s="17"/>
      <c r="DB45" s="18" t="str">
        <f t="shared" si="110"/>
        <v xml:space="preserve"> </v>
      </c>
      <c r="DC45" s="18" t="str">
        <f t="shared" si="135"/>
        <v xml:space="preserve"> </v>
      </c>
      <c r="DD45" s="17"/>
      <c r="DE45" s="17"/>
      <c r="DF45" s="17"/>
      <c r="DG45" s="18" t="str">
        <f t="shared" si="111"/>
        <v xml:space="preserve"> </v>
      </c>
      <c r="DH45" s="18" t="str">
        <f t="shared" si="136"/>
        <v xml:space="preserve"> </v>
      </c>
      <c r="DI45" s="17"/>
      <c r="DJ45" s="17"/>
      <c r="DK45" s="17"/>
      <c r="DL45" s="18" t="str">
        <f t="shared" si="112"/>
        <v xml:space="preserve"> </v>
      </c>
      <c r="DM45" s="18" t="str">
        <f t="shared" si="137"/>
        <v xml:space="preserve"> </v>
      </c>
      <c r="DN45" s="17"/>
      <c r="DO45" s="17"/>
      <c r="DP45" s="18" t="str">
        <f t="shared" si="216"/>
        <v xml:space="preserve"> </v>
      </c>
      <c r="DQ45" s="17"/>
      <c r="DR45" s="17"/>
      <c r="DS45" s="17"/>
      <c r="DT45" s="18" t="str">
        <f t="shared" si="138"/>
        <v xml:space="preserve"> </v>
      </c>
      <c r="DU45" s="18" t="str">
        <f t="shared" si="139"/>
        <v xml:space="preserve"> </v>
      </c>
      <c r="DV45" s="17">
        <v>50000</v>
      </c>
      <c r="DW45" s="17"/>
      <c r="DX45" s="17"/>
      <c r="DY45" s="18" t="str">
        <f t="shared" si="113"/>
        <v xml:space="preserve"> </v>
      </c>
      <c r="DZ45" s="18" t="str">
        <f t="shared" si="140"/>
        <v xml:space="preserve"> </v>
      </c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</row>
    <row r="46" spans="1:149" s="10" customFormat="1" ht="15.75" customHeight="1" outlineLevel="1" x14ac:dyDescent="0.25">
      <c r="A46" s="9">
        <f t="shared" si="235"/>
        <v>35</v>
      </c>
      <c r="B46" s="5" t="s">
        <v>5</v>
      </c>
      <c r="C46" s="17">
        <f t="shared" si="227"/>
        <v>569420</v>
      </c>
      <c r="D46" s="17">
        <f t="shared" si="228"/>
        <v>94924.46</v>
      </c>
      <c r="E46" s="17">
        <v>83336.53</v>
      </c>
      <c r="F46" s="18">
        <f>IF(D46&lt;=0," ",IF(D46/C46*100&gt;200,"СВ.200",D46/C46))</f>
        <v>0.16670376874714624</v>
      </c>
      <c r="G46" s="18">
        <f t="shared" si="217"/>
        <v>1.1390498260486728</v>
      </c>
      <c r="H46" s="17">
        <f t="shared" si="229"/>
        <v>547530</v>
      </c>
      <c r="I46" s="17">
        <f t="shared" si="230"/>
        <v>72134.05</v>
      </c>
      <c r="J46" s="17">
        <v>67185.210000000006</v>
      </c>
      <c r="K46" s="18">
        <f t="shared" si="218"/>
        <v>0.1317444706226143</v>
      </c>
      <c r="L46" s="18">
        <f t="shared" si="145"/>
        <v>1.0736596640838065</v>
      </c>
      <c r="M46" s="17">
        <v>22530</v>
      </c>
      <c r="N46" s="17">
        <v>11591.2</v>
      </c>
      <c r="O46" s="17">
        <v>6930.85</v>
      </c>
      <c r="P46" s="18">
        <f t="shared" si="93"/>
        <v>0.5144784731469153</v>
      </c>
      <c r="Q46" s="18">
        <f t="shared" si="116"/>
        <v>1.6724067033625025</v>
      </c>
      <c r="R46" s="17"/>
      <c r="S46" s="17"/>
      <c r="T46" s="17"/>
      <c r="U46" s="18" t="str">
        <f t="shared" si="94"/>
        <v xml:space="preserve"> </v>
      </c>
      <c r="V46" s="18" t="str">
        <f t="shared" si="117"/>
        <v xml:space="preserve"> </v>
      </c>
      <c r="W46" s="17"/>
      <c r="X46" s="17"/>
      <c r="Y46" s="64"/>
      <c r="Z46" s="18" t="str">
        <f t="shared" si="95"/>
        <v xml:space="preserve"> </v>
      </c>
      <c r="AA46" s="18" t="str">
        <f t="shared" si="118"/>
        <v xml:space="preserve"> </v>
      </c>
      <c r="AB46" s="17"/>
      <c r="AC46" s="17"/>
      <c r="AD46" s="17"/>
      <c r="AE46" s="18" t="str">
        <f t="shared" si="96"/>
        <v xml:space="preserve"> </v>
      </c>
      <c r="AF46" s="18" t="str">
        <f t="shared" si="119"/>
        <v xml:space="preserve"> </v>
      </c>
      <c r="AG46" s="17">
        <v>94000</v>
      </c>
      <c r="AH46" s="17">
        <v>1436.49</v>
      </c>
      <c r="AI46" s="17">
        <v>2897.03</v>
      </c>
      <c r="AJ46" s="18">
        <f t="shared" si="97"/>
        <v>1.5281808510638298E-2</v>
      </c>
      <c r="AK46" s="18">
        <f t="shared" si="120"/>
        <v>0.49584919728135363</v>
      </c>
      <c r="AL46" s="17">
        <v>430000</v>
      </c>
      <c r="AM46" s="17">
        <v>58906.36</v>
      </c>
      <c r="AN46" s="17">
        <v>57157.33</v>
      </c>
      <c r="AO46" s="18">
        <f t="shared" si="98"/>
        <v>0.13699153488372093</v>
      </c>
      <c r="AP46" s="18">
        <f t="shared" si="121"/>
        <v>1.0306002747154215</v>
      </c>
      <c r="AQ46" s="17">
        <v>1000</v>
      </c>
      <c r="AR46" s="17">
        <v>200</v>
      </c>
      <c r="AS46" s="17">
        <v>200</v>
      </c>
      <c r="AT46" s="18">
        <f t="shared" si="99"/>
        <v>0.2</v>
      </c>
      <c r="AU46" s="18">
        <f t="shared" si="122"/>
        <v>1</v>
      </c>
      <c r="AV46" s="17">
        <f t="shared" si="231"/>
        <v>21890</v>
      </c>
      <c r="AW46" s="17">
        <f t="shared" si="232"/>
        <v>22790.41</v>
      </c>
      <c r="AX46" s="17">
        <v>16151.32</v>
      </c>
      <c r="AY46" s="18">
        <f t="shared" si="100"/>
        <v>1.0411333942439469</v>
      </c>
      <c r="AZ46" s="18">
        <f t="shared" si="123"/>
        <v>1.4110555669753309</v>
      </c>
      <c r="BA46" s="17"/>
      <c r="BB46" s="17"/>
      <c r="BC46" s="17"/>
      <c r="BD46" s="18" t="str">
        <f t="shared" si="101"/>
        <v xml:space="preserve"> </v>
      </c>
      <c r="BE46" s="18" t="str">
        <f t="shared" si="124"/>
        <v xml:space="preserve"> </v>
      </c>
      <c r="BF46" s="17"/>
      <c r="BG46" s="17"/>
      <c r="BH46" s="17"/>
      <c r="BI46" s="18" t="str">
        <f t="shared" si="102"/>
        <v xml:space="preserve"> </v>
      </c>
      <c r="BJ46" s="18" t="str">
        <f t="shared" si="125"/>
        <v xml:space="preserve"> </v>
      </c>
      <c r="BK46" s="17"/>
      <c r="BL46" s="17"/>
      <c r="BM46" s="17"/>
      <c r="BN46" s="18" t="str">
        <f t="shared" si="103"/>
        <v xml:space="preserve"> </v>
      </c>
      <c r="BO46" s="18" t="str">
        <f t="shared" si="126"/>
        <v xml:space="preserve"> </v>
      </c>
      <c r="BP46" s="17"/>
      <c r="BQ46" s="17"/>
      <c r="BR46" s="17"/>
      <c r="BS46" s="18" t="str">
        <f t="shared" si="104"/>
        <v xml:space="preserve"> </v>
      </c>
      <c r="BT46" s="18" t="str">
        <f t="shared" si="127"/>
        <v xml:space="preserve"> </v>
      </c>
      <c r="BU46" s="17"/>
      <c r="BV46" s="17"/>
      <c r="BW46" s="17"/>
      <c r="BX46" s="18" t="str">
        <f t="shared" si="105"/>
        <v xml:space="preserve"> </v>
      </c>
      <c r="BY46" s="18" t="str">
        <f t="shared" si="128"/>
        <v xml:space="preserve"> </v>
      </c>
      <c r="BZ46" s="17">
        <v>21890</v>
      </c>
      <c r="CA46" s="17">
        <v>22790.41</v>
      </c>
      <c r="CB46" s="17">
        <v>16151.32</v>
      </c>
      <c r="CC46" s="18">
        <f t="shared" si="106"/>
        <v>1.0411333942439469</v>
      </c>
      <c r="CD46" s="18">
        <f t="shared" si="129"/>
        <v>1.4110555669753309</v>
      </c>
      <c r="CE46" s="17"/>
      <c r="CF46" s="17"/>
      <c r="CG46" s="17"/>
      <c r="CH46" s="18" t="str">
        <f t="shared" si="107"/>
        <v xml:space="preserve"> </v>
      </c>
      <c r="CI46" s="18" t="str">
        <f t="shared" si="130"/>
        <v xml:space="preserve"> </v>
      </c>
      <c r="CJ46" s="17">
        <f t="shared" si="233"/>
        <v>0</v>
      </c>
      <c r="CK46" s="17">
        <f t="shared" si="234"/>
        <v>0</v>
      </c>
      <c r="CL46" s="17"/>
      <c r="CM46" s="18" t="str">
        <f t="shared" si="108"/>
        <v xml:space="preserve"> </v>
      </c>
      <c r="CN46" s="18" t="str">
        <f t="shared" si="131"/>
        <v xml:space="preserve"> </v>
      </c>
      <c r="CO46" s="17"/>
      <c r="CP46" s="17"/>
      <c r="CQ46" s="17"/>
      <c r="CR46" s="18" t="str">
        <f t="shared" si="109"/>
        <v xml:space="preserve"> </v>
      </c>
      <c r="CS46" s="18" t="str">
        <f t="shared" si="132"/>
        <v xml:space="preserve"> </v>
      </c>
      <c r="CT46" s="17"/>
      <c r="CU46" s="17"/>
      <c r="CV46" s="17"/>
      <c r="CW46" s="18" t="str">
        <f t="shared" si="133"/>
        <v xml:space="preserve"> </v>
      </c>
      <c r="CX46" s="18" t="str">
        <f t="shared" si="134"/>
        <v xml:space="preserve"> </v>
      </c>
      <c r="CY46" s="17"/>
      <c r="CZ46" s="17"/>
      <c r="DA46" s="17"/>
      <c r="DB46" s="18" t="str">
        <f t="shared" si="110"/>
        <v xml:space="preserve"> </v>
      </c>
      <c r="DC46" s="18" t="str">
        <f t="shared" si="135"/>
        <v xml:space="preserve"> </v>
      </c>
      <c r="DD46" s="17"/>
      <c r="DE46" s="17"/>
      <c r="DF46" s="17"/>
      <c r="DG46" s="18" t="str">
        <f t="shared" si="111"/>
        <v xml:space="preserve"> </v>
      </c>
      <c r="DH46" s="18" t="str">
        <f t="shared" si="136"/>
        <v xml:space="preserve"> </v>
      </c>
      <c r="DI46" s="17"/>
      <c r="DJ46" s="17"/>
      <c r="DK46" s="17"/>
      <c r="DL46" s="18" t="str">
        <f t="shared" si="112"/>
        <v xml:space="preserve"> </v>
      </c>
      <c r="DM46" s="18" t="str">
        <f t="shared" si="137"/>
        <v xml:space="preserve"> </v>
      </c>
      <c r="DN46" s="17"/>
      <c r="DO46" s="17"/>
      <c r="DP46" s="18" t="str">
        <f t="shared" si="216"/>
        <v xml:space="preserve"> </v>
      </c>
      <c r="DQ46" s="17"/>
      <c r="DR46" s="17"/>
      <c r="DS46" s="17"/>
      <c r="DT46" s="18" t="str">
        <f t="shared" si="138"/>
        <v xml:space="preserve"> </v>
      </c>
      <c r="DU46" s="18" t="str">
        <f t="shared" si="139"/>
        <v xml:space="preserve"> </v>
      </c>
      <c r="DV46" s="17"/>
      <c r="DW46" s="17"/>
      <c r="DX46" s="17"/>
      <c r="DY46" s="18" t="str">
        <f t="shared" si="113"/>
        <v xml:space="preserve"> </v>
      </c>
      <c r="DZ46" s="18" t="str">
        <f t="shared" si="140"/>
        <v xml:space="preserve"> </v>
      </c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</row>
    <row r="47" spans="1:149" s="10" customFormat="1" ht="15.75" customHeight="1" outlineLevel="1" x14ac:dyDescent="0.25">
      <c r="A47" s="9">
        <f t="shared" si="235"/>
        <v>36</v>
      </c>
      <c r="B47" s="5" t="s">
        <v>66</v>
      </c>
      <c r="C47" s="17">
        <f t="shared" si="227"/>
        <v>565540</v>
      </c>
      <c r="D47" s="17">
        <f t="shared" si="228"/>
        <v>189483.9</v>
      </c>
      <c r="E47" s="17">
        <v>56512.44</v>
      </c>
      <c r="F47" s="18">
        <f>IF(D47&lt;=0," ",IF(D47/C47*100&gt;200,"СВ.200",D47/C47))</f>
        <v>0.33504951020263818</v>
      </c>
      <c r="G47" s="18" t="str">
        <f t="shared" si="217"/>
        <v>св.200</v>
      </c>
      <c r="H47" s="17">
        <f t="shared" si="229"/>
        <v>465540</v>
      </c>
      <c r="I47" s="17">
        <f t="shared" si="230"/>
        <v>152583.9</v>
      </c>
      <c r="J47" s="17">
        <v>32012.440000000002</v>
      </c>
      <c r="K47" s="18">
        <f t="shared" si="218"/>
        <v>0.32775679855651502</v>
      </c>
      <c r="L47" s="18" t="str">
        <f t="shared" si="145"/>
        <v>св.200</v>
      </c>
      <c r="M47" s="17">
        <v>59000</v>
      </c>
      <c r="N47" s="17">
        <v>11334.5</v>
      </c>
      <c r="O47" s="17">
        <v>10891.35</v>
      </c>
      <c r="P47" s="18">
        <f t="shared" si="93"/>
        <v>0.19211016949152543</v>
      </c>
      <c r="Q47" s="18">
        <f t="shared" si="116"/>
        <v>1.0406882526041308</v>
      </c>
      <c r="R47" s="17"/>
      <c r="S47" s="17"/>
      <c r="T47" s="17"/>
      <c r="U47" s="18" t="str">
        <f t="shared" si="94"/>
        <v xml:space="preserve"> </v>
      </c>
      <c r="V47" s="18" t="str">
        <f t="shared" si="117"/>
        <v xml:space="preserve"> </v>
      </c>
      <c r="W47" s="17"/>
      <c r="X47" s="17"/>
      <c r="Y47" s="64"/>
      <c r="Z47" s="18" t="str">
        <f t="shared" si="95"/>
        <v xml:space="preserve"> </v>
      </c>
      <c r="AA47" s="18" t="str">
        <f t="shared" si="118"/>
        <v xml:space="preserve"> </v>
      </c>
      <c r="AB47" s="17"/>
      <c r="AC47" s="17"/>
      <c r="AD47" s="17"/>
      <c r="AE47" s="18" t="str">
        <f t="shared" si="96"/>
        <v xml:space="preserve"> </v>
      </c>
      <c r="AF47" s="18" t="str">
        <f t="shared" si="119"/>
        <v xml:space="preserve"> </v>
      </c>
      <c r="AG47" s="17">
        <v>90000</v>
      </c>
      <c r="AH47" s="17">
        <v>79976.509999999995</v>
      </c>
      <c r="AI47" s="17">
        <v>12230.25</v>
      </c>
      <c r="AJ47" s="18">
        <f t="shared" si="97"/>
        <v>0.88862788888888888</v>
      </c>
      <c r="AK47" s="18" t="str">
        <f t="shared" si="120"/>
        <v>св.200</v>
      </c>
      <c r="AL47" s="17">
        <v>315540</v>
      </c>
      <c r="AM47" s="17">
        <v>61272.89</v>
      </c>
      <c r="AN47" s="17">
        <v>8890.84</v>
      </c>
      <c r="AO47" s="18">
        <f t="shared" si="98"/>
        <v>0.19418422387019077</v>
      </c>
      <c r="AP47" s="18" t="str">
        <f t="shared" si="121"/>
        <v>св.200</v>
      </c>
      <c r="AQ47" s="17">
        <v>1000</v>
      </c>
      <c r="AR47" s="17"/>
      <c r="AS47" s="17"/>
      <c r="AT47" s="18" t="str">
        <f t="shared" si="99"/>
        <v xml:space="preserve"> </v>
      </c>
      <c r="AU47" s="18" t="str">
        <f t="shared" si="122"/>
        <v xml:space="preserve"> </v>
      </c>
      <c r="AV47" s="17">
        <f t="shared" si="231"/>
        <v>100000</v>
      </c>
      <c r="AW47" s="17">
        <f t="shared" si="232"/>
        <v>36900</v>
      </c>
      <c r="AX47" s="17">
        <v>24500</v>
      </c>
      <c r="AY47" s="18">
        <f t="shared" si="100"/>
        <v>0.36899999999999999</v>
      </c>
      <c r="AZ47" s="18">
        <f t="shared" si="123"/>
        <v>1.5061224489795919</v>
      </c>
      <c r="BA47" s="17"/>
      <c r="BB47" s="17"/>
      <c r="BC47" s="17"/>
      <c r="BD47" s="18" t="str">
        <f t="shared" si="101"/>
        <v xml:space="preserve"> </v>
      </c>
      <c r="BE47" s="18" t="str">
        <f t="shared" si="124"/>
        <v xml:space="preserve"> </v>
      </c>
      <c r="BF47" s="17"/>
      <c r="BG47" s="17"/>
      <c r="BH47" s="17"/>
      <c r="BI47" s="18" t="str">
        <f t="shared" si="102"/>
        <v xml:space="preserve"> </v>
      </c>
      <c r="BJ47" s="18" t="str">
        <f t="shared" si="125"/>
        <v xml:space="preserve"> </v>
      </c>
      <c r="BK47" s="17"/>
      <c r="BL47" s="17"/>
      <c r="BM47" s="17"/>
      <c r="BN47" s="18" t="str">
        <f t="shared" si="103"/>
        <v xml:space="preserve"> </v>
      </c>
      <c r="BO47" s="18" t="str">
        <f t="shared" si="126"/>
        <v xml:space="preserve"> </v>
      </c>
      <c r="BP47" s="17"/>
      <c r="BQ47" s="17"/>
      <c r="BR47" s="17"/>
      <c r="BS47" s="18" t="str">
        <f t="shared" si="104"/>
        <v xml:space="preserve"> </v>
      </c>
      <c r="BT47" s="18" t="str">
        <f t="shared" si="127"/>
        <v xml:space="preserve"> </v>
      </c>
      <c r="BU47" s="17"/>
      <c r="BV47" s="17"/>
      <c r="BW47" s="17"/>
      <c r="BX47" s="18" t="str">
        <f t="shared" si="105"/>
        <v xml:space="preserve"> </v>
      </c>
      <c r="BY47" s="18" t="str">
        <f t="shared" si="128"/>
        <v xml:space="preserve"> </v>
      </c>
      <c r="BZ47" s="17">
        <v>70000</v>
      </c>
      <c r="CA47" s="17">
        <v>36900</v>
      </c>
      <c r="CB47" s="17">
        <v>24500</v>
      </c>
      <c r="CC47" s="18">
        <f t="shared" si="106"/>
        <v>0.52714285714285714</v>
      </c>
      <c r="CD47" s="18">
        <f t="shared" si="129"/>
        <v>1.5061224489795919</v>
      </c>
      <c r="CE47" s="17"/>
      <c r="CF47" s="17"/>
      <c r="CG47" s="17"/>
      <c r="CH47" s="18" t="str">
        <f t="shared" si="107"/>
        <v xml:space="preserve"> </v>
      </c>
      <c r="CI47" s="18" t="str">
        <f t="shared" si="130"/>
        <v xml:space="preserve"> </v>
      </c>
      <c r="CJ47" s="17">
        <f t="shared" si="233"/>
        <v>0</v>
      </c>
      <c r="CK47" s="17">
        <f t="shared" si="234"/>
        <v>0</v>
      </c>
      <c r="CL47" s="17"/>
      <c r="CM47" s="18" t="str">
        <f t="shared" si="108"/>
        <v xml:space="preserve"> </v>
      </c>
      <c r="CN47" s="18" t="str">
        <f t="shared" si="131"/>
        <v xml:space="preserve"> </v>
      </c>
      <c r="CO47" s="17"/>
      <c r="CP47" s="17"/>
      <c r="CQ47" s="17"/>
      <c r="CR47" s="18" t="str">
        <f t="shared" si="109"/>
        <v xml:space="preserve"> </v>
      </c>
      <c r="CS47" s="18" t="str">
        <f t="shared" si="132"/>
        <v xml:space="preserve"> </v>
      </c>
      <c r="CT47" s="17"/>
      <c r="CU47" s="17"/>
      <c r="CV47" s="17"/>
      <c r="CW47" s="18" t="str">
        <f t="shared" si="133"/>
        <v xml:space="preserve"> </v>
      </c>
      <c r="CX47" s="18" t="str">
        <f t="shared" si="134"/>
        <v xml:space="preserve"> </v>
      </c>
      <c r="CY47" s="17"/>
      <c r="CZ47" s="17"/>
      <c r="DA47" s="17"/>
      <c r="DB47" s="18" t="str">
        <f t="shared" si="110"/>
        <v xml:space="preserve"> </v>
      </c>
      <c r="DC47" s="18" t="str">
        <f t="shared" si="135"/>
        <v xml:space="preserve"> </v>
      </c>
      <c r="DD47" s="17"/>
      <c r="DE47" s="17"/>
      <c r="DF47" s="17"/>
      <c r="DG47" s="18" t="str">
        <f t="shared" si="111"/>
        <v xml:space="preserve"> </v>
      </c>
      <c r="DH47" s="18" t="str">
        <f t="shared" si="136"/>
        <v xml:space="preserve"> </v>
      </c>
      <c r="DI47" s="17"/>
      <c r="DJ47" s="17"/>
      <c r="DK47" s="17"/>
      <c r="DL47" s="18" t="str">
        <f t="shared" si="112"/>
        <v xml:space="preserve"> </v>
      </c>
      <c r="DM47" s="18" t="str">
        <f t="shared" si="137"/>
        <v xml:space="preserve"> </v>
      </c>
      <c r="DN47" s="17"/>
      <c r="DO47" s="17"/>
      <c r="DP47" s="18" t="str">
        <f t="shared" si="216"/>
        <v xml:space="preserve"> </v>
      </c>
      <c r="DQ47" s="17"/>
      <c r="DR47" s="17"/>
      <c r="DS47" s="17"/>
      <c r="DT47" s="18" t="str">
        <f t="shared" si="138"/>
        <v xml:space="preserve"> </v>
      </c>
      <c r="DU47" s="18" t="str">
        <f t="shared" si="139"/>
        <v xml:space="preserve"> </v>
      </c>
      <c r="DV47" s="17">
        <v>30000</v>
      </c>
      <c r="DW47" s="17"/>
      <c r="DX47" s="17"/>
      <c r="DY47" s="18" t="str">
        <f t="shared" si="113"/>
        <v xml:space="preserve"> </v>
      </c>
      <c r="DZ47" s="18" t="str">
        <f t="shared" si="140"/>
        <v xml:space="preserve"> </v>
      </c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</row>
    <row r="48" spans="1:149" s="12" customFormat="1" ht="15.75" x14ac:dyDescent="0.25">
      <c r="A48" s="11"/>
      <c r="B48" s="4" t="s">
        <v>127</v>
      </c>
      <c r="C48" s="34">
        <f>SUM(C49:C55)</f>
        <v>146476988.71000001</v>
      </c>
      <c r="D48" s="34">
        <f>SUM(D49:D55)</f>
        <v>32093572.43</v>
      </c>
      <c r="E48" s="34">
        <v>33291646.57</v>
      </c>
      <c r="F48" s="16">
        <f>IF(D48&lt;=0," ",IF(D48/C48*100&gt;200,"СВ.200",D48/C48))</f>
        <v>0.21910316912330793</v>
      </c>
      <c r="G48" s="16">
        <f t="shared" si="217"/>
        <v>0.96401277006588137</v>
      </c>
      <c r="H48" s="34">
        <f>SUM(H49:H55)</f>
        <v>128281234</v>
      </c>
      <c r="I48" s="34">
        <f>SUM(I49:I55)</f>
        <v>29964984.469999999</v>
      </c>
      <c r="J48" s="34">
        <v>26522000.399999995</v>
      </c>
      <c r="K48" s="16">
        <f t="shared" si="218"/>
        <v>0.23358821501514399</v>
      </c>
      <c r="L48" s="16">
        <f t="shared" si="145"/>
        <v>1.1298161533094617</v>
      </c>
      <c r="M48" s="34">
        <f>SUM(M49:M55)</f>
        <v>109863034</v>
      </c>
      <c r="N48" s="34">
        <f>SUM(N49:N55)</f>
        <v>23302379.020000003</v>
      </c>
      <c r="O48" s="34">
        <v>19591505.689999998</v>
      </c>
      <c r="P48" s="16">
        <f t="shared" si="93"/>
        <v>0.212103909491522</v>
      </c>
      <c r="Q48" s="16">
        <f t="shared" si="116"/>
        <v>1.1894123600665429</v>
      </c>
      <c r="R48" s="34">
        <f>SUM(R49:R55)</f>
        <v>2692300</v>
      </c>
      <c r="S48" s="34">
        <f>SUM(S49:S55)</f>
        <v>646864.31000000006</v>
      </c>
      <c r="T48" s="34">
        <v>615548.41</v>
      </c>
      <c r="U48" s="16">
        <f t="shared" si="94"/>
        <v>0.24026457304163729</v>
      </c>
      <c r="V48" s="16">
        <f t="shared" si="117"/>
        <v>1.050874796346237</v>
      </c>
      <c r="W48" s="34">
        <f>SUM(W49:W55)</f>
        <v>0</v>
      </c>
      <c r="X48" s="34">
        <f>SUM(X49:X55)</f>
        <v>0</v>
      </c>
      <c r="Y48" s="16"/>
      <c r="Z48" s="16" t="str">
        <f t="shared" si="95"/>
        <v xml:space="preserve"> </v>
      </c>
      <c r="AA48" s="16" t="str">
        <f t="shared" si="118"/>
        <v xml:space="preserve"> </v>
      </c>
      <c r="AB48" s="34">
        <f>SUM(AB49:AB55)</f>
        <v>1485900</v>
      </c>
      <c r="AC48" s="34">
        <f>SUM(AC49:AC55)</f>
        <v>3313925.38</v>
      </c>
      <c r="AD48" s="34">
        <v>4747796.0999999996</v>
      </c>
      <c r="AE48" s="16" t="str">
        <f t="shared" si="96"/>
        <v>СВ.200</v>
      </c>
      <c r="AF48" s="16">
        <f t="shared" si="119"/>
        <v>0.69799235481068789</v>
      </c>
      <c r="AG48" s="34">
        <f>SUM(AG49:AG55)</f>
        <v>2207000</v>
      </c>
      <c r="AH48" s="34">
        <f>SUM(AH49:AH55)</f>
        <v>163693.69</v>
      </c>
      <c r="AI48" s="34">
        <v>150397.13</v>
      </c>
      <c r="AJ48" s="16">
        <f t="shared" si="97"/>
        <v>7.417022655188038E-2</v>
      </c>
      <c r="AK48" s="16">
        <f t="shared" si="120"/>
        <v>1.0884096657961491</v>
      </c>
      <c r="AL48" s="34">
        <f>SUM(AL49:AL55)</f>
        <v>12025000</v>
      </c>
      <c r="AM48" s="34">
        <f>SUM(AM49:AM55)</f>
        <v>2536722.0699999998</v>
      </c>
      <c r="AN48" s="34">
        <v>1414053.0699999998</v>
      </c>
      <c r="AO48" s="16">
        <f t="shared" si="98"/>
        <v>0.21095401829521829</v>
      </c>
      <c r="AP48" s="16">
        <f t="shared" si="121"/>
        <v>1.7939369630589608</v>
      </c>
      <c r="AQ48" s="34">
        <f>SUM(AQ49:AQ55)</f>
        <v>8000</v>
      </c>
      <c r="AR48" s="34">
        <f>SUM(AR49:AR55)</f>
        <v>1400</v>
      </c>
      <c r="AS48" s="34">
        <v>2700</v>
      </c>
      <c r="AT48" s="16">
        <f t="shared" si="99"/>
        <v>0.17499999999999999</v>
      </c>
      <c r="AU48" s="16">
        <f t="shared" si="122"/>
        <v>0.51851851851851849</v>
      </c>
      <c r="AV48" s="34">
        <f>SUM(AV49:AV55)</f>
        <v>18195754.710000001</v>
      </c>
      <c r="AW48" s="34">
        <f>SUM(AW49:AW55)</f>
        <v>2128587.9600000004</v>
      </c>
      <c r="AX48" s="34">
        <v>6769646.1699999999</v>
      </c>
      <c r="AY48" s="16">
        <f t="shared" si="100"/>
        <v>0.11698266952511585</v>
      </c>
      <c r="AZ48" s="16">
        <f t="shared" si="123"/>
        <v>0.31443119869882363</v>
      </c>
      <c r="BA48" s="34">
        <f>SUM(BA49:BA55)</f>
        <v>600000</v>
      </c>
      <c r="BB48" s="34">
        <f>SUM(BB49:BB55)</f>
        <v>-32108.83</v>
      </c>
      <c r="BC48" s="34">
        <v>6738.09</v>
      </c>
      <c r="BD48" s="16" t="str">
        <f t="shared" si="101"/>
        <v xml:space="preserve"> </v>
      </c>
      <c r="BE48" s="16">
        <f t="shared" si="124"/>
        <v>-4.7652717609886484</v>
      </c>
      <c r="BF48" s="34">
        <f>SUM(BF49:BF55)</f>
        <v>14640205.800000001</v>
      </c>
      <c r="BG48" s="34">
        <f>SUM(BG49:BG55)</f>
        <v>3688.89</v>
      </c>
      <c r="BH48" s="34">
        <v>6291190.0199999996</v>
      </c>
      <c r="BI48" s="16">
        <f t="shared" si="102"/>
        <v>2.5196981862099234E-4</v>
      </c>
      <c r="BJ48" s="16">
        <f t="shared" si="125"/>
        <v>5.8635806393907012E-4</v>
      </c>
      <c r="BK48" s="34">
        <f>SUM(BK49:BK55)</f>
        <v>67865</v>
      </c>
      <c r="BL48" s="34">
        <f>SUM(BL49:BL55)</f>
        <v>16200</v>
      </c>
      <c r="BM48" s="34">
        <v>17612.330000000002</v>
      </c>
      <c r="BN48" s="16">
        <f t="shared" si="103"/>
        <v>0.2387092020923893</v>
      </c>
      <c r="BO48" s="16">
        <f t="shared" si="126"/>
        <v>0.91981015572613045</v>
      </c>
      <c r="BP48" s="34">
        <f>SUM(BP49:BP55)</f>
        <v>122947.5</v>
      </c>
      <c r="BQ48" s="34">
        <f>SUM(BQ49:BQ55)</f>
        <v>10151.83</v>
      </c>
      <c r="BR48" s="34">
        <v>55647.99</v>
      </c>
      <c r="BS48" s="16">
        <f t="shared" si="104"/>
        <v>8.2570446735395195E-2</v>
      </c>
      <c r="BT48" s="16">
        <f t="shared" si="127"/>
        <v>0.18242941029855705</v>
      </c>
      <c r="BU48" s="34">
        <f>SUM(BU49:BU55)</f>
        <v>986192.57</v>
      </c>
      <c r="BV48" s="34">
        <f>SUM(BV49:BV55)</f>
        <v>268889.24000000005</v>
      </c>
      <c r="BW48" s="34">
        <v>234080.83000000002</v>
      </c>
      <c r="BX48" s="16">
        <f t="shared" si="105"/>
        <v>0.27265388949340802</v>
      </c>
      <c r="BY48" s="16">
        <f t="shared" si="128"/>
        <v>1.1487025229703776</v>
      </c>
      <c r="BZ48" s="34">
        <f>SUM(BZ49:BZ55)</f>
        <v>42000</v>
      </c>
      <c r="CA48" s="34">
        <f>SUM(CA49:CA55)</f>
        <v>1010104.83</v>
      </c>
      <c r="CB48" s="34">
        <v>32387.86</v>
      </c>
      <c r="CC48" s="16" t="str">
        <f t="shared" si="106"/>
        <v>СВ.200</v>
      </c>
      <c r="CD48" s="16" t="str">
        <f t="shared" si="129"/>
        <v>св.200</v>
      </c>
      <c r="CE48" s="34">
        <f>SUM(CE49:CE55)</f>
        <v>157500</v>
      </c>
      <c r="CF48" s="34">
        <f>SUM(CF49:CF55)</f>
        <v>0</v>
      </c>
      <c r="CG48" s="34">
        <v>0</v>
      </c>
      <c r="CH48" s="16" t="str">
        <f t="shared" si="107"/>
        <v xml:space="preserve"> </v>
      </c>
      <c r="CI48" s="16" t="str">
        <f t="shared" si="130"/>
        <v xml:space="preserve"> </v>
      </c>
      <c r="CJ48" s="34">
        <f>SUM(CJ49:CJ55)</f>
        <v>833069.90999999992</v>
      </c>
      <c r="CK48" s="34">
        <f>SUM(CK49:CK55)</f>
        <v>635761.02</v>
      </c>
      <c r="CL48" s="19">
        <v>123567.88</v>
      </c>
      <c r="CM48" s="16">
        <f t="shared" si="108"/>
        <v>0.76315446323106317</v>
      </c>
      <c r="CN48" s="16" t="str">
        <f t="shared" si="131"/>
        <v>св.200</v>
      </c>
      <c r="CO48" s="34">
        <f>SUM(CO49:CO55)</f>
        <v>400000</v>
      </c>
      <c r="CP48" s="34">
        <f>SUM(CP49:CP55)</f>
        <v>164050.31</v>
      </c>
      <c r="CQ48" s="34">
        <v>123567.88</v>
      </c>
      <c r="CR48" s="16">
        <f t="shared" si="109"/>
        <v>0.41012577499999997</v>
      </c>
      <c r="CS48" s="16">
        <f t="shared" si="132"/>
        <v>1.3276128877504412</v>
      </c>
      <c r="CT48" s="34">
        <f>SUM(CT49:CT55)</f>
        <v>433069.91</v>
      </c>
      <c r="CU48" s="34">
        <f>SUM(CU49:CU55)</f>
        <v>471710.70999999996</v>
      </c>
      <c r="CV48" s="34">
        <v>0</v>
      </c>
      <c r="CW48" s="16">
        <f t="shared" si="133"/>
        <v>1.0892253169932771</v>
      </c>
      <c r="CX48" s="16" t="str">
        <f t="shared" si="134"/>
        <v xml:space="preserve"> </v>
      </c>
      <c r="CY48" s="34">
        <f>SUM(CY49:CY55)</f>
        <v>0</v>
      </c>
      <c r="CZ48" s="34">
        <f>SUM(CZ49:CZ55)</f>
        <v>0</v>
      </c>
      <c r="DA48" s="34">
        <v>0</v>
      </c>
      <c r="DB48" s="16" t="str">
        <f t="shared" si="110"/>
        <v xml:space="preserve"> </v>
      </c>
      <c r="DC48" s="16" t="str">
        <f t="shared" si="135"/>
        <v xml:space="preserve"> </v>
      </c>
      <c r="DD48" s="34">
        <f>SUM(DD49:DD55)</f>
        <v>0</v>
      </c>
      <c r="DE48" s="34">
        <f>SUM(DE49:DE55)</f>
        <v>0</v>
      </c>
      <c r="DF48" s="34">
        <v>0</v>
      </c>
      <c r="DG48" s="16" t="str">
        <f t="shared" si="111"/>
        <v xml:space="preserve"> </v>
      </c>
      <c r="DH48" s="16" t="str">
        <f t="shared" si="136"/>
        <v xml:space="preserve"> </v>
      </c>
      <c r="DI48" s="34">
        <f>SUM(DI49:DI55)</f>
        <v>210700.98</v>
      </c>
      <c r="DJ48" s="34">
        <f>SUM(DJ49:DJ55)</f>
        <v>210700.98</v>
      </c>
      <c r="DK48" s="34">
        <v>8421.9699999999993</v>
      </c>
      <c r="DL48" s="16">
        <f t="shared" si="112"/>
        <v>1</v>
      </c>
      <c r="DM48" s="16" t="str">
        <f t="shared" si="137"/>
        <v>св.200</v>
      </c>
      <c r="DN48" s="34">
        <f>SUM(DN49:DN55)</f>
        <v>200</v>
      </c>
      <c r="DO48" s="34">
        <v>-0.8</v>
      </c>
      <c r="DP48" s="16"/>
      <c r="DQ48" s="34">
        <f>SUM(DQ49:DQ55)</f>
        <v>0</v>
      </c>
      <c r="DR48" s="34">
        <f>SUM(DR49:DR55)</f>
        <v>0</v>
      </c>
      <c r="DS48" s="34">
        <v>0</v>
      </c>
      <c r="DT48" s="16" t="str">
        <f t="shared" si="138"/>
        <v xml:space="preserve"> </v>
      </c>
      <c r="DU48" s="16" t="str">
        <f t="shared" si="139"/>
        <v xml:space="preserve"> </v>
      </c>
      <c r="DV48" s="34">
        <f>SUM(DV49:DV55)</f>
        <v>534370.03</v>
      </c>
      <c r="DW48" s="34">
        <f>SUM(DW49:DW55)</f>
        <v>5000</v>
      </c>
      <c r="DX48" s="34">
        <v>0</v>
      </c>
      <c r="DY48" s="16">
        <f t="shared" si="113"/>
        <v>9.3568121700238309E-3</v>
      </c>
      <c r="DZ48" s="16" t="str">
        <f t="shared" si="140"/>
        <v xml:space="preserve"> </v>
      </c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</row>
    <row r="49" spans="1:149" s="10" customFormat="1" ht="15" customHeight="1" outlineLevel="1" x14ac:dyDescent="0.25">
      <c r="A49" s="9">
        <v>37</v>
      </c>
      <c r="B49" s="5" t="s">
        <v>1</v>
      </c>
      <c r="C49" s="17">
        <f t="shared" ref="C49" si="236">H49+AV49</f>
        <v>113029925</v>
      </c>
      <c r="D49" s="17">
        <f t="shared" ref="D49" si="237">I49+AW49</f>
        <v>24917206.77</v>
      </c>
      <c r="E49" s="17">
        <v>19091081.850000001</v>
      </c>
      <c r="F49" s="18">
        <f>IF(D49&lt;=0," ",IF(D49/C49*100&gt;200,"СВ.200",D49/C49))</f>
        <v>0.22044787493223586</v>
      </c>
      <c r="G49" s="18">
        <f t="shared" si="217"/>
        <v>1.3051752103823282</v>
      </c>
      <c r="H49" s="17">
        <f t="shared" ref="H49" si="238">M49+R49+W49+AB49+AG49+AL49+AQ49</f>
        <v>111106400</v>
      </c>
      <c r="I49" s="17">
        <f t="shared" ref="I49" si="239">N49+S49+X49+AC49+AH49+AM49+AR49</f>
        <v>23540251.710000001</v>
      </c>
      <c r="J49" s="17">
        <v>18736949.669999998</v>
      </c>
      <c r="K49" s="18">
        <f t="shared" si="218"/>
        <v>0.2118712487309462</v>
      </c>
      <c r="L49" s="18">
        <f t="shared" si="145"/>
        <v>1.2563545360689441</v>
      </c>
      <c r="M49" s="17">
        <v>104987100</v>
      </c>
      <c r="N49" s="17">
        <v>22347455.100000001</v>
      </c>
      <c r="O49" s="17">
        <v>17285829.809999999</v>
      </c>
      <c r="P49" s="18">
        <f t="shared" si="93"/>
        <v>0.2128590569698563</v>
      </c>
      <c r="Q49" s="18">
        <f t="shared" si="116"/>
        <v>1.2928193407916009</v>
      </c>
      <c r="R49" s="17">
        <v>2692300</v>
      </c>
      <c r="S49" s="17">
        <v>646864.31000000006</v>
      </c>
      <c r="T49" s="17">
        <v>615548.41</v>
      </c>
      <c r="U49" s="18">
        <f t="shared" si="94"/>
        <v>0.24026457304163729</v>
      </c>
      <c r="V49" s="18">
        <f t="shared" si="117"/>
        <v>1.050874796346237</v>
      </c>
      <c r="W49" s="17"/>
      <c r="X49" s="17"/>
      <c r="Y49" s="64"/>
      <c r="Z49" s="18" t="str">
        <f t="shared" si="95"/>
        <v xml:space="preserve"> </v>
      </c>
      <c r="AA49" s="18" t="str">
        <f t="shared" si="118"/>
        <v xml:space="preserve"> </v>
      </c>
      <c r="AB49" s="17">
        <v>5000</v>
      </c>
      <c r="AC49" s="17"/>
      <c r="AD49" s="17"/>
      <c r="AE49" s="18" t="str">
        <f t="shared" si="96"/>
        <v xml:space="preserve"> </v>
      </c>
      <c r="AF49" s="18" t="str">
        <f t="shared" si="119"/>
        <v xml:space="preserve"> </v>
      </c>
      <c r="AG49" s="17">
        <v>1349000</v>
      </c>
      <c r="AH49" s="17">
        <v>132320.79</v>
      </c>
      <c r="AI49" s="17">
        <v>93745.5</v>
      </c>
      <c r="AJ49" s="18">
        <f t="shared" si="97"/>
        <v>9.8088057820607866E-2</v>
      </c>
      <c r="AK49" s="18">
        <f t="shared" si="120"/>
        <v>1.411489511496552</v>
      </c>
      <c r="AL49" s="17">
        <v>2073000</v>
      </c>
      <c r="AM49" s="17">
        <v>413611.51</v>
      </c>
      <c r="AN49" s="17">
        <v>741825.95</v>
      </c>
      <c r="AO49" s="18">
        <f t="shared" si="98"/>
        <v>0.19952315967197298</v>
      </c>
      <c r="AP49" s="18">
        <f t="shared" si="121"/>
        <v>0.55755869688840087</v>
      </c>
      <c r="AQ49" s="17"/>
      <c r="AR49" s="17"/>
      <c r="AS49" s="17"/>
      <c r="AT49" s="18" t="str">
        <f t="shared" si="99"/>
        <v xml:space="preserve"> </v>
      </c>
      <c r="AU49" s="18" t="str">
        <f t="shared" si="122"/>
        <v xml:space="preserve"> </v>
      </c>
      <c r="AV49" s="17">
        <f>BA49+BF49+BK49+BP49+BU49+BZ49+CE49+CJ49+CY49+DD49+DI49+DQ49+DV49</f>
        <v>1923525</v>
      </c>
      <c r="AW49" s="17">
        <f t="shared" ref="AW49" si="240">BB49+BG49+BL49+BQ49+BV49+CA49+CF49+CK49+CZ49+DE49+DJ49+DN49+DR49+DW49</f>
        <v>1376955.06</v>
      </c>
      <c r="AX49" s="17">
        <v>354132.18</v>
      </c>
      <c r="AY49" s="18">
        <f t="shared" si="100"/>
        <v>0.71584983818770231</v>
      </c>
      <c r="AZ49" s="18" t="str">
        <f t="shared" si="123"/>
        <v>св.200</v>
      </c>
      <c r="BA49" s="17">
        <v>600000</v>
      </c>
      <c r="BB49" s="17">
        <v>-32108.83</v>
      </c>
      <c r="BC49" s="17">
        <v>6738.09</v>
      </c>
      <c r="BD49" s="18" t="str">
        <f t="shared" si="101"/>
        <v xml:space="preserve"> </v>
      </c>
      <c r="BE49" s="18">
        <f t="shared" si="124"/>
        <v>-4.7652717609886484</v>
      </c>
      <c r="BF49" s="17"/>
      <c r="BG49" s="17"/>
      <c r="BH49" s="17"/>
      <c r="BI49" s="18" t="str">
        <f t="shared" si="102"/>
        <v xml:space="preserve"> </v>
      </c>
      <c r="BJ49" s="18" t="str">
        <f t="shared" si="125"/>
        <v xml:space="preserve"> </v>
      </c>
      <c r="BK49" s="17">
        <v>67865</v>
      </c>
      <c r="BL49" s="17">
        <v>16200</v>
      </c>
      <c r="BM49" s="17">
        <v>17612.330000000002</v>
      </c>
      <c r="BN49" s="18">
        <f t="shared" si="103"/>
        <v>0.2387092020923893</v>
      </c>
      <c r="BO49" s="18">
        <f t="shared" si="126"/>
        <v>0.91981015572613045</v>
      </c>
      <c r="BP49" s="17"/>
      <c r="BQ49" s="17">
        <v>296.83</v>
      </c>
      <c r="BR49" s="17"/>
      <c r="BS49" s="18"/>
      <c r="BT49" s="18" t="str">
        <f t="shared" si="127"/>
        <v xml:space="preserve"> </v>
      </c>
      <c r="BU49" s="17">
        <v>751260</v>
      </c>
      <c r="BV49" s="17">
        <v>224411.92</v>
      </c>
      <c r="BW49" s="17">
        <v>185832.5</v>
      </c>
      <c r="BX49" s="18">
        <f t="shared" si="105"/>
        <v>0.29871405372307858</v>
      </c>
      <c r="BY49" s="18">
        <f t="shared" si="128"/>
        <v>1.2076031910456999</v>
      </c>
      <c r="BZ49" s="17"/>
      <c r="CA49" s="17">
        <v>1004104.83</v>
      </c>
      <c r="CB49" s="17">
        <v>11960.21</v>
      </c>
      <c r="CC49" s="18"/>
      <c r="CD49" s="18" t="str">
        <f t="shared" si="129"/>
        <v>св.200</v>
      </c>
      <c r="CE49" s="17"/>
      <c r="CF49" s="17"/>
      <c r="CG49" s="17"/>
      <c r="CH49" s="18" t="str">
        <f t="shared" si="107"/>
        <v xml:space="preserve"> </v>
      </c>
      <c r="CI49" s="18" t="str">
        <f t="shared" si="130"/>
        <v xml:space="preserve"> </v>
      </c>
      <c r="CJ49" s="17">
        <f t="shared" ref="CJ49" si="241">CO49+CT49</f>
        <v>400000</v>
      </c>
      <c r="CK49" s="17">
        <f t="shared" ref="CK49" si="242">CP49+CU49</f>
        <v>164050.31</v>
      </c>
      <c r="CL49" s="17">
        <v>123567.88</v>
      </c>
      <c r="CM49" s="18">
        <f t="shared" si="108"/>
        <v>0.41012577499999997</v>
      </c>
      <c r="CN49" s="18">
        <f t="shared" si="131"/>
        <v>1.3276128877504412</v>
      </c>
      <c r="CO49" s="17">
        <v>400000</v>
      </c>
      <c r="CP49" s="17">
        <v>164050.31</v>
      </c>
      <c r="CQ49" s="17">
        <v>123567.88</v>
      </c>
      <c r="CR49" s="18">
        <f t="shared" si="109"/>
        <v>0.41012577499999997</v>
      </c>
      <c r="CS49" s="18">
        <f t="shared" si="132"/>
        <v>1.3276128877504412</v>
      </c>
      <c r="CT49" s="17"/>
      <c r="CU49" s="17"/>
      <c r="CV49" s="17"/>
      <c r="CW49" s="18" t="str">
        <f t="shared" si="133"/>
        <v xml:space="preserve"> </v>
      </c>
      <c r="CX49" s="18" t="str">
        <f t="shared" si="134"/>
        <v xml:space="preserve"> </v>
      </c>
      <c r="CY49" s="17"/>
      <c r="CZ49" s="17"/>
      <c r="DA49" s="17"/>
      <c r="DB49" s="18" t="str">
        <f t="shared" si="110"/>
        <v xml:space="preserve"> </v>
      </c>
      <c r="DC49" s="18" t="str">
        <f t="shared" si="135"/>
        <v xml:space="preserve"> </v>
      </c>
      <c r="DD49" s="17"/>
      <c r="DE49" s="17"/>
      <c r="DF49" s="17"/>
      <c r="DG49" s="18" t="str">
        <f t="shared" si="111"/>
        <v xml:space="preserve"> </v>
      </c>
      <c r="DH49" s="18" t="str">
        <f t="shared" si="136"/>
        <v xml:space="preserve"> </v>
      </c>
      <c r="DI49" s="17"/>
      <c r="DJ49" s="17"/>
      <c r="DK49" s="17">
        <v>8421.9699999999993</v>
      </c>
      <c r="DL49" s="18" t="str">
        <f t="shared" si="112"/>
        <v xml:space="preserve"> </v>
      </c>
      <c r="DM49" s="18">
        <f t="shared" si="137"/>
        <v>0</v>
      </c>
      <c r="DN49" s="17"/>
      <c r="DO49" s="17">
        <v>-0.8</v>
      </c>
      <c r="DP49" s="18" t="str">
        <f t="shared" si="216"/>
        <v xml:space="preserve"> </v>
      </c>
      <c r="DQ49" s="17"/>
      <c r="DR49" s="17"/>
      <c r="DS49" s="17"/>
      <c r="DT49" s="18" t="str">
        <f t="shared" si="138"/>
        <v xml:space="preserve"> </v>
      </c>
      <c r="DU49" s="18" t="str">
        <f t="shared" si="139"/>
        <v xml:space="preserve"> </v>
      </c>
      <c r="DV49" s="17">
        <v>104400</v>
      </c>
      <c r="DW49" s="17"/>
      <c r="DX49" s="17"/>
      <c r="DY49" s="18" t="str">
        <f t="shared" si="113"/>
        <v xml:space="preserve"> </v>
      </c>
      <c r="DZ49" s="18" t="str">
        <f t="shared" si="140"/>
        <v xml:space="preserve"> </v>
      </c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</row>
    <row r="50" spans="1:149" s="10" customFormat="1" ht="15.75" customHeight="1" outlineLevel="1" x14ac:dyDescent="0.25">
      <c r="A50" s="9">
        <f>A49+1</f>
        <v>38</v>
      </c>
      <c r="B50" s="5" t="s">
        <v>71</v>
      </c>
      <c r="C50" s="17">
        <f t="shared" ref="C50:C55" si="243">H50+AV50</f>
        <v>14377453.400000002</v>
      </c>
      <c r="D50" s="17">
        <f t="shared" ref="D50:D55" si="244">I50+AW50</f>
        <v>747473.31</v>
      </c>
      <c r="E50" s="17">
        <v>6392117.4900000002</v>
      </c>
      <c r="F50" s="18">
        <f>IF(D50&lt;=0," ",IF(D50/C50*100&gt;200,"СВ.200",D50/C50))</f>
        <v>5.1989270227785954E-2</v>
      </c>
      <c r="G50" s="18">
        <f t="shared" si="217"/>
        <v>0.11693672889607666</v>
      </c>
      <c r="H50" s="17">
        <f t="shared" ref="H50:H55" si="245">M50+R50+W50+AB50+AG50+AL50+AQ50</f>
        <v>675350</v>
      </c>
      <c r="I50" s="17">
        <f t="shared" ref="I50:I55" si="246">N50+S50+X50+AC50+AH50+AM50+AR50</f>
        <v>99976.15</v>
      </c>
      <c r="J50" s="17">
        <v>136179.54</v>
      </c>
      <c r="K50" s="18">
        <f t="shared" si="218"/>
        <v>0.14803605537869252</v>
      </c>
      <c r="L50" s="18">
        <f t="shared" si="145"/>
        <v>0.73414956461154146</v>
      </c>
      <c r="M50" s="17">
        <v>130350</v>
      </c>
      <c r="N50" s="17">
        <v>28944.26</v>
      </c>
      <c r="O50" s="17">
        <v>19717.23</v>
      </c>
      <c r="P50" s="18">
        <f t="shared" si="93"/>
        <v>0.22205032604526273</v>
      </c>
      <c r="Q50" s="18">
        <f t="shared" si="116"/>
        <v>1.4679678636400753</v>
      </c>
      <c r="R50" s="17"/>
      <c r="S50" s="17"/>
      <c r="T50" s="17"/>
      <c r="U50" s="18" t="str">
        <f t="shared" si="94"/>
        <v xml:space="preserve"> </v>
      </c>
      <c r="V50" s="18" t="str">
        <f t="shared" si="117"/>
        <v xml:space="preserve"> </v>
      </c>
      <c r="W50" s="17"/>
      <c r="X50" s="17"/>
      <c r="Y50" s="64"/>
      <c r="Z50" s="18" t="str">
        <f t="shared" si="95"/>
        <v xml:space="preserve"> </v>
      </c>
      <c r="AA50" s="18" t="str">
        <f t="shared" si="118"/>
        <v xml:space="preserve"> </v>
      </c>
      <c r="AB50" s="17"/>
      <c r="AC50" s="17"/>
      <c r="AD50" s="17"/>
      <c r="AE50" s="18" t="str">
        <f t="shared" si="96"/>
        <v xml:space="preserve"> </v>
      </c>
      <c r="AF50" s="18" t="str">
        <f t="shared" si="119"/>
        <v xml:space="preserve"> </v>
      </c>
      <c r="AG50" s="17">
        <v>118000</v>
      </c>
      <c r="AH50" s="17">
        <v>1044.53</v>
      </c>
      <c r="AI50" s="17">
        <v>3881.93</v>
      </c>
      <c r="AJ50" s="18">
        <f t="shared" si="97"/>
        <v>8.8519491525423724E-3</v>
      </c>
      <c r="AK50" s="18">
        <f t="shared" si="120"/>
        <v>0.26907491891919744</v>
      </c>
      <c r="AL50" s="17">
        <v>426000</v>
      </c>
      <c r="AM50" s="17">
        <v>69987.360000000001</v>
      </c>
      <c r="AN50" s="17">
        <v>111580.38</v>
      </c>
      <c r="AO50" s="18">
        <f t="shared" si="98"/>
        <v>0.16428957746478873</v>
      </c>
      <c r="AP50" s="18">
        <f t="shared" si="121"/>
        <v>0.62723715405880498</v>
      </c>
      <c r="AQ50" s="17">
        <v>1000</v>
      </c>
      <c r="AR50" s="17"/>
      <c r="AS50" s="17">
        <v>1000</v>
      </c>
      <c r="AT50" s="18" t="str">
        <f t="shared" si="99"/>
        <v xml:space="preserve"> </v>
      </c>
      <c r="AU50" s="18">
        <f t="shared" si="122"/>
        <v>0</v>
      </c>
      <c r="AV50" s="17">
        <f t="shared" ref="AV50:AV55" si="247">BA50+BF50+BK50+BP50+BU50+BZ50+CE50+CJ50+CY50+DD50+DI50+DQ50+DV50</f>
        <v>13702103.400000002</v>
      </c>
      <c r="AW50" s="17">
        <f t="shared" ref="AW50:AW55" si="248">BB50+BG50+BL50+BQ50+BV50+CA50+CF50+CK50+CZ50+DE50+DJ50+DN50+DR50+DW50</f>
        <v>647497.16</v>
      </c>
      <c r="AX50" s="17">
        <v>6255937.9500000002</v>
      </c>
      <c r="AY50" s="18">
        <f t="shared" si="100"/>
        <v>4.7255311180909636E-2</v>
      </c>
      <c r="AZ50" s="18">
        <f t="shared" si="123"/>
        <v>0.10350121199651605</v>
      </c>
      <c r="BA50" s="17"/>
      <c r="BB50" s="17"/>
      <c r="BC50" s="17"/>
      <c r="BD50" s="18" t="str">
        <f t="shared" si="101"/>
        <v xml:space="preserve"> </v>
      </c>
      <c r="BE50" s="18" t="str">
        <f t="shared" si="124"/>
        <v xml:space="preserve"> </v>
      </c>
      <c r="BF50" s="17">
        <v>12954126.300000001</v>
      </c>
      <c r="BG50" s="17">
        <v>3526.27</v>
      </c>
      <c r="BH50" s="17">
        <v>6255937.9500000002</v>
      </c>
      <c r="BI50" s="18">
        <f t="shared" si="102"/>
        <v>2.7221210588320414E-4</v>
      </c>
      <c r="BJ50" s="18">
        <f t="shared" si="125"/>
        <v>5.6366767512455902E-4</v>
      </c>
      <c r="BK50" s="17"/>
      <c r="BL50" s="17"/>
      <c r="BM50" s="17"/>
      <c r="BN50" s="18" t="str">
        <f t="shared" si="103"/>
        <v xml:space="preserve"> </v>
      </c>
      <c r="BO50" s="18" t="str">
        <f t="shared" si="126"/>
        <v xml:space="preserve"> </v>
      </c>
      <c r="BP50" s="17"/>
      <c r="BQ50" s="17"/>
      <c r="BR50" s="17"/>
      <c r="BS50" s="18" t="str">
        <f t="shared" si="104"/>
        <v xml:space="preserve"> </v>
      </c>
      <c r="BT50" s="18" t="str">
        <f t="shared" si="127"/>
        <v xml:space="preserve"> </v>
      </c>
      <c r="BU50" s="17"/>
      <c r="BV50" s="17"/>
      <c r="BW50" s="17"/>
      <c r="BX50" s="18" t="str">
        <f t="shared" si="105"/>
        <v xml:space="preserve"> </v>
      </c>
      <c r="BY50" s="18" t="str">
        <f t="shared" si="128"/>
        <v xml:space="preserve"> </v>
      </c>
      <c r="BZ50" s="17"/>
      <c r="CA50" s="17"/>
      <c r="CB50" s="17"/>
      <c r="CC50" s="18" t="str">
        <f t="shared" si="106"/>
        <v xml:space="preserve"> </v>
      </c>
      <c r="CD50" s="18" t="str">
        <f t="shared" si="129"/>
        <v xml:space="preserve"> </v>
      </c>
      <c r="CE50" s="17"/>
      <c r="CF50" s="17"/>
      <c r="CG50" s="17"/>
      <c r="CH50" s="18" t="str">
        <f t="shared" si="107"/>
        <v xml:space="preserve"> </v>
      </c>
      <c r="CI50" s="18" t="str">
        <f t="shared" si="130"/>
        <v xml:space="preserve"> </v>
      </c>
      <c r="CJ50" s="17">
        <f t="shared" ref="CJ50:CJ55" si="249">CO50+CT50</f>
        <v>433069.91</v>
      </c>
      <c r="CK50" s="17">
        <f t="shared" ref="CK50:CK55" si="250">CP50+CU50</f>
        <v>433069.91</v>
      </c>
      <c r="CL50" s="17"/>
      <c r="CM50" s="18">
        <f t="shared" si="108"/>
        <v>1</v>
      </c>
      <c r="CN50" s="18" t="str">
        <f t="shared" si="131"/>
        <v xml:space="preserve"> </v>
      </c>
      <c r="CO50" s="17"/>
      <c r="CP50" s="17"/>
      <c r="CQ50" s="17"/>
      <c r="CR50" s="18" t="str">
        <f t="shared" si="109"/>
        <v xml:space="preserve"> </v>
      </c>
      <c r="CS50" s="18" t="str">
        <f t="shared" si="132"/>
        <v xml:space="preserve"> </v>
      </c>
      <c r="CT50" s="17">
        <v>433069.91</v>
      </c>
      <c r="CU50" s="17">
        <v>433069.91</v>
      </c>
      <c r="CV50" s="17"/>
      <c r="CW50" s="18">
        <f t="shared" si="133"/>
        <v>1</v>
      </c>
      <c r="CX50" s="18" t="str">
        <f t="shared" si="134"/>
        <v xml:space="preserve"> </v>
      </c>
      <c r="CY50" s="17"/>
      <c r="CZ50" s="17"/>
      <c r="DA50" s="17"/>
      <c r="DB50" s="18" t="str">
        <f t="shared" si="110"/>
        <v xml:space="preserve"> </v>
      </c>
      <c r="DC50" s="18" t="str">
        <f t="shared" si="135"/>
        <v xml:space="preserve"> </v>
      </c>
      <c r="DD50" s="17"/>
      <c r="DE50" s="17"/>
      <c r="DF50" s="17"/>
      <c r="DG50" s="18" t="str">
        <f t="shared" si="111"/>
        <v xml:space="preserve"> </v>
      </c>
      <c r="DH50" s="18" t="str">
        <f t="shared" si="136"/>
        <v xml:space="preserve"> </v>
      </c>
      <c r="DI50" s="17">
        <v>210700.98</v>
      </c>
      <c r="DJ50" s="17">
        <v>210700.98</v>
      </c>
      <c r="DK50" s="17"/>
      <c r="DL50" s="18">
        <f t="shared" si="112"/>
        <v>1</v>
      </c>
      <c r="DM50" s="18" t="str">
        <f t="shared" si="137"/>
        <v xml:space="preserve"> </v>
      </c>
      <c r="DN50" s="17">
        <v>200</v>
      </c>
      <c r="DO50" s="17"/>
      <c r="DP50" s="18"/>
      <c r="DQ50" s="17"/>
      <c r="DR50" s="17"/>
      <c r="DS50" s="17"/>
      <c r="DT50" s="18" t="str">
        <f t="shared" si="138"/>
        <v xml:space="preserve"> </v>
      </c>
      <c r="DU50" s="18" t="str">
        <f t="shared" si="139"/>
        <v xml:space="preserve"> </v>
      </c>
      <c r="DV50" s="17">
        <v>104206.21</v>
      </c>
      <c r="DW50" s="17"/>
      <c r="DX50" s="17"/>
      <c r="DY50" s="18" t="str">
        <f t="shared" si="113"/>
        <v xml:space="preserve"> </v>
      </c>
      <c r="DZ50" s="18" t="str">
        <f t="shared" si="140"/>
        <v xml:space="preserve"> </v>
      </c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</row>
    <row r="51" spans="1:149" s="10" customFormat="1" ht="15.75" customHeight="1" outlineLevel="1" x14ac:dyDescent="0.25">
      <c r="A51" s="9">
        <f t="shared" ref="A51:A55" si="251">A50+1</f>
        <v>39</v>
      </c>
      <c r="B51" s="5" t="s">
        <v>82</v>
      </c>
      <c r="C51" s="17">
        <f t="shared" si="243"/>
        <v>2423500</v>
      </c>
      <c r="D51" s="17">
        <f t="shared" si="244"/>
        <v>445423.67</v>
      </c>
      <c r="E51" s="17">
        <v>313894.73</v>
      </c>
      <c r="F51" s="18">
        <f>IF(D51&lt;=0," ",IF(D51/C51*100&gt;200,"СВ.200",D51/C51))</f>
        <v>0.18379355064988653</v>
      </c>
      <c r="G51" s="18">
        <f t="shared" si="217"/>
        <v>1.4190224538016296</v>
      </c>
      <c r="H51" s="17">
        <f t="shared" si="245"/>
        <v>2298500</v>
      </c>
      <c r="I51" s="17">
        <f t="shared" si="246"/>
        <v>436103.67</v>
      </c>
      <c r="J51" s="17">
        <v>273974.18</v>
      </c>
      <c r="K51" s="18">
        <f t="shared" si="218"/>
        <v>0.18973403088971066</v>
      </c>
      <c r="L51" s="18">
        <f t="shared" si="145"/>
        <v>1.5917692316845331</v>
      </c>
      <c r="M51" s="17">
        <v>732000</v>
      </c>
      <c r="N51" s="17">
        <v>103017.85</v>
      </c>
      <c r="O51" s="17">
        <v>99963.75</v>
      </c>
      <c r="P51" s="18">
        <f t="shared" si="93"/>
        <v>0.14073476775956284</v>
      </c>
      <c r="Q51" s="18">
        <f t="shared" si="116"/>
        <v>1.0305520751272337</v>
      </c>
      <c r="R51" s="17"/>
      <c r="S51" s="17"/>
      <c r="T51" s="17"/>
      <c r="U51" s="18" t="str">
        <f t="shared" si="94"/>
        <v xml:space="preserve"> </v>
      </c>
      <c r="V51" s="18" t="str">
        <f t="shared" si="117"/>
        <v xml:space="preserve"> </v>
      </c>
      <c r="W51" s="17"/>
      <c r="X51" s="17"/>
      <c r="Y51" s="64"/>
      <c r="Z51" s="18" t="str">
        <f t="shared" si="95"/>
        <v xml:space="preserve"> </v>
      </c>
      <c r="AA51" s="18" t="str">
        <f t="shared" si="118"/>
        <v xml:space="preserve"> </v>
      </c>
      <c r="AB51" s="17">
        <v>45000</v>
      </c>
      <c r="AC51" s="17">
        <v>40306.5</v>
      </c>
      <c r="AD51" s="17">
        <v>21452.7</v>
      </c>
      <c r="AE51" s="18">
        <f t="shared" si="96"/>
        <v>0.89570000000000005</v>
      </c>
      <c r="AF51" s="18">
        <f t="shared" si="119"/>
        <v>1.8788544099344138</v>
      </c>
      <c r="AG51" s="17">
        <v>81000</v>
      </c>
      <c r="AH51" s="17">
        <v>723.41</v>
      </c>
      <c r="AI51" s="17">
        <v>3873.74</v>
      </c>
      <c r="AJ51" s="18">
        <f t="shared" si="97"/>
        <v>8.9309876543209876E-3</v>
      </c>
      <c r="AK51" s="18">
        <f t="shared" si="120"/>
        <v>0.18674717456514892</v>
      </c>
      <c r="AL51" s="17">
        <v>1440000</v>
      </c>
      <c r="AM51" s="17">
        <v>291355.90999999997</v>
      </c>
      <c r="AN51" s="17">
        <v>148583.99</v>
      </c>
      <c r="AO51" s="18">
        <f t="shared" si="98"/>
        <v>0.20233049305555553</v>
      </c>
      <c r="AP51" s="18">
        <f t="shared" si="121"/>
        <v>1.9608836052928718</v>
      </c>
      <c r="AQ51" s="17">
        <v>500</v>
      </c>
      <c r="AR51" s="17">
        <v>700</v>
      </c>
      <c r="AS51" s="17">
        <v>100</v>
      </c>
      <c r="AT51" s="18">
        <f t="shared" si="99"/>
        <v>1.4</v>
      </c>
      <c r="AU51" s="18" t="str">
        <f t="shared" si="122"/>
        <v>св.200</v>
      </c>
      <c r="AV51" s="17">
        <f t="shared" si="247"/>
        <v>125000</v>
      </c>
      <c r="AW51" s="17">
        <f t="shared" si="248"/>
        <v>9320</v>
      </c>
      <c r="AX51" s="17">
        <v>39920.550000000003</v>
      </c>
      <c r="AY51" s="18">
        <f t="shared" si="100"/>
        <v>7.4560000000000001E-2</v>
      </c>
      <c r="AZ51" s="18">
        <f t="shared" si="123"/>
        <v>0.23346371730850399</v>
      </c>
      <c r="BA51" s="17"/>
      <c r="BB51" s="17"/>
      <c r="BC51" s="17"/>
      <c r="BD51" s="18" t="str">
        <f t="shared" si="101"/>
        <v xml:space="preserve"> </v>
      </c>
      <c r="BE51" s="18" t="str">
        <f t="shared" si="124"/>
        <v xml:space="preserve"> </v>
      </c>
      <c r="BF51" s="17">
        <v>15000</v>
      </c>
      <c r="BG51" s="17"/>
      <c r="BH51" s="17"/>
      <c r="BI51" s="18" t="str">
        <f t="shared" si="102"/>
        <v xml:space="preserve"> </v>
      </c>
      <c r="BJ51" s="18" t="str">
        <f t="shared" si="125"/>
        <v xml:space="preserve"> </v>
      </c>
      <c r="BK51" s="17"/>
      <c r="BL51" s="17"/>
      <c r="BM51" s="17"/>
      <c r="BN51" s="18" t="str">
        <f t="shared" si="103"/>
        <v xml:space="preserve"> </v>
      </c>
      <c r="BO51" s="18" t="str">
        <f t="shared" si="126"/>
        <v xml:space="preserve"> </v>
      </c>
      <c r="BP51" s="17">
        <v>75000</v>
      </c>
      <c r="BQ51" s="17"/>
      <c r="BR51" s="17">
        <v>30881</v>
      </c>
      <c r="BS51" s="18" t="str">
        <f t="shared" si="104"/>
        <v xml:space="preserve"> </v>
      </c>
      <c r="BT51" s="18">
        <f t="shared" si="127"/>
        <v>0</v>
      </c>
      <c r="BU51" s="17"/>
      <c r="BV51" s="17">
        <v>4320</v>
      </c>
      <c r="BW51" s="17"/>
      <c r="BX51" s="18"/>
      <c r="BY51" s="18" t="str">
        <f t="shared" si="128"/>
        <v xml:space="preserve"> </v>
      </c>
      <c r="BZ51" s="17">
        <v>10000</v>
      </c>
      <c r="CA51" s="17"/>
      <c r="CB51" s="17">
        <v>9039.5499999999993</v>
      </c>
      <c r="CC51" s="18" t="str">
        <f t="shared" si="106"/>
        <v xml:space="preserve"> </v>
      </c>
      <c r="CD51" s="18">
        <f t="shared" si="129"/>
        <v>0</v>
      </c>
      <c r="CE51" s="17"/>
      <c r="CF51" s="17"/>
      <c r="CG51" s="17"/>
      <c r="CH51" s="18" t="str">
        <f t="shared" si="107"/>
        <v xml:space="preserve"> </v>
      </c>
      <c r="CI51" s="18" t="str">
        <f t="shared" si="130"/>
        <v xml:space="preserve"> </v>
      </c>
      <c r="CJ51" s="17">
        <f t="shared" si="249"/>
        <v>0</v>
      </c>
      <c r="CK51" s="17">
        <f t="shared" si="250"/>
        <v>0</v>
      </c>
      <c r="CL51" s="17"/>
      <c r="CM51" s="18" t="str">
        <f t="shared" si="108"/>
        <v xml:space="preserve"> </v>
      </c>
      <c r="CN51" s="18" t="str">
        <f t="shared" si="131"/>
        <v xml:space="preserve"> </v>
      </c>
      <c r="CO51" s="17"/>
      <c r="CP51" s="17"/>
      <c r="CQ51" s="17"/>
      <c r="CR51" s="18" t="str">
        <f t="shared" si="109"/>
        <v xml:space="preserve"> </v>
      </c>
      <c r="CS51" s="18" t="str">
        <f t="shared" si="132"/>
        <v xml:space="preserve"> </v>
      </c>
      <c r="CT51" s="17"/>
      <c r="CU51" s="17"/>
      <c r="CV51" s="17"/>
      <c r="CW51" s="18" t="str">
        <f t="shared" si="133"/>
        <v xml:space="preserve"> </v>
      </c>
      <c r="CX51" s="18" t="str">
        <f t="shared" si="134"/>
        <v xml:space="preserve"> </v>
      </c>
      <c r="CY51" s="17"/>
      <c r="CZ51" s="17"/>
      <c r="DA51" s="17"/>
      <c r="DB51" s="18" t="str">
        <f t="shared" si="110"/>
        <v xml:space="preserve"> </v>
      </c>
      <c r="DC51" s="18" t="str">
        <f t="shared" si="135"/>
        <v xml:space="preserve"> </v>
      </c>
      <c r="DD51" s="17"/>
      <c r="DE51" s="17"/>
      <c r="DF51" s="17"/>
      <c r="DG51" s="18" t="str">
        <f t="shared" si="111"/>
        <v xml:space="preserve"> </v>
      </c>
      <c r="DH51" s="18" t="str">
        <f t="shared" si="136"/>
        <v xml:space="preserve"> </v>
      </c>
      <c r="DI51" s="17"/>
      <c r="DJ51" s="17"/>
      <c r="DK51" s="17"/>
      <c r="DL51" s="18" t="str">
        <f t="shared" si="112"/>
        <v xml:space="preserve"> </v>
      </c>
      <c r="DM51" s="18" t="str">
        <f t="shared" si="137"/>
        <v xml:space="preserve"> </v>
      </c>
      <c r="DN51" s="17"/>
      <c r="DO51" s="17"/>
      <c r="DP51" s="18" t="str">
        <f t="shared" si="216"/>
        <v xml:space="preserve"> </v>
      </c>
      <c r="DQ51" s="17"/>
      <c r="DR51" s="17"/>
      <c r="DS51" s="17"/>
      <c r="DT51" s="18" t="str">
        <f t="shared" si="138"/>
        <v xml:space="preserve"> </v>
      </c>
      <c r="DU51" s="18" t="str">
        <f t="shared" si="139"/>
        <v xml:space="preserve"> </v>
      </c>
      <c r="DV51" s="17">
        <v>25000</v>
      </c>
      <c r="DW51" s="17">
        <v>5000</v>
      </c>
      <c r="DX51" s="17"/>
      <c r="DY51" s="18">
        <f t="shared" si="113"/>
        <v>0.2</v>
      </c>
      <c r="DZ51" s="18" t="str">
        <f t="shared" si="140"/>
        <v xml:space="preserve"> </v>
      </c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</row>
    <row r="52" spans="1:149" s="10" customFormat="1" ht="15.75" customHeight="1" outlineLevel="1" x14ac:dyDescent="0.25">
      <c r="A52" s="9">
        <f t="shared" si="251"/>
        <v>40</v>
      </c>
      <c r="B52" s="5" t="s">
        <v>9</v>
      </c>
      <c r="C52" s="17">
        <f t="shared" si="243"/>
        <v>445748.62</v>
      </c>
      <c r="D52" s="17">
        <f t="shared" si="244"/>
        <v>148088.78999999998</v>
      </c>
      <c r="E52" s="17">
        <v>91828.32</v>
      </c>
      <c r="F52" s="18">
        <f>IF(D52&lt;=0," ",IF(D52/C52*100&gt;200,"СВ.200",D52/C52))</f>
        <v>0.33222489841920316</v>
      </c>
      <c r="G52" s="18">
        <f t="shared" si="217"/>
        <v>1.6126701435896895</v>
      </c>
      <c r="H52" s="17">
        <f t="shared" si="245"/>
        <v>443500</v>
      </c>
      <c r="I52" s="17">
        <f t="shared" si="246"/>
        <v>109447.98999999999</v>
      </c>
      <c r="J52" s="17">
        <v>91828.319999999992</v>
      </c>
      <c r="K52" s="18">
        <f t="shared" si="218"/>
        <v>0.24678239007891767</v>
      </c>
      <c r="L52" s="18">
        <f t="shared" si="145"/>
        <v>1.1918762098664115</v>
      </c>
      <c r="M52" s="17">
        <v>110600</v>
      </c>
      <c r="N52" s="17">
        <v>42743.85</v>
      </c>
      <c r="O52" s="17">
        <v>30601.23</v>
      </c>
      <c r="P52" s="18">
        <f t="shared" si="93"/>
        <v>0.38647242314647379</v>
      </c>
      <c r="Q52" s="18">
        <f t="shared" si="116"/>
        <v>1.3968016971866817</v>
      </c>
      <c r="R52" s="17"/>
      <c r="S52" s="17"/>
      <c r="T52" s="17"/>
      <c r="U52" s="18" t="str">
        <f t="shared" si="94"/>
        <v xml:space="preserve"> </v>
      </c>
      <c r="V52" s="18" t="str">
        <f t="shared" si="117"/>
        <v xml:space="preserve"> </v>
      </c>
      <c r="W52" s="17"/>
      <c r="X52" s="17"/>
      <c r="Y52" s="64"/>
      <c r="Z52" s="18" t="str">
        <f t="shared" si="95"/>
        <v xml:space="preserve"> </v>
      </c>
      <c r="AA52" s="18" t="str">
        <f t="shared" si="118"/>
        <v xml:space="preserve"> </v>
      </c>
      <c r="AB52" s="17">
        <v>900</v>
      </c>
      <c r="AC52" s="17"/>
      <c r="AD52" s="17"/>
      <c r="AE52" s="18" t="str">
        <f t="shared" si="96"/>
        <v xml:space="preserve"> </v>
      </c>
      <c r="AF52" s="18" t="str">
        <f t="shared" si="119"/>
        <v xml:space="preserve"> </v>
      </c>
      <c r="AG52" s="17">
        <v>61000</v>
      </c>
      <c r="AH52" s="17">
        <v>9905</v>
      </c>
      <c r="AI52" s="17">
        <v>18271.310000000001</v>
      </c>
      <c r="AJ52" s="18">
        <f t="shared" si="97"/>
        <v>0.16237704918032786</v>
      </c>
      <c r="AK52" s="18">
        <f t="shared" si="120"/>
        <v>0.54210672360109913</v>
      </c>
      <c r="AL52" s="17">
        <v>271000</v>
      </c>
      <c r="AM52" s="17">
        <v>56799.14</v>
      </c>
      <c r="AN52" s="17">
        <v>42705.78</v>
      </c>
      <c r="AO52" s="18">
        <f t="shared" si="98"/>
        <v>0.20959092250922509</v>
      </c>
      <c r="AP52" s="18">
        <f t="shared" si="121"/>
        <v>1.3300105980970258</v>
      </c>
      <c r="AQ52" s="17"/>
      <c r="AR52" s="17"/>
      <c r="AS52" s="17">
        <v>250</v>
      </c>
      <c r="AT52" s="18" t="str">
        <f t="shared" si="99"/>
        <v xml:space="preserve"> </v>
      </c>
      <c r="AU52" s="18">
        <f t="shared" si="122"/>
        <v>0</v>
      </c>
      <c r="AV52" s="17">
        <f t="shared" si="247"/>
        <v>2248.62</v>
      </c>
      <c r="AW52" s="17">
        <f t="shared" si="248"/>
        <v>38640.800000000003</v>
      </c>
      <c r="AX52" s="17"/>
      <c r="AY52" s="18" t="str">
        <f t="shared" si="100"/>
        <v>СВ.200</v>
      </c>
      <c r="AZ52" s="18" t="str">
        <f t="shared" si="123"/>
        <v xml:space="preserve"> </v>
      </c>
      <c r="BA52" s="17"/>
      <c r="BB52" s="17"/>
      <c r="BC52" s="17"/>
      <c r="BD52" s="18" t="str">
        <f t="shared" si="101"/>
        <v xml:space="preserve"> </v>
      </c>
      <c r="BE52" s="18" t="str">
        <f t="shared" si="124"/>
        <v xml:space="preserve"> </v>
      </c>
      <c r="BF52" s="17">
        <v>2248.62</v>
      </c>
      <c r="BG52" s="17"/>
      <c r="BH52" s="17"/>
      <c r="BI52" s="18" t="str">
        <f t="shared" si="102"/>
        <v xml:space="preserve"> </v>
      </c>
      <c r="BJ52" s="18" t="str">
        <f t="shared" si="125"/>
        <v xml:space="preserve"> </v>
      </c>
      <c r="BK52" s="17"/>
      <c r="BL52" s="17"/>
      <c r="BM52" s="17"/>
      <c r="BN52" s="18" t="str">
        <f t="shared" si="103"/>
        <v xml:space="preserve"> </v>
      </c>
      <c r="BO52" s="18" t="str">
        <f t="shared" si="126"/>
        <v xml:space="preserve"> </v>
      </c>
      <c r="BP52" s="17"/>
      <c r="BQ52" s="17"/>
      <c r="BR52" s="17"/>
      <c r="BS52" s="18" t="str">
        <f t="shared" si="104"/>
        <v xml:space="preserve"> </v>
      </c>
      <c r="BT52" s="18" t="str">
        <f t="shared" si="127"/>
        <v xml:space="preserve"> </v>
      </c>
      <c r="BU52" s="17"/>
      <c r="BV52" s="17"/>
      <c r="BW52" s="17"/>
      <c r="BX52" s="18" t="str">
        <f t="shared" si="105"/>
        <v xml:space="preserve"> </v>
      </c>
      <c r="BY52" s="18" t="str">
        <f t="shared" si="128"/>
        <v xml:space="preserve"> </v>
      </c>
      <c r="BZ52" s="17"/>
      <c r="CA52" s="17"/>
      <c r="CB52" s="17"/>
      <c r="CC52" s="18" t="str">
        <f t="shared" si="106"/>
        <v xml:space="preserve"> </v>
      </c>
      <c r="CD52" s="18" t="str">
        <f t="shared" si="129"/>
        <v xml:space="preserve"> </v>
      </c>
      <c r="CE52" s="17"/>
      <c r="CF52" s="17"/>
      <c r="CG52" s="17"/>
      <c r="CH52" s="18" t="str">
        <f t="shared" si="107"/>
        <v xml:space="preserve"> </v>
      </c>
      <c r="CI52" s="18" t="str">
        <f t="shared" si="130"/>
        <v xml:space="preserve"> </v>
      </c>
      <c r="CJ52" s="17">
        <f t="shared" si="249"/>
        <v>0</v>
      </c>
      <c r="CK52" s="17">
        <f t="shared" si="250"/>
        <v>38640.800000000003</v>
      </c>
      <c r="CL52" s="17"/>
      <c r="CM52" s="18"/>
      <c r="CN52" s="18" t="str">
        <f t="shared" si="131"/>
        <v xml:space="preserve"> </v>
      </c>
      <c r="CO52" s="17"/>
      <c r="CP52" s="17"/>
      <c r="CQ52" s="17"/>
      <c r="CR52" s="18" t="str">
        <f t="shared" si="109"/>
        <v xml:space="preserve"> </v>
      </c>
      <c r="CS52" s="18" t="str">
        <f t="shared" si="132"/>
        <v xml:space="preserve"> </v>
      </c>
      <c r="CT52" s="17"/>
      <c r="CU52" s="17">
        <v>38640.800000000003</v>
      </c>
      <c r="CV52" s="17"/>
      <c r="CW52" s="18"/>
      <c r="CX52" s="18" t="str">
        <f t="shared" si="134"/>
        <v xml:space="preserve"> </v>
      </c>
      <c r="CY52" s="17"/>
      <c r="CZ52" s="17"/>
      <c r="DA52" s="17"/>
      <c r="DB52" s="18" t="str">
        <f t="shared" si="110"/>
        <v xml:space="preserve"> </v>
      </c>
      <c r="DC52" s="18" t="str">
        <f t="shared" si="135"/>
        <v xml:space="preserve"> </v>
      </c>
      <c r="DD52" s="17"/>
      <c r="DE52" s="17"/>
      <c r="DF52" s="17"/>
      <c r="DG52" s="18" t="str">
        <f t="shared" si="111"/>
        <v xml:space="preserve"> </v>
      </c>
      <c r="DH52" s="18" t="str">
        <f t="shared" si="136"/>
        <v xml:space="preserve"> </v>
      </c>
      <c r="DI52" s="17"/>
      <c r="DJ52" s="17"/>
      <c r="DK52" s="17"/>
      <c r="DL52" s="18" t="str">
        <f t="shared" si="112"/>
        <v xml:space="preserve"> </v>
      </c>
      <c r="DM52" s="18" t="str">
        <f t="shared" si="137"/>
        <v xml:space="preserve"> </v>
      </c>
      <c r="DN52" s="17"/>
      <c r="DO52" s="17"/>
      <c r="DP52" s="18" t="str">
        <f t="shared" si="216"/>
        <v xml:space="preserve"> </v>
      </c>
      <c r="DQ52" s="17"/>
      <c r="DR52" s="17"/>
      <c r="DS52" s="17"/>
      <c r="DT52" s="18" t="str">
        <f t="shared" si="138"/>
        <v xml:space="preserve"> </v>
      </c>
      <c r="DU52" s="18" t="str">
        <f t="shared" si="139"/>
        <v xml:space="preserve"> </v>
      </c>
      <c r="DV52" s="17"/>
      <c r="DW52" s="17"/>
      <c r="DX52" s="17"/>
      <c r="DY52" s="18" t="str">
        <f t="shared" si="113"/>
        <v xml:space="preserve"> </v>
      </c>
      <c r="DZ52" s="18" t="str">
        <f t="shared" si="140"/>
        <v xml:space="preserve"> </v>
      </c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</row>
    <row r="53" spans="1:149" s="10" customFormat="1" ht="15.75" customHeight="1" outlineLevel="1" x14ac:dyDescent="0.25">
      <c r="A53" s="9">
        <f t="shared" si="251"/>
        <v>41</v>
      </c>
      <c r="B53" s="37" t="s">
        <v>43</v>
      </c>
      <c r="C53" s="17">
        <f t="shared" si="243"/>
        <v>3767766.62</v>
      </c>
      <c r="D53" s="17">
        <f t="shared" si="244"/>
        <v>3593448.51</v>
      </c>
      <c r="E53" s="17">
        <v>6572291.7699999996</v>
      </c>
      <c r="F53" s="18">
        <f>IF(D53&lt;=0," ",IF(D53/C53*100&gt;200,"СВ.200",D53/C53))</f>
        <v>0.9537343663817478</v>
      </c>
      <c r="G53" s="18">
        <f t="shared" si="217"/>
        <v>0.54675730106851295</v>
      </c>
      <c r="H53" s="17">
        <f t="shared" si="245"/>
        <v>3492500</v>
      </c>
      <c r="I53" s="17">
        <f t="shared" si="246"/>
        <v>3571341.8099999996</v>
      </c>
      <c r="J53" s="17">
        <v>6514612.3900000006</v>
      </c>
      <c r="K53" s="18">
        <f t="shared" si="218"/>
        <v>1.0225746055833929</v>
      </c>
      <c r="L53" s="18">
        <f t="shared" si="145"/>
        <v>0.54820480424622764</v>
      </c>
      <c r="M53" s="17">
        <v>1150000</v>
      </c>
      <c r="N53" s="17">
        <v>275701.57</v>
      </c>
      <c r="O53" s="17">
        <v>1706811.99</v>
      </c>
      <c r="P53" s="18">
        <f t="shared" si="93"/>
        <v>0.23974049565217392</v>
      </c>
      <c r="Q53" s="18">
        <f t="shared" si="116"/>
        <v>0.16153013431784013</v>
      </c>
      <c r="R53" s="17"/>
      <c r="S53" s="17"/>
      <c r="T53" s="17"/>
      <c r="U53" s="18" t="str">
        <f t="shared" si="94"/>
        <v xml:space="preserve"> </v>
      </c>
      <c r="V53" s="18" t="str">
        <f t="shared" si="117"/>
        <v xml:space="preserve"> </v>
      </c>
      <c r="W53" s="17"/>
      <c r="X53" s="17"/>
      <c r="Y53" s="64"/>
      <c r="Z53" s="18" t="str">
        <f t="shared" si="95"/>
        <v xml:space="preserve"> </v>
      </c>
      <c r="AA53" s="18" t="str">
        <f t="shared" si="118"/>
        <v xml:space="preserve"> </v>
      </c>
      <c r="AB53" s="17">
        <v>1381000</v>
      </c>
      <c r="AC53" s="17">
        <v>3188892.67</v>
      </c>
      <c r="AD53" s="17">
        <v>4696881</v>
      </c>
      <c r="AE53" s="18" t="str">
        <f t="shared" si="96"/>
        <v>СВ.200</v>
      </c>
      <c r="AF53" s="18">
        <f t="shared" si="119"/>
        <v>0.67893835717788031</v>
      </c>
      <c r="AG53" s="17">
        <v>210000</v>
      </c>
      <c r="AH53" s="17">
        <v>7073.34</v>
      </c>
      <c r="AI53" s="17">
        <v>13591.76</v>
      </c>
      <c r="AJ53" s="18">
        <f t="shared" si="97"/>
        <v>3.368257142857143E-2</v>
      </c>
      <c r="AK53" s="18">
        <f t="shared" si="120"/>
        <v>0.52041383897302484</v>
      </c>
      <c r="AL53" s="17">
        <v>750000</v>
      </c>
      <c r="AM53" s="17">
        <v>98974.23</v>
      </c>
      <c r="AN53" s="17">
        <v>96377.64</v>
      </c>
      <c r="AO53" s="18">
        <f t="shared" si="98"/>
        <v>0.13196564</v>
      </c>
      <c r="AP53" s="18">
        <f t="shared" si="121"/>
        <v>1.0269418300759388</v>
      </c>
      <c r="AQ53" s="17">
        <v>1500</v>
      </c>
      <c r="AR53" s="17">
        <v>700</v>
      </c>
      <c r="AS53" s="17">
        <v>950</v>
      </c>
      <c r="AT53" s="18">
        <f t="shared" si="99"/>
        <v>0.46666666666666667</v>
      </c>
      <c r="AU53" s="18">
        <f t="shared" si="122"/>
        <v>0.73684210526315785</v>
      </c>
      <c r="AV53" s="17">
        <f>BA53+BF53+BK53+BP53+BU53+BZ53+CE53+CJ53+CY53+DD53+DI53+DQ53+DV53+902.92</f>
        <v>275266.62</v>
      </c>
      <c r="AW53" s="17">
        <f>BB53+BG53+BL53+BQ53+BV53+CA53+CF53+CK53+CZ53+DE53+DJ53+DN53+DR53+DW53</f>
        <v>22106.7</v>
      </c>
      <c r="AX53" s="17">
        <v>57679.38</v>
      </c>
      <c r="AY53" s="18">
        <f t="shared" si="100"/>
        <v>8.0310137131774276E-2</v>
      </c>
      <c r="AZ53" s="18">
        <f t="shared" si="123"/>
        <v>0.38326868284645227</v>
      </c>
      <c r="BA53" s="17"/>
      <c r="BB53" s="17"/>
      <c r="BC53" s="17"/>
      <c r="BD53" s="18" t="str">
        <f t="shared" si="101"/>
        <v xml:space="preserve"> </v>
      </c>
      <c r="BE53" s="18" t="str">
        <f t="shared" si="124"/>
        <v xml:space="preserve"> </v>
      </c>
      <c r="BF53" s="17">
        <v>3139.59</v>
      </c>
      <c r="BG53" s="17"/>
      <c r="BH53" s="17"/>
      <c r="BI53" s="18" t="str">
        <f t="shared" si="102"/>
        <v xml:space="preserve"> </v>
      </c>
      <c r="BJ53" s="18" t="str">
        <f t="shared" si="125"/>
        <v xml:space="preserve"> </v>
      </c>
      <c r="BK53" s="17"/>
      <c r="BL53" s="17"/>
      <c r="BM53" s="17"/>
      <c r="BN53" s="18" t="str">
        <f t="shared" si="103"/>
        <v xml:space="preserve"> </v>
      </c>
      <c r="BO53" s="18" t="str">
        <f t="shared" si="126"/>
        <v xml:space="preserve"> </v>
      </c>
      <c r="BP53" s="17">
        <v>47947.5</v>
      </c>
      <c r="BQ53" s="17">
        <v>9855</v>
      </c>
      <c r="BR53" s="17">
        <v>24766.99</v>
      </c>
      <c r="BS53" s="18">
        <f t="shared" si="104"/>
        <v>0.20553730642890661</v>
      </c>
      <c r="BT53" s="18">
        <f t="shared" si="127"/>
        <v>0.39790866794874952</v>
      </c>
      <c r="BU53" s="17">
        <v>87276.61</v>
      </c>
      <c r="BV53" s="17">
        <v>12251.7</v>
      </c>
      <c r="BW53" s="17">
        <v>24024.29</v>
      </c>
      <c r="BX53" s="18">
        <f t="shared" si="105"/>
        <v>0.14037781714940578</v>
      </c>
      <c r="BY53" s="18">
        <f t="shared" si="128"/>
        <v>0.50997136647950891</v>
      </c>
      <c r="BZ53" s="17">
        <v>6000</v>
      </c>
      <c r="CA53" s="17"/>
      <c r="CB53" s="17">
        <v>8888.1</v>
      </c>
      <c r="CC53" s="18" t="str">
        <f t="shared" si="106"/>
        <v xml:space="preserve"> </v>
      </c>
      <c r="CD53" s="18">
        <f t="shared" si="129"/>
        <v>0</v>
      </c>
      <c r="CE53" s="17"/>
      <c r="CF53" s="17"/>
      <c r="CG53" s="17"/>
      <c r="CH53" s="18" t="str">
        <f t="shared" si="107"/>
        <v xml:space="preserve"> </v>
      </c>
      <c r="CI53" s="18" t="str">
        <f t="shared" si="130"/>
        <v xml:space="preserve"> </v>
      </c>
      <c r="CJ53" s="17">
        <f t="shared" si="249"/>
        <v>0</v>
      </c>
      <c r="CK53" s="17">
        <f t="shared" si="250"/>
        <v>0</v>
      </c>
      <c r="CL53" s="17"/>
      <c r="CM53" s="18" t="str">
        <f t="shared" si="108"/>
        <v xml:space="preserve"> </v>
      </c>
      <c r="CN53" s="18" t="str">
        <f t="shared" si="131"/>
        <v xml:space="preserve"> </v>
      </c>
      <c r="CO53" s="17"/>
      <c r="CP53" s="17"/>
      <c r="CQ53" s="17"/>
      <c r="CR53" s="18" t="str">
        <f t="shared" si="109"/>
        <v xml:space="preserve"> </v>
      </c>
      <c r="CS53" s="18" t="str">
        <f t="shared" si="132"/>
        <v xml:space="preserve"> </v>
      </c>
      <c r="CT53" s="17"/>
      <c r="CU53" s="17"/>
      <c r="CV53" s="17"/>
      <c r="CW53" s="18" t="str">
        <f t="shared" si="133"/>
        <v xml:space="preserve"> </v>
      </c>
      <c r="CX53" s="18" t="str">
        <f t="shared" si="134"/>
        <v xml:space="preserve"> </v>
      </c>
      <c r="CY53" s="17"/>
      <c r="CZ53" s="17"/>
      <c r="DA53" s="17"/>
      <c r="DB53" s="18" t="str">
        <f t="shared" si="110"/>
        <v xml:space="preserve"> </v>
      </c>
      <c r="DC53" s="18" t="str">
        <f t="shared" si="135"/>
        <v xml:space="preserve"> </v>
      </c>
      <c r="DD53" s="17"/>
      <c r="DE53" s="17"/>
      <c r="DF53" s="17"/>
      <c r="DG53" s="18" t="str">
        <f t="shared" si="111"/>
        <v xml:space="preserve"> </v>
      </c>
      <c r="DH53" s="18" t="str">
        <f t="shared" si="136"/>
        <v xml:space="preserve"> </v>
      </c>
      <c r="DI53" s="17"/>
      <c r="DJ53" s="17"/>
      <c r="DK53" s="17"/>
      <c r="DL53" s="18" t="str">
        <f t="shared" si="112"/>
        <v xml:space="preserve"> </v>
      </c>
      <c r="DM53" s="18" t="str">
        <f t="shared" si="137"/>
        <v xml:space="preserve"> </v>
      </c>
      <c r="DN53" s="17"/>
      <c r="DO53" s="17"/>
      <c r="DP53" s="18" t="str">
        <f t="shared" si="216"/>
        <v xml:space="preserve"> </v>
      </c>
      <c r="DQ53" s="17"/>
      <c r="DR53" s="17"/>
      <c r="DS53" s="17"/>
      <c r="DT53" s="18" t="str">
        <f t="shared" si="138"/>
        <v xml:space="preserve"> </v>
      </c>
      <c r="DU53" s="18" t="str">
        <f t="shared" si="139"/>
        <v xml:space="preserve"> </v>
      </c>
      <c r="DV53" s="17">
        <v>130000</v>
      </c>
      <c r="DW53" s="17"/>
      <c r="DX53" s="17"/>
      <c r="DY53" s="18" t="str">
        <f t="shared" si="113"/>
        <v xml:space="preserve"> </v>
      </c>
      <c r="DZ53" s="18" t="str">
        <f t="shared" si="140"/>
        <v xml:space="preserve"> </v>
      </c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</row>
    <row r="54" spans="1:149" s="10" customFormat="1" ht="15.75" customHeight="1" outlineLevel="1" x14ac:dyDescent="0.25">
      <c r="A54" s="9">
        <f t="shared" si="251"/>
        <v>42</v>
      </c>
      <c r="B54" s="5" t="s">
        <v>110</v>
      </c>
      <c r="C54" s="17">
        <f t="shared" si="243"/>
        <v>10004790.949999999</v>
      </c>
      <c r="D54" s="17">
        <f t="shared" si="244"/>
        <v>2162306.5100000002</v>
      </c>
      <c r="E54" s="17">
        <v>738033.63</v>
      </c>
      <c r="F54" s="18">
        <f>IF(D54&lt;=0," ",IF(D54/C54*100&gt;200,"СВ.200",D54/C54))</f>
        <v>0.21612710558435011</v>
      </c>
      <c r="G54" s="18" t="str">
        <f t="shared" si="217"/>
        <v>св.200</v>
      </c>
      <c r="H54" s="17">
        <f t="shared" si="245"/>
        <v>9717884</v>
      </c>
      <c r="I54" s="17">
        <f t="shared" si="246"/>
        <v>2129138.27</v>
      </c>
      <c r="J54" s="17">
        <v>680511.60000000009</v>
      </c>
      <c r="K54" s="18">
        <f t="shared" si="218"/>
        <v>0.2190948430748916</v>
      </c>
      <c r="L54" s="18" t="str">
        <f t="shared" si="145"/>
        <v>св.200</v>
      </c>
      <c r="M54" s="17">
        <v>2338884</v>
      </c>
      <c r="N54" s="17">
        <v>442815.9</v>
      </c>
      <c r="O54" s="17">
        <v>388144.45</v>
      </c>
      <c r="P54" s="18">
        <f t="shared" si="93"/>
        <v>0.18932785892759113</v>
      </c>
      <c r="Q54" s="18">
        <f t="shared" si="116"/>
        <v>1.140853360134352</v>
      </c>
      <c r="R54" s="17"/>
      <c r="S54" s="17"/>
      <c r="T54" s="17"/>
      <c r="U54" s="18" t="str">
        <f t="shared" si="94"/>
        <v xml:space="preserve"> </v>
      </c>
      <c r="V54" s="18" t="str">
        <f t="shared" si="117"/>
        <v xml:space="preserve"> </v>
      </c>
      <c r="W54" s="17"/>
      <c r="X54" s="17"/>
      <c r="Y54" s="64"/>
      <c r="Z54" s="18" t="str">
        <f t="shared" si="95"/>
        <v xml:space="preserve"> </v>
      </c>
      <c r="AA54" s="18" t="str">
        <f t="shared" si="118"/>
        <v xml:space="preserve"> </v>
      </c>
      <c r="AB54" s="17">
        <v>54000</v>
      </c>
      <c r="AC54" s="17">
        <v>84726.21</v>
      </c>
      <c r="AD54" s="17">
        <v>29462.400000000001</v>
      </c>
      <c r="AE54" s="18">
        <f t="shared" si="96"/>
        <v>1.5690038888888891</v>
      </c>
      <c r="AF54" s="18" t="str">
        <f t="shared" si="119"/>
        <v>св.200</v>
      </c>
      <c r="AG54" s="17">
        <v>370000</v>
      </c>
      <c r="AH54" s="17">
        <v>10955.66</v>
      </c>
      <c r="AI54" s="17">
        <v>14544.49</v>
      </c>
      <c r="AJ54" s="18">
        <f t="shared" si="97"/>
        <v>2.9609891891891893E-2</v>
      </c>
      <c r="AK54" s="18">
        <f t="shared" si="120"/>
        <v>0.7532515749950669</v>
      </c>
      <c r="AL54" s="17">
        <v>6950000</v>
      </c>
      <c r="AM54" s="17">
        <v>1590640.5</v>
      </c>
      <c r="AN54" s="17">
        <v>247960.26</v>
      </c>
      <c r="AO54" s="18">
        <f t="shared" si="98"/>
        <v>0.22886913669064748</v>
      </c>
      <c r="AP54" s="18" t="str">
        <f t="shared" si="121"/>
        <v>св.200</v>
      </c>
      <c r="AQ54" s="17">
        <v>5000</v>
      </c>
      <c r="AR54" s="17"/>
      <c r="AS54" s="17">
        <v>400</v>
      </c>
      <c r="AT54" s="18" t="str">
        <f t="shared" si="99"/>
        <v xml:space="preserve"> </v>
      </c>
      <c r="AU54" s="18">
        <f t="shared" si="122"/>
        <v>0</v>
      </c>
      <c r="AV54" s="17">
        <f t="shared" si="247"/>
        <v>286906.94999999995</v>
      </c>
      <c r="AW54" s="17">
        <f t="shared" si="248"/>
        <v>33168.239999999998</v>
      </c>
      <c r="AX54" s="17">
        <v>57522.03</v>
      </c>
      <c r="AY54" s="18">
        <f t="shared" si="100"/>
        <v>0.11560626189083256</v>
      </c>
      <c r="AZ54" s="18">
        <f t="shared" si="123"/>
        <v>0.57661803660267208</v>
      </c>
      <c r="BA54" s="17"/>
      <c r="BB54" s="17"/>
      <c r="BC54" s="17"/>
      <c r="BD54" s="18" t="str">
        <f t="shared" si="101"/>
        <v xml:space="preserve"> </v>
      </c>
      <c r="BE54" s="18" t="str">
        <f t="shared" si="124"/>
        <v xml:space="preserve"> </v>
      </c>
      <c r="BF54" s="17">
        <v>1295.33</v>
      </c>
      <c r="BG54" s="17">
        <v>162.62</v>
      </c>
      <c r="BH54" s="17">
        <v>35252.07</v>
      </c>
      <c r="BI54" s="18">
        <f t="shared" si="102"/>
        <v>0.12554329784688073</v>
      </c>
      <c r="BJ54" s="18">
        <f t="shared" si="125"/>
        <v>4.6130624386028964E-3</v>
      </c>
      <c r="BK54" s="17"/>
      <c r="BL54" s="17"/>
      <c r="BM54" s="17"/>
      <c r="BN54" s="18" t="str">
        <f t="shared" si="103"/>
        <v xml:space="preserve"> </v>
      </c>
      <c r="BO54" s="18" t="str">
        <f t="shared" si="126"/>
        <v xml:space="preserve"> </v>
      </c>
      <c r="BP54" s="17"/>
      <c r="BQ54" s="17"/>
      <c r="BR54" s="17"/>
      <c r="BS54" s="18" t="str">
        <f t="shared" si="104"/>
        <v xml:space="preserve"> </v>
      </c>
      <c r="BT54" s="18" t="str">
        <f t="shared" si="127"/>
        <v xml:space="preserve"> </v>
      </c>
      <c r="BU54" s="17">
        <v>142847.79999999999</v>
      </c>
      <c r="BV54" s="17">
        <v>27005.62</v>
      </c>
      <c r="BW54" s="17">
        <v>22269.96</v>
      </c>
      <c r="BX54" s="18">
        <f t="shared" si="105"/>
        <v>0.18905170398144039</v>
      </c>
      <c r="BY54" s="18">
        <f t="shared" si="128"/>
        <v>1.212647889803125</v>
      </c>
      <c r="BZ54" s="17">
        <v>6000</v>
      </c>
      <c r="CA54" s="17">
        <v>6000</v>
      </c>
      <c r="CB54" s="17"/>
      <c r="CC54" s="18">
        <f t="shared" si="106"/>
        <v>1</v>
      </c>
      <c r="CD54" s="18" t="str">
        <f t="shared" si="129"/>
        <v xml:space="preserve"> </v>
      </c>
      <c r="CE54" s="17"/>
      <c r="CF54" s="17"/>
      <c r="CG54" s="17"/>
      <c r="CH54" s="18" t="str">
        <f t="shared" si="107"/>
        <v xml:space="preserve"> </v>
      </c>
      <c r="CI54" s="18" t="str">
        <f t="shared" si="130"/>
        <v xml:space="preserve"> </v>
      </c>
      <c r="CJ54" s="17">
        <f t="shared" si="249"/>
        <v>0</v>
      </c>
      <c r="CK54" s="17">
        <f t="shared" si="250"/>
        <v>0</v>
      </c>
      <c r="CL54" s="17"/>
      <c r="CM54" s="18" t="str">
        <f t="shared" si="108"/>
        <v xml:space="preserve"> </v>
      </c>
      <c r="CN54" s="18" t="str">
        <f t="shared" si="131"/>
        <v xml:space="preserve"> </v>
      </c>
      <c r="CO54" s="17"/>
      <c r="CP54" s="17"/>
      <c r="CQ54" s="17"/>
      <c r="CR54" s="18" t="str">
        <f t="shared" si="109"/>
        <v xml:space="preserve"> </v>
      </c>
      <c r="CS54" s="18" t="str">
        <f t="shared" si="132"/>
        <v xml:space="preserve"> </v>
      </c>
      <c r="CT54" s="17"/>
      <c r="CU54" s="17"/>
      <c r="CV54" s="17"/>
      <c r="CW54" s="18" t="str">
        <f t="shared" si="133"/>
        <v xml:space="preserve"> </v>
      </c>
      <c r="CX54" s="18" t="str">
        <f t="shared" si="134"/>
        <v xml:space="preserve"> </v>
      </c>
      <c r="CY54" s="17"/>
      <c r="CZ54" s="17"/>
      <c r="DA54" s="17"/>
      <c r="DB54" s="18" t="str">
        <f t="shared" si="110"/>
        <v xml:space="preserve"> </v>
      </c>
      <c r="DC54" s="18" t="str">
        <f t="shared" si="135"/>
        <v xml:space="preserve"> </v>
      </c>
      <c r="DD54" s="17"/>
      <c r="DE54" s="17"/>
      <c r="DF54" s="17"/>
      <c r="DG54" s="18" t="str">
        <f t="shared" si="111"/>
        <v xml:space="preserve"> </v>
      </c>
      <c r="DH54" s="18" t="str">
        <f t="shared" si="136"/>
        <v xml:space="preserve"> </v>
      </c>
      <c r="DI54" s="17"/>
      <c r="DJ54" s="17"/>
      <c r="DK54" s="17"/>
      <c r="DL54" s="18" t="str">
        <f t="shared" si="112"/>
        <v xml:space="preserve"> </v>
      </c>
      <c r="DM54" s="18" t="str">
        <f t="shared" si="137"/>
        <v xml:space="preserve"> </v>
      </c>
      <c r="DN54" s="17"/>
      <c r="DO54" s="17"/>
      <c r="DP54" s="18" t="str">
        <f t="shared" si="216"/>
        <v xml:space="preserve"> </v>
      </c>
      <c r="DQ54" s="17"/>
      <c r="DR54" s="17"/>
      <c r="DS54" s="17"/>
      <c r="DT54" s="18" t="str">
        <f t="shared" si="138"/>
        <v xml:space="preserve"> </v>
      </c>
      <c r="DU54" s="18" t="str">
        <f t="shared" si="139"/>
        <v xml:space="preserve"> </v>
      </c>
      <c r="DV54" s="17">
        <v>136763.82</v>
      </c>
      <c r="DW54" s="17"/>
      <c r="DX54" s="17"/>
      <c r="DY54" s="18" t="str">
        <f t="shared" si="113"/>
        <v xml:space="preserve"> </v>
      </c>
      <c r="DZ54" s="18" t="str">
        <f t="shared" si="140"/>
        <v xml:space="preserve"> </v>
      </c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</row>
    <row r="55" spans="1:149" s="10" customFormat="1" ht="15.75" customHeight="1" outlineLevel="1" x14ac:dyDescent="0.25">
      <c r="A55" s="9">
        <f t="shared" si="251"/>
        <v>43</v>
      </c>
      <c r="B55" s="5" t="s">
        <v>45</v>
      </c>
      <c r="C55" s="17">
        <f t="shared" si="243"/>
        <v>2427804.12</v>
      </c>
      <c r="D55" s="17">
        <f t="shared" si="244"/>
        <v>79624.87</v>
      </c>
      <c r="E55" s="17">
        <v>92398.78</v>
      </c>
      <c r="F55" s="18">
        <f>IF(D55&lt;=0," ",IF(D55/C55*100&gt;200,"СВ.200",D55/C55))</f>
        <v>3.2797073431113544E-2</v>
      </c>
      <c r="G55" s="18">
        <f t="shared" si="217"/>
        <v>0.86175239543206084</v>
      </c>
      <c r="H55" s="17">
        <f t="shared" si="245"/>
        <v>547100</v>
      </c>
      <c r="I55" s="17">
        <f t="shared" si="246"/>
        <v>78724.87</v>
      </c>
      <c r="J55" s="17">
        <v>87944.700000000012</v>
      </c>
      <c r="K55" s="18">
        <f t="shared" si="218"/>
        <v>0.14389484554925971</v>
      </c>
      <c r="L55" s="18">
        <f t="shared" si="145"/>
        <v>0.89516332422533684</v>
      </c>
      <c r="M55" s="17">
        <v>414100</v>
      </c>
      <c r="N55" s="17">
        <v>61700.49</v>
      </c>
      <c r="O55" s="17">
        <v>60437.23</v>
      </c>
      <c r="P55" s="18">
        <f t="shared" si="93"/>
        <v>0.1489990099009901</v>
      </c>
      <c r="Q55" s="18">
        <f t="shared" si="116"/>
        <v>1.0209020168528571</v>
      </c>
      <c r="R55" s="17"/>
      <c r="S55" s="17"/>
      <c r="T55" s="17"/>
      <c r="U55" s="18" t="str">
        <f t="shared" si="94"/>
        <v xml:space="preserve"> </v>
      </c>
      <c r="V55" s="18" t="str">
        <f t="shared" si="117"/>
        <v xml:space="preserve"> </v>
      </c>
      <c r="W55" s="17"/>
      <c r="X55" s="17"/>
      <c r="Y55" s="64"/>
      <c r="Z55" s="18" t="str">
        <f t="shared" si="95"/>
        <v xml:space="preserve"> </v>
      </c>
      <c r="AA55" s="18" t="str">
        <f t="shared" si="118"/>
        <v xml:space="preserve"> </v>
      </c>
      <c r="AB55" s="17"/>
      <c r="AC55" s="17"/>
      <c r="AD55" s="17"/>
      <c r="AE55" s="18" t="str">
        <f t="shared" si="96"/>
        <v xml:space="preserve"> </v>
      </c>
      <c r="AF55" s="18" t="str">
        <f t="shared" si="119"/>
        <v xml:space="preserve"> </v>
      </c>
      <c r="AG55" s="17">
        <v>18000</v>
      </c>
      <c r="AH55" s="17">
        <v>1670.96</v>
      </c>
      <c r="AI55" s="17">
        <v>2488.4</v>
      </c>
      <c r="AJ55" s="18">
        <f t="shared" si="97"/>
        <v>9.2831111111111114E-2</v>
      </c>
      <c r="AK55" s="18">
        <f t="shared" si="120"/>
        <v>0.67149975888120883</v>
      </c>
      <c r="AL55" s="17">
        <v>115000</v>
      </c>
      <c r="AM55" s="17">
        <v>15353.42</v>
      </c>
      <c r="AN55" s="17">
        <v>25019.07</v>
      </c>
      <c r="AO55" s="18">
        <f t="shared" si="98"/>
        <v>0.13350799999999999</v>
      </c>
      <c r="AP55" s="18">
        <f t="shared" si="121"/>
        <v>0.61366869352058251</v>
      </c>
      <c r="AQ55" s="17"/>
      <c r="AR55" s="17"/>
      <c r="AS55" s="17"/>
      <c r="AT55" s="18" t="str">
        <f t="shared" si="99"/>
        <v xml:space="preserve"> </v>
      </c>
      <c r="AU55" s="18" t="str">
        <f t="shared" si="122"/>
        <v xml:space="preserve"> </v>
      </c>
      <c r="AV55" s="17">
        <f t="shared" si="247"/>
        <v>1880704.1199999999</v>
      </c>
      <c r="AW55" s="17">
        <f t="shared" si="248"/>
        <v>900</v>
      </c>
      <c r="AX55" s="17">
        <v>4454.08</v>
      </c>
      <c r="AY55" s="18">
        <f t="shared" si="100"/>
        <v>4.7854417418939882E-4</v>
      </c>
      <c r="AZ55" s="18">
        <f t="shared" si="123"/>
        <v>0.20206192973633164</v>
      </c>
      <c r="BA55" s="17"/>
      <c r="BB55" s="17"/>
      <c r="BC55" s="17"/>
      <c r="BD55" s="18" t="str">
        <f t="shared" si="101"/>
        <v xml:space="preserve"> </v>
      </c>
      <c r="BE55" s="18" t="str">
        <f t="shared" si="124"/>
        <v xml:space="preserve"> </v>
      </c>
      <c r="BF55" s="17">
        <v>1664395.96</v>
      </c>
      <c r="BG55" s="17"/>
      <c r="BH55" s="17"/>
      <c r="BI55" s="18" t="str">
        <f t="shared" si="102"/>
        <v xml:space="preserve"> </v>
      </c>
      <c r="BJ55" s="18" t="str">
        <f t="shared" si="125"/>
        <v xml:space="preserve"> </v>
      </c>
      <c r="BK55" s="17"/>
      <c r="BL55" s="17"/>
      <c r="BM55" s="17"/>
      <c r="BN55" s="18" t="str">
        <f t="shared" si="103"/>
        <v xml:space="preserve"> </v>
      </c>
      <c r="BO55" s="18" t="str">
        <f t="shared" si="126"/>
        <v xml:space="preserve"> </v>
      </c>
      <c r="BP55" s="17"/>
      <c r="BQ55" s="17"/>
      <c r="BR55" s="17"/>
      <c r="BS55" s="18" t="str">
        <f t="shared" si="104"/>
        <v xml:space="preserve"> </v>
      </c>
      <c r="BT55" s="18" t="str">
        <f t="shared" si="127"/>
        <v xml:space="preserve"> </v>
      </c>
      <c r="BU55" s="17">
        <v>4808.16</v>
      </c>
      <c r="BV55" s="17">
        <v>900</v>
      </c>
      <c r="BW55" s="17">
        <v>1954.08</v>
      </c>
      <c r="BX55" s="18">
        <f t="shared" si="105"/>
        <v>0.18718179095537588</v>
      </c>
      <c r="BY55" s="18">
        <f t="shared" si="128"/>
        <v>0.46057479734708917</v>
      </c>
      <c r="BZ55" s="17">
        <v>20000</v>
      </c>
      <c r="CA55" s="17"/>
      <c r="CB55" s="17">
        <v>2500</v>
      </c>
      <c r="CC55" s="18" t="str">
        <f t="shared" si="106"/>
        <v xml:space="preserve"> </v>
      </c>
      <c r="CD55" s="18">
        <f t="shared" si="129"/>
        <v>0</v>
      </c>
      <c r="CE55" s="17">
        <v>157500</v>
      </c>
      <c r="CF55" s="17"/>
      <c r="CG55" s="17"/>
      <c r="CH55" s="18" t="str">
        <f t="shared" si="107"/>
        <v xml:space="preserve"> </v>
      </c>
      <c r="CI55" s="18" t="str">
        <f t="shared" si="130"/>
        <v xml:space="preserve"> </v>
      </c>
      <c r="CJ55" s="17">
        <f t="shared" si="249"/>
        <v>0</v>
      </c>
      <c r="CK55" s="17">
        <f t="shared" si="250"/>
        <v>0</v>
      </c>
      <c r="CL55" s="17"/>
      <c r="CM55" s="18" t="str">
        <f t="shared" si="108"/>
        <v xml:space="preserve"> </v>
      </c>
      <c r="CN55" s="18" t="str">
        <f t="shared" si="131"/>
        <v xml:space="preserve"> </v>
      </c>
      <c r="CO55" s="17"/>
      <c r="CP55" s="17"/>
      <c r="CQ55" s="17"/>
      <c r="CR55" s="18" t="str">
        <f t="shared" si="109"/>
        <v xml:space="preserve"> </v>
      </c>
      <c r="CS55" s="18" t="str">
        <f t="shared" si="132"/>
        <v xml:space="preserve"> </v>
      </c>
      <c r="CT55" s="17"/>
      <c r="CU55" s="17"/>
      <c r="CV55" s="17"/>
      <c r="CW55" s="18" t="str">
        <f t="shared" si="133"/>
        <v xml:space="preserve"> </v>
      </c>
      <c r="CX55" s="18" t="str">
        <f t="shared" si="134"/>
        <v xml:space="preserve"> </v>
      </c>
      <c r="CY55" s="17"/>
      <c r="CZ55" s="17"/>
      <c r="DA55" s="17"/>
      <c r="DB55" s="18" t="str">
        <f t="shared" si="110"/>
        <v xml:space="preserve"> </v>
      </c>
      <c r="DC55" s="18" t="str">
        <f t="shared" si="135"/>
        <v xml:space="preserve"> </v>
      </c>
      <c r="DD55" s="17"/>
      <c r="DE55" s="17"/>
      <c r="DF55" s="17"/>
      <c r="DG55" s="18" t="str">
        <f t="shared" si="111"/>
        <v xml:space="preserve"> </v>
      </c>
      <c r="DH55" s="18" t="str">
        <f t="shared" si="136"/>
        <v xml:space="preserve"> </v>
      </c>
      <c r="DI55" s="17"/>
      <c r="DJ55" s="17"/>
      <c r="DK55" s="17"/>
      <c r="DL55" s="18" t="str">
        <f t="shared" si="112"/>
        <v xml:space="preserve"> </v>
      </c>
      <c r="DM55" s="18" t="str">
        <f t="shared" si="137"/>
        <v xml:space="preserve"> </v>
      </c>
      <c r="DN55" s="17"/>
      <c r="DO55" s="17"/>
      <c r="DP55" s="18" t="str">
        <f t="shared" si="216"/>
        <v xml:space="preserve"> </v>
      </c>
      <c r="DQ55" s="17"/>
      <c r="DR55" s="17"/>
      <c r="DS55" s="17"/>
      <c r="DT55" s="18" t="str">
        <f t="shared" si="138"/>
        <v xml:space="preserve"> </v>
      </c>
      <c r="DU55" s="18" t="str">
        <f t="shared" si="139"/>
        <v xml:space="preserve"> </v>
      </c>
      <c r="DV55" s="17">
        <v>34000</v>
      </c>
      <c r="DW55" s="17"/>
      <c r="DX55" s="17"/>
      <c r="DY55" s="18" t="str">
        <f t="shared" si="113"/>
        <v xml:space="preserve"> </v>
      </c>
      <c r="DZ55" s="18" t="str">
        <f t="shared" si="140"/>
        <v xml:space="preserve"> </v>
      </c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</row>
    <row r="56" spans="1:149" s="12" customFormat="1" ht="15.75" x14ac:dyDescent="0.25">
      <c r="A56" s="11"/>
      <c r="B56" s="4" t="s">
        <v>128</v>
      </c>
      <c r="C56" s="34">
        <f>SUM(C57:C62)</f>
        <v>88079926.299999997</v>
      </c>
      <c r="D56" s="34">
        <f>SUM(D57:D62)</f>
        <v>14871541.359999999</v>
      </c>
      <c r="E56" s="34">
        <v>15169675.09</v>
      </c>
      <c r="F56" s="16">
        <f>IF(D56&lt;=0," ",IF(D56/C56*100&gt;200,"СВ.200",D56/C56))</f>
        <v>0.1688414373707304</v>
      </c>
      <c r="G56" s="16">
        <f t="shared" si="217"/>
        <v>0.98034672936426082</v>
      </c>
      <c r="H56" s="34">
        <f>SUM(H57:H62)</f>
        <v>83749760</v>
      </c>
      <c r="I56" s="34">
        <f>SUM(I57:I62)</f>
        <v>14115717.799999999</v>
      </c>
      <c r="J56" s="34">
        <v>14494802.570000002</v>
      </c>
      <c r="K56" s="16">
        <f t="shared" si="218"/>
        <v>0.1685463671776492</v>
      </c>
      <c r="L56" s="16">
        <f t="shared" si="145"/>
        <v>0.97384684833275359</v>
      </c>
      <c r="M56" s="34">
        <f>SUM(M57:M62)</f>
        <v>74375660</v>
      </c>
      <c r="N56" s="34">
        <f>SUM(N57:N62)</f>
        <v>13010416.229999999</v>
      </c>
      <c r="O56" s="34">
        <v>13304421.350000001</v>
      </c>
      <c r="P56" s="16">
        <f t="shared" si="93"/>
        <v>0.1749284138117228</v>
      </c>
      <c r="Q56" s="16">
        <f t="shared" si="116"/>
        <v>0.97790169806971705</v>
      </c>
      <c r="R56" s="34">
        <f>SUM(R57:R62)</f>
        <v>1525100</v>
      </c>
      <c r="S56" s="34">
        <f>SUM(S57:S62)</f>
        <v>366318.15</v>
      </c>
      <c r="T56" s="34">
        <v>362972.81</v>
      </c>
      <c r="U56" s="16">
        <f t="shared" si="94"/>
        <v>0.24019287259851815</v>
      </c>
      <c r="V56" s="16">
        <f t="shared" si="117"/>
        <v>1.0092165030212594</v>
      </c>
      <c r="W56" s="34">
        <f>SUM(W57:W62)</f>
        <v>0</v>
      </c>
      <c r="X56" s="34">
        <f>SUM(X57:X62)</f>
        <v>0</v>
      </c>
      <c r="Y56" s="16"/>
      <c r="Z56" s="16" t="str">
        <f t="shared" si="95"/>
        <v xml:space="preserve"> </v>
      </c>
      <c r="AA56" s="16" t="str">
        <f t="shared" si="118"/>
        <v xml:space="preserve"> </v>
      </c>
      <c r="AB56" s="34">
        <f>SUM(AB57:AB62)</f>
        <v>106000</v>
      </c>
      <c r="AC56" s="34">
        <f>SUM(AC57:AC62)</f>
        <v>27340.489999999998</v>
      </c>
      <c r="AD56" s="34">
        <v>46221</v>
      </c>
      <c r="AE56" s="16">
        <f t="shared" si="96"/>
        <v>0.25792915094339619</v>
      </c>
      <c r="AF56" s="16">
        <f t="shared" si="119"/>
        <v>0.59151662664156979</v>
      </c>
      <c r="AG56" s="34">
        <f>SUM(AG57:AG62)</f>
        <v>3520000</v>
      </c>
      <c r="AH56" s="34">
        <f>SUM(AH57:AH62)</f>
        <v>212775.52</v>
      </c>
      <c r="AI56" s="34">
        <v>247134.56</v>
      </c>
      <c r="AJ56" s="16">
        <f t="shared" si="97"/>
        <v>6.0447590909090909E-2</v>
      </c>
      <c r="AK56" s="16">
        <f t="shared" si="120"/>
        <v>0.86097031511901856</v>
      </c>
      <c r="AL56" s="34">
        <f>SUM(AL57:AL62)</f>
        <v>4153000</v>
      </c>
      <c r="AM56" s="34">
        <f>SUM(AM57:AM62)</f>
        <v>496167.41000000003</v>
      </c>
      <c r="AN56" s="34">
        <v>529052.85</v>
      </c>
      <c r="AO56" s="16">
        <f t="shared" si="98"/>
        <v>0.11947204671321937</v>
      </c>
      <c r="AP56" s="16">
        <f t="shared" si="121"/>
        <v>0.93784091702747663</v>
      </c>
      <c r="AQ56" s="34">
        <f>SUM(AQ57:AQ62)</f>
        <v>70000</v>
      </c>
      <c r="AR56" s="34">
        <f>SUM(AR57:AR62)</f>
        <v>2700</v>
      </c>
      <c r="AS56" s="34">
        <v>5000</v>
      </c>
      <c r="AT56" s="16">
        <f t="shared" si="99"/>
        <v>3.8571428571428569E-2</v>
      </c>
      <c r="AU56" s="16">
        <f t="shared" si="122"/>
        <v>0.54</v>
      </c>
      <c r="AV56" s="34">
        <f>SUM(AV57:AV62)</f>
        <v>4330166.3</v>
      </c>
      <c r="AW56" s="34">
        <f>SUM(AW57:AW62)</f>
        <v>755823.55999999994</v>
      </c>
      <c r="AX56" s="34">
        <v>674872.5199999999</v>
      </c>
      <c r="AY56" s="16">
        <f t="shared" si="100"/>
        <v>0.17454839090129171</v>
      </c>
      <c r="AZ56" s="16">
        <f t="shared" si="123"/>
        <v>1.1199501203575455</v>
      </c>
      <c r="BA56" s="34">
        <f>SUM(BA57:BA62)</f>
        <v>1348930</v>
      </c>
      <c r="BB56" s="34">
        <f>SUM(BB57:BB62)</f>
        <v>320396.55</v>
      </c>
      <c r="BC56" s="34">
        <v>303184.52</v>
      </c>
      <c r="BD56" s="16">
        <f t="shared" si="101"/>
        <v>0.23751903360441237</v>
      </c>
      <c r="BE56" s="16">
        <f t="shared" si="124"/>
        <v>1.0567708074277671</v>
      </c>
      <c r="BF56" s="34">
        <f>SUM(BF57:BF62)</f>
        <v>240285.54</v>
      </c>
      <c r="BG56" s="34">
        <f>SUM(BG57:BG62)</f>
        <v>20442.72</v>
      </c>
      <c r="BH56" s="34">
        <v>11949.67</v>
      </c>
      <c r="BI56" s="16">
        <f t="shared" si="102"/>
        <v>8.5076779901112648E-2</v>
      </c>
      <c r="BJ56" s="16">
        <f t="shared" si="125"/>
        <v>1.710735108166167</v>
      </c>
      <c r="BK56" s="34">
        <f>SUM(BK57:BK62)</f>
        <v>674900.34</v>
      </c>
      <c r="BL56" s="34">
        <f>SUM(BL57:BL62)</f>
        <v>142529.81</v>
      </c>
      <c r="BM56" s="34">
        <v>91314.41</v>
      </c>
      <c r="BN56" s="16">
        <f t="shared" si="103"/>
        <v>0.21118645458083485</v>
      </c>
      <c r="BO56" s="16">
        <f t="shared" si="126"/>
        <v>1.5608687610203034</v>
      </c>
      <c r="BP56" s="34">
        <f>SUM(BP57:BP62)</f>
        <v>262955</v>
      </c>
      <c r="BQ56" s="34">
        <f>SUM(BQ57:BQ62)</f>
        <v>25437.87</v>
      </c>
      <c r="BR56" s="34">
        <v>25437.87</v>
      </c>
      <c r="BS56" s="16">
        <f t="shared" si="104"/>
        <v>9.6738491376851546E-2</v>
      </c>
      <c r="BT56" s="16">
        <f t="shared" si="127"/>
        <v>1</v>
      </c>
      <c r="BU56" s="34">
        <f>SUM(BU57:BU62)</f>
        <v>494000</v>
      </c>
      <c r="BV56" s="34">
        <f>SUM(BV57:BV62)</f>
        <v>86787.44</v>
      </c>
      <c r="BW56" s="34">
        <v>131086.79</v>
      </c>
      <c r="BX56" s="16">
        <f t="shared" si="105"/>
        <v>0.17568307692307691</v>
      </c>
      <c r="BY56" s="16">
        <f t="shared" si="128"/>
        <v>0.66206091399446121</v>
      </c>
      <c r="BZ56" s="34">
        <f>SUM(BZ57:BZ62)</f>
        <v>71000</v>
      </c>
      <c r="CA56" s="34">
        <f>SUM(CA57:CA62)</f>
        <v>14682.32</v>
      </c>
      <c r="CB56" s="34">
        <v>42774.74</v>
      </c>
      <c r="CC56" s="16">
        <f t="shared" si="106"/>
        <v>0.2067932394366197</v>
      </c>
      <c r="CD56" s="16">
        <f t="shared" si="129"/>
        <v>0.34324743996106116</v>
      </c>
      <c r="CE56" s="34">
        <f>SUM(CE57:CE62)</f>
        <v>100000</v>
      </c>
      <c r="CF56" s="34">
        <f>SUM(CF57:CF62)</f>
        <v>0</v>
      </c>
      <c r="CG56" s="34">
        <v>0</v>
      </c>
      <c r="CH56" s="16" t="str">
        <f t="shared" si="107"/>
        <v xml:space="preserve"> </v>
      </c>
      <c r="CI56" s="16" t="str">
        <f t="shared" si="130"/>
        <v xml:space="preserve"> </v>
      </c>
      <c r="CJ56" s="34">
        <f>SUM(CJ57:CJ62)</f>
        <v>154363.81</v>
      </c>
      <c r="CK56" s="34">
        <f>SUM(CK57:CK62)</f>
        <v>145546.85</v>
      </c>
      <c r="CL56" s="19">
        <v>65062.83</v>
      </c>
      <c r="CM56" s="16">
        <f t="shared" si="108"/>
        <v>0.94288194881948051</v>
      </c>
      <c r="CN56" s="16" t="str">
        <f t="shared" si="131"/>
        <v>св.200</v>
      </c>
      <c r="CO56" s="34">
        <f>SUM(CO57:CO62)</f>
        <v>2999.93</v>
      </c>
      <c r="CP56" s="34">
        <f>SUM(CP57:CP62)</f>
        <v>1499.97</v>
      </c>
      <c r="CQ56" s="34">
        <v>65062.83</v>
      </c>
      <c r="CR56" s="16">
        <f t="shared" si="109"/>
        <v>0.50000166670555646</v>
      </c>
      <c r="CS56" s="16">
        <f t="shared" si="132"/>
        <v>2.3054177016277957E-2</v>
      </c>
      <c r="CT56" s="34">
        <f>SUM(CT57:CT62)</f>
        <v>151363.88</v>
      </c>
      <c r="CU56" s="34">
        <f>SUM(CU57:CU62)</f>
        <v>144046.88</v>
      </c>
      <c r="CV56" s="34">
        <v>0</v>
      </c>
      <c r="CW56" s="16">
        <f t="shared" si="133"/>
        <v>0.95165953726873276</v>
      </c>
      <c r="CX56" s="16" t="str">
        <f t="shared" si="134"/>
        <v xml:space="preserve"> </v>
      </c>
      <c r="CY56" s="34">
        <f>SUM(CY57:CY62)</f>
        <v>0</v>
      </c>
      <c r="CZ56" s="34">
        <f>SUM(CZ57:CZ62)</f>
        <v>0</v>
      </c>
      <c r="DA56" s="34">
        <v>0</v>
      </c>
      <c r="DB56" s="16" t="str">
        <f t="shared" si="110"/>
        <v xml:space="preserve"> </v>
      </c>
      <c r="DC56" s="16" t="str">
        <f t="shared" si="135"/>
        <v xml:space="preserve"> </v>
      </c>
      <c r="DD56" s="34">
        <f>SUM(DD57:DD62)</f>
        <v>0</v>
      </c>
      <c r="DE56" s="34">
        <f>SUM(DE57:DE62)</f>
        <v>0</v>
      </c>
      <c r="DF56" s="34">
        <v>0</v>
      </c>
      <c r="DG56" s="16" t="str">
        <f t="shared" si="111"/>
        <v xml:space="preserve"> </v>
      </c>
      <c r="DH56" s="16" t="str">
        <f t="shared" si="136"/>
        <v xml:space="preserve"> </v>
      </c>
      <c r="DI56" s="34">
        <f>SUM(DI57:DI62)</f>
        <v>0</v>
      </c>
      <c r="DJ56" s="34">
        <f>SUM(DJ57:DJ62)</f>
        <v>0</v>
      </c>
      <c r="DK56" s="34">
        <v>4061.69</v>
      </c>
      <c r="DL56" s="16" t="str">
        <f t="shared" si="112"/>
        <v xml:space="preserve"> </v>
      </c>
      <c r="DM56" s="16">
        <f t="shared" si="137"/>
        <v>0</v>
      </c>
      <c r="DN56" s="34">
        <f>SUM(DN57:DN62)</f>
        <v>0</v>
      </c>
      <c r="DO56" s="34">
        <v>0</v>
      </c>
      <c r="DP56" s="16" t="str">
        <f>IF(DN56=0," ",IF(DN56/DO56*100&gt;200,"св.200",DM56/DN56))</f>
        <v xml:space="preserve"> </v>
      </c>
      <c r="DQ56" s="34">
        <f>SUM(DQ57:DQ62)</f>
        <v>0</v>
      </c>
      <c r="DR56" s="34">
        <f>SUM(DR57:DR62)</f>
        <v>0</v>
      </c>
      <c r="DS56" s="34">
        <v>0</v>
      </c>
      <c r="DT56" s="16" t="str">
        <f t="shared" si="138"/>
        <v xml:space="preserve"> </v>
      </c>
      <c r="DU56" s="16" t="str">
        <f t="shared" si="139"/>
        <v xml:space="preserve"> </v>
      </c>
      <c r="DV56" s="34">
        <f>SUM(DV57:DV62)</f>
        <v>983731.61</v>
      </c>
      <c r="DW56" s="34">
        <f>SUM(DW57:DW62)</f>
        <v>0</v>
      </c>
      <c r="DX56" s="34">
        <v>0</v>
      </c>
      <c r="DY56" s="16" t="str">
        <f t="shared" si="113"/>
        <v xml:space="preserve"> </v>
      </c>
      <c r="DZ56" s="16" t="str">
        <f t="shared" si="140"/>
        <v xml:space="preserve"> </v>
      </c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</row>
    <row r="57" spans="1:149" s="10" customFormat="1" ht="16.5" customHeight="1" outlineLevel="1" x14ac:dyDescent="0.25">
      <c r="A57" s="9">
        <v>44</v>
      </c>
      <c r="B57" s="5" t="s">
        <v>76</v>
      </c>
      <c r="C57" s="17">
        <f t="shared" ref="C57" si="252">H57+AV57</f>
        <v>79177727.359999999</v>
      </c>
      <c r="D57" s="17">
        <f t="shared" ref="D57" si="253">I57+AW57</f>
        <v>13583393.709999999</v>
      </c>
      <c r="E57" s="17">
        <v>13942142.439999999</v>
      </c>
      <c r="F57" s="18">
        <f>IF(D57&lt;=0," ",IF(D57/C57*100&gt;200,"СВ.200",D57/C57))</f>
        <v>0.17155574127860393</v>
      </c>
      <c r="G57" s="18">
        <f t="shared" si="217"/>
        <v>0.97426875162523441</v>
      </c>
      <c r="H57" s="17">
        <f t="shared" ref="H57" si="254">M57+R57+W57+AB57+AG57+AL57+AQ57</f>
        <v>77206660</v>
      </c>
      <c r="I57" s="17">
        <f t="shared" ref="I57" si="255">N57+S57+X57+AC57+AH57+AM57+AR57</f>
        <v>13172783.629999999</v>
      </c>
      <c r="J57" s="17">
        <v>13486442.000000002</v>
      </c>
      <c r="K57" s="18">
        <f t="shared" si="218"/>
        <v>0.1706171932576801</v>
      </c>
      <c r="L57" s="18">
        <f t="shared" si="145"/>
        <v>0.976742689435805</v>
      </c>
      <c r="M57" s="17">
        <v>72423560</v>
      </c>
      <c r="N57" s="17">
        <v>12645145.529999999</v>
      </c>
      <c r="O57" s="23">
        <v>12938610.550000001</v>
      </c>
      <c r="P57" s="18">
        <f t="shared" si="93"/>
        <v>0.17459988890355568</v>
      </c>
      <c r="Q57" s="18">
        <f t="shared" si="116"/>
        <v>0.97731866038737825</v>
      </c>
      <c r="R57" s="17">
        <v>1525100</v>
      </c>
      <c r="S57" s="17">
        <v>366318.15</v>
      </c>
      <c r="T57" s="23">
        <v>362972.81</v>
      </c>
      <c r="U57" s="18">
        <f t="shared" si="94"/>
        <v>0.24019287259851815</v>
      </c>
      <c r="V57" s="18">
        <f t="shared" si="117"/>
        <v>1.0092165030212594</v>
      </c>
      <c r="W57" s="17"/>
      <c r="X57" s="17"/>
      <c r="Y57" s="64"/>
      <c r="Z57" s="18" t="str">
        <f t="shared" si="95"/>
        <v xml:space="preserve"> </v>
      </c>
      <c r="AA57" s="18" t="str">
        <f t="shared" si="118"/>
        <v xml:space="preserve"> </v>
      </c>
      <c r="AB57" s="17"/>
      <c r="AC57" s="17"/>
      <c r="AD57" s="23"/>
      <c r="AE57" s="18" t="str">
        <f t="shared" si="96"/>
        <v xml:space="preserve"> </v>
      </c>
      <c r="AF57" s="18" t="str">
        <f t="shared" si="119"/>
        <v xml:space="preserve"> </v>
      </c>
      <c r="AG57" s="17">
        <v>2024000</v>
      </c>
      <c r="AH57" s="17">
        <v>64907.94</v>
      </c>
      <c r="AI57" s="23">
        <v>100592.02</v>
      </c>
      <c r="AJ57" s="18">
        <f t="shared" si="97"/>
        <v>3.2069140316205537E-2</v>
      </c>
      <c r="AK57" s="18">
        <f t="shared" si="120"/>
        <v>0.64525933568090188</v>
      </c>
      <c r="AL57" s="17">
        <v>1234000</v>
      </c>
      <c r="AM57" s="17">
        <v>96412.01</v>
      </c>
      <c r="AN57" s="23">
        <v>84266.62</v>
      </c>
      <c r="AO57" s="18">
        <f t="shared" si="98"/>
        <v>7.8129667747163692E-2</v>
      </c>
      <c r="AP57" s="18">
        <f t="shared" si="121"/>
        <v>1.1441304991229031</v>
      </c>
      <c r="AQ57" s="17"/>
      <c r="AR57" s="17"/>
      <c r="AS57" s="23"/>
      <c r="AT57" s="18" t="str">
        <f t="shared" si="99"/>
        <v xml:space="preserve"> </v>
      </c>
      <c r="AU57" s="18" t="str">
        <f t="shared" si="122"/>
        <v xml:space="preserve"> </v>
      </c>
      <c r="AV57" s="17">
        <f t="shared" ref="AV57" si="256">BA57+BF57+BK57+BP57+BU57+BZ57+CE57+CJ57+CY57+DD57+DI57+DQ57+DV57</f>
        <v>1971067.3599999999</v>
      </c>
      <c r="AW57" s="17">
        <f t="shared" ref="AW57" si="257">BB57+BG57+BL57+BQ57+BV57+CA57+CF57+CK57+CZ57+DE57+DJ57+DN57+DR57+DW57</f>
        <v>410610.07999999996</v>
      </c>
      <c r="AX57" s="17">
        <v>455700.44</v>
      </c>
      <c r="AY57" s="18">
        <f t="shared" si="100"/>
        <v>0.20831864416850776</v>
      </c>
      <c r="AZ57" s="18">
        <f t="shared" si="123"/>
        <v>0.90105263010059844</v>
      </c>
      <c r="BA57" s="17">
        <v>1348930</v>
      </c>
      <c r="BB57" s="17">
        <v>320396.55</v>
      </c>
      <c r="BC57" s="23">
        <v>303184.52</v>
      </c>
      <c r="BD57" s="18">
        <f t="shared" si="101"/>
        <v>0.23751903360441237</v>
      </c>
      <c r="BE57" s="18">
        <f t="shared" si="124"/>
        <v>1.0567708074277671</v>
      </c>
      <c r="BF57" s="17">
        <v>18840</v>
      </c>
      <c r="BG57" s="17">
        <v>15493.48</v>
      </c>
      <c r="BH57" s="23">
        <v>11533.54</v>
      </c>
      <c r="BI57" s="18">
        <f t="shared" si="102"/>
        <v>0.82237154989384287</v>
      </c>
      <c r="BJ57" s="18">
        <f t="shared" si="125"/>
        <v>1.3433412464863346</v>
      </c>
      <c r="BK57" s="17"/>
      <c r="BL57" s="17"/>
      <c r="BM57" s="23"/>
      <c r="BN57" s="18" t="str">
        <f t="shared" si="103"/>
        <v xml:space="preserve"> </v>
      </c>
      <c r="BO57" s="18" t="str">
        <f t="shared" si="126"/>
        <v xml:space="preserve"> </v>
      </c>
      <c r="BP57" s="17"/>
      <c r="BQ57" s="17"/>
      <c r="BR57" s="23"/>
      <c r="BS57" s="18" t="str">
        <f t="shared" si="104"/>
        <v xml:space="preserve"> </v>
      </c>
      <c r="BT57" s="18" t="str">
        <f t="shared" si="127"/>
        <v xml:space="preserve"> </v>
      </c>
      <c r="BU57" s="17">
        <v>284000</v>
      </c>
      <c r="BV57" s="17">
        <v>70270.080000000002</v>
      </c>
      <c r="BW57" s="23">
        <v>70307.86</v>
      </c>
      <c r="BX57" s="18">
        <f t="shared" si="105"/>
        <v>0.24742985915492957</v>
      </c>
      <c r="BY57" s="18">
        <f t="shared" si="128"/>
        <v>0.9994626489840539</v>
      </c>
      <c r="BZ57" s="17">
        <v>5000</v>
      </c>
      <c r="CA57" s="17">
        <v>2950</v>
      </c>
      <c r="CB57" s="23">
        <v>1550</v>
      </c>
      <c r="CC57" s="18">
        <f t="shared" si="106"/>
        <v>0.59</v>
      </c>
      <c r="CD57" s="18">
        <f t="shared" si="129"/>
        <v>1.903225806451613</v>
      </c>
      <c r="CE57" s="17"/>
      <c r="CF57" s="17"/>
      <c r="CG57" s="23"/>
      <c r="CH57" s="18" t="str">
        <f t="shared" si="107"/>
        <v xml:space="preserve"> </v>
      </c>
      <c r="CI57" s="18" t="str">
        <f t="shared" si="130"/>
        <v xml:space="preserve"> </v>
      </c>
      <c r="CJ57" s="17">
        <f t="shared" ref="CJ57" si="258">CO57+CT57</f>
        <v>2999.93</v>
      </c>
      <c r="CK57" s="17">
        <f t="shared" ref="CK57" si="259">CP57+CU57</f>
        <v>1499.97</v>
      </c>
      <c r="CL57" s="17">
        <v>65062.83</v>
      </c>
      <c r="CM57" s="18">
        <f t="shared" si="108"/>
        <v>0.50000166670555646</v>
      </c>
      <c r="CN57" s="18">
        <f t="shared" si="131"/>
        <v>2.3054177016277957E-2</v>
      </c>
      <c r="CO57" s="17">
        <v>2999.93</v>
      </c>
      <c r="CP57" s="17">
        <v>1499.97</v>
      </c>
      <c r="CQ57" s="23">
        <v>65062.83</v>
      </c>
      <c r="CR57" s="18">
        <f t="shared" si="109"/>
        <v>0.50000166670555646</v>
      </c>
      <c r="CS57" s="18">
        <f t="shared" si="132"/>
        <v>2.3054177016277957E-2</v>
      </c>
      <c r="CT57" s="17"/>
      <c r="CU57" s="17"/>
      <c r="CV57" s="23"/>
      <c r="CW57" s="18" t="str">
        <f t="shared" si="133"/>
        <v xml:space="preserve"> </v>
      </c>
      <c r="CX57" s="18" t="str">
        <f t="shared" si="134"/>
        <v xml:space="preserve"> </v>
      </c>
      <c r="CY57" s="17"/>
      <c r="CZ57" s="17"/>
      <c r="DA57" s="23"/>
      <c r="DB57" s="18" t="str">
        <f t="shared" si="110"/>
        <v xml:space="preserve"> </v>
      </c>
      <c r="DC57" s="18" t="str">
        <f t="shared" si="135"/>
        <v xml:space="preserve"> </v>
      </c>
      <c r="DD57" s="17"/>
      <c r="DE57" s="17"/>
      <c r="DF57" s="23"/>
      <c r="DG57" s="18" t="str">
        <f t="shared" si="111"/>
        <v xml:space="preserve"> </v>
      </c>
      <c r="DH57" s="18" t="str">
        <f t="shared" si="136"/>
        <v xml:space="preserve"> </v>
      </c>
      <c r="DI57" s="17"/>
      <c r="DJ57" s="17"/>
      <c r="DK57" s="23">
        <v>4061.69</v>
      </c>
      <c r="DL57" s="18" t="str">
        <f t="shared" si="112"/>
        <v xml:space="preserve"> </v>
      </c>
      <c r="DM57" s="18">
        <f t="shared" si="137"/>
        <v>0</v>
      </c>
      <c r="DN57" s="17"/>
      <c r="DO57" s="23"/>
      <c r="DP57" s="18" t="str">
        <f t="shared" si="216"/>
        <v xml:space="preserve"> </v>
      </c>
      <c r="DQ57" s="17"/>
      <c r="DR57" s="17"/>
      <c r="DS57" s="23"/>
      <c r="DT57" s="18" t="str">
        <f t="shared" si="138"/>
        <v xml:space="preserve"> </v>
      </c>
      <c r="DU57" s="18" t="str">
        <f t="shared" si="139"/>
        <v xml:space="preserve"> </v>
      </c>
      <c r="DV57" s="17">
        <v>311297.43</v>
      </c>
      <c r="DW57" s="17"/>
      <c r="DX57" s="23"/>
      <c r="DY57" s="18" t="str">
        <f t="shared" si="113"/>
        <v xml:space="preserve"> </v>
      </c>
      <c r="DZ57" s="18" t="str">
        <f t="shared" si="140"/>
        <v xml:space="preserve"> </v>
      </c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</row>
    <row r="58" spans="1:149" s="10" customFormat="1" ht="15.75" customHeight="1" outlineLevel="1" x14ac:dyDescent="0.25">
      <c r="A58" s="9">
        <f>A57+1</f>
        <v>45</v>
      </c>
      <c r="B58" s="5" t="s">
        <v>58</v>
      </c>
      <c r="C58" s="17">
        <f t="shared" ref="C58:C62" si="260">H58+AV58</f>
        <v>729425.08000000007</v>
      </c>
      <c r="D58" s="17">
        <f t="shared" ref="D58:D62" si="261">I58+AW58</f>
        <v>134565.89000000001</v>
      </c>
      <c r="E58" s="17">
        <v>203419.11</v>
      </c>
      <c r="F58" s="18">
        <f>IF(D58&lt;=0," ",IF(D58/C58*100&gt;200,"СВ.200",D58/C58))</f>
        <v>0.18448212666337166</v>
      </c>
      <c r="G58" s="18">
        <f t="shared" si="217"/>
        <v>0.66152039501106863</v>
      </c>
      <c r="H58" s="17">
        <f t="shared" ref="H58:H62" si="262">M58+R58+W58+AB58+AG58+AL58+AQ58</f>
        <v>389500</v>
      </c>
      <c r="I58" s="17">
        <f t="shared" ref="I58:I62" si="263">N58+S58+X58+AC58+AH58+AM58+AR58</f>
        <v>92875.57</v>
      </c>
      <c r="J58" s="17">
        <v>139546.43</v>
      </c>
      <c r="K58" s="18">
        <f t="shared" si="218"/>
        <v>0.23844818998716305</v>
      </c>
      <c r="L58" s="18">
        <f t="shared" si="145"/>
        <v>0.66555317825042182</v>
      </c>
      <c r="M58" s="17">
        <v>87500</v>
      </c>
      <c r="N58" s="17">
        <v>15067.15</v>
      </c>
      <c r="O58" s="23">
        <v>16962.16</v>
      </c>
      <c r="P58" s="18">
        <f t="shared" si="93"/>
        <v>0.17219599999999999</v>
      </c>
      <c r="Q58" s="18">
        <f t="shared" si="116"/>
        <v>0.88828014828300172</v>
      </c>
      <c r="R58" s="17"/>
      <c r="S58" s="17"/>
      <c r="T58" s="23"/>
      <c r="U58" s="18" t="str">
        <f t="shared" si="94"/>
        <v xml:space="preserve"> </v>
      </c>
      <c r="V58" s="18" t="str">
        <f t="shared" si="117"/>
        <v xml:space="preserve"> </v>
      </c>
      <c r="W58" s="17"/>
      <c r="X58" s="17"/>
      <c r="Y58" s="64"/>
      <c r="Z58" s="18" t="str">
        <f t="shared" si="95"/>
        <v xml:space="preserve"> </v>
      </c>
      <c r="AA58" s="18" t="str">
        <f t="shared" si="118"/>
        <v xml:space="preserve"> </v>
      </c>
      <c r="AB58" s="17"/>
      <c r="AC58" s="17"/>
      <c r="AD58" s="23"/>
      <c r="AE58" s="18" t="str">
        <f t="shared" si="96"/>
        <v xml:space="preserve"> </v>
      </c>
      <c r="AF58" s="18" t="str">
        <f t="shared" si="119"/>
        <v xml:space="preserve"> </v>
      </c>
      <c r="AG58" s="17">
        <v>55000</v>
      </c>
      <c r="AH58" s="17">
        <v>34163.93</v>
      </c>
      <c r="AI58" s="23">
        <v>62949.31</v>
      </c>
      <c r="AJ58" s="18">
        <f t="shared" si="97"/>
        <v>0.62116236363636368</v>
      </c>
      <c r="AK58" s="18">
        <f t="shared" si="120"/>
        <v>0.5427212784381592</v>
      </c>
      <c r="AL58" s="17">
        <v>237000</v>
      </c>
      <c r="AM58" s="17">
        <v>43444.49</v>
      </c>
      <c r="AN58" s="23">
        <v>59034.96</v>
      </c>
      <c r="AO58" s="18">
        <f t="shared" si="98"/>
        <v>0.18331008438818563</v>
      </c>
      <c r="AP58" s="18">
        <f t="shared" si="121"/>
        <v>0.73591122954940591</v>
      </c>
      <c r="AQ58" s="17">
        <v>10000</v>
      </c>
      <c r="AR58" s="17">
        <v>200</v>
      </c>
      <c r="AS58" s="23">
        <v>600</v>
      </c>
      <c r="AT58" s="18">
        <f t="shared" si="99"/>
        <v>0.02</v>
      </c>
      <c r="AU58" s="18">
        <f t="shared" si="122"/>
        <v>0.33333333333333331</v>
      </c>
      <c r="AV58" s="17">
        <f t="shared" ref="AV58:AV62" si="264">BA58+BF58+BK58+BP58+BU58+BZ58+CE58+CJ58+CY58+DD58+DI58+DQ58+DV58</f>
        <v>339925.08</v>
      </c>
      <c r="AW58" s="17">
        <f t="shared" ref="AW58:AW62" si="265">BB58+BG58+BL58+BQ58+BV58+CA58+CF58+CK58+CZ58+DE58+DJ58+DN58+DR58+DW58</f>
        <v>41690.32</v>
      </c>
      <c r="AX58" s="17">
        <v>63872.68</v>
      </c>
      <c r="AY58" s="18">
        <f t="shared" si="100"/>
        <v>0.12264561355696378</v>
      </c>
      <c r="AZ58" s="18">
        <f t="shared" si="123"/>
        <v>0.65270973442792757</v>
      </c>
      <c r="BA58" s="17"/>
      <c r="BB58" s="17"/>
      <c r="BC58" s="23"/>
      <c r="BD58" s="18" t="str">
        <f t="shared" si="101"/>
        <v xml:space="preserve"> </v>
      </c>
      <c r="BE58" s="18" t="str">
        <f t="shared" si="124"/>
        <v xml:space="preserve"> </v>
      </c>
      <c r="BF58" s="17"/>
      <c r="BG58" s="17"/>
      <c r="BH58" s="23"/>
      <c r="BI58" s="18" t="str">
        <f t="shared" si="102"/>
        <v xml:space="preserve"> </v>
      </c>
      <c r="BJ58" s="18" t="str">
        <f t="shared" si="125"/>
        <v xml:space="preserve"> </v>
      </c>
      <c r="BK58" s="17">
        <v>20000</v>
      </c>
      <c r="BL58" s="17">
        <v>25172.959999999999</v>
      </c>
      <c r="BM58" s="23">
        <v>3093.75</v>
      </c>
      <c r="BN58" s="18">
        <f t="shared" si="103"/>
        <v>1.258648</v>
      </c>
      <c r="BO58" s="18" t="str">
        <f t="shared" si="126"/>
        <v>св.200</v>
      </c>
      <c r="BP58" s="17"/>
      <c r="BQ58" s="17"/>
      <c r="BR58" s="23"/>
      <c r="BS58" s="18" t="str">
        <f t="shared" si="104"/>
        <v xml:space="preserve"> </v>
      </c>
      <c r="BT58" s="18" t="str">
        <f t="shared" si="127"/>
        <v xml:space="preserve"> </v>
      </c>
      <c r="BU58" s="17">
        <v>210000</v>
      </c>
      <c r="BV58" s="17">
        <v>16517.36</v>
      </c>
      <c r="BW58" s="23">
        <v>60778.93</v>
      </c>
      <c r="BX58" s="18">
        <f t="shared" si="105"/>
        <v>7.8654095238095245E-2</v>
      </c>
      <c r="BY58" s="18">
        <f t="shared" si="128"/>
        <v>0.27176128306306152</v>
      </c>
      <c r="BZ58" s="17"/>
      <c r="CA58" s="17"/>
      <c r="CB58" s="23"/>
      <c r="CC58" s="18" t="str">
        <f t="shared" si="106"/>
        <v xml:space="preserve"> </v>
      </c>
      <c r="CD58" s="18" t="str">
        <f t="shared" si="129"/>
        <v xml:space="preserve"> </v>
      </c>
      <c r="CE58" s="17"/>
      <c r="CF58" s="17"/>
      <c r="CG58" s="23"/>
      <c r="CH58" s="18" t="str">
        <f t="shared" si="107"/>
        <v xml:space="preserve"> </v>
      </c>
      <c r="CI58" s="18" t="str">
        <f t="shared" si="130"/>
        <v xml:space="preserve"> </v>
      </c>
      <c r="CJ58" s="17">
        <f t="shared" ref="CJ58:CJ62" si="266">CO58+CT58</f>
        <v>0</v>
      </c>
      <c r="CK58" s="17">
        <f t="shared" ref="CK58:CK62" si="267">CP58+CU58</f>
        <v>0</v>
      </c>
      <c r="CL58" s="17"/>
      <c r="CM58" s="18" t="str">
        <f t="shared" si="108"/>
        <v xml:space="preserve"> </v>
      </c>
      <c r="CN58" s="18" t="str">
        <f t="shared" si="131"/>
        <v xml:space="preserve"> </v>
      </c>
      <c r="CO58" s="17"/>
      <c r="CP58" s="17"/>
      <c r="CQ58" s="23"/>
      <c r="CR58" s="18" t="str">
        <f t="shared" si="109"/>
        <v xml:space="preserve"> </v>
      </c>
      <c r="CS58" s="18" t="str">
        <f t="shared" si="132"/>
        <v xml:space="preserve"> </v>
      </c>
      <c r="CT58" s="17"/>
      <c r="CU58" s="17"/>
      <c r="CV58" s="23"/>
      <c r="CW58" s="18" t="str">
        <f t="shared" si="133"/>
        <v xml:space="preserve"> </v>
      </c>
      <c r="CX58" s="18" t="str">
        <f t="shared" si="134"/>
        <v xml:space="preserve"> </v>
      </c>
      <c r="CY58" s="17"/>
      <c r="CZ58" s="17"/>
      <c r="DA58" s="23"/>
      <c r="DB58" s="18" t="str">
        <f t="shared" si="110"/>
        <v xml:space="preserve"> </v>
      </c>
      <c r="DC58" s="18" t="str">
        <f t="shared" si="135"/>
        <v xml:space="preserve"> </v>
      </c>
      <c r="DD58" s="17"/>
      <c r="DE58" s="17"/>
      <c r="DF58" s="23"/>
      <c r="DG58" s="18" t="str">
        <f t="shared" si="111"/>
        <v xml:space="preserve"> </v>
      </c>
      <c r="DH58" s="18" t="str">
        <f t="shared" si="136"/>
        <v xml:space="preserve"> </v>
      </c>
      <c r="DI58" s="17"/>
      <c r="DJ58" s="17"/>
      <c r="DK58" s="23"/>
      <c r="DL58" s="18" t="str">
        <f t="shared" si="112"/>
        <v xml:space="preserve"> </v>
      </c>
      <c r="DM58" s="18" t="str">
        <f t="shared" si="137"/>
        <v xml:space="preserve"> </v>
      </c>
      <c r="DN58" s="17"/>
      <c r="DO58" s="23"/>
      <c r="DP58" s="18" t="str">
        <f t="shared" si="216"/>
        <v xml:space="preserve"> </v>
      </c>
      <c r="DQ58" s="17"/>
      <c r="DR58" s="17"/>
      <c r="DS58" s="23"/>
      <c r="DT58" s="18" t="str">
        <f t="shared" si="138"/>
        <v xml:space="preserve"> </v>
      </c>
      <c r="DU58" s="18" t="str">
        <f t="shared" si="139"/>
        <v xml:space="preserve"> </v>
      </c>
      <c r="DV58" s="17">
        <v>109925.08</v>
      </c>
      <c r="DW58" s="17"/>
      <c r="DX58" s="23"/>
      <c r="DY58" s="18" t="str">
        <f t="shared" si="113"/>
        <v xml:space="preserve"> </v>
      </c>
      <c r="DZ58" s="18" t="str">
        <f t="shared" si="140"/>
        <v xml:space="preserve"> </v>
      </c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</row>
    <row r="59" spans="1:149" s="10" customFormat="1" ht="16.5" customHeight="1" outlineLevel="1" x14ac:dyDescent="0.25">
      <c r="A59" s="9">
        <f t="shared" ref="A59:A62" si="268">A58+1</f>
        <v>46</v>
      </c>
      <c r="B59" s="5" t="s">
        <v>62</v>
      </c>
      <c r="C59" s="17">
        <f t="shared" si="260"/>
        <v>1420232.7</v>
      </c>
      <c r="D59" s="17">
        <f t="shared" si="261"/>
        <v>178254.06</v>
      </c>
      <c r="E59" s="17">
        <v>191740.66</v>
      </c>
      <c r="F59" s="18">
        <f>IF(D59&lt;=0," ",IF(D59/C59*100&gt;200,"СВ.200",D59/C59))</f>
        <v>0.12551046036329117</v>
      </c>
      <c r="G59" s="18">
        <f t="shared" si="217"/>
        <v>0.92966228446277377</v>
      </c>
      <c r="H59" s="17">
        <f t="shared" si="262"/>
        <v>860150</v>
      </c>
      <c r="I59" s="17">
        <f t="shared" si="263"/>
        <v>95401.38</v>
      </c>
      <c r="J59" s="17">
        <v>112208.12</v>
      </c>
      <c r="K59" s="18">
        <f t="shared" si="218"/>
        <v>0.11091249200720806</v>
      </c>
      <c r="L59" s="18">
        <f t="shared" si="145"/>
        <v>0.85021814820531716</v>
      </c>
      <c r="M59" s="17">
        <v>156350</v>
      </c>
      <c r="N59" s="17">
        <v>29624.91</v>
      </c>
      <c r="O59" s="23">
        <v>33666.269999999997</v>
      </c>
      <c r="P59" s="18">
        <f t="shared" si="93"/>
        <v>0.1894781579788935</v>
      </c>
      <c r="Q59" s="18">
        <f t="shared" si="116"/>
        <v>0.87995818960639249</v>
      </c>
      <c r="R59" s="17"/>
      <c r="S59" s="17"/>
      <c r="T59" s="23"/>
      <c r="U59" s="18" t="str">
        <f t="shared" si="94"/>
        <v xml:space="preserve"> </v>
      </c>
      <c r="V59" s="18" t="str">
        <f t="shared" si="117"/>
        <v xml:space="preserve"> </v>
      </c>
      <c r="W59" s="17"/>
      <c r="X59" s="17"/>
      <c r="Y59" s="64"/>
      <c r="Z59" s="18" t="str">
        <f t="shared" si="95"/>
        <v xml:space="preserve"> </v>
      </c>
      <c r="AA59" s="18" t="str">
        <f t="shared" si="118"/>
        <v xml:space="preserve"> </v>
      </c>
      <c r="AB59" s="17">
        <v>49800</v>
      </c>
      <c r="AC59" s="17">
        <v>-23283.599999999999</v>
      </c>
      <c r="AD59" s="23">
        <v>22328.400000000001</v>
      </c>
      <c r="AE59" s="18" t="str">
        <f t="shared" si="96"/>
        <v xml:space="preserve"> </v>
      </c>
      <c r="AF59" s="18">
        <f t="shared" si="119"/>
        <v>-1.0427795990756166</v>
      </c>
      <c r="AG59" s="17">
        <v>186000</v>
      </c>
      <c r="AH59" s="17">
        <v>25700.639999999999</v>
      </c>
      <c r="AI59" s="23">
        <v>9586.33</v>
      </c>
      <c r="AJ59" s="18">
        <f t="shared" si="97"/>
        <v>0.13817548387096773</v>
      </c>
      <c r="AK59" s="18" t="str">
        <f t="shared" si="120"/>
        <v>св.200</v>
      </c>
      <c r="AL59" s="17">
        <v>446000</v>
      </c>
      <c r="AM59" s="17">
        <v>63359.43</v>
      </c>
      <c r="AN59" s="23">
        <v>44427.12</v>
      </c>
      <c r="AO59" s="18">
        <f t="shared" si="98"/>
        <v>0.14206150224215247</v>
      </c>
      <c r="AP59" s="18">
        <f t="shared" si="121"/>
        <v>1.426143085574757</v>
      </c>
      <c r="AQ59" s="17">
        <v>22000</v>
      </c>
      <c r="AR59" s="17"/>
      <c r="AS59" s="23">
        <v>2200</v>
      </c>
      <c r="AT59" s="18" t="str">
        <f t="shared" si="99"/>
        <v xml:space="preserve"> </v>
      </c>
      <c r="AU59" s="18">
        <f t="shared" si="122"/>
        <v>0</v>
      </c>
      <c r="AV59" s="17">
        <f t="shared" si="264"/>
        <v>560082.69999999995</v>
      </c>
      <c r="AW59" s="17">
        <f t="shared" si="265"/>
        <v>82852.679999999993</v>
      </c>
      <c r="AX59" s="17">
        <v>79532.539999999994</v>
      </c>
      <c r="AY59" s="18">
        <f t="shared" si="100"/>
        <v>0.14792936828793318</v>
      </c>
      <c r="AZ59" s="18">
        <f t="shared" si="123"/>
        <v>1.0417456804472736</v>
      </c>
      <c r="BA59" s="17"/>
      <c r="BB59" s="17"/>
      <c r="BC59" s="23"/>
      <c r="BD59" s="18" t="str">
        <f t="shared" si="101"/>
        <v xml:space="preserve"> </v>
      </c>
      <c r="BE59" s="18" t="str">
        <f t="shared" si="124"/>
        <v xml:space="preserve"> </v>
      </c>
      <c r="BF59" s="17">
        <v>71</v>
      </c>
      <c r="BG59" s="17"/>
      <c r="BH59" s="23"/>
      <c r="BI59" s="18" t="str">
        <f t="shared" si="102"/>
        <v xml:space="preserve"> </v>
      </c>
      <c r="BJ59" s="18" t="str">
        <f t="shared" si="125"/>
        <v xml:space="preserve"> </v>
      </c>
      <c r="BK59" s="17">
        <v>330600</v>
      </c>
      <c r="BL59" s="17">
        <v>82852.679999999993</v>
      </c>
      <c r="BM59" s="23">
        <v>79532.539999999994</v>
      </c>
      <c r="BN59" s="18">
        <f t="shared" si="103"/>
        <v>0.25061306715063519</v>
      </c>
      <c r="BO59" s="18">
        <f t="shared" si="126"/>
        <v>1.0417456804472736</v>
      </c>
      <c r="BP59" s="17"/>
      <c r="BQ59" s="17"/>
      <c r="BR59" s="23"/>
      <c r="BS59" s="18" t="str">
        <f t="shared" si="104"/>
        <v xml:space="preserve"> </v>
      </c>
      <c r="BT59" s="18" t="str">
        <f t="shared" si="127"/>
        <v xml:space="preserve"> </v>
      </c>
      <c r="BU59" s="17"/>
      <c r="BV59" s="17"/>
      <c r="BW59" s="23"/>
      <c r="BX59" s="18" t="str">
        <f t="shared" si="105"/>
        <v xml:space="preserve"> </v>
      </c>
      <c r="BY59" s="18" t="str">
        <f t="shared" si="128"/>
        <v xml:space="preserve"> </v>
      </c>
      <c r="BZ59" s="17"/>
      <c r="CA59" s="17"/>
      <c r="CB59" s="23"/>
      <c r="CC59" s="18" t="str">
        <f t="shared" si="106"/>
        <v xml:space="preserve"> </v>
      </c>
      <c r="CD59" s="18" t="str">
        <f t="shared" si="129"/>
        <v xml:space="preserve"> </v>
      </c>
      <c r="CE59" s="17">
        <v>100000</v>
      </c>
      <c r="CF59" s="17"/>
      <c r="CG59" s="23"/>
      <c r="CH59" s="18" t="str">
        <f t="shared" si="107"/>
        <v xml:space="preserve"> </v>
      </c>
      <c r="CI59" s="18" t="str">
        <f t="shared" si="130"/>
        <v xml:space="preserve"> </v>
      </c>
      <c r="CJ59" s="17">
        <f t="shared" si="266"/>
        <v>0</v>
      </c>
      <c r="CK59" s="17">
        <f t="shared" si="267"/>
        <v>0</v>
      </c>
      <c r="CL59" s="17"/>
      <c r="CM59" s="18" t="str">
        <f t="shared" si="108"/>
        <v xml:space="preserve"> </v>
      </c>
      <c r="CN59" s="18" t="str">
        <f t="shared" si="131"/>
        <v xml:space="preserve"> </v>
      </c>
      <c r="CO59" s="17"/>
      <c r="CP59" s="17"/>
      <c r="CQ59" s="23"/>
      <c r="CR59" s="18" t="str">
        <f t="shared" si="109"/>
        <v xml:space="preserve"> </v>
      </c>
      <c r="CS59" s="18" t="str">
        <f t="shared" si="132"/>
        <v xml:space="preserve"> </v>
      </c>
      <c r="CT59" s="17"/>
      <c r="CU59" s="17"/>
      <c r="CV59" s="23"/>
      <c r="CW59" s="18" t="str">
        <f t="shared" si="133"/>
        <v xml:space="preserve"> </v>
      </c>
      <c r="CX59" s="18" t="str">
        <f t="shared" si="134"/>
        <v xml:space="preserve"> </v>
      </c>
      <c r="CY59" s="17"/>
      <c r="CZ59" s="17"/>
      <c r="DA59" s="23"/>
      <c r="DB59" s="18" t="str">
        <f t="shared" si="110"/>
        <v xml:space="preserve"> </v>
      </c>
      <c r="DC59" s="18" t="str">
        <f t="shared" si="135"/>
        <v xml:space="preserve"> </v>
      </c>
      <c r="DD59" s="17"/>
      <c r="DE59" s="17"/>
      <c r="DF59" s="23"/>
      <c r="DG59" s="18" t="str">
        <f t="shared" si="111"/>
        <v xml:space="preserve"> </v>
      </c>
      <c r="DH59" s="18" t="str">
        <f t="shared" si="136"/>
        <v xml:space="preserve"> </v>
      </c>
      <c r="DI59" s="17"/>
      <c r="DJ59" s="17"/>
      <c r="DK59" s="23"/>
      <c r="DL59" s="18" t="str">
        <f t="shared" si="112"/>
        <v xml:space="preserve"> </v>
      </c>
      <c r="DM59" s="18" t="str">
        <f t="shared" si="137"/>
        <v xml:space="preserve"> </v>
      </c>
      <c r="DN59" s="17"/>
      <c r="DO59" s="23"/>
      <c r="DP59" s="18" t="str">
        <f t="shared" si="216"/>
        <v xml:space="preserve"> </v>
      </c>
      <c r="DQ59" s="17"/>
      <c r="DR59" s="17"/>
      <c r="DS59" s="23"/>
      <c r="DT59" s="18" t="str">
        <f t="shared" si="138"/>
        <v xml:space="preserve"> </v>
      </c>
      <c r="DU59" s="18" t="str">
        <f t="shared" si="139"/>
        <v xml:space="preserve"> </v>
      </c>
      <c r="DV59" s="17">
        <v>129411.7</v>
      </c>
      <c r="DW59" s="17"/>
      <c r="DX59" s="23"/>
      <c r="DY59" s="18" t="str">
        <f t="shared" si="113"/>
        <v xml:space="preserve"> </v>
      </c>
      <c r="DZ59" s="18" t="str">
        <f t="shared" si="140"/>
        <v xml:space="preserve"> </v>
      </c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</row>
    <row r="60" spans="1:149" s="10" customFormat="1" ht="15.75" customHeight="1" outlineLevel="1" x14ac:dyDescent="0.25">
      <c r="A60" s="9">
        <f t="shared" si="268"/>
        <v>47</v>
      </c>
      <c r="B60" s="5" t="s">
        <v>24</v>
      </c>
      <c r="C60" s="17">
        <f t="shared" si="260"/>
        <v>1125900</v>
      </c>
      <c r="D60" s="17">
        <f t="shared" si="261"/>
        <v>91733.07</v>
      </c>
      <c r="E60" s="17">
        <v>117040.07</v>
      </c>
      <c r="F60" s="18">
        <f>IF(D60&lt;=0," ",IF(D60/C60*100&gt;200,"СВ.200",D60/C60))</f>
        <v>8.1475326405542239E-2</v>
      </c>
      <c r="G60" s="18">
        <f t="shared" si="217"/>
        <v>0.78377490717495302</v>
      </c>
      <c r="H60" s="17">
        <f t="shared" si="262"/>
        <v>943900</v>
      </c>
      <c r="I60" s="17">
        <f t="shared" si="263"/>
        <v>73733.070000000007</v>
      </c>
      <c r="J60" s="17">
        <v>117040.06999999999</v>
      </c>
      <c r="K60" s="18">
        <f t="shared" si="218"/>
        <v>7.8115340608115272E-2</v>
      </c>
      <c r="L60" s="18">
        <f t="shared" si="145"/>
        <v>0.62998142431049475</v>
      </c>
      <c r="M60" s="17">
        <v>162900</v>
      </c>
      <c r="N60" s="17">
        <v>31762.12</v>
      </c>
      <c r="O60" s="23">
        <v>34420.699999999997</v>
      </c>
      <c r="P60" s="18">
        <f t="shared" si="93"/>
        <v>0.19497925107427869</v>
      </c>
      <c r="Q60" s="18">
        <f t="shared" si="116"/>
        <v>0.92276217508650327</v>
      </c>
      <c r="R60" s="17"/>
      <c r="S60" s="17"/>
      <c r="T60" s="23"/>
      <c r="U60" s="18" t="str">
        <f t="shared" si="94"/>
        <v xml:space="preserve"> </v>
      </c>
      <c r="V60" s="18" t="str">
        <f t="shared" si="117"/>
        <v xml:space="preserve"> </v>
      </c>
      <c r="W60" s="17"/>
      <c r="X60" s="17"/>
      <c r="Y60" s="64"/>
      <c r="Z60" s="18" t="str">
        <f t="shared" si="95"/>
        <v xml:space="preserve"> </v>
      </c>
      <c r="AA60" s="18" t="str">
        <f t="shared" si="118"/>
        <v xml:space="preserve"> </v>
      </c>
      <c r="AB60" s="17"/>
      <c r="AC60" s="17"/>
      <c r="AD60" s="23"/>
      <c r="AE60" s="18" t="str">
        <f t="shared" si="96"/>
        <v xml:space="preserve"> </v>
      </c>
      <c r="AF60" s="18" t="str">
        <f t="shared" si="119"/>
        <v xml:space="preserve"> </v>
      </c>
      <c r="AG60" s="17">
        <v>198000</v>
      </c>
      <c r="AH60" s="17">
        <v>11659.7</v>
      </c>
      <c r="AI60" s="23">
        <v>15969.06</v>
      </c>
      <c r="AJ60" s="18">
        <f t="shared" si="97"/>
        <v>5.8887373737373738E-2</v>
      </c>
      <c r="AK60" s="18">
        <f t="shared" si="120"/>
        <v>0.73014316434405035</v>
      </c>
      <c r="AL60" s="17">
        <v>577000</v>
      </c>
      <c r="AM60" s="17">
        <v>30061.25</v>
      </c>
      <c r="AN60" s="23">
        <v>66650.31</v>
      </c>
      <c r="AO60" s="18">
        <f t="shared" si="98"/>
        <v>5.2099220103986134E-2</v>
      </c>
      <c r="AP60" s="18">
        <f t="shared" si="121"/>
        <v>0.45102941006575964</v>
      </c>
      <c r="AQ60" s="17">
        <v>6000</v>
      </c>
      <c r="AR60" s="17">
        <v>250</v>
      </c>
      <c r="AS60" s="23"/>
      <c r="AT60" s="18">
        <f t="shared" si="99"/>
        <v>4.1666666666666664E-2</v>
      </c>
      <c r="AU60" s="18" t="str">
        <f t="shared" si="122"/>
        <v xml:space="preserve"> </v>
      </c>
      <c r="AV60" s="17">
        <f t="shared" si="264"/>
        <v>182000</v>
      </c>
      <c r="AW60" s="17">
        <f t="shared" si="265"/>
        <v>18000</v>
      </c>
      <c r="AX60" s="17"/>
      <c r="AY60" s="18">
        <f t="shared" si="100"/>
        <v>9.8901098901098897E-2</v>
      </c>
      <c r="AZ60" s="18" t="str">
        <f t="shared" si="123"/>
        <v xml:space="preserve"> </v>
      </c>
      <c r="BA60" s="17"/>
      <c r="BB60" s="17"/>
      <c r="BC60" s="23"/>
      <c r="BD60" s="18" t="str">
        <f t="shared" si="101"/>
        <v xml:space="preserve"> </v>
      </c>
      <c r="BE60" s="18" t="str">
        <f t="shared" si="124"/>
        <v xml:space="preserve"> </v>
      </c>
      <c r="BF60" s="17"/>
      <c r="BG60" s="17"/>
      <c r="BH60" s="23"/>
      <c r="BI60" s="18" t="str">
        <f t="shared" si="102"/>
        <v xml:space="preserve"> </v>
      </c>
      <c r="BJ60" s="18" t="str">
        <f t="shared" si="125"/>
        <v xml:space="preserve"> </v>
      </c>
      <c r="BK60" s="17">
        <v>72000</v>
      </c>
      <c r="BL60" s="17">
        <v>18000</v>
      </c>
      <c r="BM60" s="23"/>
      <c r="BN60" s="18">
        <f t="shared" si="103"/>
        <v>0.25</v>
      </c>
      <c r="BO60" s="18" t="str">
        <f t="shared" si="126"/>
        <v xml:space="preserve"> </v>
      </c>
      <c r="BP60" s="17"/>
      <c r="BQ60" s="17"/>
      <c r="BR60" s="23"/>
      <c r="BS60" s="18" t="str">
        <f t="shared" si="104"/>
        <v xml:space="preserve"> </v>
      </c>
      <c r="BT60" s="18" t="str">
        <f t="shared" si="127"/>
        <v xml:space="preserve"> </v>
      </c>
      <c r="BU60" s="17"/>
      <c r="BV60" s="17"/>
      <c r="BW60" s="23"/>
      <c r="BX60" s="18" t="str">
        <f t="shared" si="105"/>
        <v xml:space="preserve"> </v>
      </c>
      <c r="BY60" s="18" t="str">
        <f t="shared" si="128"/>
        <v xml:space="preserve"> </v>
      </c>
      <c r="BZ60" s="17"/>
      <c r="CA60" s="17"/>
      <c r="CB60" s="23"/>
      <c r="CC60" s="18" t="str">
        <f t="shared" si="106"/>
        <v xml:space="preserve"> </v>
      </c>
      <c r="CD60" s="18" t="str">
        <f t="shared" si="129"/>
        <v xml:space="preserve"> </v>
      </c>
      <c r="CE60" s="17"/>
      <c r="CF60" s="17"/>
      <c r="CG60" s="23"/>
      <c r="CH60" s="18" t="str">
        <f t="shared" si="107"/>
        <v xml:space="preserve"> </v>
      </c>
      <c r="CI60" s="18" t="str">
        <f t="shared" si="130"/>
        <v xml:space="preserve"> </v>
      </c>
      <c r="CJ60" s="17">
        <f t="shared" si="266"/>
        <v>0</v>
      </c>
      <c r="CK60" s="17">
        <f t="shared" si="267"/>
        <v>0</v>
      </c>
      <c r="CL60" s="17"/>
      <c r="CM60" s="18" t="str">
        <f t="shared" si="108"/>
        <v xml:space="preserve"> </v>
      </c>
      <c r="CN60" s="18" t="str">
        <f t="shared" si="131"/>
        <v xml:space="preserve"> </v>
      </c>
      <c r="CO60" s="17"/>
      <c r="CP60" s="17"/>
      <c r="CQ60" s="23"/>
      <c r="CR60" s="18" t="str">
        <f t="shared" si="109"/>
        <v xml:space="preserve"> </v>
      </c>
      <c r="CS60" s="18" t="str">
        <f t="shared" si="132"/>
        <v xml:space="preserve"> </v>
      </c>
      <c r="CT60" s="17"/>
      <c r="CU60" s="17"/>
      <c r="CV60" s="23"/>
      <c r="CW60" s="18" t="str">
        <f t="shared" si="133"/>
        <v xml:space="preserve"> </v>
      </c>
      <c r="CX60" s="18" t="str">
        <f t="shared" si="134"/>
        <v xml:space="preserve"> </v>
      </c>
      <c r="CY60" s="17"/>
      <c r="CZ60" s="17"/>
      <c r="DA60" s="23"/>
      <c r="DB60" s="18" t="str">
        <f t="shared" si="110"/>
        <v xml:space="preserve"> </v>
      </c>
      <c r="DC60" s="18" t="str">
        <f t="shared" si="135"/>
        <v xml:space="preserve"> </v>
      </c>
      <c r="DD60" s="17"/>
      <c r="DE60" s="17"/>
      <c r="DF60" s="23"/>
      <c r="DG60" s="18" t="str">
        <f t="shared" si="111"/>
        <v xml:space="preserve"> </v>
      </c>
      <c r="DH60" s="18" t="str">
        <f t="shared" si="136"/>
        <v xml:space="preserve"> </v>
      </c>
      <c r="DI60" s="17"/>
      <c r="DJ60" s="17"/>
      <c r="DK60" s="23"/>
      <c r="DL60" s="18" t="str">
        <f t="shared" si="112"/>
        <v xml:space="preserve"> </v>
      </c>
      <c r="DM60" s="18" t="str">
        <f t="shared" si="137"/>
        <v xml:space="preserve"> </v>
      </c>
      <c r="DN60" s="17"/>
      <c r="DO60" s="23"/>
      <c r="DP60" s="18" t="str">
        <f t="shared" si="216"/>
        <v xml:space="preserve"> </v>
      </c>
      <c r="DQ60" s="17"/>
      <c r="DR60" s="17"/>
      <c r="DS60" s="23"/>
      <c r="DT60" s="18" t="str">
        <f t="shared" si="138"/>
        <v xml:space="preserve"> </v>
      </c>
      <c r="DU60" s="18" t="str">
        <f t="shared" si="139"/>
        <v xml:space="preserve"> </v>
      </c>
      <c r="DV60" s="17">
        <v>110000</v>
      </c>
      <c r="DW60" s="17"/>
      <c r="DX60" s="23"/>
      <c r="DY60" s="18" t="str">
        <f t="shared" si="113"/>
        <v xml:space="preserve"> </v>
      </c>
      <c r="DZ60" s="18" t="str">
        <f t="shared" si="140"/>
        <v xml:space="preserve"> </v>
      </c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</row>
    <row r="61" spans="1:149" s="10" customFormat="1" ht="15.75" customHeight="1" outlineLevel="1" x14ac:dyDescent="0.25">
      <c r="A61" s="9">
        <f t="shared" si="268"/>
        <v>48</v>
      </c>
      <c r="B61" s="5" t="s">
        <v>77</v>
      </c>
      <c r="C61" s="17">
        <f t="shared" si="260"/>
        <v>4056308.82</v>
      </c>
      <c r="D61" s="17">
        <f t="shared" si="261"/>
        <v>576550.34000000008</v>
      </c>
      <c r="E61" s="17">
        <v>574994.1</v>
      </c>
      <c r="F61" s="18">
        <f>IF(D61&lt;=0," ",IF(D61/C61*100&gt;200,"СВ.200",D61/C61))</f>
        <v>0.14213669757028019</v>
      </c>
      <c r="G61" s="18">
        <f t="shared" si="217"/>
        <v>1.0027065321191992</v>
      </c>
      <c r="H61" s="17">
        <f t="shared" si="262"/>
        <v>3308550</v>
      </c>
      <c r="I61" s="17">
        <f t="shared" si="263"/>
        <v>432825.03</v>
      </c>
      <c r="J61" s="17">
        <v>508342.6</v>
      </c>
      <c r="K61" s="18">
        <f t="shared" si="218"/>
        <v>0.13082015686630097</v>
      </c>
      <c r="L61" s="18">
        <f t="shared" si="145"/>
        <v>0.8514435540125892</v>
      </c>
      <c r="M61" s="17">
        <v>1130350</v>
      </c>
      <c r="N61" s="17">
        <v>182392.34</v>
      </c>
      <c r="O61" s="23">
        <v>200495.5</v>
      </c>
      <c r="P61" s="18">
        <f t="shared" si="93"/>
        <v>0.16135917193789534</v>
      </c>
      <c r="Q61" s="18">
        <f t="shared" si="116"/>
        <v>0.90970789868101776</v>
      </c>
      <c r="R61" s="17"/>
      <c r="S61" s="17"/>
      <c r="T61" s="23"/>
      <c r="U61" s="18" t="str">
        <f t="shared" si="94"/>
        <v xml:space="preserve"> </v>
      </c>
      <c r="V61" s="18" t="str">
        <f t="shared" si="117"/>
        <v xml:space="preserve"> </v>
      </c>
      <c r="W61" s="17"/>
      <c r="X61" s="17"/>
      <c r="Y61" s="64"/>
      <c r="Z61" s="18" t="str">
        <f t="shared" si="95"/>
        <v xml:space="preserve"> </v>
      </c>
      <c r="AA61" s="18" t="str">
        <f t="shared" si="118"/>
        <v xml:space="preserve"> </v>
      </c>
      <c r="AB61" s="17">
        <v>55200</v>
      </c>
      <c r="AC61" s="17">
        <v>50624.09</v>
      </c>
      <c r="AD61" s="23">
        <v>23082.6</v>
      </c>
      <c r="AE61" s="18">
        <f t="shared" si="96"/>
        <v>0.91710307971014482</v>
      </c>
      <c r="AF61" s="18" t="str">
        <f t="shared" si="119"/>
        <v>св.200</v>
      </c>
      <c r="AG61" s="17">
        <v>775000</v>
      </c>
      <c r="AH61" s="17">
        <v>37217.769999999997</v>
      </c>
      <c r="AI61" s="23">
        <v>43195.75</v>
      </c>
      <c r="AJ61" s="18">
        <f t="shared" si="97"/>
        <v>4.8022929032258063E-2</v>
      </c>
      <c r="AK61" s="18">
        <f t="shared" si="120"/>
        <v>0.86160721830272646</v>
      </c>
      <c r="AL61" s="17">
        <v>1318000</v>
      </c>
      <c r="AM61" s="17">
        <v>160840.82999999999</v>
      </c>
      <c r="AN61" s="23">
        <v>239668.75</v>
      </c>
      <c r="AO61" s="18">
        <f t="shared" si="98"/>
        <v>0.12203401365705614</v>
      </c>
      <c r="AP61" s="18">
        <f t="shared" si="121"/>
        <v>0.67109637781312748</v>
      </c>
      <c r="AQ61" s="17">
        <v>30000</v>
      </c>
      <c r="AR61" s="17">
        <v>1750</v>
      </c>
      <c r="AS61" s="23">
        <v>1900</v>
      </c>
      <c r="AT61" s="18">
        <f t="shared" si="99"/>
        <v>5.8333333333333334E-2</v>
      </c>
      <c r="AU61" s="18">
        <f t="shared" si="122"/>
        <v>0.92105263157894735</v>
      </c>
      <c r="AV61" s="17">
        <f>BA61+BF61+BK61+BP61+BU61+BZ61+CE61+CJ61+CY61+DD61+DI61+DQ61+DV61</f>
        <v>747758.82</v>
      </c>
      <c r="AW61" s="17">
        <f>BB61+BG61+BL61+BQ61+BV61+CA61+CF61+CK61+CZ61+DE61+DJ61+DN61+DR61+DW61</f>
        <v>143725.31</v>
      </c>
      <c r="AX61" s="17">
        <v>66651.5</v>
      </c>
      <c r="AY61" s="18">
        <f t="shared" si="100"/>
        <v>0.19220811063117918</v>
      </c>
      <c r="AZ61" s="18" t="str">
        <f t="shared" si="123"/>
        <v>св.200</v>
      </c>
      <c r="BA61" s="17"/>
      <c r="BB61" s="17"/>
      <c r="BC61" s="23"/>
      <c r="BD61" s="18" t="str">
        <f t="shared" si="101"/>
        <v xml:space="preserve"> </v>
      </c>
      <c r="BE61" s="18" t="str">
        <f t="shared" si="124"/>
        <v xml:space="preserve"> </v>
      </c>
      <c r="BF61" s="17">
        <v>58374.54</v>
      </c>
      <c r="BG61" s="17">
        <v>4949.24</v>
      </c>
      <c r="BH61" s="23">
        <v>416.13</v>
      </c>
      <c r="BI61" s="18">
        <f t="shared" si="102"/>
        <v>8.4784222710791377E-2</v>
      </c>
      <c r="BJ61" s="18" t="str">
        <f t="shared" si="125"/>
        <v>св.200</v>
      </c>
      <c r="BK61" s="17"/>
      <c r="BL61" s="17"/>
      <c r="BM61" s="23"/>
      <c r="BN61" s="18" t="str">
        <f t="shared" si="103"/>
        <v xml:space="preserve"> </v>
      </c>
      <c r="BO61" s="18" t="str">
        <f t="shared" si="126"/>
        <v xml:space="preserve"> </v>
      </c>
      <c r="BP61" s="17">
        <v>262955</v>
      </c>
      <c r="BQ61" s="17">
        <v>25437.87</v>
      </c>
      <c r="BR61" s="23">
        <v>25437.87</v>
      </c>
      <c r="BS61" s="18">
        <f t="shared" si="104"/>
        <v>9.6738491376851546E-2</v>
      </c>
      <c r="BT61" s="18">
        <f t="shared" si="127"/>
        <v>1</v>
      </c>
      <c r="BU61" s="17"/>
      <c r="BV61" s="17"/>
      <c r="BW61" s="23"/>
      <c r="BX61" s="18" t="str">
        <f t="shared" si="105"/>
        <v xml:space="preserve"> </v>
      </c>
      <c r="BY61" s="18" t="str">
        <f t="shared" si="128"/>
        <v xml:space="preserve"> </v>
      </c>
      <c r="BZ61" s="17">
        <v>66000</v>
      </c>
      <c r="CA61" s="17">
        <v>11732.32</v>
      </c>
      <c r="CB61" s="23">
        <v>40797.5</v>
      </c>
      <c r="CC61" s="18">
        <f t="shared" si="106"/>
        <v>0.17776242424242425</v>
      </c>
      <c r="CD61" s="18">
        <f t="shared" si="129"/>
        <v>0.28757448373062072</v>
      </c>
      <c r="CE61" s="17"/>
      <c r="CF61" s="17"/>
      <c r="CG61" s="23"/>
      <c r="CH61" s="18" t="str">
        <f t="shared" si="107"/>
        <v xml:space="preserve"> </v>
      </c>
      <c r="CI61" s="18" t="str">
        <f t="shared" si="130"/>
        <v xml:space="preserve"> </v>
      </c>
      <c r="CJ61" s="17">
        <f t="shared" si="266"/>
        <v>101605.88</v>
      </c>
      <c r="CK61" s="17">
        <f t="shared" si="267"/>
        <v>101605.88</v>
      </c>
      <c r="CL61" s="17"/>
      <c r="CM61" s="18">
        <f t="shared" si="108"/>
        <v>1</v>
      </c>
      <c r="CN61" s="18" t="str">
        <f t="shared" si="131"/>
        <v xml:space="preserve"> </v>
      </c>
      <c r="CO61" s="17"/>
      <c r="CP61" s="17"/>
      <c r="CQ61" s="23"/>
      <c r="CR61" s="18" t="str">
        <f t="shared" si="109"/>
        <v xml:space="preserve"> </v>
      </c>
      <c r="CS61" s="18" t="str">
        <f t="shared" si="132"/>
        <v xml:space="preserve"> </v>
      </c>
      <c r="CT61" s="17">
        <v>101605.88</v>
      </c>
      <c r="CU61" s="17">
        <v>101605.88</v>
      </c>
      <c r="CV61" s="23"/>
      <c r="CW61" s="18">
        <f t="shared" si="133"/>
        <v>1</v>
      </c>
      <c r="CX61" s="18" t="str">
        <f t="shared" si="134"/>
        <v xml:space="preserve"> </v>
      </c>
      <c r="CY61" s="17"/>
      <c r="CZ61" s="17"/>
      <c r="DA61" s="23"/>
      <c r="DB61" s="18" t="str">
        <f t="shared" si="110"/>
        <v xml:space="preserve"> </v>
      </c>
      <c r="DC61" s="18" t="str">
        <f t="shared" si="135"/>
        <v xml:space="preserve"> </v>
      </c>
      <c r="DD61" s="17"/>
      <c r="DE61" s="17"/>
      <c r="DF61" s="23"/>
      <c r="DG61" s="18" t="str">
        <f t="shared" si="111"/>
        <v xml:space="preserve"> </v>
      </c>
      <c r="DH61" s="18" t="str">
        <f t="shared" si="136"/>
        <v xml:space="preserve"> </v>
      </c>
      <c r="DI61" s="17"/>
      <c r="DJ61" s="17"/>
      <c r="DK61" s="23"/>
      <c r="DL61" s="18" t="str">
        <f t="shared" si="112"/>
        <v xml:space="preserve"> </v>
      </c>
      <c r="DM61" s="18" t="str">
        <f t="shared" si="137"/>
        <v xml:space="preserve"> </v>
      </c>
      <c r="DN61" s="17"/>
      <c r="DO61" s="23"/>
      <c r="DP61" s="18" t="str">
        <f t="shared" si="216"/>
        <v xml:space="preserve"> </v>
      </c>
      <c r="DQ61" s="17"/>
      <c r="DR61" s="17"/>
      <c r="DS61" s="23"/>
      <c r="DT61" s="18" t="str">
        <f t="shared" si="138"/>
        <v xml:space="preserve"> </v>
      </c>
      <c r="DU61" s="18" t="str">
        <f t="shared" si="139"/>
        <v xml:space="preserve"> </v>
      </c>
      <c r="DV61" s="17">
        <v>258823.4</v>
      </c>
      <c r="DW61" s="17"/>
      <c r="DX61" s="23"/>
      <c r="DY61" s="18" t="str">
        <f t="shared" si="113"/>
        <v xml:space="preserve"> </v>
      </c>
      <c r="DZ61" s="18" t="str">
        <f t="shared" si="140"/>
        <v xml:space="preserve"> </v>
      </c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</row>
    <row r="62" spans="1:149" s="10" customFormat="1" ht="15.75" customHeight="1" outlineLevel="1" x14ac:dyDescent="0.25">
      <c r="A62" s="9">
        <f t="shared" si="268"/>
        <v>49</v>
      </c>
      <c r="B62" s="5" t="s">
        <v>78</v>
      </c>
      <c r="C62" s="17">
        <f t="shared" si="260"/>
        <v>1570332.3399999999</v>
      </c>
      <c r="D62" s="17">
        <f t="shared" si="261"/>
        <v>307044.28999999998</v>
      </c>
      <c r="E62" s="17">
        <v>140338.71</v>
      </c>
      <c r="F62" s="18">
        <f>IF(D62&lt;=0," ",IF(D62/C62*100&gt;200,"СВ.200",D62/C62))</f>
        <v>0.19552822175209103</v>
      </c>
      <c r="G62" s="18" t="str">
        <f t="shared" si="217"/>
        <v>св.200</v>
      </c>
      <c r="H62" s="17">
        <f t="shared" si="262"/>
        <v>1041000</v>
      </c>
      <c r="I62" s="17">
        <f t="shared" si="263"/>
        <v>248099.12</v>
      </c>
      <c r="J62" s="17">
        <v>131223.35</v>
      </c>
      <c r="K62" s="18">
        <f t="shared" si="218"/>
        <v>0.23832768491834774</v>
      </c>
      <c r="L62" s="18">
        <f t="shared" si="145"/>
        <v>1.8906629041249137</v>
      </c>
      <c r="M62" s="17">
        <v>415000</v>
      </c>
      <c r="N62" s="17">
        <v>106424.18</v>
      </c>
      <c r="O62" s="23">
        <v>80266.17</v>
      </c>
      <c r="P62" s="18">
        <f t="shared" si="93"/>
        <v>0.25644380722891563</v>
      </c>
      <c r="Q62" s="18">
        <f t="shared" si="116"/>
        <v>1.3258908454209288</v>
      </c>
      <c r="R62" s="17"/>
      <c r="S62" s="17"/>
      <c r="T62" s="23"/>
      <c r="U62" s="18" t="str">
        <f t="shared" si="94"/>
        <v xml:space="preserve"> </v>
      </c>
      <c r="V62" s="18" t="str">
        <f t="shared" si="117"/>
        <v xml:space="preserve"> </v>
      </c>
      <c r="W62" s="17"/>
      <c r="X62" s="17"/>
      <c r="Y62" s="64"/>
      <c r="Z62" s="18" t="str">
        <f t="shared" si="95"/>
        <v xml:space="preserve"> </v>
      </c>
      <c r="AA62" s="18" t="str">
        <f t="shared" si="118"/>
        <v xml:space="preserve"> </v>
      </c>
      <c r="AB62" s="17">
        <v>1000</v>
      </c>
      <c r="AC62" s="17"/>
      <c r="AD62" s="23">
        <v>810</v>
      </c>
      <c r="AE62" s="18" t="str">
        <f t="shared" si="96"/>
        <v xml:space="preserve"> </v>
      </c>
      <c r="AF62" s="18">
        <f t="shared" si="119"/>
        <v>0</v>
      </c>
      <c r="AG62" s="17">
        <v>282000</v>
      </c>
      <c r="AH62" s="17">
        <v>39125.54</v>
      </c>
      <c r="AI62" s="23">
        <v>14842.09</v>
      </c>
      <c r="AJ62" s="18">
        <f t="shared" si="97"/>
        <v>0.13874304964539008</v>
      </c>
      <c r="AK62" s="18" t="str">
        <f t="shared" si="120"/>
        <v>св.200</v>
      </c>
      <c r="AL62" s="17">
        <v>341000</v>
      </c>
      <c r="AM62" s="17">
        <v>102049.4</v>
      </c>
      <c r="AN62" s="23">
        <v>35005.089999999997</v>
      </c>
      <c r="AO62" s="18">
        <f t="shared" si="98"/>
        <v>0.29926510263929618</v>
      </c>
      <c r="AP62" s="18" t="str">
        <f t="shared" si="121"/>
        <v>св.200</v>
      </c>
      <c r="AQ62" s="17">
        <v>2000</v>
      </c>
      <c r="AR62" s="17">
        <v>500</v>
      </c>
      <c r="AS62" s="23">
        <v>300</v>
      </c>
      <c r="AT62" s="18">
        <f t="shared" si="99"/>
        <v>0.25</v>
      </c>
      <c r="AU62" s="18">
        <f t="shared" si="122"/>
        <v>1.6666666666666667</v>
      </c>
      <c r="AV62" s="17">
        <f t="shared" si="264"/>
        <v>529332.34</v>
      </c>
      <c r="AW62" s="17">
        <f t="shared" si="265"/>
        <v>58945.17</v>
      </c>
      <c r="AX62" s="17">
        <v>9115.36</v>
      </c>
      <c r="AY62" s="18">
        <f t="shared" si="100"/>
        <v>0.11135758302619485</v>
      </c>
      <c r="AZ62" s="18" t="str">
        <f t="shared" si="123"/>
        <v>св.200</v>
      </c>
      <c r="BA62" s="17"/>
      <c r="BB62" s="17"/>
      <c r="BC62" s="23"/>
      <c r="BD62" s="18" t="str">
        <f t="shared" si="101"/>
        <v xml:space="preserve"> </v>
      </c>
      <c r="BE62" s="18" t="str">
        <f t="shared" si="124"/>
        <v xml:space="preserve"> </v>
      </c>
      <c r="BF62" s="17">
        <v>163000</v>
      </c>
      <c r="BG62" s="17"/>
      <c r="BH62" s="23"/>
      <c r="BI62" s="18" t="str">
        <f t="shared" si="102"/>
        <v xml:space="preserve"> </v>
      </c>
      <c r="BJ62" s="18" t="str">
        <f t="shared" si="125"/>
        <v xml:space="preserve"> </v>
      </c>
      <c r="BK62" s="17">
        <v>252300.34</v>
      </c>
      <c r="BL62" s="17">
        <v>16504.169999999998</v>
      </c>
      <c r="BM62" s="23">
        <v>8688.1200000000008</v>
      </c>
      <c r="BN62" s="18">
        <f t="shared" si="103"/>
        <v>6.5414775104940398E-2</v>
      </c>
      <c r="BO62" s="18">
        <f t="shared" si="126"/>
        <v>1.8996250051794861</v>
      </c>
      <c r="BP62" s="17"/>
      <c r="BQ62" s="17"/>
      <c r="BR62" s="23"/>
      <c r="BS62" s="18" t="str">
        <f t="shared" si="104"/>
        <v xml:space="preserve"> </v>
      </c>
      <c r="BT62" s="18" t="str">
        <f t="shared" si="127"/>
        <v xml:space="preserve"> </v>
      </c>
      <c r="BU62" s="17"/>
      <c r="BV62" s="17"/>
      <c r="BW62" s="23"/>
      <c r="BX62" s="18" t="str">
        <f t="shared" si="105"/>
        <v xml:space="preserve"> </v>
      </c>
      <c r="BY62" s="18" t="str">
        <f t="shared" si="128"/>
        <v xml:space="preserve"> </v>
      </c>
      <c r="BZ62" s="17"/>
      <c r="CA62" s="17"/>
      <c r="CB62" s="23">
        <v>427.24</v>
      </c>
      <c r="CC62" s="18" t="str">
        <f t="shared" si="106"/>
        <v xml:space="preserve"> </v>
      </c>
      <c r="CD62" s="18">
        <f t="shared" si="129"/>
        <v>0</v>
      </c>
      <c r="CE62" s="17"/>
      <c r="CF62" s="17"/>
      <c r="CG62" s="23"/>
      <c r="CH62" s="18" t="str">
        <f t="shared" si="107"/>
        <v xml:space="preserve"> </v>
      </c>
      <c r="CI62" s="18" t="str">
        <f t="shared" si="130"/>
        <v xml:space="preserve"> </v>
      </c>
      <c r="CJ62" s="17">
        <f t="shared" si="266"/>
        <v>49758</v>
      </c>
      <c r="CK62" s="17">
        <f t="shared" si="267"/>
        <v>42441</v>
      </c>
      <c r="CL62" s="17"/>
      <c r="CM62" s="18">
        <f t="shared" si="108"/>
        <v>0.85294826962498493</v>
      </c>
      <c r="CN62" s="18" t="str">
        <f t="shared" si="131"/>
        <v xml:space="preserve"> </v>
      </c>
      <c r="CO62" s="17"/>
      <c r="CP62" s="17"/>
      <c r="CQ62" s="23"/>
      <c r="CR62" s="18" t="str">
        <f t="shared" si="109"/>
        <v xml:space="preserve"> </v>
      </c>
      <c r="CS62" s="18" t="str">
        <f t="shared" si="132"/>
        <v xml:space="preserve"> </v>
      </c>
      <c r="CT62" s="17">
        <v>49758</v>
      </c>
      <c r="CU62" s="17">
        <v>42441</v>
      </c>
      <c r="CV62" s="23"/>
      <c r="CW62" s="18">
        <f t="shared" si="133"/>
        <v>0.85294826962498493</v>
      </c>
      <c r="CX62" s="18" t="str">
        <f t="shared" si="134"/>
        <v xml:space="preserve"> </v>
      </c>
      <c r="CY62" s="17"/>
      <c r="CZ62" s="17"/>
      <c r="DA62" s="23"/>
      <c r="DB62" s="18" t="str">
        <f t="shared" si="110"/>
        <v xml:space="preserve"> </v>
      </c>
      <c r="DC62" s="18" t="str">
        <f t="shared" si="135"/>
        <v xml:space="preserve"> </v>
      </c>
      <c r="DD62" s="17"/>
      <c r="DE62" s="17"/>
      <c r="DF62" s="23"/>
      <c r="DG62" s="18" t="str">
        <f t="shared" si="111"/>
        <v xml:space="preserve"> </v>
      </c>
      <c r="DH62" s="18" t="str">
        <f t="shared" si="136"/>
        <v xml:space="preserve"> </v>
      </c>
      <c r="DI62" s="17"/>
      <c r="DJ62" s="17"/>
      <c r="DK62" s="23"/>
      <c r="DL62" s="18" t="str">
        <f t="shared" si="112"/>
        <v xml:space="preserve"> </v>
      </c>
      <c r="DM62" s="18" t="str">
        <f t="shared" si="137"/>
        <v xml:space="preserve"> </v>
      </c>
      <c r="DN62" s="17"/>
      <c r="DO62" s="23"/>
      <c r="DP62" s="18" t="str">
        <f t="shared" si="216"/>
        <v xml:space="preserve"> </v>
      </c>
      <c r="DQ62" s="17"/>
      <c r="DR62" s="17"/>
      <c r="DS62" s="23"/>
      <c r="DT62" s="18" t="str">
        <f t="shared" si="138"/>
        <v xml:space="preserve"> </v>
      </c>
      <c r="DU62" s="18" t="str">
        <f t="shared" si="139"/>
        <v xml:space="preserve"> </v>
      </c>
      <c r="DV62" s="17">
        <v>64274</v>
      </c>
      <c r="DW62" s="17"/>
      <c r="DX62" s="23"/>
      <c r="DY62" s="18" t="str">
        <f t="shared" si="113"/>
        <v xml:space="preserve"> </v>
      </c>
      <c r="DZ62" s="18" t="str">
        <f t="shared" si="140"/>
        <v xml:space="preserve"> </v>
      </c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</row>
    <row r="63" spans="1:149" s="12" customFormat="1" ht="15.75" x14ac:dyDescent="0.25">
      <c r="A63" s="11"/>
      <c r="B63" s="4" t="s">
        <v>129</v>
      </c>
      <c r="C63" s="34">
        <f>SUM(C64:C68)</f>
        <v>65868424.549999997</v>
      </c>
      <c r="D63" s="34">
        <f>SUM(D64:D68)</f>
        <v>12731885.190000001</v>
      </c>
      <c r="E63" s="34">
        <v>11607950.369999999</v>
      </c>
      <c r="F63" s="16">
        <f>IF(D63&lt;=0," ",IF(D63/C63*100&gt;200,"СВ.200",D63/C63))</f>
        <v>0.19329269338050384</v>
      </c>
      <c r="G63" s="16">
        <f t="shared" si="217"/>
        <v>1.0968245714510236</v>
      </c>
      <c r="H63" s="34">
        <f>SUM(H64:H68)</f>
        <v>64274433.579999998</v>
      </c>
      <c r="I63" s="34">
        <f>SUM(I64:I68)</f>
        <v>12064890.15</v>
      </c>
      <c r="J63" s="34">
        <v>11146984.16</v>
      </c>
      <c r="K63" s="16">
        <f t="shared" si="218"/>
        <v>0.18770900773451826</v>
      </c>
      <c r="L63" s="16">
        <f t="shared" si="145"/>
        <v>1.0823456799457765</v>
      </c>
      <c r="M63" s="34">
        <f>SUM(M64:M68)</f>
        <v>47967133.579999998</v>
      </c>
      <c r="N63" s="34">
        <f>SUM(N64:N68)</f>
        <v>9846128.7800000012</v>
      </c>
      <c r="O63" s="34">
        <v>8564040.1099999994</v>
      </c>
      <c r="P63" s="16">
        <f t="shared" si="93"/>
        <v>0.20526823358286655</v>
      </c>
      <c r="Q63" s="16">
        <f t="shared" si="116"/>
        <v>1.1497060561992163</v>
      </c>
      <c r="R63" s="34">
        <f>SUM(R64:R68)</f>
        <v>2056300</v>
      </c>
      <c r="S63" s="34">
        <f>SUM(S64:S68)</f>
        <v>494082.84</v>
      </c>
      <c r="T63" s="34">
        <v>465843.03</v>
      </c>
      <c r="U63" s="16">
        <f t="shared" si="94"/>
        <v>0.24027760540777124</v>
      </c>
      <c r="V63" s="16">
        <f t="shared" si="117"/>
        <v>1.0606208705108242</v>
      </c>
      <c r="W63" s="34">
        <f>SUM(W64:W68)</f>
        <v>0</v>
      </c>
      <c r="X63" s="34">
        <f>SUM(X64:X68)</f>
        <v>0</v>
      </c>
      <c r="Y63" s="16"/>
      <c r="Z63" s="16" t="str">
        <f t="shared" si="95"/>
        <v xml:space="preserve"> </v>
      </c>
      <c r="AA63" s="16" t="str">
        <f t="shared" si="118"/>
        <v xml:space="preserve"> </v>
      </c>
      <c r="AB63" s="34">
        <f>SUM(AB64:AB68)</f>
        <v>26000</v>
      </c>
      <c r="AC63" s="34">
        <f>SUM(AC64:AC68)</f>
        <v>4872</v>
      </c>
      <c r="AD63" s="34">
        <v>3017.91</v>
      </c>
      <c r="AE63" s="16">
        <f t="shared" si="96"/>
        <v>0.18738461538461537</v>
      </c>
      <c r="AF63" s="16">
        <f t="shared" si="119"/>
        <v>1.614362257323777</v>
      </c>
      <c r="AG63" s="34">
        <f>SUM(AG64:AG68)</f>
        <v>3386000</v>
      </c>
      <c r="AH63" s="34">
        <f>SUM(AH64:AH68)</f>
        <v>498815.04000000004</v>
      </c>
      <c r="AI63" s="34">
        <v>594874.79</v>
      </c>
      <c r="AJ63" s="16">
        <f t="shared" si="97"/>
        <v>0.14731690490253987</v>
      </c>
      <c r="AK63" s="16">
        <f t="shared" si="120"/>
        <v>0.83852106087736544</v>
      </c>
      <c r="AL63" s="34">
        <f>SUM(AL64:AL68)</f>
        <v>10836000</v>
      </c>
      <c r="AM63" s="34">
        <f>SUM(AM64:AM68)</f>
        <v>1220991.49</v>
      </c>
      <c r="AN63" s="34">
        <v>1519208.32</v>
      </c>
      <c r="AO63" s="16">
        <f t="shared" si="98"/>
        <v>0.11267917035806571</v>
      </c>
      <c r="AP63" s="16">
        <f t="shared" si="121"/>
        <v>0.80370247709017284</v>
      </c>
      <c r="AQ63" s="34">
        <f>SUM(AQ64:AQ68)</f>
        <v>3000</v>
      </c>
      <c r="AR63" s="34">
        <f>SUM(AR64:AR68)</f>
        <v>0</v>
      </c>
      <c r="AS63" s="34">
        <v>0</v>
      </c>
      <c r="AT63" s="16" t="str">
        <f t="shared" si="99"/>
        <v xml:space="preserve"> </v>
      </c>
      <c r="AU63" s="16" t="str">
        <f t="shared" si="122"/>
        <v xml:space="preserve"> </v>
      </c>
      <c r="AV63" s="34">
        <f>SUM(AV64:AV68)</f>
        <v>1593990.97</v>
      </c>
      <c r="AW63" s="34">
        <f>SUM(AW64:AW68)</f>
        <v>666995.04</v>
      </c>
      <c r="AX63" s="34">
        <v>460966.20999999996</v>
      </c>
      <c r="AY63" s="16">
        <f t="shared" si="100"/>
        <v>0.41844342443169552</v>
      </c>
      <c r="AZ63" s="16">
        <f t="shared" si="123"/>
        <v>1.4469499619071864</v>
      </c>
      <c r="BA63" s="34">
        <f>SUM(BA64:BA68)</f>
        <v>200000</v>
      </c>
      <c r="BB63" s="34">
        <f>SUM(BB64:BB68)</f>
        <v>48356.17</v>
      </c>
      <c r="BC63" s="34">
        <v>7387.09</v>
      </c>
      <c r="BD63" s="16">
        <f t="shared" si="101"/>
        <v>0.24178084999999999</v>
      </c>
      <c r="BE63" s="16" t="str">
        <f t="shared" si="124"/>
        <v>св.200</v>
      </c>
      <c r="BF63" s="34">
        <f>SUM(BF64:BF68)</f>
        <v>512941.09</v>
      </c>
      <c r="BG63" s="34">
        <f>SUM(BG64:BG68)</f>
        <v>0</v>
      </c>
      <c r="BH63" s="34">
        <v>71028.73</v>
      </c>
      <c r="BI63" s="16" t="str">
        <f t="shared" si="102"/>
        <v xml:space="preserve"> </v>
      </c>
      <c r="BJ63" s="16">
        <f t="shared" si="125"/>
        <v>0</v>
      </c>
      <c r="BK63" s="34">
        <f>SUM(BK64:BK68)</f>
        <v>259267.36</v>
      </c>
      <c r="BL63" s="34">
        <f>SUM(BL64:BL68)</f>
        <v>74682.89</v>
      </c>
      <c r="BM63" s="34">
        <v>77976.960000000006</v>
      </c>
      <c r="BN63" s="16">
        <f t="shared" si="103"/>
        <v>0.2880535752745737</v>
      </c>
      <c r="BO63" s="16">
        <f t="shared" si="126"/>
        <v>0.95775585506282868</v>
      </c>
      <c r="BP63" s="34">
        <f>SUM(BP64:BP68)</f>
        <v>0</v>
      </c>
      <c r="BQ63" s="34">
        <f>SUM(BQ64:BQ68)</f>
        <v>0</v>
      </c>
      <c r="BR63" s="34">
        <v>0</v>
      </c>
      <c r="BS63" s="16" t="str">
        <f t="shared" si="104"/>
        <v xml:space="preserve"> </v>
      </c>
      <c r="BT63" s="16" t="str">
        <f t="shared" si="127"/>
        <v xml:space="preserve"> </v>
      </c>
      <c r="BU63" s="34">
        <f>SUM(BU64:BU68)</f>
        <v>0</v>
      </c>
      <c r="BV63" s="34">
        <f>SUM(BV64:BV68)</f>
        <v>0</v>
      </c>
      <c r="BW63" s="34">
        <v>0</v>
      </c>
      <c r="BX63" s="16" t="str">
        <f t="shared" si="105"/>
        <v xml:space="preserve"> </v>
      </c>
      <c r="BY63" s="16" t="str">
        <f t="shared" si="128"/>
        <v xml:space="preserve"> </v>
      </c>
      <c r="BZ63" s="34">
        <f>SUM(BZ64:BZ68)</f>
        <v>84172.14</v>
      </c>
      <c r="CA63" s="34">
        <f>SUM(CA64:CA68)</f>
        <v>53295.519999999997</v>
      </c>
      <c r="CB63" s="34">
        <v>1004.49</v>
      </c>
      <c r="CC63" s="16">
        <f t="shared" si="106"/>
        <v>0.63317292396272684</v>
      </c>
      <c r="CD63" s="16" t="str">
        <f t="shared" si="129"/>
        <v>св.200</v>
      </c>
      <c r="CE63" s="34">
        <f>SUM(CE64:CE68)</f>
        <v>285245.40000000002</v>
      </c>
      <c r="CF63" s="34">
        <f>SUM(CF64:CF68)</f>
        <v>265271.5</v>
      </c>
      <c r="CG63" s="34">
        <v>0</v>
      </c>
      <c r="CH63" s="16">
        <f t="shared" si="107"/>
        <v>0.92997643432637289</v>
      </c>
      <c r="CI63" s="16" t="str">
        <f t="shared" si="130"/>
        <v xml:space="preserve"> </v>
      </c>
      <c r="CJ63" s="34">
        <f>SUM(CJ64:CJ68)</f>
        <v>250364.98</v>
      </c>
      <c r="CK63" s="34">
        <f>SUM(CK64:CK68)</f>
        <v>225388.96</v>
      </c>
      <c r="CL63" s="19">
        <v>7151.15</v>
      </c>
      <c r="CM63" s="16">
        <f t="shared" si="108"/>
        <v>0.90024155934268435</v>
      </c>
      <c r="CN63" s="16" t="str">
        <f t="shared" si="131"/>
        <v>св.200</v>
      </c>
      <c r="CO63" s="34">
        <f>SUM(CO64:CO68)</f>
        <v>249364.98</v>
      </c>
      <c r="CP63" s="34">
        <f>SUM(CP64:CP68)</f>
        <v>225388.96</v>
      </c>
      <c r="CQ63" s="34">
        <v>7151.15</v>
      </c>
      <c r="CR63" s="16">
        <f t="shared" si="109"/>
        <v>0.90385169561499767</v>
      </c>
      <c r="CS63" s="16" t="str">
        <f t="shared" si="132"/>
        <v>св.200</v>
      </c>
      <c r="CT63" s="34">
        <f>SUM(CT64:CT68)</f>
        <v>1000</v>
      </c>
      <c r="CU63" s="34">
        <f>SUM(CU64:CU68)</f>
        <v>0</v>
      </c>
      <c r="CV63" s="34">
        <v>0</v>
      </c>
      <c r="CW63" s="16" t="str">
        <f t="shared" si="133"/>
        <v xml:space="preserve"> </v>
      </c>
      <c r="CX63" s="16" t="str">
        <f t="shared" si="134"/>
        <v xml:space="preserve"> </v>
      </c>
      <c r="CY63" s="34">
        <f>SUM(CY64:CY68)</f>
        <v>0</v>
      </c>
      <c r="CZ63" s="34">
        <f>SUM(CZ64:CZ68)</f>
        <v>0</v>
      </c>
      <c r="DA63" s="34">
        <v>0</v>
      </c>
      <c r="DB63" s="16" t="str">
        <f t="shared" si="110"/>
        <v xml:space="preserve"> </v>
      </c>
      <c r="DC63" s="16" t="str">
        <f t="shared" si="135"/>
        <v xml:space="preserve"> </v>
      </c>
      <c r="DD63" s="34">
        <f>SUM(DD64:DD68)</f>
        <v>0</v>
      </c>
      <c r="DE63" s="34">
        <f>SUM(DE64:DE68)</f>
        <v>0</v>
      </c>
      <c r="DF63" s="34">
        <v>0</v>
      </c>
      <c r="DG63" s="16" t="str">
        <f t="shared" si="111"/>
        <v xml:space="preserve"> </v>
      </c>
      <c r="DH63" s="16" t="str">
        <f t="shared" si="136"/>
        <v xml:space="preserve"> </v>
      </c>
      <c r="DI63" s="34">
        <f>SUM(DI64:DI68)</f>
        <v>0</v>
      </c>
      <c r="DJ63" s="34">
        <f>SUM(DJ64:DJ68)</f>
        <v>0</v>
      </c>
      <c r="DK63" s="34">
        <v>15493.18</v>
      </c>
      <c r="DL63" s="16" t="str">
        <f t="shared" si="112"/>
        <v xml:space="preserve"> </v>
      </c>
      <c r="DM63" s="16">
        <f t="shared" si="137"/>
        <v>0</v>
      </c>
      <c r="DN63" s="34">
        <f>SUM(DN64:DN68)</f>
        <v>0</v>
      </c>
      <c r="DO63" s="34">
        <v>0</v>
      </c>
      <c r="DP63" s="16" t="str">
        <f>IF(DN63=0," ",IF(DN63/DO63*100&gt;200,"св.200",DM63/DN63))</f>
        <v xml:space="preserve"> </v>
      </c>
      <c r="DQ63" s="34">
        <f>SUM(DQ64:DQ68)</f>
        <v>1000</v>
      </c>
      <c r="DR63" s="34">
        <f>SUM(DR64:DR68)</f>
        <v>0</v>
      </c>
      <c r="DS63" s="34">
        <v>99299.61</v>
      </c>
      <c r="DT63" s="16" t="str">
        <f t="shared" si="138"/>
        <v xml:space="preserve"> </v>
      </c>
      <c r="DU63" s="16">
        <f t="shared" si="139"/>
        <v>0</v>
      </c>
      <c r="DV63" s="34">
        <f>SUM(DV64:DV68)</f>
        <v>0</v>
      </c>
      <c r="DW63" s="34">
        <f>SUM(DW64:DW68)</f>
        <v>0</v>
      </c>
      <c r="DX63" s="34">
        <v>0</v>
      </c>
      <c r="DY63" s="16" t="str">
        <f t="shared" si="113"/>
        <v xml:space="preserve"> </v>
      </c>
      <c r="DZ63" s="16" t="str">
        <f t="shared" si="140"/>
        <v xml:space="preserve"> </v>
      </c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</row>
    <row r="64" spans="1:149" s="10" customFormat="1" ht="17.25" customHeight="1" outlineLevel="1" x14ac:dyDescent="0.25">
      <c r="A64" s="9">
        <v>50</v>
      </c>
      <c r="B64" s="5" t="s">
        <v>60</v>
      </c>
      <c r="C64" s="17">
        <f t="shared" ref="C64" si="269">H64+AV64</f>
        <v>45957664.979999997</v>
      </c>
      <c r="D64" s="17">
        <f t="shared" ref="D64" si="270">I64+AW64</f>
        <v>9752839.870000001</v>
      </c>
      <c r="E64" s="17">
        <v>8496101.5099999998</v>
      </c>
      <c r="F64" s="18">
        <f>IF(D64&lt;=0," ",IF(D64/C64*100&gt;200,"СВ.200",D64/C64))</f>
        <v>0.21221356381452958</v>
      </c>
      <c r="G64" s="18">
        <f t="shared" si="217"/>
        <v>1.1479194143950384</v>
      </c>
      <c r="H64" s="17">
        <f t="shared" ref="H64" si="271">M64+R64+W64+AB64+AG64+AL64+AQ64</f>
        <v>45508300</v>
      </c>
      <c r="I64" s="17">
        <f t="shared" ref="I64" si="272">N64+S64+X64+AC64+AH64+AM64+AR64</f>
        <v>9479094.7400000002</v>
      </c>
      <c r="J64" s="17">
        <v>8481563.2699999996</v>
      </c>
      <c r="K64" s="18">
        <f t="shared" si="218"/>
        <v>0.20829375608405501</v>
      </c>
      <c r="L64" s="18">
        <f t="shared" si="145"/>
        <v>1.1176117465902016</v>
      </c>
      <c r="M64" s="17">
        <v>40000000</v>
      </c>
      <c r="N64" s="17">
        <v>8485004.3599999994</v>
      </c>
      <c r="O64" s="17">
        <v>7674429.5999999996</v>
      </c>
      <c r="P64" s="18">
        <f t="shared" si="93"/>
        <v>0.21212510899999998</v>
      </c>
      <c r="Q64" s="18">
        <f t="shared" si="116"/>
        <v>1.1056201961902159</v>
      </c>
      <c r="R64" s="17">
        <v>2056300</v>
      </c>
      <c r="S64" s="17">
        <v>494082.84</v>
      </c>
      <c r="T64" s="17">
        <v>465843.03</v>
      </c>
      <c r="U64" s="18">
        <f t="shared" si="94"/>
        <v>0.24027760540777124</v>
      </c>
      <c r="V64" s="18">
        <f t="shared" si="117"/>
        <v>1.0606208705108242</v>
      </c>
      <c r="W64" s="17"/>
      <c r="X64" s="17"/>
      <c r="Y64" s="64"/>
      <c r="Z64" s="18" t="str">
        <f t="shared" si="95"/>
        <v xml:space="preserve"> </v>
      </c>
      <c r="AA64" s="18" t="str">
        <f t="shared" si="118"/>
        <v xml:space="preserve"> </v>
      </c>
      <c r="AB64" s="17"/>
      <c r="AC64" s="17"/>
      <c r="AD64" s="17"/>
      <c r="AE64" s="18" t="str">
        <f t="shared" si="96"/>
        <v xml:space="preserve"> </v>
      </c>
      <c r="AF64" s="18" t="str">
        <f t="shared" si="119"/>
        <v xml:space="preserve"> </v>
      </c>
      <c r="AG64" s="17">
        <v>1234000</v>
      </c>
      <c r="AH64" s="17">
        <v>121002.9</v>
      </c>
      <c r="AI64" s="17">
        <v>73395.08</v>
      </c>
      <c r="AJ64" s="18">
        <f t="shared" si="97"/>
        <v>9.8057455429497564E-2</v>
      </c>
      <c r="AK64" s="18">
        <f t="shared" si="120"/>
        <v>1.6486513809917502</v>
      </c>
      <c r="AL64" s="17">
        <v>2218000</v>
      </c>
      <c r="AM64" s="17">
        <v>379004.64</v>
      </c>
      <c r="AN64" s="17">
        <v>267895.56</v>
      </c>
      <c r="AO64" s="18">
        <f t="shared" si="98"/>
        <v>0.17087675383228135</v>
      </c>
      <c r="AP64" s="18">
        <f t="shared" si="121"/>
        <v>1.414747747219103</v>
      </c>
      <c r="AQ64" s="17"/>
      <c r="AR64" s="17"/>
      <c r="AS64" s="17"/>
      <c r="AT64" s="18" t="str">
        <f t="shared" si="99"/>
        <v xml:space="preserve"> </v>
      </c>
      <c r="AU64" s="18" t="str">
        <f t="shared" si="122"/>
        <v xml:space="preserve"> </v>
      </c>
      <c r="AV64" s="17">
        <f t="shared" ref="AV64" si="273">BA64+BF64+BK64+BP64+BU64+BZ64+CE64+CJ64+CY64+DD64+DI64+DQ64+DV64</f>
        <v>449364.98</v>
      </c>
      <c r="AW64" s="17">
        <f>BB64+BG64+BL64+BQ64+BV64+CA64+CF64+CK64+CZ64+DE64+DJ64+DN64+DR64+DW64</f>
        <v>273745.13</v>
      </c>
      <c r="AX64" s="17">
        <v>14538.24</v>
      </c>
      <c r="AY64" s="18">
        <f t="shared" si="100"/>
        <v>0.60918216190322627</v>
      </c>
      <c r="AZ64" s="18" t="str">
        <f t="shared" si="123"/>
        <v>св.200</v>
      </c>
      <c r="BA64" s="17">
        <v>200000</v>
      </c>
      <c r="BB64" s="17">
        <v>48356.17</v>
      </c>
      <c r="BC64" s="17">
        <v>7387.09</v>
      </c>
      <c r="BD64" s="18">
        <f t="shared" si="101"/>
        <v>0.24178084999999999</v>
      </c>
      <c r="BE64" s="18" t="str">
        <f t="shared" si="124"/>
        <v>св.200</v>
      </c>
      <c r="BF64" s="17"/>
      <c r="BG64" s="17"/>
      <c r="BH64" s="17"/>
      <c r="BI64" s="18" t="str">
        <f t="shared" si="102"/>
        <v xml:space="preserve"> </v>
      </c>
      <c r="BJ64" s="18" t="str">
        <f t="shared" si="125"/>
        <v xml:space="preserve"> </v>
      </c>
      <c r="BK64" s="17"/>
      <c r="BL64" s="17"/>
      <c r="BM64" s="17"/>
      <c r="BN64" s="18" t="str">
        <f t="shared" si="103"/>
        <v xml:space="preserve"> </v>
      </c>
      <c r="BO64" s="18" t="str">
        <f t="shared" si="126"/>
        <v xml:space="preserve"> </v>
      </c>
      <c r="BP64" s="17"/>
      <c r="BQ64" s="17"/>
      <c r="BR64" s="17"/>
      <c r="BS64" s="18" t="str">
        <f t="shared" si="104"/>
        <v xml:space="preserve"> </v>
      </c>
      <c r="BT64" s="18" t="str">
        <f t="shared" si="127"/>
        <v xml:space="preserve"> </v>
      </c>
      <c r="BU64" s="17"/>
      <c r="BV64" s="17"/>
      <c r="BW64" s="17"/>
      <c r="BX64" s="18" t="str">
        <f t="shared" si="105"/>
        <v xml:space="preserve"> </v>
      </c>
      <c r="BY64" s="18" t="str">
        <f t="shared" si="128"/>
        <v xml:space="preserve"> </v>
      </c>
      <c r="BZ64" s="17"/>
      <c r="CA64" s="17"/>
      <c r="CB64" s="17"/>
      <c r="CC64" s="18" t="str">
        <f t="shared" si="106"/>
        <v xml:space="preserve"> </v>
      </c>
      <c r="CD64" s="18" t="str">
        <f t="shared" si="129"/>
        <v xml:space="preserve"> </v>
      </c>
      <c r="CE64" s="17"/>
      <c r="CF64" s="17"/>
      <c r="CG64" s="17"/>
      <c r="CH64" s="18" t="str">
        <f t="shared" si="107"/>
        <v xml:space="preserve"> </v>
      </c>
      <c r="CI64" s="18" t="str">
        <f t="shared" si="130"/>
        <v xml:space="preserve"> </v>
      </c>
      <c r="CJ64" s="17">
        <f t="shared" ref="CJ64" si="274">CO64+CT64</f>
        <v>249364.98</v>
      </c>
      <c r="CK64" s="17">
        <f t="shared" ref="CK64" si="275">CP64+CU64</f>
        <v>225388.96</v>
      </c>
      <c r="CL64" s="17">
        <v>7151.15</v>
      </c>
      <c r="CM64" s="18">
        <f t="shared" si="108"/>
        <v>0.90385169561499767</v>
      </c>
      <c r="CN64" s="18" t="str">
        <f t="shared" si="131"/>
        <v>св.200</v>
      </c>
      <c r="CO64" s="17">
        <v>249364.98</v>
      </c>
      <c r="CP64" s="17">
        <v>225388.96</v>
      </c>
      <c r="CQ64" s="17">
        <v>7151.15</v>
      </c>
      <c r="CR64" s="18">
        <f t="shared" si="109"/>
        <v>0.90385169561499767</v>
      </c>
      <c r="CS64" s="18" t="str">
        <f t="shared" si="132"/>
        <v>св.200</v>
      </c>
      <c r="CT64" s="17"/>
      <c r="CU64" s="17"/>
      <c r="CV64" s="17"/>
      <c r="CW64" s="18" t="str">
        <f t="shared" si="133"/>
        <v xml:space="preserve"> </v>
      </c>
      <c r="CX64" s="18" t="str">
        <f t="shared" si="134"/>
        <v xml:space="preserve"> </v>
      </c>
      <c r="CY64" s="17"/>
      <c r="CZ64" s="17"/>
      <c r="DA64" s="17"/>
      <c r="DB64" s="18" t="str">
        <f t="shared" si="110"/>
        <v xml:space="preserve"> </v>
      </c>
      <c r="DC64" s="18" t="str">
        <f t="shared" si="135"/>
        <v xml:space="preserve"> </v>
      </c>
      <c r="DD64" s="17"/>
      <c r="DE64" s="17"/>
      <c r="DF64" s="17"/>
      <c r="DG64" s="18" t="str">
        <f t="shared" si="111"/>
        <v xml:space="preserve"> </v>
      </c>
      <c r="DH64" s="18" t="str">
        <f t="shared" si="136"/>
        <v xml:space="preserve"> </v>
      </c>
      <c r="DI64" s="17"/>
      <c r="DJ64" s="17"/>
      <c r="DK64" s="17"/>
      <c r="DL64" s="18" t="str">
        <f t="shared" si="112"/>
        <v xml:space="preserve"> </v>
      </c>
      <c r="DM64" s="18" t="str">
        <f t="shared" si="137"/>
        <v xml:space="preserve"> </v>
      </c>
      <c r="DN64" s="17"/>
      <c r="DO64" s="17"/>
      <c r="DP64" s="18" t="str">
        <f t="shared" si="216"/>
        <v xml:space="preserve"> </v>
      </c>
      <c r="DQ64" s="17"/>
      <c r="DR64" s="17"/>
      <c r="DS64" s="17"/>
      <c r="DT64" s="18" t="str">
        <f t="shared" si="138"/>
        <v xml:space="preserve"> </v>
      </c>
      <c r="DU64" s="18" t="str">
        <f t="shared" si="139"/>
        <v xml:space="preserve"> </v>
      </c>
      <c r="DV64" s="17"/>
      <c r="DW64" s="17"/>
      <c r="DX64" s="17"/>
      <c r="DY64" s="18" t="str">
        <f t="shared" si="113"/>
        <v xml:space="preserve"> </v>
      </c>
      <c r="DZ64" s="18" t="str">
        <f t="shared" si="140"/>
        <v xml:space="preserve"> </v>
      </c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</row>
    <row r="65" spans="1:149" s="10" customFormat="1" ht="17.25" customHeight="1" outlineLevel="1" x14ac:dyDescent="0.25">
      <c r="A65" s="9">
        <v>51</v>
      </c>
      <c r="B65" s="37" t="s">
        <v>51</v>
      </c>
      <c r="C65" s="35">
        <f>H65+AV65</f>
        <v>9121663.7300000004</v>
      </c>
      <c r="D65" s="17">
        <f t="shared" ref="D65:D68" si="276">I65+AW65</f>
        <v>1601731.7999999998</v>
      </c>
      <c r="E65" s="17">
        <v>1487122.27</v>
      </c>
      <c r="F65" s="18">
        <f>IF(D65&lt;=0," ",IF(D65/C65*100&gt;200,"СВ.200",D65/C65))</f>
        <v>0.17559645338953969</v>
      </c>
      <c r="G65" s="18">
        <f t="shared" si="217"/>
        <v>1.0770679938778671</v>
      </c>
      <c r="H65" s="17">
        <f t="shared" ref="H65:H68" si="277">M65+R65+W65+AB65+AG65+AL65+AQ65</f>
        <v>8481850</v>
      </c>
      <c r="I65" s="17">
        <f t="shared" ref="I65:I68" si="278">N65+S65+X65+AC65+AH65+AM65+AR65</f>
        <v>1336460.2999999998</v>
      </c>
      <c r="J65" s="17">
        <v>1301300.75</v>
      </c>
      <c r="K65" s="18">
        <f t="shared" ref="K65:K68" si="279">IF(I65&lt;=0," ",IF(I65/H65*100&gt;200,"СВ.200",I65/H65))</f>
        <v>0.15756707557903049</v>
      </c>
      <c r="L65" s="18">
        <f t="shared" ref="L65:L68" si="280">IF(J65=0," ",IF(I65/J65*100&gt;200,"св.200",I65/J65))</f>
        <v>1.0270187733312224</v>
      </c>
      <c r="M65" s="17">
        <v>2959850</v>
      </c>
      <c r="N65" s="17">
        <v>517917.83</v>
      </c>
      <c r="O65" s="17">
        <v>159789.07</v>
      </c>
      <c r="P65" s="18">
        <f t="shared" si="93"/>
        <v>0.1749811071507002</v>
      </c>
      <c r="Q65" s="18" t="str">
        <f t="shared" si="116"/>
        <v>св.200</v>
      </c>
      <c r="R65" s="17"/>
      <c r="S65" s="17"/>
      <c r="T65" s="17"/>
      <c r="U65" s="18" t="str">
        <f t="shared" si="94"/>
        <v xml:space="preserve"> </v>
      </c>
      <c r="V65" s="18" t="str">
        <f t="shared" si="117"/>
        <v xml:space="preserve"> </v>
      </c>
      <c r="W65" s="17"/>
      <c r="X65" s="17"/>
      <c r="Y65" s="64"/>
      <c r="Z65" s="18" t="str">
        <f t="shared" si="95"/>
        <v xml:space="preserve"> </v>
      </c>
      <c r="AA65" s="18" t="str">
        <f t="shared" si="118"/>
        <v xml:space="preserve"> </v>
      </c>
      <c r="AB65" s="17">
        <v>3000</v>
      </c>
      <c r="AC65" s="17">
        <v>1233</v>
      </c>
      <c r="AD65" s="17">
        <v>824.7</v>
      </c>
      <c r="AE65" s="18">
        <f t="shared" si="96"/>
        <v>0.41099999999999998</v>
      </c>
      <c r="AF65" s="18">
        <f t="shared" si="119"/>
        <v>1.49508912331757</v>
      </c>
      <c r="AG65" s="17">
        <v>839000</v>
      </c>
      <c r="AH65" s="17">
        <v>219996.03</v>
      </c>
      <c r="AI65" s="17">
        <v>329806.89</v>
      </c>
      <c r="AJ65" s="18">
        <f t="shared" si="97"/>
        <v>0.26221219308700833</v>
      </c>
      <c r="AK65" s="18">
        <f t="shared" si="120"/>
        <v>0.66704497895723158</v>
      </c>
      <c r="AL65" s="17">
        <v>4680000</v>
      </c>
      <c r="AM65" s="17">
        <v>597313.43999999994</v>
      </c>
      <c r="AN65" s="17">
        <v>810880.09</v>
      </c>
      <c r="AO65" s="18">
        <f t="shared" si="98"/>
        <v>0.1276310769230769</v>
      </c>
      <c r="AP65" s="18">
        <f t="shared" si="121"/>
        <v>0.73662363568453137</v>
      </c>
      <c r="AQ65" s="17"/>
      <c r="AR65" s="17"/>
      <c r="AS65" s="17"/>
      <c r="AT65" s="18" t="str">
        <f t="shared" si="99"/>
        <v xml:space="preserve"> </v>
      </c>
      <c r="AU65" s="18" t="str">
        <f t="shared" si="122"/>
        <v xml:space="preserve"> </v>
      </c>
      <c r="AV65" s="17">
        <f>BA65+BF65+BK65+BP65+BU65+BZ65+CE65+CJ65+CY65+DD65+DI65+DQ65+DV65+1000</f>
        <v>639813.73</v>
      </c>
      <c r="AW65" s="17">
        <f t="shared" ref="AW65:AW68" si="281">BB65+BG65+BL65+BQ65+BV65+CA65+CF65+CK65+CZ65+DE65+DJ65+DN65+DR65+DW65</f>
        <v>265271.5</v>
      </c>
      <c r="AX65" s="17">
        <v>185821.52000000002</v>
      </c>
      <c r="AY65" s="18">
        <f t="shared" si="100"/>
        <v>0.4146073889349014</v>
      </c>
      <c r="AZ65" s="18">
        <f t="shared" si="123"/>
        <v>1.4275607044867569</v>
      </c>
      <c r="BA65" s="17"/>
      <c r="BB65" s="17"/>
      <c r="BC65" s="17"/>
      <c r="BD65" s="18" t="str">
        <f t="shared" si="101"/>
        <v xml:space="preserve"> </v>
      </c>
      <c r="BE65" s="18" t="str">
        <f t="shared" si="124"/>
        <v xml:space="preserve"> </v>
      </c>
      <c r="BF65" s="17">
        <v>349568.33</v>
      </c>
      <c r="BG65" s="17"/>
      <c r="BH65" s="17">
        <v>71028.73</v>
      </c>
      <c r="BI65" s="18" t="str">
        <f t="shared" si="102"/>
        <v xml:space="preserve"> </v>
      </c>
      <c r="BJ65" s="18">
        <f t="shared" si="125"/>
        <v>0</v>
      </c>
      <c r="BK65" s="17">
        <v>1000</v>
      </c>
      <c r="BL65" s="17"/>
      <c r="BM65" s="17"/>
      <c r="BN65" s="18" t="str">
        <f t="shared" si="103"/>
        <v xml:space="preserve"> </v>
      </c>
      <c r="BO65" s="18" t="str">
        <f t="shared" si="126"/>
        <v xml:space="preserve"> </v>
      </c>
      <c r="BP65" s="17"/>
      <c r="BQ65" s="17"/>
      <c r="BR65" s="17"/>
      <c r="BS65" s="18" t="str">
        <f t="shared" si="104"/>
        <v xml:space="preserve"> </v>
      </c>
      <c r="BT65" s="18" t="str">
        <f t="shared" si="127"/>
        <v xml:space="preserve"> </v>
      </c>
      <c r="BU65" s="17"/>
      <c r="BV65" s="17"/>
      <c r="BW65" s="17"/>
      <c r="BX65" s="18" t="str">
        <f t="shared" si="105"/>
        <v xml:space="preserve"> </v>
      </c>
      <c r="BY65" s="18" t="str">
        <f t="shared" si="128"/>
        <v xml:space="preserve"> </v>
      </c>
      <c r="BZ65" s="17">
        <v>1000</v>
      </c>
      <c r="CA65" s="17"/>
      <c r="CB65" s="17"/>
      <c r="CC65" s="18" t="str">
        <f t="shared" si="106"/>
        <v xml:space="preserve"> </v>
      </c>
      <c r="CD65" s="18" t="str">
        <f t="shared" si="129"/>
        <v xml:space="preserve"> </v>
      </c>
      <c r="CE65" s="17">
        <v>285245.40000000002</v>
      </c>
      <c r="CF65" s="17">
        <v>265271.5</v>
      </c>
      <c r="CG65" s="17"/>
      <c r="CH65" s="18">
        <f t="shared" si="107"/>
        <v>0.92997643432637289</v>
      </c>
      <c r="CI65" s="18" t="str">
        <f t="shared" si="130"/>
        <v xml:space="preserve"> </v>
      </c>
      <c r="CJ65" s="17">
        <f t="shared" ref="CJ65:CJ68" si="282">CO65+CT65</f>
        <v>1000</v>
      </c>
      <c r="CK65" s="17">
        <f t="shared" ref="CK65:CK68" si="283">CP65+CU65</f>
        <v>0</v>
      </c>
      <c r="CL65" s="17"/>
      <c r="CM65" s="18" t="str">
        <f t="shared" si="108"/>
        <v xml:space="preserve"> </v>
      </c>
      <c r="CN65" s="18" t="str">
        <f t="shared" si="131"/>
        <v xml:space="preserve"> </v>
      </c>
      <c r="CO65" s="17"/>
      <c r="CP65" s="17"/>
      <c r="CQ65" s="17"/>
      <c r="CR65" s="18" t="str">
        <f t="shared" si="109"/>
        <v xml:space="preserve"> </v>
      </c>
      <c r="CS65" s="18" t="str">
        <f t="shared" si="132"/>
        <v xml:space="preserve"> </v>
      </c>
      <c r="CT65" s="17">
        <v>1000</v>
      </c>
      <c r="CU65" s="17"/>
      <c r="CV65" s="17"/>
      <c r="CW65" s="18" t="str">
        <f t="shared" si="133"/>
        <v xml:space="preserve"> </v>
      </c>
      <c r="CX65" s="18" t="str">
        <f t="shared" si="134"/>
        <v xml:space="preserve"> </v>
      </c>
      <c r="CY65" s="17"/>
      <c r="CZ65" s="17"/>
      <c r="DA65" s="17"/>
      <c r="DB65" s="18" t="str">
        <f t="shared" si="110"/>
        <v xml:space="preserve"> </v>
      </c>
      <c r="DC65" s="18" t="str">
        <f t="shared" si="135"/>
        <v xml:space="preserve"> </v>
      </c>
      <c r="DD65" s="17"/>
      <c r="DE65" s="17"/>
      <c r="DF65" s="17"/>
      <c r="DG65" s="18" t="str">
        <f t="shared" si="111"/>
        <v xml:space="preserve"> </v>
      </c>
      <c r="DH65" s="18" t="str">
        <f t="shared" si="136"/>
        <v xml:space="preserve"> </v>
      </c>
      <c r="DI65" s="17"/>
      <c r="DJ65" s="17"/>
      <c r="DK65" s="17">
        <v>15493.18</v>
      </c>
      <c r="DL65" s="18" t="str">
        <f t="shared" si="112"/>
        <v xml:space="preserve"> </v>
      </c>
      <c r="DM65" s="18">
        <f t="shared" si="137"/>
        <v>0</v>
      </c>
      <c r="DN65" s="17"/>
      <c r="DO65" s="17"/>
      <c r="DP65" s="18" t="str">
        <f t="shared" si="216"/>
        <v xml:space="preserve"> </v>
      </c>
      <c r="DQ65" s="17">
        <v>1000</v>
      </c>
      <c r="DR65" s="17"/>
      <c r="DS65" s="17">
        <v>99299.61</v>
      </c>
      <c r="DT65" s="18" t="str">
        <f t="shared" si="138"/>
        <v xml:space="preserve"> </v>
      </c>
      <c r="DU65" s="18">
        <f t="shared" si="139"/>
        <v>0</v>
      </c>
      <c r="DV65" s="17"/>
      <c r="DW65" s="17"/>
      <c r="DX65" s="17"/>
      <c r="DY65" s="18" t="str">
        <f t="shared" si="113"/>
        <v xml:space="preserve"> </v>
      </c>
      <c r="DZ65" s="18" t="str">
        <f t="shared" si="140"/>
        <v xml:space="preserve"> </v>
      </c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</row>
    <row r="66" spans="1:149" s="10" customFormat="1" ht="16.5" customHeight="1" outlineLevel="1" x14ac:dyDescent="0.25">
      <c r="A66" s="9">
        <v>52</v>
      </c>
      <c r="B66" s="5" t="s">
        <v>48</v>
      </c>
      <c r="C66" s="17">
        <f t="shared" ref="C66:C68" si="284">H66+AV66</f>
        <v>1341188</v>
      </c>
      <c r="D66" s="17">
        <f t="shared" si="276"/>
        <v>216988.84000000003</v>
      </c>
      <c r="E66" s="17">
        <v>553648.02</v>
      </c>
      <c r="F66" s="18">
        <f>IF(D66&lt;=0," ",IF(D66/C66*100&gt;200,"СВ.200",D66/C66))</f>
        <v>0.16178853374769236</v>
      </c>
      <c r="G66" s="18">
        <f t="shared" si="217"/>
        <v>0.39192561367780204</v>
      </c>
      <c r="H66" s="17">
        <f t="shared" si="277"/>
        <v>1290500</v>
      </c>
      <c r="I66" s="17">
        <f t="shared" si="278"/>
        <v>176521.71000000002</v>
      </c>
      <c r="J66" s="17">
        <v>333946.44</v>
      </c>
      <c r="K66" s="18">
        <f t="shared" si="279"/>
        <v>0.13678551724137933</v>
      </c>
      <c r="L66" s="18">
        <f t="shared" si="280"/>
        <v>0.52859287854663162</v>
      </c>
      <c r="M66" s="17">
        <v>423500</v>
      </c>
      <c r="N66" s="17">
        <v>79937.81</v>
      </c>
      <c r="O66" s="17">
        <v>76019.16</v>
      </c>
      <c r="P66" s="18">
        <f t="shared" si="93"/>
        <v>0.18875515938606846</v>
      </c>
      <c r="Q66" s="18">
        <f t="shared" si="116"/>
        <v>1.0515481886408635</v>
      </c>
      <c r="R66" s="17"/>
      <c r="S66" s="17"/>
      <c r="T66" s="17"/>
      <c r="U66" s="18" t="str">
        <f t="shared" si="94"/>
        <v xml:space="preserve"> </v>
      </c>
      <c r="V66" s="18" t="str">
        <f t="shared" si="117"/>
        <v xml:space="preserve"> </v>
      </c>
      <c r="W66" s="17"/>
      <c r="X66" s="17"/>
      <c r="Y66" s="64"/>
      <c r="Z66" s="18" t="str">
        <f t="shared" si="95"/>
        <v xml:space="preserve"> </v>
      </c>
      <c r="AA66" s="18" t="str">
        <f t="shared" si="118"/>
        <v xml:space="preserve"> </v>
      </c>
      <c r="AB66" s="17"/>
      <c r="AC66" s="17"/>
      <c r="AD66" s="17"/>
      <c r="AE66" s="18" t="str">
        <f t="shared" si="96"/>
        <v xml:space="preserve"> </v>
      </c>
      <c r="AF66" s="18" t="str">
        <f t="shared" si="119"/>
        <v xml:space="preserve"> </v>
      </c>
      <c r="AG66" s="17">
        <v>277000</v>
      </c>
      <c r="AH66" s="17">
        <v>28769.02</v>
      </c>
      <c r="AI66" s="17">
        <v>147160.54</v>
      </c>
      <c r="AJ66" s="18">
        <f t="shared" si="97"/>
        <v>0.10385927797833935</v>
      </c>
      <c r="AK66" s="18">
        <f t="shared" si="120"/>
        <v>0.19549411819228171</v>
      </c>
      <c r="AL66" s="17">
        <v>590000</v>
      </c>
      <c r="AM66" s="17">
        <v>67814.880000000005</v>
      </c>
      <c r="AN66" s="17">
        <v>110766.74</v>
      </c>
      <c r="AO66" s="18">
        <f t="shared" si="98"/>
        <v>0.1149404745762712</v>
      </c>
      <c r="AP66" s="18">
        <f t="shared" si="121"/>
        <v>0.61223143337070318</v>
      </c>
      <c r="AQ66" s="17"/>
      <c r="AR66" s="17"/>
      <c r="AS66" s="17"/>
      <c r="AT66" s="18" t="str">
        <f t="shared" si="99"/>
        <v xml:space="preserve"> </v>
      </c>
      <c r="AU66" s="18" t="str">
        <f t="shared" si="122"/>
        <v xml:space="preserve"> </v>
      </c>
      <c r="AV66" s="17">
        <f>BA66+BF66+BK66+BP66+BU66+BZ66+CE66+CJ66+CY66+DD66+DI66+DQ66+DV66</f>
        <v>50688</v>
      </c>
      <c r="AW66" s="17">
        <f>BB66+BG66+BL66+BQ66+BV66+CA66+CF66+CK66+CZ66+DE66+DJ66+DN66+DR66+DW66</f>
        <v>40467.129999999997</v>
      </c>
      <c r="AX66" s="17">
        <v>219701.58000000002</v>
      </c>
      <c r="AY66" s="18">
        <f t="shared" si="100"/>
        <v>0.79835720486111106</v>
      </c>
      <c r="AZ66" s="18">
        <f t="shared" si="123"/>
        <v>0.18419134719012942</v>
      </c>
      <c r="BA66" s="17"/>
      <c r="BB66" s="17"/>
      <c r="BC66" s="17"/>
      <c r="BD66" s="18" t="str">
        <f t="shared" si="101"/>
        <v xml:space="preserve"> </v>
      </c>
      <c r="BE66" s="18" t="str">
        <f t="shared" si="124"/>
        <v xml:space="preserve"> </v>
      </c>
      <c r="BF66" s="17"/>
      <c r="BG66" s="17"/>
      <c r="BH66" s="17"/>
      <c r="BI66" s="18" t="str">
        <f t="shared" si="102"/>
        <v xml:space="preserve"> </v>
      </c>
      <c r="BJ66" s="18" t="str">
        <f t="shared" si="125"/>
        <v xml:space="preserve"> </v>
      </c>
      <c r="BK66" s="17">
        <v>50688</v>
      </c>
      <c r="BL66" s="17">
        <v>40467.129999999997</v>
      </c>
      <c r="BM66" s="17">
        <v>38076.58</v>
      </c>
      <c r="BN66" s="18">
        <f t="shared" si="103"/>
        <v>0.79835720486111106</v>
      </c>
      <c r="BO66" s="18">
        <f t="shared" si="126"/>
        <v>1.0627826868904717</v>
      </c>
      <c r="BP66" s="17"/>
      <c r="BQ66" s="17"/>
      <c r="BR66" s="17"/>
      <c r="BS66" s="18" t="str">
        <f t="shared" si="104"/>
        <v xml:space="preserve"> </v>
      </c>
      <c r="BT66" s="18" t="str">
        <f t="shared" si="127"/>
        <v xml:space="preserve"> </v>
      </c>
      <c r="BU66" s="17"/>
      <c r="BV66" s="17"/>
      <c r="BW66" s="17"/>
      <c r="BX66" s="18" t="str">
        <f t="shared" si="105"/>
        <v xml:space="preserve"> </v>
      </c>
      <c r="BY66" s="18" t="str">
        <f t="shared" si="128"/>
        <v xml:space="preserve"> </v>
      </c>
      <c r="BZ66" s="17"/>
      <c r="CA66" s="17"/>
      <c r="CB66" s="17"/>
      <c r="CC66" s="18" t="str">
        <f t="shared" si="106"/>
        <v xml:space="preserve"> </v>
      </c>
      <c r="CD66" s="18" t="str">
        <f t="shared" si="129"/>
        <v xml:space="preserve"> </v>
      </c>
      <c r="CE66" s="17"/>
      <c r="CF66" s="17"/>
      <c r="CG66" s="17"/>
      <c r="CH66" s="18" t="str">
        <f t="shared" si="107"/>
        <v xml:space="preserve"> </v>
      </c>
      <c r="CI66" s="18" t="str">
        <f t="shared" si="130"/>
        <v xml:space="preserve"> </v>
      </c>
      <c r="CJ66" s="17">
        <f t="shared" si="282"/>
        <v>0</v>
      </c>
      <c r="CK66" s="17">
        <f t="shared" si="283"/>
        <v>0</v>
      </c>
      <c r="CL66" s="17"/>
      <c r="CM66" s="18" t="str">
        <f t="shared" si="108"/>
        <v xml:space="preserve"> </v>
      </c>
      <c r="CN66" s="18" t="str">
        <f t="shared" si="131"/>
        <v xml:space="preserve"> </v>
      </c>
      <c r="CO66" s="17"/>
      <c r="CP66" s="17"/>
      <c r="CQ66" s="17"/>
      <c r="CR66" s="18" t="str">
        <f t="shared" si="109"/>
        <v xml:space="preserve"> </v>
      </c>
      <c r="CS66" s="18" t="str">
        <f t="shared" si="132"/>
        <v xml:space="preserve"> </v>
      </c>
      <c r="CT66" s="17"/>
      <c r="CU66" s="17"/>
      <c r="CV66" s="17"/>
      <c r="CW66" s="18" t="str">
        <f t="shared" si="133"/>
        <v xml:space="preserve"> </v>
      </c>
      <c r="CX66" s="18" t="str">
        <f t="shared" si="134"/>
        <v xml:space="preserve"> </v>
      </c>
      <c r="CY66" s="17"/>
      <c r="CZ66" s="17"/>
      <c r="DA66" s="17"/>
      <c r="DB66" s="18" t="str">
        <f t="shared" si="110"/>
        <v xml:space="preserve"> </v>
      </c>
      <c r="DC66" s="18" t="str">
        <f t="shared" si="135"/>
        <v xml:space="preserve"> </v>
      </c>
      <c r="DD66" s="17"/>
      <c r="DE66" s="17"/>
      <c r="DF66" s="17"/>
      <c r="DG66" s="18" t="str">
        <f t="shared" si="111"/>
        <v xml:space="preserve"> </v>
      </c>
      <c r="DH66" s="18" t="str">
        <f t="shared" si="136"/>
        <v xml:space="preserve"> </v>
      </c>
      <c r="DI66" s="17"/>
      <c r="DJ66" s="17"/>
      <c r="DK66" s="17"/>
      <c r="DL66" s="18" t="str">
        <f t="shared" si="112"/>
        <v xml:space="preserve"> </v>
      </c>
      <c r="DM66" s="18" t="str">
        <f t="shared" si="137"/>
        <v xml:space="preserve"> </v>
      </c>
      <c r="DN66" s="17"/>
      <c r="DO66" s="17"/>
      <c r="DP66" s="18" t="str">
        <f t="shared" si="216"/>
        <v xml:space="preserve"> </v>
      </c>
      <c r="DQ66" s="17"/>
      <c r="DR66" s="17"/>
      <c r="DS66" s="17"/>
      <c r="DT66" s="18" t="str">
        <f t="shared" si="138"/>
        <v xml:space="preserve"> </v>
      </c>
      <c r="DU66" s="18" t="str">
        <f t="shared" si="139"/>
        <v xml:space="preserve"> </v>
      </c>
      <c r="DV66" s="17"/>
      <c r="DW66" s="17"/>
      <c r="DX66" s="17"/>
      <c r="DY66" s="18" t="str">
        <f t="shared" si="113"/>
        <v xml:space="preserve"> </v>
      </c>
      <c r="DZ66" s="18" t="str">
        <f t="shared" si="140"/>
        <v xml:space="preserve"> </v>
      </c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</row>
    <row r="67" spans="1:149" s="10" customFormat="1" ht="16.5" customHeight="1" outlineLevel="1" x14ac:dyDescent="0.25">
      <c r="A67" s="9">
        <v>53</v>
      </c>
      <c r="B67" s="37" t="s">
        <v>91</v>
      </c>
      <c r="C67" s="17">
        <f t="shared" si="284"/>
        <v>4943310.28</v>
      </c>
      <c r="D67" s="17">
        <f t="shared" si="276"/>
        <v>651803.28999999992</v>
      </c>
      <c r="E67" s="35">
        <v>570844.41</v>
      </c>
      <c r="F67" s="18">
        <f>IF(D67&lt;=0," ",IF(D67/C67*100&gt;200,"СВ.200",D67/C67))</f>
        <v>0.13185562974614651</v>
      </c>
      <c r="G67" s="18">
        <f t="shared" si="217"/>
        <v>1.1418230231947089</v>
      </c>
      <c r="H67" s="17">
        <f t="shared" si="277"/>
        <v>4717850</v>
      </c>
      <c r="I67" s="17">
        <f t="shared" si="278"/>
        <v>622570.68999999994</v>
      </c>
      <c r="J67" s="17">
        <v>540807.32000000007</v>
      </c>
      <c r="K67" s="18">
        <f t="shared" si="279"/>
        <v>0.13196067912290554</v>
      </c>
      <c r="L67" s="18">
        <f t="shared" si="280"/>
        <v>1.1511876170611002</v>
      </c>
      <c r="M67" s="17">
        <v>3313850</v>
      </c>
      <c r="N67" s="17">
        <v>462416.07</v>
      </c>
      <c r="O67" s="17">
        <v>454565.63</v>
      </c>
      <c r="P67" s="18">
        <f t="shared" si="93"/>
        <v>0.13954043484164944</v>
      </c>
      <c r="Q67" s="18">
        <f t="shared" si="116"/>
        <v>1.0172702014448387</v>
      </c>
      <c r="R67" s="17"/>
      <c r="S67" s="17"/>
      <c r="T67" s="17"/>
      <c r="U67" s="18" t="str">
        <f t="shared" si="94"/>
        <v xml:space="preserve"> </v>
      </c>
      <c r="V67" s="18" t="str">
        <f t="shared" si="117"/>
        <v xml:space="preserve"> </v>
      </c>
      <c r="W67" s="17"/>
      <c r="X67" s="17"/>
      <c r="Y67" s="64"/>
      <c r="Z67" s="18" t="str">
        <f t="shared" si="95"/>
        <v xml:space="preserve"> </v>
      </c>
      <c r="AA67" s="18" t="str">
        <f t="shared" si="118"/>
        <v xml:space="preserve"> </v>
      </c>
      <c r="AB67" s="17">
        <v>18000</v>
      </c>
      <c r="AC67" s="17">
        <v>3639</v>
      </c>
      <c r="AD67" s="17">
        <v>2193.21</v>
      </c>
      <c r="AE67" s="18">
        <f t="shared" si="96"/>
        <v>0.20216666666666666</v>
      </c>
      <c r="AF67" s="18">
        <f t="shared" si="119"/>
        <v>1.6592118401794629</v>
      </c>
      <c r="AG67" s="17">
        <v>286000</v>
      </c>
      <c r="AH67" s="17">
        <v>97962.37</v>
      </c>
      <c r="AI67" s="17">
        <v>7803.83</v>
      </c>
      <c r="AJ67" s="18">
        <f t="shared" si="97"/>
        <v>0.34252576923076922</v>
      </c>
      <c r="AK67" s="18" t="str">
        <f t="shared" si="120"/>
        <v>св.200</v>
      </c>
      <c r="AL67" s="17">
        <v>1098000</v>
      </c>
      <c r="AM67" s="17">
        <v>58553.25</v>
      </c>
      <c r="AN67" s="17">
        <v>76244.649999999994</v>
      </c>
      <c r="AO67" s="18">
        <f t="shared" si="98"/>
        <v>5.3327185792349727E-2</v>
      </c>
      <c r="AP67" s="18">
        <f t="shared" si="121"/>
        <v>0.76796535888091821</v>
      </c>
      <c r="AQ67" s="17">
        <v>2000</v>
      </c>
      <c r="AR67" s="17"/>
      <c r="AS67" s="17"/>
      <c r="AT67" s="18" t="str">
        <f t="shared" si="99"/>
        <v xml:space="preserve"> </v>
      </c>
      <c r="AU67" s="18" t="str">
        <f t="shared" si="122"/>
        <v xml:space="preserve"> </v>
      </c>
      <c r="AV67" s="17">
        <f t="shared" ref="AV67:AV68" si="285">BA67+BF67+BK67+BP67+BU67+BZ67+CE67+CJ67+CY67+DD67+DI67+DQ67+DV67</f>
        <v>225460.28</v>
      </c>
      <c r="AW67" s="17">
        <f>BB67+BG67+BL67+BQ67+BV67+CA67+CF67+CK67+CZ67+DE67+DJ67+DN67+DR67+DW67</f>
        <v>29232.6</v>
      </c>
      <c r="AX67" s="17">
        <v>30037.09</v>
      </c>
      <c r="AY67" s="18">
        <f t="shared" si="100"/>
        <v>0.12965742790703533</v>
      </c>
      <c r="AZ67" s="18">
        <f t="shared" si="123"/>
        <v>0.97321677965475351</v>
      </c>
      <c r="BA67" s="17"/>
      <c r="BB67" s="17"/>
      <c r="BC67" s="17"/>
      <c r="BD67" s="18" t="str">
        <f t="shared" si="101"/>
        <v xml:space="preserve"> </v>
      </c>
      <c r="BE67" s="18" t="str">
        <f t="shared" si="124"/>
        <v xml:space="preserve"> </v>
      </c>
      <c r="BF67" s="17">
        <v>108529.88</v>
      </c>
      <c r="BG67" s="17"/>
      <c r="BH67" s="17"/>
      <c r="BI67" s="18" t="str">
        <f t="shared" si="102"/>
        <v xml:space="preserve"> </v>
      </c>
      <c r="BJ67" s="18" t="str">
        <f t="shared" si="125"/>
        <v xml:space="preserve"> </v>
      </c>
      <c r="BK67" s="17">
        <v>116930.4</v>
      </c>
      <c r="BL67" s="17">
        <v>29232.6</v>
      </c>
      <c r="BM67" s="17">
        <v>29232.6</v>
      </c>
      <c r="BN67" s="18">
        <f t="shared" si="103"/>
        <v>0.25</v>
      </c>
      <c r="BO67" s="18">
        <f t="shared" si="126"/>
        <v>1</v>
      </c>
      <c r="BP67" s="17"/>
      <c r="BQ67" s="17"/>
      <c r="BR67" s="17"/>
      <c r="BS67" s="18" t="str">
        <f t="shared" si="104"/>
        <v xml:space="preserve"> </v>
      </c>
      <c r="BT67" s="18" t="str">
        <f t="shared" si="127"/>
        <v xml:space="preserve"> </v>
      </c>
      <c r="BU67" s="17"/>
      <c r="BV67" s="17"/>
      <c r="BW67" s="17"/>
      <c r="BX67" s="18" t="str">
        <f t="shared" si="105"/>
        <v xml:space="preserve"> </v>
      </c>
      <c r="BY67" s="18" t="str">
        <f t="shared" si="128"/>
        <v xml:space="preserve"> </v>
      </c>
      <c r="BZ67" s="17"/>
      <c r="CA67" s="17"/>
      <c r="CB67" s="17">
        <v>804.49</v>
      </c>
      <c r="CC67" s="18" t="str">
        <f t="shared" si="106"/>
        <v xml:space="preserve"> </v>
      </c>
      <c r="CD67" s="18">
        <f t="shared" si="129"/>
        <v>0</v>
      </c>
      <c r="CE67" s="17"/>
      <c r="CF67" s="17"/>
      <c r="CG67" s="17"/>
      <c r="CH67" s="18" t="str">
        <f t="shared" si="107"/>
        <v xml:space="preserve"> </v>
      </c>
      <c r="CI67" s="18" t="str">
        <f t="shared" si="130"/>
        <v xml:space="preserve"> </v>
      </c>
      <c r="CJ67" s="17">
        <f t="shared" si="282"/>
        <v>0</v>
      </c>
      <c r="CK67" s="17">
        <f t="shared" si="283"/>
        <v>0</v>
      </c>
      <c r="CL67" s="17"/>
      <c r="CM67" s="18" t="str">
        <f t="shared" si="108"/>
        <v xml:space="preserve"> </v>
      </c>
      <c r="CN67" s="18" t="str">
        <f t="shared" si="131"/>
        <v xml:space="preserve"> </v>
      </c>
      <c r="CO67" s="17"/>
      <c r="CP67" s="17"/>
      <c r="CQ67" s="17"/>
      <c r="CR67" s="18" t="str">
        <f t="shared" si="109"/>
        <v xml:space="preserve"> </v>
      </c>
      <c r="CS67" s="18" t="str">
        <f t="shared" si="132"/>
        <v xml:space="preserve"> </v>
      </c>
      <c r="CT67" s="17"/>
      <c r="CU67" s="17"/>
      <c r="CV67" s="17"/>
      <c r="CW67" s="18" t="str">
        <f t="shared" si="133"/>
        <v xml:space="preserve"> </v>
      </c>
      <c r="CX67" s="18" t="str">
        <f t="shared" si="134"/>
        <v xml:space="preserve"> </v>
      </c>
      <c r="CY67" s="17"/>
      <c r="CZ67" s="17"/>
      <c r="DA67" s="17"/>
      <c r="DB67" s="18" t="str">
        <f t="shared" si="110"/>
        <v xml:space="preserve"> </v>
      </c>
      <c r="DC67" s="18" t="str">
        <f t="shared" si="135"/>
        <v xml:space="preserve"> </v>
      </c>
      <c r="DD67" s="17"/>
      <c r="DE67" s="17"/>
      <c r="DF67" s="17"/>
      <c r="DG67" s="18" t="str">
        <f t="shared" si="111"/>
        <v xml:space="preserve"> </v>
      </c>
      <c r="DH67" s="18" t="str">
        <f t="shared" si="136"/>
        <v xml:space="preserve"> </v>
      </c>
      <c r="DI67" s="17"/>
      <c r="DJ67" s="17"/>
      <c r="DK67" s="17"/>
      <c r="DL67" s="18" t="str">
        <f t="shared" si="112"/>
        <v xml:space="preserve"> </v>
      </c>
      <c r="DM67" s="18" t="str">
        <f t="shared" si="137"/>
        <v xml:space="preserve"> </v>
      </c>
      <c r="DN67" s="17"/>
      <c r="DO67" s="17"/>
      <c r="DP67" s="18" t="str">
        <f t="shared" si="216"/>
        <v xml:space="preserve"> </v>
      </c>
      <c r="DQ67" s="17"/>
      <c r="DR67" s="17"/>
      <c r="DS67" s="17"/>
      <c r="DT67" s="18" t="str">
        <f t="shared" si="138"/>
        <v xml:space="preserve"> </v>
      </c>
      <c r="DU67" s="18" t="str">
        <f t="shared" si="139"/>
        <v xml:space="preserve"> </v>
      </c>
      <c r="DV67" s="17"/>
      <c r="DW67" s="17"/>
      <c r="DX67" s="17"/>
      <c r="DY67" s="18" t="str">
        <f t="shared" si="113"/>
        <v xml:space="preserve"> </v>
      </c>
      <c r="DZ67" s="18" t="str">
        <f t="shared" si="140"/>
        <v xml:space="preserve"> </v>
      </c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</row>
    <row r="68" spans="1:149" s="10" customFormat="1" ht="15.75" customHeight="1" outlineLevel="1" x14ac:dyDescent="0.25">
      <c r="A68" s="9">
        <v>54</v>
      </c>
      <c r="B68" s="5" t="s">
        <v>94</v>
      </c>
      <c r="C68" s="17">
        <f t="shared" si="284"/>
        <v>4504597.5600000005</v>
      </c>
      <c r="D68" s="17">
        <f t="shared" si="276"/>
        <v>508521.39000000007</v>
      </c>
      <c r="E68" s="17">
        <v>500234.16</v>
      </c>
      <c r="F68" s="18">
        <f>IF(D68&lt;=0," ",IF(D68/C68*100&gt;200,"СВ.200",D68/C68))</f>
        <v>0.11288941647430986</v>
      </c>
      <c r="G68" s="18">
        <f t="shared" si="217"/>
        <v>1.0165667014823621</v>
      </c>
      <c r="H68" s="17">
        <f t="shared" si="277"/>
        <v>4275933.58</v>
      </c>
      <c r="I68" s="17">
        <f t="shared" si="278"/>
        <v>450242.71000000008</v>
      </c>
      <c r="J68" s="17">
        <v>489366.38</v>
      </c>
      <c r="K68" s="18">
        <f t="shared" si="279"/>
        <v>0.10529693728310907</v>
      </c>
      <c r="L68" s="18">
        <f t="shared" si="280"/>
        <v>0.9200523950991486</v>
      </c>
      <c r="M68" s="17">
        <v>1269933.58</v>
      </c>
      <c r="N68" s="17">
        <v>300852.71000000002</v>
      </c>
      <c r="O68" s="17">
        <v>199236.65</v>
      </c>
      <c r="P68" s="18">
        <f t="shared" si="93"/>
        <v>0.23690428754549508</v>
      </c>
      <c r="Q68" s="18">
        <f t="shared" si="116"/>
        <v>1.5100269453436406</v>
      </c>
      <c r="R68" s="17"/>
      <c r="S68" s="17"/>
      <c r="T68" s="17"/>
      <c r="U68" s="18" t="str">
        <f t="shared" si="94"/>
        <v xml:space="preserve"> </v>
      </c>
      <c r="V68" s="18" t="str">
        <f t="shared" si="117"/>
        <v xml:space="preserve"> </v>
      </c>
      <c r="W68" s="17"/>
      <c r="X68" s="17"/>
      <c r="Y68" s="64"/>
      <c r="Z68" s="18" t="str">
        <f t="shared" si="95"/>
        <v xml:space="preserve"> </v>
      </c>
      <c r="AA68" s="18" t="str">
        <f t="shared" si="118"/>
        <v xml:space="preserve"> </v>
      </c>
      <c r="AB68" s="17">
        <v>5000</v>
      </c>
      <c r="AC68" s="17"/>
      <c r="AD68" s="17"/>
      <c r="AE68" s="18" t="str">
        <f t="shared" si="96"/>
        <v xml:space="preserve"> </v>
      </c>
      <c r="AF68" s="18" t="str">
        <f t="shared" si="119"/>
        <v xml:space="preserve"> </v>
      </c>
      <c r="AG68" s="17">
        <v>750000</v>
      </c>
      <c r="AH68" s="17">
        <v>31084.720000000001</v>
      </c>
      <c r="AI68" s="17">
        <v>36708.449999999997</v>
      </c>
      <c r="AJ68" s="18">
        <f t="shared" si="97"/>
        <v>4.1446293333333335E-2</v>
      </c>
      <c r="AK68" s="18">
        <f t="shared" si="120"/>
        <v>0.84680012367724611</v>
      </c>
      <c r="AL68" s="17">
        <v>2250000</v>
      </c>
      <c r="AM68" s="17">
        <v>118305.28</v>
      </c>
      <c r="AN68" s="17">
        <v>253421.28</v>
      </c>
      <c r="AO68" s="18">
        <f t="shared" si="98"/>
        <v>5.2580124444444445E-2</v>
      </c>
      <c r="AP68" s="18">
        <f t="shared" si="121"/>
        <v>0.4668324617411766</v>
      </c>
      <c r="AQ68" s="17">
        <v>1000</v>
      </c>
      <c r="AR68" s="17"/>
      <c r="AS68" s="17"/>
      <c r="AT68" s="18" t="str">
        <f t="shared" si="99"/>
        <v xml:space="preserve"> </v>
      </c>
      <c r="AU68" s="18" t="str">
        <f t="shared" si="122"/>
        <v xml:space="preserve"> </v>
      </c>
      <c r="AV68" s="17">
        <f t="shared" si="285"/>
        <v>228663.97999999998</v>
      </c>
      <c r="AW68" s="17">
        <f t="shared" si="281"/>
        <v>58278.679999999993</v>
      </c>
      <c r="AX68" s="17">
        <v>10867.78</v>
      </c>
      <c r="AY68" s="18">
        <f t="shared" si="100"/>
        <v>0.2548660265600205</v>
      </c>
      <c r="AZ68" s="18" t="str">
        <f t="shared" si="123"/>
        <v>св.200</v>
      </c>
      <c r="BA68" s="17"/>
      <c r="BB68" s="17"/>
      <c r="BC68" s="17"/>
      <c r="BD68" s="18" t="str">
        <f t="shared" si="101"/>
        <v xml:space="preserve"> </v>
      </c>
      <c r="BE68" s="18" t="str">
        <f t="shared" si="124"/>
        <v xml:space="preserve"> </v>
      </c>
      <c r="BF68" s="17">
        <v>54842.879999999997</v>
      </c>
      <c r="BG68" s="17"/>
      <c r="BH68" s="17"/>
      <c r="BI68" s="18" t="str">
        <f t="shared" si="102"/>
        <v xml:space="preserve"> </v>
      </c>
      <c r="BJ68" s="18" t="str">
        <f t="shared" si="125"/>
        <v xml:space="preserve"> </v>
      </c>
      <c r="BK68" s="17">
        <v>90648.960000000006</v>
      </c>
      <c r="BL68" s="17">
        <v>4983.16</v>
      </c>
      <c r="BM68" s="17">
        <v>10667.78</v>
      </c>
      <c r="BN68" s="18">
        <f t="shared" si="103"/>
        <v>5.497205924921808E-2</v>
      </c>
      <c r="BO68" s="18">
        <f t="shared" si="126"/>
        <v>0.46712249408967937</v>
      </c>
      <c r="BP68" s="17"/>
      <c r="BQ68" s="17"/>
      <c r="BR68" s="17"/>
      <c r="BS68" s="18" t="str">
        <f t="shared" si="104"/>
        <v xml:space="preserve"> </v>
      </c>
      <c r="BT68" s="18" t="str">
        <f t="shared" si="127"/>
        <v xml:space="preserve"> </v>
      </c>
      <c r="BU68" s="17"/>
      <c r="BV68" s="17"/>
      <c r="BW68" s="17"/>
      <c r="BX68" s="18" t="str">
        <f t="shared" si="105"/>
        <v xml:space="preserve"> </v>
      </c>
      <c r="BY68" s="18" t="str">
        <f t="shared" si="128"/>
        <v xml:space="preserve"> </v>
      </c>
      <c r="BZ68" s="17">
        <v>83172.14</v>
      </c>
      <c r="CA68" s="17">
        <v>53295.519999999997</v>
      </c>
      <c r="CB68" s="17">
        <v>200</v>
      </c>
      <c r="CC68" s="18">
        <f t="shared" si="106"/>
        <v>0.64078572464289119</v>
      </c>
      <c r="CD68" s="18" t="str">
        <f t="shared" si="129"/>
        <v>св.200</v>
      </c>
      <c r="CE68" s="17"/>
      <c r="CF68" s="17"/>
      <c r="CG68" s="17"/>
      <c r="CH68" s="18" t="str">
        <f t="shared" si="107"/>
        <v xml:space="preserve"> </v>
      </c>
      <c r="CI68" s="18" t="str">
        <f t="shared" si="130"/>
        <v xml:space="preserve"> </v>
      </c>
      <c r="CJ68" s="17">
        <f t="shared" si="282"/>
        <v>0</v>
      </c>
      <c r="CK68" s="17">
        <f t="shared" si="283"/>
        <v>0</v>
      </c>
      <c r="CL68" s="17"/>
      <c r="CM68" s="18" t="str">
        <f t="shared" si="108"/>
        <v xml:space="preserve"> </v>
      </c>
      <c r="CN68" s="18" t="str">
        <f t="shared" si="131"/>
        <v xml:space="preserve"> </v>
      </c>
      <c r="CO68" s="17"/>
      <c r="CP68" s="17"/>
      <c r="CQ68" s="17"/>
      <c r="CR68" s="18" t="str">
        <f t="shared" si="109"/>
        <v xml:space="preserve"> </v>
      </c>
      <c r="CS68" s="18" t="str">
        <f t="shared" si="132"/>
        <v xml:space="preserve"> </v>
      </c>
      <c r="CT68" s="17"/>
      <c r="CU68" s="17"/>
      <c r="CV68" s="17"/>
      <c r="CW68" s="18" t="str">
        <f t="shared" si="133"/>
        <v xml:space="preserve"> </v>
      </c>
      <c r="CX68" s="18" t="str">
        <f t="shared" si="134"/>
        <v xml:space="preserve"> </v>
      </c>
      <c r="CY68" s="17"/>
      <c r="CZ68" s="17"/>
      <c r="DA68" s="17"/>
      <c r="DB68" s="18" t="str">
        <f t="shared" si="110"/>
        <v xml:space="preserve"> </v>
      </c>
      <c r="DC68" s="18" t="str">
        <f t="shared" si="135"/>
        <v xml:space="preserve"> </v>
      </c>
      <c r="DD68" s="17"/>
      <c r="DE68" s="17"/>
      <c r="DF68" s="17"/>
      <c r="DG68" s="18" t="str">
        <f t="shared" si="111"/>
        <v xml:space="preserve"> </v>
      </c>
      <c r="DH68" s="18" t="str">
        <f t="shared" si="136"/>
        <v xml:space="preserve"> </v>
      </c>
      <c r="DI68" s="17"/>
      <c r="DJ68" s="17"/>
      <c r="DK68" s="17"/>
      <c r="DL68" s="18" t="str">
        <f t="shared" si="112"/>
        <v xml:space="preserve"> </v>
      </c>
      <c r="DM68" s="18" t="str">
        <f t="shared" si="137"/>
        <v xml:space="preserve"> </v>
      </c>
      <c r="DN68" s="17"/>
      <c r="DO68" s="17"/>
      <c r="DP68" s="18" t="str">
        <f t="shared" si="216"/>
        <v xml:space="preserve"> </v>
      </c>
      <c r="DQ68" s="17"/>
      <c r="DR68" s="17"/>
      <c r="DS68" s="17"/>
      <c r="DT68" s="18" t="str">
        <f t="shared" si="138"/>
        <v xml:space="preserve"> </v>
      </c>
      <c r="DU68" s="18" t="str">
        <f t="shared" si="139"/>
        <v xml:space="preserve"> </v>
      </c>
      <c r="DV68" s="17"/>
      <c r="DW68" s="17"/>
      <c r="DX68" s="17"/>
      <c r="DY68" s="18" t="str">
        <f t="shared" si="113"/>
        <v xml:space="preserve"> </v>
      </c>
      <c r="DZ68" s="18" t="str">
        <f t="shared" si="140"/>
        <v xml:space="preserve"> </v>
      </c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</row>
    <row r="69" spans="1:149" s="12" customFormat="1" ht="15.75" x14ac:dyDescent="0.25">
      <c r="A69" s="11"/>
      <c r="B69" s="4" t="s">
        <v>130</v>
      </c>
      <c r="C69" s="34">
        <f>SUM(C70:C74)</f>
        <v>15935444.960000001</v>
      </c>
      <c r="D69" s="34">
        <f>SUM(D70:D74)</f>
        <v>3135518.47</v>
      </c>
      <c r="E69" s="34">
        <v>3118600.46</v>
      </c>
      <c r="F69" s="16">
        <f>IF(D69&lt;=0," ",IF(D69/C69*100&gt;200,"СВ.200",D69/C69))</f>
        <v>0.19676378525171725</v>
      </c>
      <c r="G69" s="16">
        <f t="shared" si="217"/>
        <v>1.0054248725404216</v>
      </c>
      <c r="H69" s="34">
        <f>SUM(H70:H74)</f>
        <v>15522448</v>
      </c>
      <c r="I69" s="34">
        <f>SUM(I70:I74)</f>
        <v>3027614.4699999997</v>
      </c>
      <c r="J69" s="34">
        <v>3051220.52</v>
      </c>
      <c r="K69" s="16">
        <f t="shared" ref="K69:K94" si="286">IF(I69&lt;=0," ",IF(I69/H69*100&gt;200,"СВ.200",I69/H69))</f>
        <v>0.195047486710859</v>
      </c>
      <c r="L69" s="16">
        <f t="shared" ref="L69:L127" si="287">IF(J69=0," ",IF(I69/J69*100&gt;200,"св.200",I69/J69))</f>
        <v>0.9922634074314628</v>
      </c>
      <c r="M69" s="34">
        <f>SUM(M70:M74)</f>
        <v>13797800</v>
      </c>
      <c r="N69" s="34">
        <f>SUM(N70:N74)</f>
        <v>2746530.3899999997</v>
      </c>
      <c r="O69" s="34">
        <v>2590505.35</v>
      </c>
      <c r="P69" s="16">
        <f t="shared" si="93"/>
        <v>0.19905567481772454</v>
      </c>
      <c r="Q69" s="16">
        <f t="shared" si="116"/>
        <v>1.060229576441523</v>
      </c>
      <c r="R69" s="34">
        <f>SUM(R70:R74)</f>
        <v>502663</v>
      </c>
      <c r="S69" s="34">
        <f>SUM(S70:S74)</f>
        <v>150994.57999999999</v>
      </c>
      <c r="T69" s="34">
        <v>142178.29999999999</v>
      </c>
      <c r="U69" s="16">
        <f t="shared" si="94"/>
        <v>0.3003892866592528</v>
      </c>
      <c r="V69" s="16">
        <f t="shared" si="117"/>
        <v>1.062008618755464</v>
      </c>
      <c r="W69" s="34">
        <f>SUM(W70:W74)</f>
        <v>0</v>
      </c>
      <c r="X69" s="34">
        <f>SUM(X70:X74)</f>
        <v>0</v>
      </c>
      <c r="Y69" s="16"/>
      <c r="Z69" s="16" t="str">
        <f t="shared" si="95"/>
        <v xml:space="preserve"> </v>
      </c>
      <c r="AA69" s="16" t="str">
        <f t="shared" si="118"/>
        <v xml:space="preserve"> </v>
      </c>
      <c r="AB69" s="34">
        <f>SUM(AB70:AB74)</f>
        <v>88500</v>
      </c>
      <c r="AC69" s="34">
        <f>SUM(AC70:AC74)</f>
        <v>-40116.379999999997</v>
      </c>
      <c r="AD69" s="34">
        <v>-1831.6</v>
      </c>
      <c r="AE69" s="16" t="str">
        <f t="shared" si="96"/>
        <v xml:space="preserve"> </v>
      </c>
      <c r="AF69" s="16" t="str">
        <f t="shared" si="119"/>
        <v>св.200</v>
      </c>
      <c r="AG69" s="34">
        <f>SUM(AG70:AG74)</f>
        <v>145000</v>
      </c>
      <c r="AH69" s="34">
        <f>SUM(AH70:AH74)</f>
        <v>21794.78</v>
      </c>
      <c r="AI69" s="34">
        <v>115187.19</v>
      </c>
      <c r="AJ69" s="16">
        <f t="shared" si="97"/>
        <v>0.15030882758620689</v>
      </c>
      <c r="AK69" s="16">
        <f t="shared" si="120"/>
        <v>0.18921183857336912</v>
      </c>
      <c r="AL69" s="34">
        <f>SUM(AL70:AL74)</f>
        <v>988485</v>
      </c>
      <c r="AM69" s="34">
        <f>SUM(AM70:AM74)</f>
        <v>148411.1</v>
      </c>
      <c r="AN69" s="34">
        <v>205181.28000000003</v>
      </c>
      <c r="AO69" s="16">
        <f t="shared" si="98"/>
        <v>0.15013996165849761</v>
      </c>
      <c r="AP69" s="16">
        <f t="shared" si="121"/>
        <v>0.72331696146938929</v>
      </c>
      <c r="AQ69" s="34">
        <f>SUM(AQ70:AQ74)</f>
        <v>0</v>
      </c>
      <c r="AR69" s="34">
        <f>SUM(AR70:AR74)</f>
        <v>0</v>
      </c>
      <c r="AS69" s="34">
        <v>0</v>
      </c>
      <c r="AT69" s="16" t="str">
        <f t="shared" si="99"/>
        <v xml:space="preserve"> </v>
      </c>
      <c r="AU69" s="16" t="str">
        <f t="shared" si="122"/>
        <v xml:space="preserve"> </v>
      </c>
      <c r="AV69" s="34">
        <f>SUM(AV70:AV74)</f>
        <v>412996.95999999996</v>
      </c>
      <c r="AW69" s="34">
        <f>SUM(AW70:AW74)</f>
        <v>107904</v>
      </c>
      <c r="AX69" s="34">
        <v>67379.94</v>
      </c>
      <c r="AY69" s="16">
        <f t="shared" si="100"/>
        <v>0.26127068828787509</v>
      </c>
      <c r="AZ69" s="16">
        <f t="shared" si="123"/>
        <v>1.6014261811453081</v>
      </c>
      <c r="BA69" s="34">
        <f>SUM(BA70:BA74)</f>
        <v>90000</v>
      </c>
      <c r="BB69" s="34">
        <f>SUM(BB70:BB74)</f>
        <v>362.32</v>
      </c>
      <c r="BC69" s="34">
        <v>72.959999999999994</v>
      </c>
      <c r="BD69" s="16">
        <f t="shared" si="101"/>
        <v>4.0257777777777774E-3</v>
      </c>
      <c r="BE69" s="16" t="str">
        <f t="shared" si="124"/>
        <v>св.200</v>
      </c>
      <c r="BF69" s="34">
        <f>SUM(BF70:BF74)</f>
        <v>226996.96</v>
      </c>
      <c r="BG69" s="34">
        <f>SUM(BG70:BG74)</f>
        <v>96853.61</v>
      </c>
      <c r="BH69" s="34">
        <v>42119.27</v>
      </c>
      <c r="BI69" s="16">
        <f t="shared" si="102"/>
        <v>0.42667359950547357</v>
      </c>
      <c r="BJ69" s="16" t="str">
        <f t="shared" si="125"/>
        <v>св.200</v>
      </c>
      <c r="BK69" s="34">
        <f>SUM(BK70:BK74)</f>
        <v>0</v>
      </c>
      <c r="BL69" s="34">
        <f>SUM(BL70:BL74)</f>
        <v>0</v>
      </c>
      <c r="BM69" s="34">
        <v>0</v>
      </c>
      <c r="BN69" s="16" t="str">
        <f t="shared" si="103"/>
        <v xml:space="preserve"> </v>
      </c>
      <c r="BO69" s="16" t="str">
        <f t="shared" si="126"/>
        <v xml:space="preserve"> </v>
      </c>
      <c r="BP69" s="34">
        <f>SUM(BP70:BP74)</f>
        <v>0</v>
      </c>
      <c r="BQ69" s="34">
        <f>SUM(BQ70:BQ74)</f>
        <v>0</v>
      </c>
      <c r="BR69" s="34">
        <v>0</v>
      </c>
      <c r="BS69" s="16" t="str">
        <f t="shared" si="104"/>
        <v xml:space="preserve"> </v>
      </c>
      <c r="BT69" s="16" t="str">
        <f t="shared" si="127"/>
        <v xml:space="preserve"> </v>
      </c>
      <c r="BU69" s="34">
        <f>SUM(BU70:BU74)</f>
        <v>10000</v>
      </c>
      <c r="BV69" s="34">
        <f>SUM(BV70:BV74)</f>
        <v>7110.86</v>
      </c>
      <c r="BW69" s="34">
        <v>868.51</v>
      </c>
      <c r="BX69" s="16">
        <f t="shared" si="105"/>
        <v>0.711086</v>
      </c>
      <c r="BY69" s="16" t="str">
        <f t="shared" si="128"/>
        <v>св.200</v>
      </c>
      <c r="BZ69" s="34">
        <f>SUM(BZ70:BZ74)</f>
        <v>51000</v>
      </c>
      <c r="CA69" s="34">
        <f>SUM(CA70:CA74)</f>
        <v>0</v>
      </c>
      <c r="CB69" s="34">
        <v>0</v>
      </c>
      <c r="CC69" s="16" t="str">
        <f t="shared" si="106"/>
        <v xml:space="preserve"> </v>
      </c>
      <c r="CD69" s="16" t="str">
        <f t="shared" si="129"/>
        <v xml:space="preserve"> </v>
      </c>
      <c r="CE69" s="34">
        <f>SUM(CE70:CE74)</f>
        <v>0</v>
      </c>
      <c r="CF69" s="34">
        <f>SUM(CF70:CF74)</f>
        <v>0</v>
      </c>
      <c r="CG69" s="34">
        <v>0</v>
      </c>
      <c r="CH69" s="16" t="str">
        <f t="shared" si="107"/>
        <v xml:space="preserve"> </v>
      </c>
      <c r="CI69" s="16" t="str">
        <f t="shared" si="130"/>
        <v xml:space="preserve"> </v>
      </c>
      <c r="CJ69" s="34">
        <f>SUM(CJ70:CJ74)</f>
        <v>35000</v>
      </c>
      <c r="CK69" s="34">
        <f>SUM(CK70:CK74)</f>
        <v>3577.21</v>
      </c>
      <c r="CL69" s="19">
        <v>24319.200000000001</v>
      </c>
      <c r="CM69" s="16">
        <f t="shared" si="108"/>
        <v>0.10220600000000001</v>
      </c>
      <c r="CN69" s="16">
        <f t="shared" si="131"/>
        <v>0.14709406559426297</v>
      </c>
      <c r="CO69" s="34">
        <f>SUM(CO70:CO74)</f>
        <v>35000</v>
      </c>
      <c r="CP69" s="34">
        <f>SUM(CP70:CP74)</f>
        <v>3577.21</v>
      </c>
      <c r="CQ69" s="34">
        <v>24319.200000000001</v>
      </c>
      <c r="CR69" s="16">
        <f t="shared" si="109"/>
        <v>0.10220600000000001</v>
      </c>
      <c r="CS69" s="16">
        <f t="shared" si="132"/>
        <v>0.14709406559426297</v>
      </c>
      <c r="CT69" s="34">
        <f>SUM(CT70:CT74)</f>
        <v>0</v>
      </c>
      <c r="CU69" s="34">
        <f>SUM(CU70:CU74)</f>
        <v>0</v>
      </c>
      <c r="CV69" s="34">
        <v>0</v>
      </c>
      <c r="CW69" s="16" t="str">
        <f t="shared" si="133"/>
        <v xml:space="preserve"> </v>
      </c>
      <c r="CX69" s="16" t="str">
        <f t="shared" si="134"/>
        <v xml:space="preserve"> </v>
      </c>
      <c r="CY69" s="34">
        <f>SUM(CY70:CY74)</f>
        <v>0</v>
      </c>
      <c r="CZ69" s="34">
        <f>SUM(CZ70:CZ74)</f>
        <v>0</v>
      </c>
      <c r="DA69" s="34">
        <v>0</v>
      </c>
      <c r="DB69" s="16" t="str">
        <f t="shared" si="110"/>
        <v xml:space="preserve"> </v>
      </c>
      <c r="DC69" s="16" t="str">
        <f t="shared" si="135"/>
        <v xml:space="preserve"> </v>
      </c>
      <c r="DD69" s="34">
        <f>SUM(DD70:DD74)</f>
        <v>0</v>
      </c>
      <c r="DE69" s="34">
        <f>SUM(DE70:DE74)</f>
        <v>0</v>
      </c>
      <c r="DF69" s="34">
        <v>0</v>
      </c>
      <c r="DG69" s="16" t="str">
        <f t="shared" si="111"/>
        <v xml:space="preserve"> </v>
      </c>
      <c r="DH69" s="16" t="str">
        <f t="shared" si="136"/>
        <v xml:space="preserve"> </v>
      </c>
      <c r="DI69" s="34">
        <f>SUM(DI70:DI74)</f>
        <v>0</v>
      </c>
      <c r="DJ69" s="34">
        <f>SUM(DJ70:DJ74)</f>
        <v>0</v>
      </c>
      <c r="DK69" s="34">
        <v>0</v>
      </c>
      <c r="DL69" s="16" t="str">
        <f t="shared" si="112"/>
        <v xml:space="preserve"> </v>
      </c>
      <c r="DM69" s="16" t="str">
        <f t="shared" si="137"/>
        <v xml:space="preserve"> </v>
      </c>
      <c r="DN69" s="34">
        <f>SUM(DN70:DN74)</f>
        <v>0</v>
      </c>
      <c r="DO69" s="34">
        <v>0</v>
      </c>
      <c r="DP69" s="16" t="str">
        <f>IF(DN69=0," ",IF(DN69/DO69*100&gt;200,"св.200",DM69/DN69))</f>
        <v xml:space="preserve"> </v>
      </c>
      <c r="DQ69" s="34">
        <f>SUM(DQ70:DQ74)</f>
        <v>0</v>
      </c>
      <c r="DR69" s="34">
        <f>SUM(DR70:DR74)</f>
        <v>0</v>
      </c>
      <c r="DS69" s="34">
        <v>0</v>
      </c>
      <c r="DT69" s="16" t="str">
        <f t="shared" si="138"/>
        <v xml:space="preserve"> </v>
      </c>
      <c r="DU69" s="16" t="str">
        <f t="shared" si="139"/>
        <v xml:space="preserve"> </v>
      </c>
      <c r="DV69" s="34">
        <f>SUM(DV70:DV74)</f>
        <v>0</v>
      </c>
      <c r="DW69" s="34">
        <f>SUM(DW70:DW74)</f>
        <v>0</v>
      </c>
      <c r="DX69" s="34">
        <v>0</v>
      </c>
      <c r="DY69" s="16" t="str">
        <f t="shared" si="113"/>
        <v xml:space="preserve"> </v>
      </c>
      <c r="DZ69" s="16" t="str">
        <f t="shared" si="140"/>
        <v xml:space="preserve"> </v>
      </c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</row>
    <row r="70" spans="1:149" s="10" customFormat="1" ht="15.75" customHeight="1" outlineLevel="1" x14ac:dyDescent="0.25">
      <c r="A70" s="9">
        <v>55</v>
      </c>
      <c r="B70" s="5" t="s">
        <v>108</v>
      </c>
      <c r="C70" s="17">
        <f t="shared" ref="C70" si="288">H70+AV70</f>
        <v>14652848</v>
      </c>
      <c r="D70" s="17">
        <f t="shared" ref="D70" si="289">I70+AW70</f>
        <v>2865477.96</v>
      </c>
      <c r="E70" s="17">
        <v>2844396.61</v>
      </c>
      <c r="F70" s="18">
        <f>IF(D70&lt;=0," ",IF(D70/C70*100&gt;200,"СВ.200",D70/C70))</f>
        <v>0.19555774822751182</v>
      </c>
      <c r="G70" s="18">
        <f t="shared" ref="G70:G101" si="290">IF(E70=0," ",IF(D70/E70*100&gt;200,"св.200",D70/E70))</f>
        <v>1.007411536747683</v>
      </c>
      <c r="H70" s="17">
        <f t="shared" ref="H70" si="291">M70+R70+W70+AB70+AG70+AL70+AQ70</f>
        <v>14466848</v>
      </c>
      <c r="I70" s="17">
        <f t="shared" ref="I70" si="292">N70+S70+X70+AC70+AH70+AM70+AR70</f>
        <v>2854427.57</v>
      </c>
      <c r="J70" s="17">
        <v>2819135.94</v>
      </c>
      <c r="K70" s="18">
        <f t="shared" si="286"/>
        <v>0.19730818834897551</v>
      </c>
      <c r="L70" s="18">
        <f t="shared" si="287"/>
        <v>1.0125185981630953</v>
      </c>
      <c r="M70" s="17">
        <v>13387200</v>
      </c>
      <c r="N70" s="17">
        <v>2650323.15</v>
      </c>
      <c r="O70" s="17">
        <v>2506331.31</v>
      </c>
      <c r="P70" s="18">
        <f t="shared" ref="P70:P81" si="293">IF(N70&lt;=0," ",IF(N70/M70*100&gt;200,"СВ.200",N70/M70))</f>
        <v>0.19797441959483686</v>
      </c>
      <c r="Q70" s="18">
        <f t="shared" si="116"/>
        <v>1.0574512393574973</v>
      </c>
      <c r="R70" s="17">
        <v>502663</v>
      </c>
      <c r="S70" s="17">
        <v>150994.57999999999</v>
      </c>
      <c r="T70" s="17">
        <v>142178.29999999999</v>
      </c>
      <c r="U70" s="18">
        <f t="shared" ref="U70:U81" si="294">IF(S70&lt;=0," ",IF(S70/R70*100&gt;200,"СВ.200",S70/R70))</f>
        <v>0.3003892866592528</v>
      </c>
      <c r="V70" s="18">
        <f t="shared" si="117"/>
        <v>1.062008618755464</v>
      </c>
      <c r="W70" s="17"/>
      <c r="X70" s="17"/>
      <c r="Y70" s="64"/>
      <c r="Z70" s="18" t="str">
        <f t="shared" ref="Z70:Z81" si="295">IF(X70&lt;=0," ",IF(X70/W70*100&gt;200,"СВ.200",X70/W70))</f>
        <v xml:space="preserve"> </v>
      </c>
      <c r="AA70" s="18" t="str">
        <f t="shared" si="118"/>
        <v xml:space="preserve"> </v>
      </c>
      <c r="AB70" s="17">
        <v>22000</v>
      </c>
      <c r="AC70" s="17"/>
      <c r="AD70" s="17"/>
      <c r="AE70" s="18" t="str">
        <f t="shared" ref="AE70:AE72" si="296">IF(AC70&lt;=0," ",IF(AC70/AB70*100&gt;200,"СВ.200",AC70/AB70))</f>
        <v xml:space="preserve"> </v>
      </c>
      <c r="AF70" s="18" t="str">
        <f t="shared" si="119"/>
        <v xml:space="preserve"> </v>
      </c>
      <c r="AG70" s="17">
        <v>55000</v>
      </c>
      <c r="AH70" s="17">
        <v>13175.01</v>
      </c>
      <c r="AI70" s="17">
        <v>19363.16</v>
      </c>
      <c r="AJ70" s="18">
        <f t="shared" ref="AJ70:AJ81" si="297">IF(AH70&lt;=0," ",IF(AH70/AG70*100&gt;200,"СВ.200",AH70/AG70))</f>
        <v>0.23954563636363638</v>
      </c>
      <c r="AK70" s="18">
        <f t="shared" si="120"/>
        <v>0.68041631634505939</v>
      </c>
      <c r="AL70" s="17">
        <v>499985</v>
      </c>
      <c r="AM70" s="17">
        <v>39934.83</v>
      </c>
      <c r="AN70" s="17">
        <v>151263.17000000001</v>
      </c>
      <c r="AO70" s="18">
        <f t="shared" ref="AO70:AO81" si="298">IF(AM70&lt;=0," ",IF(AM70/AL70*100&gt;200,"СВ.200",AM70/AL70))</f>
        <v>7.9872056161684857E-2</v>
      </c>
      <c r="AP70" s="18">
        <f t="shared" si="121"/>
        <v>0.26400894546901271</v>
      </c>
      <c r="AQ70" s="17"/>
      <c r="AR70" s="17"/>
      <c r="AS70" s="17"/>
      <c r="AT70" s="18" t="str">
        <f t="shared" ref="AT70:AT81" si="299">IF(AR70&lt;=0," ",IF(AR70/AQ70*100&gt;200,"СВ.200",AR70/AQ70))</f>
        <v xml:space="preserve"> </v>
      </c>
      <c r="AU70" s="18" t="str">
        <f t="shared" si="122"/>
        <v xml:space="preserve"> </v>
      </c>
      <c r="AV70" s="17">
        <f t="shared" ref="AV70" si="300">BA70+BF70+BK70+BP70+BU70+BZ70+CE70+CJ70+CY70+DD70+DI70+DQ70+DV70</f>
        <v>186000</v>
      </c>
      <c r="AW70" s="17">
        <f t="shared" ref="AW70" si="301">BB70+BG70+BL70+BQ70+BV70+CA70+CF70+CK70+CZ70+DE70+DJ70+DN70+DR70+DW70</f>
        <v>11050.39</v>
      </c>
      <c r="AX70" s="17">
        <v>25260.670000000002</v>
      </c>
      <c r="AY70" s="18">
        <f t="shared" ref="AY70:AY81" si="302">IF(AW70&lt;=0," ",IF(AW70/AV70*100&gt;200,"СВ.200",AW70/AV70))</f>
        <v>5.9410698924731178E-2</v>
      </c>
      <c r="AZ70" s="18">
        <f t="shared" si="123"/>
        <v>0.43745435097327184</v>
      </c>
      <c r="BA70" s="17">
        <v>90000</v>
      </c>
      <c r="BB70" s="17">
        <v>362.32</v>
      </c>
      <c r="BC70" s="17">
        <v>72.959999999999994</v>
      </c>
      <c r="BD70" s="18">
        <f t="shared" ref="BD70:BD81" si="303">IF(BB70&lt;=0," ",IF(BB70/BA70*100&gt;200,"СВ.200",BB70/BA70))</f>
        <v>4.0257777777777774E-3</v>
      </c>
      <c r="BE70" s="18" t="str">
        <f t="shared" si="124"/>
        <v>св.200</v>
      </c>
      <c r="BF70" s="17"/>
      <c r="BG70" s="17"/>
      <c r="BH70" s="17"/>
      <c r="BI70" s="18" t="str">
        <f t="shared" ref="BI70:BI81" si="304">IF(BG70&lt;=0," ",IF(BG70/BF70*100&gt;200,"СВ.200",BG70/BF70))</f>
        <v xml:space="preserve"> </v>
      </c>
      <c r="BJ70" s="18" t="str">
        <f t="shared" si="125"/>
        <v xml:space="preserve"> </v>
      </c>
      <c r="BK70" s="17"/>
      <c r="BL70" s="17"/>
      <c r="BM70" s="17"/>
      <c r="BN70" s="18" t="str">
        <f t="shared" ref="BN70:BN81" si="305">IF(BL70&lt;=0," ",IF(BL70/BK70*100&gt;200,"СВ.200",BL70/BK70))</f>
        <v xml:space="preserve"> </v>
      </c>
      <c r="BO70" s="18" t="str">
        <f t="shared" si="126"/>
        <v xml:space="preserve"> </v>
      </c>
      <c r="BP70" s="17"/>
      <c r="BQ70" s="17"/>
      <c r="BR70" s="17"/>
      <c r="BS70" s="18" t="str">
        <f t="shared" ref="BS70:BS81" si="306">IF(BQ70&lt;=0," ",IF(BQ70/BP70*100&gt;200,"СВ.200",BQ70/BP70))</f>
        <v xml:space="preserve"> </v>
      </c>
      <c r="BT70" s="18" t="str">
        <f t="shared" si="127"/>
        <v xml:space="preserve"> </v>
      </c>
      <c r="BU70" s="17">
        <v>10000</v>
      </c>
      <c r="BV70" s="17">
        <v>7110.86</v>
      </c>
      <c r="BW70" s="17">
        <v>868.51</v>
      </c>
      <c r="BX70" s="18">
        <f t="shared" ref="BX70:BX81" si="307">IF(BV70&lt;=0," ",IF(BV70/BU70*100&gt;200,"СВ.200",BV70/BU70))</f>
        <v>0.711086</v>
      </c>
      <c r="BY70" s="18" t="str">
        <f t="shared" si="128"/>
        <v>св.200</v>
      </c>
      <c r="BZ70" s="17">
        <v>51000</v>
      </c>
      <c r="CA70" s="17"/>
      <c r="CB70" s="17"/>
      <c r="CC70" s="18" t="str">
        <f t="shared" ref="CC70:CC81" si="308">IF(CA70&lt;=0," ",IF(CA70/BZ70*100&gt;200,"СВ.200",CA70/BZ70))</f>
        <v xml:space="preserve"> </v>
      </c>
      <c r="CD70" s="18" t="str">
        <f t="shared" si="129"/>
        <v xml:space="preserve"> </v>
      </c>
      <c r="CE70" s="17"/>
      <c r="CF70" s="17"/>
      <c r="CG70" s="17"/>
      <c r="CH70" s="18" t="str">
        <f t="shared" ref="CH70:CH81" si="309">IF(CF70&lt;=0," ",IF(CF70/CE70*100&gt;200,"СВ.200",CF70/CE70))</f>
        <v xml:space="preserve"> </v>
      </c>
      <c r="CI70" s="18" t="str">
        <f t="shared" si="130"/>
        <v xml:space="preserve"> </v>
      </c>
      <c r="CJ70" s="17">
        <f t="shared" ref="CJ70" si="310">CO70+CT70</f>
        <v>35000</v>
      </c>
      <c r="CK70" s="17">
        <f t="shared" ref="CK70" si="311">CP70+CU70</f>
        <v>3577.21</v>
      </c>
      <c r="CL70" s="17">
        <v>24319.200000000001</v>
      </c>
      <c r="CM70" s="18">
        <f t="shared" ref="CM70:CM81" si="312">IF(CK70&lt;=0," ",IF(CK70/CJ70*100&gt;200,"СВ.200",CK70/CJ70))</f>
        <v>0.10220600000000001</v>
      </c>
      <c r="CN70" s="18">
        <f t="shared" si="131"/>
        <v>0.14709406559426297</v>
      </c>
      <c r="CO70" s="17">
        <v>35000</v>
      </c>
      <c r="CP70" s="17">
        <v>3577.21</v>
      </c>
      <c r="CQ70" s="17">
        <v>24319.200000000001</v>
      </c>
      <c r="CR70" s="18">
        <f t="shared" ref="CR70:CR81" si="313">IF(CP70&lt;=0," ",IF(CP70/CO70*100&gt;200,"СВ.200",CP70/CO70))</f>
        <v>0.10220600000000001</v>
      </c>
      <c r="CS70" s="18">
        <f t="shared" si="132"/>
        <v>0.14709406559426297</v>
      </c>
      <c r="CT70" s="17"/>
      <c r="CU70" s="17"/>
      <c r="CV70" s="17"/>
      <c r="CW70" s="18" t="str">
        <f t="shared" ref="CW70:CW81" si="314">IF(CU70&lt;=0," ",IF(CU70/CT70*100&gt;200,"СВ.200",CU70/CT70))</f>
        <v xml:space="preserve"> </v>
      </c>
      <c r="CX70" s="18" t="str">
        <f t="shared" si="134"/>
        <v xml:space="preserve"> </v>
      </c>
      <c r="CY70" s="17"/>
      <c r="CZ70" s="17"/>
      <c r="DA70" s="17"/>
      <c r="DB70" s="18" t="str">
        <f t="shared" ref="DB70:DB81" si="315">IF(CZ70&lt;=0," ",IF(CZ70/CY70*100&gt;200,"СВ.200",CZ70/CY70))</f>
        <v xml:space="preserve"> </v>
      </c>
      <c r="DC70" s="18" t="str">
        <f t="shared" si="135"/>
        <v xml:space="preserve"> </v>
      </c>
      <c r="DD70" s="17"/>
      <c r="DE70" s="17"/>
      <c r="DF70" s="17"/>
      <c r="DG70" s="18" t="str">
        <f t="shared" ref="DG70:DG81" si="316">IF(DE70&lt;=0," ",IF(DE70/DD70*100&gt;200,"СВ.200",DE70/DD70))</f>
        <v xml:space="preserve"> </v>
      </c>
      <c r="DH70" s="18" t="str">
        <f t="shared" si="136"/>
        <v xml:space="preserve"> </v>
      </c>
      <c r="DI70" s="17"/>
      <c r="DJ70" s="17"/>
      <c r="DK70" s="17"/>
      <c r="DL70" s="18" t="str">
        <f t="shared" ref="DL70:DL81" si="317">IF(DJ70&lt;=0," ",IF(DJ70/DI70*100&gt;200,"СВ.200",DJ70/DI70))</f>
        <v xml:space="preserve"> </v>
      </c>
      <c r="DM70" s="18" t="str">
        <f t="shared" si="137"/>
        <v xml:space="preserve"> </v>
      </c>
      <c r="DN70" s="17"/>
      <c r="DO70" s="17"/>
      <c r="DP70" s="18" t="str">
        <f t="shared" si="216"/>
        <v xml:space="preserve"> </v>
      </c>
      <c r="DQ70" s="17"/>
      <c r="DR70" s="17"/>
      <c r="DS70" s="17"/>
      <c r="DT70" s="18" t="str">
        <f t="shared" ref="DT70:DT81" si="318">IF(DR70&lt;=0," ",IF(DR70/DQ70*100&gt;200,"СВ.200",DR70/DQ70))</f>
        <v xml:space="preserve"> </v>
      </c>
      <c r="DU70" s="18" t="str">
        <f t="shared" si="139"/>
        <v xml:space="preserve"> </v>
      </c>
      <c r="DV70" s="17"/>
      <c r="DW70" s="17"/>
      <c r="DX70" s="17"/>
      <c r="DY70" s="18" t="str">
        <f t="shared" ref="DY70:DY81" si="319">IF(DW70&lt;=0," ",IF(DW70/DV70*100&gt;200,"СВ.200",DW70/DV70))</f>
        <v xml:space="preserve"> </v>
      </c>
      <c r="DZ70" s="18" t="str">
        <f t="shared" si="140"/>
        <v xml:space="preserve"> </v>
      </c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</row>
    <row r="71" spans="1:149" s="10" customFormat="1" ht="15" customHeight="1" outlineLevel="1" x14ac:dyDescent="0.25">
      <c r="A71" s="9">
        <f>A70+1</f>
        <v>56</v>
      </c>
      <c r="B71" s="5" t="s">
        <v>90</v>
      </c>
      <c r="C71" s="17">
        <f t="shared" ref="C71:C74" si="320">H71+AV71</f>
        <v>120395.96</v>
      </c>
      <c r="D71" s="17">
        <f t="shared" ref="D71:D74" si="321">I71+AW71</f>
        <v>-7772.0399999999936</v>
      </c>
      <c r="E71" s="17">
        <v>24166.959999999999</v>
      </c>
      <c r="F71" s="18" t="str">
        <f>IF(D71&lt;=0," ",IF(D71/C71*100&gt;200,"СВ.200",D71/C71))</f>
        <v xml:space="preserve"> </v>
      </c>
      <c r="G71" s="18">
        <f t="shared" si="290"/>
        <v>-0.32159775164108328</v>
      </c>
      <c r="H71" s="17">
        <f t="shared" ref="H71:H74" si="322">M71+R71+W71+AB71+AG71+AL71+AQ71</f>
        <v>116000</v>
      </c>
      <c r="I71" s="17">
        <f t="shared" ref="I71:I74" si="323">N71+S71+X71+AC71+AH71+AM71+AR71</f>
        <v>-7772.0399999999936</v>
      </c>
      <c r="J71" s="17">
        <v>24166.959999999999</v>
      </c>
      <c r="K71" s="18" t="str">
        <f t="shared" si="286"/>
        <v xml:space="preserve"> </v>
      </c>
      <c r="L71" s="18">
        <f t="shared" si="287"/>
        <v>-0.32159775164108328</v>
      </c>
      <c r="M71" s="17">
        <v>30000</v>
      </c>
      <c r="N71" s="17">
        <v>3272.05</v>
      </c>
      <c r="O71" s="17">
        <v>8502</v>
      </c>
      <c r="P71" s="18">
        <f t="shared" si="293"/>
        <v>0.10906833333333334</v>
      </c>
      <c r="Q71" s="18">
        <f t="shared" ref="Q71:Q81" si="324">IF(O71=0," ",IF(N71/O71*100&gt;200,"св.200",N71/O71))</f>
        <v>0.38485650435191721</v>
      </c>
      <c r="R71" s="17"/>
      <c r="S71" s="17"/>
      <c r="T71" s="17"/>
      <c r="U71" s="18" t="str">
        <f t="shared" si="294"/>
        <v xml:space="preserve"> </v>
      </c>
      <c r="V71" s="18" t="str">
        <f t="shared" ref="V71:V81" si="325">IF(T71=0," ",IF(S71/T71*100&gt;200,"св.200",S71/T71))</f>
        <v xml:space="preserve"> </v>
      </c>
      <c r="W71" s="17"/>
      <c r="X71" s="17"/>
      <c r="Y71" s="64"/>
      <c r="Z71" s="18" t="str">
        <f t="shared" si="295"/>
        <v xml:space="preserve"> </v>
      </c>
      <c r="AA71" s="18" t="str">
        <f t="shared" ref="AA71:AA81" si="326">IF(Y71=0," ",IF(X71/Y71*100&gt;200,"св.200",X71/Y71))</f>
        <v xml:space="preserve"> </v>
      </c>
      <c r="AB71" s="17">
        <v>1000</v>
      </c>
      <c r="AC71" s="17">
        <v>-46565.68</v>
      </c>
      <c r="AD71" s="17"/>
      <c r="AE71" s="18" t="str">
        <f t="shared" si="296"/>
        <v xml:space="preserve"> </v>
      </c>
      <c r="AF71" s="18" t="str">
        <f t="shared" ref="AF71:AF72" si="327">IF(AD71=0," ",IF(AC71/AD71*100&gt;200,"св.200",AC71/AD71))</f>
        <v xml:space="preserve"> </v>
      </c>
      <c r="AG71" s="17">
        <v>5000</v>
      </c>
      <c r="AH71" s="17">
        <v>215.41</v>
      </c>
      <c r="AI71" s="17">
        <v>452</v>
      </c>
      <c r="AJ71" s="18">
        <f t="shared" si="297"/>
        <v>4.3082000000000002E-2</v>
      </c>
      <c r="AK71" s="18">
        <f t="shared" ref="AK71:AK81" si="328">IF(AI71=0," ",IF(AH71/AI71*100&gt;200,"св.200",AH71/AI71))</f>
        <v>0.47657079646017697</v>
      </c>
      <c r="AL71" s="17">
        <v>80000</v>
      </c>
      <c r="AM71" s="17">
        <v>35306.18</v>
      </c>
      <c r="AN71" s="17">
        <v>15212.96</v>
      </c>
      <c r="AO71" s="18">
        <f t="shared" si="298"/>
        <v>0.44132725</v>
      </c>
      <c r="AP71" s="18" t="str">
        <f t="shared" ref="AP71:AP81" si="329">IF(AN71=0," ",IF(AM71/AN71*100&gt;200,"св.200",AM71/AN71))</f>
        <v>св.200</v>
      </c>
      <c r="AQ71" s="17"/>
      <c r="AR71" s="17"/>
      <c r="AS71" s="17"/>
      <c r="AT71" s="18" t="str">
        <f t="shared" si="299"/>
        <v xml:space="preserve"> </v>
      </c>
      <c r="AU71" s="18" t="str">
        <f t="shared" ref="AU71:AU81" si="330">IF(AS71=0," ",IF(AR71/AS71*100&gt;200,"св.200",AR71/AS71))</f>
        <v xml:space="preserve"> </v>
      </c>
      <c r="AV71" s="17">
        <f t="shared" ref="AV71:AV74" si="331">BA71+BF71+BK71+BP71+BU71+BZ71+CE71+CJ71+CY71+DD71+DI71+DQ71+DV71</f>
        <v>4395.96</v>
      </c>
      <c r="AW71" s="17">
        <f t="shared" ref="AW71:AW74" si="332">BB71+BG71+BL71+BQ71+BV71+CA71+CF71+CK71+CZ71+DE71+DJ71+DN71+DR71+DW71</f>
        <v>0</v>
      </c>
      <c r="AX71" s="17"/>
      <c r="AY71" s="18" t="str">
        <f t="shared" si="302"/>
        <v xml:space="preserve"> </v>
      </c>
      <c r="AZ71" s="18" t="str">
        <f t="shared" ref="AZ71:AZ81" si="333">IF(AX71=0," ",IF(AW71/AX71*100&gt;200,"св.200",AW71/AX71))</f>
        <v xml:space="preserve"> </v>
      </c>
      <c r="BA71" s="17"/>
      <c r="BB71" s="17"/>
      <c r="BC71" s="17"/>
      <c r="BD71" s="18" t="str">
        <f t="shared" si="303"/>
        <v xml:space="preserve"> </v>
      </c>
      <c r="BE71" s="18" t="str">
        <f t="shared" ref="BE71:BE81" si="334">IF(BC71=0," ",IF(BB71/BC71*100&gt;200,"св.200",BB71/BC71))</f>
        <v xml:space="preserve"> </v>
      </c>
      <c r="BF71" s="17">
        <v>4395.96</v>
      </c>
      <c r="BG71" s="17"/>
      <c r="BH71" s="17"/>
      <c r="BI71" s="18" t="str">
        <f t="shared" ref="BI71" si="335">IF(BG71&lt;=0," ",IF(BG71/BF71*100&gt;200,"СВ.200",BG71/BF71))</f>
        <v xml:space="preserve"> </v>
      </c>
      <c r="BJ71" s="18" t="str">
        <f t="shared" ref="BJ71" si="336">IF(BH71=0," ",IF(BG71/BH71*100&gt;200,"св.200",BG71/BH71))</f>
        <v xml:space="preserve"> </v>
      </c>
      <c r="BK71" s="17"/>
      <c r="BL71" s="17"/>
      <c r="BM71" s="17"/>
      <c r="BN71" s="18" t="str">
        <f t="shared" si="305"/>
        <v xml:space="preserve"> </v>
      </c>
      <c r="BO71" s="18" t="str">
        <f t="shared" ref="BO71:BO81" si="337">IF(BM71=0," ",IF(BL71/BM71*100&gt;200,"св.200",BL71/BM71))</f>
        <v xml:space="preserve"> </v>
      </c>
      <c r="BP71" s="17"/>
      <c r="BQ71" s="17"/>
      <c r="BR71" s="17"/>
      <c r="BS71" s="18" t="str">
        <f t="shared" si="306"/>
        <v xml:space="preserve"> </v>
      </c>
      <c r="BT71" s="18" t="str">
        <f t="shared" ref="BT71:BT81" si="338">IF(BR71=0," ",IF(BQ71/BR71*100&gt;200,"св.200",BQ71/BR71))</f>
        <v xml:space="preserve"> </v>
      </c>
      <c r="BU71" s="17"/>
      <c r="BV71" s="17"/>
      <c r="BW71" s="17"/>
      <c r="BX71" s="18" t="str">
        <f t="shared" si="307"/>
        <v xml:space="preserve"> </v>
      </c>
      <c r="BY71" s="18" t="str">
        <f t="shared" ref="BY71:BY81" si="339">IF(BW71=0," ",IF(BV71/BW71*100&gt;200,"св.200",BV71/BW71))</f>
        <v xml:space="preserve"> </v>
      </c>
      <c r="BZ71" s="17"/>
      <c r="CA71" s="17"/>
      <c r="CB71" s="17"/>
      <c r="CC71" s="18" t="str">
        <f t="shared" si="308"/>
        <v xml:space="preserve"> </v>
      </c>
      <c r="CD71" s="18" t="str">
        <f t="shared" ref="CD71:CD81" si="340">IF(CB71=0," ",IF(CA71/CB71*100&gt;200,"св.200",CA71/CB71))</f>
        <v xml:space="preserve"> </v>
      </c>
      <c r="CE71" s="17"/>
      <c r="CF71" s="17"/>
      <c r="CG71" s="17"/>
      <c r="CH71" s="18" t="str">
        <f t="shared" si="309"/>
        <v xml:space="preserve"> </v>
      </c>
      <c r="CI71" s="18" t="str">
        <f t="shared" ref="CI71:CI81" si="341">IF(CG71=0," ",IF(CF71/CG71*100&gt;200,"св.200",CF71/CG71))</f>
        <v xml:space="preserve"> </v>
      </c>
      <c r="CJ71" s="17">
        <f t="shared" ref="CJ71:CJ74" si="342">CO71+CT71</f>
        <v>0</v>
      </c>
      <c r="CK71" s="17">
        <f t="shared" ref="CK71:CK74" si="343">CP71+CU71</f>
        <v>0</v>
      </c>
      <c r="CL71" s="17"/>
      <c r="CM71" s="18" t="str">
        <f t="shared" si="312"/>
        <v xml:space="preserve"> </v>
      </c>
      <c r="CN71" s="18" t="str">
        <f t="shared" ref="CN71:CN81" si="344">IF(CL71=0," ",IF(CK71/CL71*100&gt;200,"св.200",CK71/CL71))</f>
        <v xml:space="preserve"> </v>
      </c>
      <c r="CO71" s="17"/>
      <c r="CP71" s="17"/>
      <c r="CQ71" s="17"/>
      <c r="CR71" s="18" t="str">
        <f t="shared" si="313"/>
        <v xml:space="preserve"> </v>
      </c>
      <c r="CS71" s="18" t="str">
        <f t="shared" ref="CS71:CS81" si="345">IF(CQ71=0," ",IF(CP71/CQ71*100&gt;200,"св.200",CP71/CQ71))</f>
        <v xml:space="preserve"> </v>
      </c>
      <c r="CT71" s="17"/>
      <c r="CU71" s="17"/>
      <c r="CV71" s="17"/>
      <c r="CW71" s="18" t="str">
        <f t="shared" si="314"/>
        <v xml:space="preserve"> </v>
      </c>
      <c r="CX71" s="18" t="str">
        <f t="shared" ref="CX71:CX81" si="346">IF(CV71=0," ",IF(CU71/CV71*100&gt;200,"св.200",CU71/CV71))</f>
        <v xml:space="preserve"> </v>
      </c>
      <c r="CY71" s="17"/>
      <c r="CZ71" s="17"/>
      <c r="DA71" s="17"/>
      <c r="DB71" s="18" t="str">
        <f t="shared" si="315"/>
        <v xml:space="preserve"> </v>
      </c>
      <c r="DC71" s="18" t="str">
        <f t="shared" ref="DC71:DC81" si="347">IF(DA71=0," ",IF(CZ71/DA71*100&gt;200,"св.200",CZ71/DA71))</f>
        <v xml:space="preserve"> </v>
      </c>
      <c r="DD71" s="17"/>
      <c r="DE71" s="17"/>
      <c r="DF71" s="17"/>
      <c r="DG71" s="18" t="str">
        <f t="shared" si="316"/>
        <v xml:space="preserve"> </v>
      </c>
      <c r="DH71" s="18" t="str">
        <f t="shared" ref="DH71:DH81" si="348">IF(DF71=0," ",IF(DE71/DF71*100&gt;200,"св.200",DE71/DF71))</f>
        <v xml:space="preserve"> </v>
      </c>
      <c r="DI71" s="17"/>
      <c r="DJ71" s="17"/>
      <c r="DK71" s="17"/>
      <c r="DL71" s="18" t="str">
        <f t="shared" si="317"/>
        <v xml:space="preserve"> </v>
      </c>
      <c r="DM71" s="18" t="str">
        <f t="shared" ref="DM71:DM81" si="349">IF(DK71=0," ",IF(DJ71/DK71*100&gt;200,"св.200",DJ71/DK71))</f>
        <v xml:space="preserve"> </v>
      </c>
      <c r="DN71" s="17"/>
      <c r="DO71" s="17"/>
      <c r="DP71" s="18" t="str">
        <f t="shared" si="216"/>
        <v xml:space="preserve"> </v>
      </c>
      <c r="DQ71" s="17"/>
      <c r="DR71" s="17"/>
      <c r="DS71" s="17"/>
      <c r="DT71" s="18" t="str">
        <f t="shared" si="318"/>
        <v xml:space="preserve"> </v>
      </c>
      <c r="DU71" s="18" t="str">
        <f t="shared" ref="DU71:DU81" si="350">IF(DS71=0," ",IF(DR71/DS71*100&gt;200,"св.200",DR71/DS71))</f>
        <v xml:space="preserve"> </v>
      </c>
      <c r="DV71" s="17"/>
      <c r="DW71" s="17"/>
      <c r="DX71" s="17"/>
      <c r="DY71" s="18" t="str">
        <f t="shared" si="319"/>
        <v xml:space="preserve"> </v>
      </c>
      <c r="DZ71" s="18" t="str">
        <f t="shared" ref="DZ71:DZ81" si="351">IF(DX71=0," ",IF(DW71/DX71*100&gt;200,"св.200",DW71/DX71))</f>
        <v xml:space="preserve"> </v>
      </c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</row>
    <row r="72" spans="1:149" s="10" customFormat="1" ht="15.75" customHeight="1" outlineLevel="1" x14ac:dyDescent="0.25">
      <c r="A72" s="9">
        <f t="shared" ref="A72:A74" si="352">A71+1</f>
        <v>57</v>
      </c>
      <c r="B72" s="5" t="s">
        <v>101</v>
      </c>
      <c r="C72" s="17">
        <f t="shared" si="320"/>
        <v>511201</v>
      </c>
      <c r="D72" s="17">
        <f t="shared" si="321"/>
        <v>108152.98999999999</v>
      </c>
      <c r="E72" s="17">
        <v>25765.9</v>
      </c>
      <c r="F72" s="18">
        <f>IF(D72&lt;=0," ",IF(D72/C72*100&gt;200,"СВ.200",D72/C72))</f>
        <v>0.21156646798421755</v>
      </c>
      <c r="G72" s="18" t="str">
        <f t="shared" si="290"/>
        <v>св.200</v>
      </c>
      <c r="H72" s="17">
        <f t="shared" si="322"/>
        <v>288600</v>
      </c>
      <c r="I72" s="17">
        <f t="shared" si="323"/>
        <v>63632.729999999996</v>
      </c>
      <c r="J72" s="17">
        <v>25765.9</v>
      </c>
      <c r="K72" s="18">
        <f t="shared" si="286"/>
        <v>0.22048762993762994</v>
      </c>
      <c r="L72" s="18" t="str">
        <f t="shared" si="287"/>
        <v>св.200</v>
      </c>
      <c r="M72" s="17">
        <v>192600</v>
      </c>
      <c r="N72" s="17">
        <v>39388.06</v>
      </c>
      <c r="O72" s="17">
        <v>28342.32</v>
      </c>
      <c r="P72" s="18">
        <f t="shared" si="293"/>
        <v>0.20450706126687435</v>
      </c>
      <c r="Q72" s="18">
        <f t="shared" si="324"/>
        <v>1.3897260351305045</v>
      </c>
      <c r="R72" s="17"/>
      <c r="S72" s="17"/>
      <c r="T72" s="17"/>
      <c r="U72" s="18" t="str">
        <f t="shared" si="294"/>
        <v xml:space="preserve"> </v>
      </c>
      <c r="V72" s="18" t="str">
        <f t="shared" si="325"/>
        <v xml:space="preserve"> </v>
      </c>
      <c r="W72" s="17"/>
      <c r="X72" s="17"/>
      <c r="Y72" s="64"/>
      <c r="Z72" s="18" t="str">
        <f t="shared" si="295"/>
        <v xml:space="preserve"> </v>
      </c>
      <c r="AA72" s="18" t="str">
        <f t="shared" si="326"/>
        <v xml:space="preserve"> </v>
      </c>
      <c r="AB72" s="17"/>
      <c r="AC72" s="17"/>
      <c r="AD72" s="17"/>
      <c r="AE72" s="18" t="str">
        <f t="shared" si="296"/>
        <v xml:space="preserve"> </v>
      </c>
      <c r="AF72" s="18" t="str">
        <f t="shared" si="327"/>
        <v xml:space="preserve"> </v>
      </c>
      <c r="AG72" s="17">
        <v>10000</v>
      </c>
      <c r="AH72" s="17">
        <v>1545.04</v>
      </c>
      <c r="AI72" s="17">
        <v>-21041.82</v>
      </c>
      <c r="AJ72" s="18">
        <f t="shared" si="297"/>
        <v>0.154504</v>
      </c>
      <c r="AK72" s="18">
        <f t="shared" si="328"/>
        <v>-7.3427108491565848E-2</v>
      </c>
      <c r="AL72" s="17">
        <v>86000</v>
      </c>
      <c r="AM72" s="17">
        <v>22699.63</v>
      </c>
      <c r="AN72" s="17">
        <v>18465.400000000001</v>
      </c>
      <c r="AO72" s="18">
        <f t="shared" si="298"/>
        <v>0.26394918604651163</v>
      </c>
      <c r="AP72" s="18">
        <f t="shared" si="329"/>
        <v>1.2293061617944914</v>
      </c>
      <c r="AQ72" s="17"/>
      <c r="AR72" s="17"/>
      <c r="AS72" s="17"/>
      <c r="AT72" s="18" t="str">
        <f t="shared" si="299"/>
        <v xml:space="preserve"> </v>
      </c>
      <c r="AU72" s="18" t="str">
        <f t="shared" si="330"/>
        <v xml:space="preserve"> </v>
      </c>
      <c r="AV72" s="17">
        <f t="shared" si="331"/>
        <v>222601</v>
      </c>
      <c r="AW72" s="17">
        <f t="shared" si="332"/>
        <v>44520.26</v>
      </c>
      <c r="AX72" s="17"/>
      <c r="AY72" s="18">
        <f t="shared" si="302"/>
        <v>0.2000002695405681</v>
      </c>
      <c r="AZ72" s="18" t="str">
        <f t="shared" si="333"/>
        <v xml:space="preserve"> </v>
      </c>
      <c r="BA72" s="17"/>
      <c r="BB72" s="17"/>
      <c r="BC72" s="17"/>
      <c r="BD72" s="18" t="str">
        <f t="shared" si="303"/>
        <v xml:space="preserve"> </v>
      </c>
      <c r="BE72" s="18" t="str">
        <f t="shared" si="334"/>
        <v xml:space="preserve"> </v>
      </c>
      <c r="BF72" s="17">
        <v>222601</v>
      </c>
      <c r="BG72" s="17">
        <v>44520.26</v>
      </c>
      <c r="BH72" s="17"/>
      <c r="BI72" s="18">
        <f t="shared" si="304"/>
        <v>0.2000002695405681</v>
      </c>
      <c r="BJ72" s="18" t="str">
        <f t="shared" ref="BJ72:BJ81" si="353">IF(BH72=0," ",IF(BG72/BH72*100&gt;200,"св.200",BG72/BH72))</f>
        <v xml:space="preserve"> </v>
      </c>
      <c r="BK72" s="17"/>
      <c r="BL72" s="17"/>
      <c r="BM72" s="17"/>
      <c r="BN72" s="18" t="str">
        <f t="shared" si="305"/>
        <v xml:space="preserve"> </v>
      </c>
      <c r="BO72" s="18" t="str">
        <f t="shared" si="337"/>
        <v xml:space="preserve"> </v>
      </c>
      <c r="BP72" s="17"/>
      <c r="BQ72" s="17"/>
      <c r="BR72" s="17"/>
      <c r="BS72" s="18" t="str">
        <f t="shared" si="306"/>
        <v xml:space="preserve"> </v>
      </c>
      <c r="BT72" s="18" t="str">
        <f t="shared" si="338"/>
        <v xml:space="preserve"> </v>
      </c>
      <c r="BU72" s="17"/>
      <c r="BV72" s="17"/>
      <c r="BW72" s="17"/>
      <c r="BX72" s="18" t="str">
        <f t="shared" si="307"/>
        <v xml:space="preserve"> </v>
      </c>
      <c r="BY72" s="18" t="str">
        <f t="shared" si="339"/>
        <v xml:space="preserve"> </v>
      </c>
      <c r="BZ72" s="17"/>
      <c r="CA72" s="17"/>
      <c r="CB72" s="17"/>
      <c r="CC72" s="18" t="str">
        <f t="shared" si="308"/>
        <v xml:space="preserve"> </v>
      </c>
      <c r="CD72" s="18" t="str">
        <f t="shared" si="340"/>
        <v xml:space="preserve"> </v>
      </c>
      <c r="CE72" s="17"/>
      <c r="CF72" s="17"/>
      <c r="CG72" s="17"/>
      <c r="CH72" s="18" t="str">
        <f t="shared" si="309"/>
        <v xml:space="preserve"> </v>
      </c>
      <c r="CI72" s="18" t="str">
        <f t="shared" si="341"/>
        <v xml:space="preserve"> </v>
      </c>
      <c r="CJ72" s="17">
        <f t="shared" si="342"/>
        <v>0</v>
      </c>
      <c r="CK72" s="17">
        <f t="shared" si="343"/>
        <v>0</v>
      </c>
      <c r="CL72" s="17"/>
      <c r="CM72" s="18" t="str">
        <f t="shared" si="312"/>
        <v xml:space="preserve"> </v>
      </c>
      <c r="CN72" s="18" t="str">
        <f t="shared" si="344"/>
        <v xml:space="preserve"> </v>
      </c>
      <c r="CO72" s="17"/>
      <c r="CP72" s="17"/>
      <c r="CQ72" s="17"/>
      <c r="CR72" s="18" t="str">
        <f t="shared" si="313"/>
        <v xml:space="preserve"> </v>
      </c>
      <c r="CS72" s="18" t="str">
        <f t="shared" si="345"/>
        <v xml:space="preserve"> </v>
      </c>
      <c r="CT72" s="17"/>
      <c r="CU72" s="17"/>
      <c r="CV72" s="17"/>
      <c r="CW72" s="18" t="str">
        <f t="shared" si="314"/>
        <v xml:space="preserve"> </v>
      </c>
      <c r="CX72" s="18" t="str">
        <f t="shared" si="346"/>
        <v xml:space="preserve"> </v>
      </c>
      <c r="CY72" s="17"/>
      <c r="CZ72" s="17"/>
      <c r="DA72" s="17"/>
      <c r="DB72" s="18" t="str">
        <f t="shared" si="315"/>
        <v xml:space="preserve"> </v>
      </c>
      <c r="DC72" s="18" t="str">
        <f t="shared" si="347"/>
        <v xml:space="preserve"> </v>
      </c>
      <c r="DD72" s="17"/>
      <c r="DE72" s="17"/>
      <c r="DF72" s="17"/>
      <c r="DG72" s="18" t="str">
        <f t="shared" si="316"/>
        <v xml:space="preserve"> </v>
      </c>
      <c r="DH72" s="18" t="str">
        <f t="shared" si="348"/>
        <v xml:space="preserve"> </v>
      </c>
      <c r="DI72" s="17"/>
      <c r="DJ72" s="17"/>
      <c r="DK72" s="17"/>
      <c r="DL72" s="18" t="str">
        <f t="shared" si="317"/>
        <v xml:space="preserve"> </v>
      </c>
      <c r="DM72" s="18" t="str">
        <f t="shared" si="349"/>
        <v xml:space="preserve"> </v>
      </c>
      <c r="DN72" s="17"/>
      <c r="DO72" s="17"/>
      <c r="DP72" s="18" t="str">
        <f t="shared" si="216"/>
        <v xml:space="preserve"> </v>
      </c>
      <c r="DQ72" s="17"/>
      <c r="DR72" s="17"/>
      <c r="DS72" s="17"/>
      <c r="DT72" s="18" t="str">
        <f t="shared" si="318"/>
        <v xml:space="preserve"> </v>
      </c>
      <c r="DU72" s="18" t="str">
        <f t="shared" si="350"/>
        <v xml:space="preserve"> </v>
      </c>
      <c r="DV72" s="17"/>
      <c r="DW72" s="17"/>
      <c r="DX72" s="17"/>
      <c r="DY72" s="18" t="str">
        <f t="shared" si="319"/>
        <v xml:space="preserve"> </v>
      </c>
      <c r="DZ72" s="18" t="str">
        <f t="shared" si="351"/>
        <v xml:space="preserve"> </v>
      </c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</row>
    <row r="73" spans="1:149" s="10" customFormat="1" ht="15.75" customHeight="1" outlineLevel="1" x14ac:dyDescent="0.25">
      <c r="A73" s="9">
        <f t="shared" si="352"/>
        <v>58</v>
      </c>
      <c r="B73" s="37" t="s">
        <v>19</v>
      </c>
      <c r="C73" s="17">
        <f t="shared" si="320"/>
        <v>185000</v>
      </c>
      <c r="D73" s="17">
        <f t="shared" si="321"/>
        <v>73989.52</v>
      </c>
      <c r="E73" s="35">
        <v>66437.22</v>
      </c>
      <c r="F73" s="18">
        <f>IF(D73&lt;=0," ",IF(D73/C73*100&gt;200,"СВ.200",D73/C73))</f>
        <v>0.39994335135135139</v>
      </c>
      <c r="G73" s="18">
        <f t="shared" si="290"/>
        <v>1.1136757377867406</v>
      </c>
      <c r="H73" s="17">
        <f t="shared" si="322"/>
        <v>185000</v>
      </c>
      <c r="I73" s="17">
        <f t="shared" si="323"/>
        <v>21656.170000000002</v>
      </c>
      <c r="J73" s="17">
        <v>24317.95</v>
      </c>
      <c r="K73" s="18">
        <f t="shared" si="286"/>
        <v>0.11706037837837839</v>
      </c>
      <c r="L73" s="18">
        <f t="shared" si="287"/>
        <v>0.89054258274237763</v>
      </c>
      <c r="M73" s="17">
        <v>37000</v>
      </c>
      <c r="N73" s="17">
        <v>9477.35</v>
      </c>
      <c r="O73" s="17">
        <v>12377.7</v>
      </c>
      <c r="P73" s="18">
        <f t="shared" si="293"/>
        <v>0.2561445945945946</v>
      </c>
      <c r="Q73" s="18">
        <f t="shared" si="324"/>
        <v>0.76567940732123085</v>
      </c>
      <c r="R73" s="17"/>
      <c r="S73" s="17"/>
      <c r="T73" s="17"/>
      <c r="U73" s="18" t="str">
        <f t="shared" si="294"/>
        <v xml:space="preserve"> </v>
      </c>
      <c r="V73" s="18" t="str">
        <f t="shared" si="325"/>
        <v xml:space="preserve"> </v>
      </c>
      <c r="W73" s="17"/>
      <c r="X73" s="17"/>
      <c r="Y73" s="64"/>
      <c r="Z73" s="18" t="str">
        <f t="shared" si="295"/>
        <v xml:space="preserve"> </v>
      </c>
      <c r="AA73" s="18" t="str">
        <f t="shared" si="326"/>
        <v xml:space="preserve"> </v>
      </c>
      <c r="AB73" s="17">
        <v>55500</v>
      </c>
      <c r="AC73" s="17">
        <v>893.4</v>
      </c>
      <c r="AD73" s="17">
        <v>-2815.3</v>
      </c>
      <c r="AE73" s="18">
        <f t="shared" ref="AE73:AE81" si="354">IF(AC73&lt;=0," ",IF(AC73/AB73*100&gt;200,"СВ.200",AC73/AB73))</f>
        <v>1.6097297297297298E-2</v>
      </c>
      <c r="AF73" s="18">
        <f t="shared" ref="AF73:AF81" si="355">IF(AD73=0," ",IF(AC73/AD73*100&gt;200,"св.200",AC73/AD73))</f>
        <v>-0.31733740631549034</v>
      </c>
      <c r="AG73" s="17">
        <v>5000</v>
      </c>
      <c r="AH73" s="17">
        <v>5750.61</v>
      </c>
      <c r="AI73" s="17">
        <v>6840.56</v>
      </c>
      <c r="AJ73" s="18">
        <f t="shared" si="297"/>
        <v>1.1501219999999999</v>
      </c>
      <c r="AK73" s="18">
        <f t="shared" si="328"/>
        <v>0.84066362987825549</v>
      </c>
      <c r="AL73" s="17">
        <v>87500</v>
      </c>
      <c r="AM73" s="17">
        <v>5534.81</v>
      </c>
      <c r="AN73" s="17">
        <v>7914.99</v>
      </c>
      <c r="AO73" s="18">
        <f t="shared" si="298"/>
        <v>6.3254971428571435E-2</v>
      </c>
      <c r="AP73" s="18">
        <f t="shared" si="329"/>
        <v>0.69928199530258417</v>
      </c>
      <c r="AQ73" s="17"/>
      <c r="AR73" s="17"/>
      <c r="AS73" s="17"/>
      <c r="AT73" s="18" t="str">
        <f t="shared" si="299"/>
        <v xml:space="preserve"> </v>
      </c>
      <c r="AU73" s="18" t="str">
        <f t="shared" si="330"/>
        <v xml:space="preserve"> </v>
      </c>
      <c r="AV73" s="17">
        <f>BA73+BF73+BK73+BP73+BU73+BZ73+CE73+CJ73+CY73+DD73+DI73+DQ73+DV73</f>
        <v>0</v>
      </c>
      <c r="AW73" s="17">
        <f>BB73+BG73+BL73+BQ73+BV73+CA73+CF73+CK73+CZ73+DE73+DJ73+DN73+DR73+DW73</f>
        <v>52333.35</v>
      </c>
      <c r="AX73" s="17">
        <v>42119.27</v>
      </c>
      <c r="AY73" s="18"/>
      <c r="AZ73" s="18">
        <f t="shared" si="333"/>
        <v>1.2425037281035498</v>
      </c>
      <c r="BA73" s="17"/>
      <c r="BB73" s="17"/>
      <c r="BC73" s="17"/>
      <c r="BD73" s="18" t="str">
        <f t="shared" si="303"/>
        <v xml:space="preserve"> </v>
      </c>
      <c r="BE73" s="18" t="str">
        <f t="shared" si="334"/>
        <v xml:space="preserve"> </v>
      </c>
      <c r="BF73" s="17"/>
      <c r="BG73" s="17">
        <v>52333.35</v>
      </c>
      <c r="BH73" s="17">
        <v>42119.27</v>
      </c>
      <c r="BI73" s="18"/>
      <c r="BJ73" s="18">
        <f t="shared" ref="BJ73:BJ74" si="356">IF(BH73=0," ",IF(BG73/BH73*100&gt;200,"св.200",BG73/BH73))</f>
        <v>1.2425037281035498</v>
      </c>
      <c r="BK73" s="17"/>
      <c r="BL73" s="17"/>
      <c r="BM73" s="17"/>
      <c r="BN73" s="18" t="str">
        <f t="shared" si="305"/>
        <v xml:space="preserve"> </v>
      </c>
      <c r="BO73" s="18" t="str">
        <f t="shared" si="337"/>
        <v xml:space="preserve"> </v>
      </c>
      <c r="BP73" s="17"/>
      <c r="BQ73" s="17"/>
      <c r="BR73" s="17"/>
      <c r="BS73" s="18" t="str">
        <f t="shared" si="306"/>
        <v xml:space="preserve"> </v>
      </c>
      <c r="BT73" s="18" t="str">
        <f t="shared" si="338"/>
        <v xml:space="preserve"> </v>
      </c>
      <c r="BU73" s="17"/>
      <c r="BV73" s="17"/>
      <c r="BW73" s="17"/>
      <c r="BX73" s="18" t="str">
        <f t="shared" si="307"/>
        <v xml:space="preserve"> </v>
      </c>
      <c r="BY73" s="18" t="str">
        <f t="shared" si="339"/>
        <v xml:space="preserve"> </v>
      </c>
      <c r="BZ73" s="17"/>
      <c r="CA73" s="17"/>
      <c r="CB73" s="17"/>
      <c r="CC73" s="18" t="str">
        <f t="shared" si="308"/>
        <v xml:space="preserve"> </v>
      </c>
      <c r="CD73" s="18" t="str">
        <f t="shared" si="340"/>
        <v xml:space="preserve"> </v>
      </c>
      <c r="CE73" s="17"/>
      <c r="CF73" s="17"/>
      <c r="CG73" s="17"/>
      <c r="CH73" s="18" t="str">
        <f t="shared" si="309"/>
        <v xml:space="preserve"> </v>
      </c>
      <c r="CI73" s="18" t="str">
        <f t="shared" si="341"/>
        <v xml:space="preserve"> </v>
      </c>
      <c r="CJ73" s="17">
        <f t="shared" si="342"/>
        <v>0</v>
      </c>
      <c r="CK73" s="17">
        <f t="shared" si="343"/>
        <v>0</v>
      </c>
      <c r="CL73" s="17"/>
      <c r="CM73" s="18" t="str">
        <f t="shared" si="312"/>
        <v xml:space="preserve"> </v>
      </c>
      <c r="CN73" s="18" t="str">
        <f t="shared" si="344"/>
        <v xml:space="preserve"> </v>
      </c>
      <c r="CO73" s="17"/>
      <c r="CP73" s="17"/>
      <c r="CQ73" s="17"/>
      <c r="CR73" s="18" t="str">
        <f t="shared" si="313"/>
        <v xml:space="preserve"> </v>
      </c>
      <c r="CS73" s="18" t="str">
        <f t="shared" si="345"/>
        <v xml:space="preserve"> </v>
      </c>
      <c r="CT73" s="17"/>
      <c r="CU73" s="17"/>
      <c r="CV73" s="17"/>
      <c r="CW73" s="18" t="str">
        <f t="shared" si="314"/>
        <v xml:space="preserve"> </v>
      </c>
      <c r="CX73" s="18" t="str">
        <f t="shared" si="346"/>
        <v xml:space="preserve"> </v>
      </c>
      <c r="CY73" s="17"/>
      <c r="CZ73" s="17"/>
      <c r="DA73" s="17"/>
      <c r="DB73" s="18" t="str">
        <f t="shared" si="315"/>
        <v xml:space="preserve"> </v>
      </c>
      <c r="DC73" s="18" t="str">
        <f t="shared" si="347"/>
        <v xml:space="preserve"> </v>
      </c>
      <c r="DD73" s="17"/>
      <c r="DE73" s="17"/>
      <c r="DF73" s="17"/>
      <c r="DG73" s="18" t="str">
        <f t="shared" si="316"/>
        <v xml:space="preserve"> </v>
      </c>
      <c r="DH73" s="18" t="str">
        <f t="shared" si="348"/>
        <v xml:space="preserve"> </v>
      </c>
      <c r="DI73" s="17"/>
      <c r="DJ73" s="17"/>
      <c r="DK73" s="17"/>
      <c r="DL73" s="18" t="str">
        <f t="shared" si="317"/>
        <v xml:space="preserve"> </v>
      </c>
      <c r="DM73" s="18" t="str">
        <f t="shared" si="349"/>
        <v xml:space="preserve"> </v>
      </c>
      <c r="DN73" s="17"/>
      <c r="DO73" s="17"/>
      <c r="DP73" s="18" t="str">
        <f t="shared" si="216"/>
        <v xml:space="preserve"> </v>
      </c>
      <c r="DQ73" s="17"/>
      <c r="DR73" s="17"/>
      <c r="DS73" s="17"/>
      <c r="DT73" s="18" t="str">
        <f t="shared" si="318"/>
        <v xml:space="preserve"> </v>
      </c>
      <c r="DU73" s="18" t="str">
        <f t="shared" si="350"/>
        <v xml:space="preserve"> </v>
      </c>
      <c r="DV73" s="17"/>
      <c r="DW73" s="17"/>
      <c r="DX73" s="17"/>
      <c r="DY73" s="18" t="str">
        <f t="shared" si="319"/>
        <v xml:space="preserve"> </v>
      </c>
      <c r="DZ73" s="18" t="str">
        <f t="shared" si="351"/>
        <v xml:space="preserve"> </v>
      </c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</row>
    <row r="74" spans="1:149" s="10" customFormat="1" ht="18" customHeight="1" outlineLevel="1" x14ac:dyDescent="0.25">
      <c r="A74" s="9">
        <f t="shared" si="352"/>
        <v>59</v>
      </c>
      <c r="B74" s="5" t="s">
        <v>7</v>
      </c>
      <c r="C74" s="17">
        <f t="shared" si="320"/>
        <v>466000</v>
      </c>
      <c r="D74" s="17">
        <f t="shared" si="321"/>
        <v>95670.040000000008</v>
      </c>
      <c r="E74" s="17">
        <v>157833.76999999999</v>
      </c>
      <c r="F74" s="18">
        <f>IF(D74&lt;=0," ",IF(D74/C74*100&gt;200,"СВ.200",D74/C74))</f>
        <v>0.20530051502145924</v>
      </c>
      <c r="G74" s="18">
        <f t="shared" si="290"/>
        <v>0.60614429979084972</v>
      </c>
      <c r="H74" s="17">
        <f t="shared" si="322"/>
        <v>466000</v>
      </c>
      <c r="I74" s="17">
        <f t="shared" si="323"/>
        <v>95670.040000000008</v>
      </c>
      <c r="J74" s="17">
        <v>157833.76999999999</v>
      </c>
      <c r="K74" s="18">
        <f t="shared" si="286"/>
        <v>0.20530051502145924</v>
      </c>
      <c r="L74" s="18">
        <f t="shared" si="287"/>
        <v>0.60614429979084972</v>
      </c>
      <c r="M74" s="17">
        <v>151000</v>
      </c>
      <c r="N74" s="17">
        <v>44069.78</v>
      </c>
      <c r="O74" s="17">
        <v>34952.019999999997</v>
      </c>
      <c r="P74" s="18">
        <f t="shared" si="293"/>
        <v>0.29185284768211922</v>
      </c>
      <c r="Q74" s="18">
        <f t="shared" si="324"/>
        <v>1.2608650372710934</v>
      </c>
      <c r="R74" s="17"/>
      <c r="S74" s="17"/>
      <c r="T74" s="17"/>
      <c r="U74" s="18" t="str">
        <f t="shared" si="294"/>
        <v xml:space="preserve"> </v>
      </c>
      <c r="V74" s="18" t="str">
        <f t="shared" si="325"/>
        <v xml:space="preserve"> </v>
      </c>
      <c r="W74" s="17"/>
      <c r="X74" s="17"/>
      <c r="Y74" s="64"/>
      <c r="Z74" s="18" t="str">
        <f t="shared" si="295"/>
        <v xml:space="preserve"> </v>
      </c>
      <c r="AA74" s="18" t="str">
        <f t="shared" si="326"/>
        <v xml:space="preserve"> </v>
      </c>
      <c r="AB74" s="17">
        <v>10000</v>
      </c>
      <c r="AC74" s="17">
        <v>5555.9</v>
      </c>
      <c r="AD74" s="17">
        <v>983.7</v>
      </c>
      <c r="AE74" s="18">
        <f t="shared" si="354"/>
        <v>0.55558999999999992</v>
      </c>
      <c r="AF74" s="18" t="str">
        <f t="shared" si="355"/>
        <v>св.200</v>
      </c>
      <c r="AG74" s="17">
        <v>70000</v>
      </c>
      <c r="AH74" s="17">
        <v>1108.71</v>
      </c>
      <c r="AI74" s="17">
        <v>109573.29</v>
      </c>
      <c r="AJ74" s="18">
        <f t="shared" si="297"/>
        <v>1.5838714285714286E-2</v>
      </c>
      <c r="AK74" s="18">
        <f t="shared" si="328"/>
        <v>1.0118433059735636E-2</v>
      </c>
      <c r="AL74" s="17">
        <v>235000</v>
      </c>
      <c r="AM74" s="17">
        <v>44935.65</v>
      </c>
      <c r="AN74" s="17">
        <v>12324.76</v>
      </c>
      <c r="AO74" s="18">
        <f t="shared" si="298"/>
        <v>0.19121553191489363</v>
      </c>
      <c r="AP74" s="18" t="str">
        <f t="shared" si="329"/>
        <v>св.200</v>
      </c>
      <c r="AQ74" s="17"/>
      <c r="AR74" s="17"/>
      <c r="AS74" s="17"/>
      <c r="AT74" s="18" t="str">
        <f t="shared" si="299"/>
        <v xml:space="preserve"> </v>
      </c>
      <c r="AU74" s="18" t="str">
        <f t="shared" si="330"/>
        <v xml:space="preserve"> </v>
      </c>
      <c r="AV74" s="17">
        <f t="shared" si="331"/>
        <v>0</v>
      </c>
      <c r="AW74" s="17">
        <f t="shared" si="332"/>
        <v>0</v>
      </c>
      <c r="AX74" s="17"/>
      <c r="AY74" s="18" t="str">
        <f t="shared" si="302"/>
        <v xml:space="preserve"> </v>
      </c>
      <c r="AZ74" s="18" t="str">
        <f t="shared" si="333"/>
        <v xml:space="preserve"> </v>
      </c>
      <c r="BA74" s="17"/>
      <c r="BB74" s="17"/>
      <c r="BC74" s="17"/>
      <c r="BD74" s="18" t="str">
        <f t="shared" si="303"/>
        <v xml:space="preserve"> </v>
      </c>
      <c r="BE74" s="18" t="str">
        <f t="shared" si="334"/>
        <v xml:space="preserve"> </v>
      </c>
      <c r="BF74" s="17"/>
      <c r="BG74" s="17"/>
      <c r="BH74" s="17"/>
      <c r="BI74" s="18" t="str">
        <f t="shared" ref="BI74" si="357">IF(BG74&lt;=0," ",IF(BG74/BF74*100&gt;200,"СВ.200",BG74/BF74))</f>
        <v xml:space="preserve"> </v>
      </c>
      <c r="BJ74" s="18" t="str">
        <f t="shared" si="356"/>
        <v xml:space="preserve"> </v>
      </c>
      <c r="BK74" s="17"/>
      <c r="BL74" s="17"/>
      <c r="BM74" s="17"/>
      <c r="BN74" s="18" t="str">
        <f t="shared" si="305"/>
        <v xml:space="preserve"> </v>
      </c>
      <c r="BO74" s="18" t="str">
        <f t="shared" si="337"/>
        <v xml:space="preserve"> </v>
      </c>
      <c r="BP74" s="17"/>
      <c r="BQ74" s="17"/>
      <c r="BR74" s="17"/>
      <c r="BS74" s="18" t="str">
        <f t="shared" si="306"/>
        <v xml:space="preserve"> </v>
      </c>
      <c r="BT74" s="18" t="str">
        <f t="shared" si="338"/>
        <v xml:space="preserve"> </v>
      </c>
      <c r="BU74" s="17"/>
      <c r="BV74" s="17"/>
      <c r="BW74" s="17"/>
      <c r="BX74" s="18" t="str">
        <f t="shared" si="307"/>
        <v xml:space="preserve"> </v>
      </c>
      <c r="BY74" s="18" t="str">
        <f t="shared" si="339"/>
        <v xml:space="preserve"> </v>
      </c>
      <c r="BZ74" s="17"/>
      <c r="CA74" s="17"/>
      <c r="CB74" s="17"/>
      <c r="CC74" s="18" t="str">
        <f t="shared" si="308"/>
        <v xml:space="preserve"> </v>
      </c>
      <c r="CD74" s="18" t="str">
        <f t="shared" si="340"/>
        <v xml:space="preserve"> </v>
      </c>
      <c r="CE74" s="17"/>
      <c r="CF74" s="17"/>
      <c r="CG74" s="17"/>
      <c r="CH74" s="18" t="str">
        <f t="shared" si="309"/>
        <v xml:space="preserve"> </v>
      </c>
      <c r="CI74" s="18" t="str">
        <f t="shared" si="341"/>
        <v xml:space="preserve"> </v>
      </c>
      <c r="CJ74" s="17">
        <f t="shared" si="342"/>
        <v>0</v>
      </c>
      <c r="CK74" s="17">
        <f t="shared" si="343"/>
        <v>0</v>
      </c>
      <c r="CL74" s="17"/>
      <c r="CM74" s="18" t="str">
        <f t="shared" si="312"/>
        <v xml:space="preserve"> </v>
      </c>
      <c r="CN74" s="18" t="str">
        <f t="shared" si="344"/>
        <v xml:space="preserve"> </v>
      </c>
      <c r="CO74" s="17"/>
      <c r="CP74" s="17"/>
      <c r="CQ74" s="17"/>
      <c r="CR74" s="18" t="str">
        <f t="shared" si="313"/>
        <v xml:space="preserve"> </v>
      </c>
      <c r="CS74" s="18" t="str">
        <f t="shared" si="345"/>
        <v xml:space="preserve"> </v>
      </c>
      <c r="CT74" s="17"/>
      <c r="CU74" s="17"/>
      <c r="CV74" s="17"/>
      <c r="CW74" s="18" t="str">
        <f t="shared" si="314"/>
        <v xml:space="preserve"> </v>
      </c>
      <c r="CX74" s="18" t="str">
        <f t="shared" si="346"/>
        <v xml:space="preserve"> </v>
      </c>
      <c r="CY74" s="17"/>
      <c r="CZ74" s="17"/>
      <c r="DA74" s="17"/>
      <c r="DB74" s="18" t="str">
        <f t="shared" si="315"/>
        <v xml:space="preserve"> </v>
      </c>
      <c r="DC74" s="18" t="str">
        <f t="shared" si="347"/>
        <v xml:space="preserve"> </v>
      </c>
      <c r="DD74" s="17"/>
      <c r="DE74" s="17"/>
      <c r="DF74" s="17"/>
      <c r="DG74" s="18" t="str">
        <f t="shared" si="316"/>
        <v xml:space="preserve"> </v>
      </c>
      <c r="DH74" s="18" t="str">
        <f t="shared" si="348"/>
        <v xml:space="preserve"> </v>
      </c>
      <c r="DI74" s="17"/>
      <c r="DJ74" s="17"/>
      <c r="DK74" s="17"/>
      <c r="DL74" s="18" t="str">
        <f t="shared" si="317"/>
        <v xml:space="preserve"> </v>
      </c>
      <c r="DM74" s="18" t="str">
        <f t="shared" si="349"/>
        <v xml:space="preserve"> </v>
      </c>
      <c r="DN74" s="17"/>
      <c r="DO74" s="17"/>
      <c r="DP74" s="18" t="str">
        <f t="shared" si="216"/>
        <v xml:space="preserve"> </v>
      </c>
      <c r="DQ74" s="17"/>
      <c r="DR74" s="17"/>
      <c r="DS74" s="17"/>
      <c r="DT74" s="18" t="str">
        <f t="shared" si="318"/>
        <v xml:space="preserve"> </v>
      </c>
      <c r="DU74" s="18" t="str">
        <f t="shared" si="350"/>
        <v xml:space="preserve"> </v>
      </c>
      <c r="DV74" s="17"/>
      <c r="DW74" s="17"/>
      <c r="DX74" s="17"/>
      <c r="DY74" s="18" t="str">
        <f t="shared" si="319"/>
        <v xml:space="preserve"> </v>
      </c>
      <c r="DZ74" s="18" t="str">
        <f t="shared" si="351"/>
        <v xml:space="preserve"> </v>
      </c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</row>
    <row r="75" spans="1:149" s="12" customFormat="1" ht="15.75" x14ac:dyDescent="0.25">
      <c r="A75" s="11"/>
      <c r="B75" s="4" t="s">
        <v>131</v>
      </c>
      <c r="C75" s="34">
        <f>SUM(C76:C79)</f>
        <v>41048329.729999997</v>
      </c>
      <c r="D75" s="34">
        <f>SUM(D76:D79)</f>
        <v>9251179.8299999982</v>
      </c>
      <c r="E75" s="34">
        <v>9135618.1899999995</v>
      </c>
      <c r="F75" s="16">
        <f>IF(D75&lt;=0," ",IF(D75/C75*100&gt;200,"СВ.200",D75/C75))</f>
        <v>0.22537286878298518</v>
      </c>
      <c r="G75" s="16">
        <f t="shared" si="290"/>
        <v>1.0126495698043176</v>
      </c>
      <c r="H75" s="34">
        <f>SUM(H76:H79)</f>
        <v>39393739.129999995</v>
      </c>
      <c r="I75" s="34">
        <f>SUM(I76:I79)</f>
        <v>9023398.2200000007</v>
      </c>
      <c r="J75" s="34">
        <v>8898772.5300000012</v>
      </c>
      <c r="K75" s="16">
        <f t="shared" si="286"/>
        <v>0.22905665771463421</v>
      </c>
      <c r="L75" s="16">
        <f t="shared" si="287"/>
        <v>1.0140048180330326</v>
      </c>
      <c r="M75" s="34">
        <f>SUM(M76:M79)</f>
        <v>33268214</v>
      </c>
      <c r="N75" s="34">
        <f>SUM(N76:N79)</f>
        <v>8021549.3899999997</v>
      </c>
      <c r="O75" s="34">
        <v>7747631.3700000001</v>
      </c>
      <c r="P75" s="16">
        <f t="shared" si="293"/>
        <v>0.24111752407267789</v>
      </c>
      <c r="Q75" s="16">
        <f t="shared" si="324"/>
        <v>1.0353550662026398</v>
      </c>
      <c r="R75" s="34">
        <f>SUM(R76:R79)</f>
        <v>1703139.13</v>
      </c>
      <c r="S75" s="34">
        <f>SUM(S76:S79)</f>
        <v>409204.22</v>
      </c>
      <c r="T75" s="34">
        <v>386390.44</v>
      </c>
      <c r="U75" s="16">
        <f t="shared" si="294"/>
        <v>0.24026470462222307</v>
      </c>
      <c r="V75" s="16">
        <f t="shared" si="325"/>
        <v>1.0590433345090007</v>
      </c>
      <c r="W75" s="34">
        <f>SUM(W76:W79)</f>
        <v>0</v>
      </c>
      <c r="X75" s="34">
        <f>SUM(X76:X79)</f>
        <v>0</v>
      </c>
      <c r="Y75" s="16"/>
      <c r="Z75" s="16" t="str">
        <f t="shared" si="295"/>
        <v xml:space="preserve"> </v>
      </c>
      <c r="AA75" s="16" t="str">
        <f t="shared" si="326"/>
        <v xml:space="preserve"> </v>
      </c>
      <c r="AB75" s="34">
        <f>SUM(AB76:AB79)</f>
        <v>48786</v>
      </c>
      <c r="AC75" s="34">
        <f>SUM(AC76:AC79)</f>
        <v>51936.9</v>
      </c>
      <c r="AD75" s="34">
        <v>9843.01</v>
      </c>
      <c r="AE75" s="16">
        <f t="shared" si="354"/>
        <v>1.0645861517648505</v>
      </c>
      <c r="AF75" s="16" t="str">
        <f t="shared" si="355"/>
        <v>св.200</v>
      </c>
      <c r="AG75" s="34">
        <f>SUM(AG76:AG79)</f>
        <v>1020600</v>
      </c>
      <c r="AH75" s="34">
        <f>SUM(AH76:AH79)</f>
        <v>42792.149999999994</v>
      </c>
      <c r="AI75" s="34">
        <v>38162.82</v>
      </c>
      <c r="AJ75" s="16">
        <f t="shared" si="297"/>
        <v>4.1928424456202228E-2</v>
      </c>
      <c r="AK75" s="16">
        <f t="shared" si="328"/>
        <v>1.1213047149031439</v>
      </c>
      <c r="AL75" s="34">
        <f>SUM(AL76:AL79)</f>
        <v>3353000</v>
      </c>
      <c r="AM75" s="34">
        <f>SUM(AM76:AM79)</f>
        <v>497915.56000000006</v>
      </c>
      <c r="AN75" s="34">
        <v>716744.89</v>
      </c>
      <c r="AO75" s="16">
        <f t="shared" si="298"/>
        <v>0.14849852669251418</v>
      </c>
      <c r="AP75" s="16">
        <f t="shared" si="329"/>
        <v>0.69469007306072328</v>
      </c>
      <c r="AQ75" s="34">
        <f>SUM(AQ76:AQ79)</f>
        <v>0</v>
      </c>
      <c r="AR75" s="34">
        <f>SUM(AR76:AR79)</f>
        <v>0</v>
      </c>
      <c r="AS75" s="34">
        <v>0</v>
      </c>
      <c r="AT75" s="16" t="str">
        <f t="shared" si="299"/>
        <v xml:space="preserve"> </v>
      </c>
      <c r="AU75" s="16" t="str">
        <f t="shared" si="330"/>
        <v xml:space="preserve"> </v>
      </c>
      <c r="AV75" s="34">
        <f>SUM(AV76:AV79)</f>
        <v>1654590.6</v>
      </c>
      <c r="AW75" s="34">
        <f>SUM(AW76:AW79)</f>
        <v>227781.61000000002</v>
      </c>
      <c r="AX75" s="34">
        <v>236845.66</v>
      </c>
      <c r="AY75" s="16">
        <f t="shared" si="302"/>
        <v>0.13766644751880011</v>
      </c>
      <c r="AZ75" s="16">
        <f t="shared" si="333"/>
        <v>0.96173014105472743</v>
      </c>
      <c r="BA75" s="34">
        <f>SUM(BA76:BA79)</f>
        <v>574000</v>
      </c>
      <c r="BB75" s="34">
        <f>SUM(BB76:BB79)</f>
        <v>87225.05</v>
      </c>
      <c r="BC75" s="34">
        <v>6171.1799999999994</v>
      </c>
      <c r="BD75" s="16">
        <f t="shared" si="303"/>
        <v>0.15196001742160278</v>
      </c>
      <c r="BE75" s="16" t="str">
        <f t="shared" si="334"/>
        <v>св.200</v>
      </c>
      <c r="BF75" s="34">
        <f>SUM(BF76:BF79)</f>
        <v>45000</v>
      </c>
      <c r="BG75" s="34">
        <f>SUM(BG76:BG79)</f>
        <v>0</v>
      </c>
      <c r="BH75" s="34">
        <v>0</v>
      </c>
      <c r="BI75" s="16" t="str">
        <f t="shared" si="304"/>
        <v xml:space="preserve"> </v>
      </c>
      <c r="BJ75" s="16" t="str">
        <f t="shared" si="353"/>
        <v xml:space="preserve"> </v>
      </c>
      <c r="BK75" s="34">
        <f>SUM(BK76:BK79)</f>
        <v>18204</v>
      </c>
      <c r="BL75" s="34">
        <f>SUM(BL76:BL79)</f>
        <v>4551</v>
      </c>
      <c r="BM75" s="34">
        <v>25905.24</v>
      </c>
      <c r="BN75" s="16">
        <f t="shared" si="305"/>
        <v>0.25</v>
      </c>
      <c r="BO75" s="16">
        <f t="shared" si="337"/>
        <v>0.17567874298790515</v>
      </c>
      <c r="BP75" s="34">
        <f>SUM(BP76:BP79)</f>
        <v>0</v>
      </c>
      <c r="BQ75" s="34">
        <f>SUM(BQ76:BQ79)</f>
        <v>0</v>
      </c>
      <c r="BR75" s="34">
        <v>0</v>
      </c>
      <c r="BS75" s="16" t="str">
        <f t="shared" si="306"/>
        <v xml:space="preserve"> </v>
      </c>
      <c r="BT75" s="16" t="str">
        <f t="shared" si="338"/>
        <v xml:space="preserve"> </v>
      </c>
      <c r="BU75" s="34">
        <f>SUM(BU76:BU79)</f>
        <v>110000</v>
      </c>
      <c r="BV75" s="34">
        <f>SUM(BV76:BV79)</f>
        <v>40366.06</v>
      </c>
      <c r="BW75" s="34">
        <v>24823.31</v>
      </c>
      <c r="BX75" s="16">
        <f t="shared" si="307"/>
        <v>0.3669641818181818</v>
      </c>
      <c r="BY75" s="16">
        <f t="shared" si="339"/>
        <v>1.62613527366012</v>
      </c>
      <c r="BZ75" s="34">
        <f>SUM(BZ76:BZ79)</f>
        <v>205000</v>
      </c>
      <c r="CA75" s="34">
        <f>SUM(CA76:CA79)</f>
        <v>65848.28</v>
      </c>
      <c r="CB75" s="34">
        <v>135188.49</v>
      </c>
      <c r="CC75" s="16">
        <f t="shared" si="308"/>
        <v>0.32121112195121948</v>
      </c>
      <c r="CD75" s="16">
        <f t="shared" si="340"/>
        <v>0.48708495819429598</v>
      </c>
      <c r="CE75" s="34">
        <f>SUM(CE76:CE79)</f>
        <v>0</v>
      </c>
      <c r="CF75" s="34">
        <f>SUM(CF76:CF79)</f>
        <v>0</v>
      </c>
      <c r="CG75" s="34">
        <v>0</v>
      </c>
      <c r="CH75" s="16" t="str">
        <f t="shared" si="309"/>
        <v xml:space="preserve"> </v>
      </c>
      <c r="CI75" s="16" t="str">
        <f t="shared" si="341"/>
        <v xml:space="preserve"> </v>
      </c>
      <c r="CJ75" s="34">
        <f>SUM(CJ76:CJ79)</f>
        <v>70000</v>
      </c>
      <c r="CK75" s="34">
        <f>SUM(CK76:CK79)</f>
        <v>1791.22</v>
      </c>
      <c r="CL75" s="19">
        <v>44757.440000000002</v>
      </c>
      <c r="CM75" s="16">
        <f t="shared" si="312"/>
        <v>2.5588857142857142E-2</v>
      </c>
      <c r="CN75" s="16">
        <f t="shared" si="344"/>
        <v>4.0020608864135214E-2</v>
      </c>
      <c r="CO75" s="34">
        <f>SUM(CO76:CO79)</f>
        <v>70000</v>
      </c>
      <c r="CP75" s="34">
        <f>SUM(CP76:CP79)</f>
        <v>1791.22</v>
      </c>
      <c r="CQ75" s="34">
        <v>44757.440000000002</v>
      </c>
      <c r="CR75" s="16">
        <f t="shared" si="313"/>
        <v>2.5588857142857142E-2</v>
      </c>
      <c r="CS75" s="16">
        <f t="shared" si="345"/>
        <v>4.0020608864135214E-2</v>
      </c>
      <c r="CT75" s="34">
        <f>SUM(CT76:CT79)</f>
        <v>0</v>
      </c>
      <c r="CU75" s="34">
        <f>SUM(CU76:CU79)</f>
        <v>0</v>
      </c>
      <c r="CV75" s="34">
        <v>0</v>
      </c>
      <c r="CW75" s="16" t="str">
        <f t="shared" si="314"/>
        <v xml:space="preserve"> </v>
      </c>
      <c r="CX75" s="16" t="str">
        <f t="shared" si="346"/>
        <v xml:space="preserve"> </v>
      </c>
      <c r="CY75" s="34">
        <f>SUM(CY76:CY79)</f>
        <v>0</v>
      </c>
      <c r="CZ75" s="34">
        <f>SUM(CZ76:CZ79)</f>
        <v>0</v>
      </c>
      <c r="DA75" s="34">
        <v>0</v>
      </c>
      <c r="DB75" s="16" t="str">
        <f t="shared" si="315"/>
        <v xml:space="preserve"> </v>
      </c>
      <c r="DC75" s="16" t="str">
        <f t="shared" si="347"/>
        <v xml:space="preserve"> </v>
      </c>
      <c r="DD75" s="34">
        <f>SUM(DD76:DD79)</f>
        <v>0</v>
      </c>
      <c r="DE75" s="34">
        <f>SUM(DE76:DE79)</f>
        <v>0</v>
      </c>
      <c r="DF75" s="34">
        <v>0</v>
      </c>
      <c r="DG75" s="16" t="str">
        <f t="shared" si="316"/>
        <v xml:space="preserve"> </v>
      </c>
      <c r="DH75" s="16" t="str">
        <f t="shared" si="348"/>
        <v xml:space="preserve"> </v>
      </c>
      <c r="DI75" s="34">
        <f>SUM(DI76:DI79)</f>
        <v>0</v>
      </c>
      <c r="DJ75" s="34">
        <f>SUM(DJ76:DJ79)</f>
        <v>0</v>
      </c>
      <c r="DK75" s="34">
        <v>0</v>
      </c>
      <c r="DL75" s="16" t="str">
        <f t="shared" si="317"/>
        <v xml:space="preserve"> </v>
      </c>
      <c r="DM75" s="16" t="str">
        <f t="shared" si="349"/>
        <v xml:space="preserve"> </v>
      </c>
      <c r="DN75" s="34">
        <f>SUM(DN76:DN79)</f>
        <v>0</v>
      </c>
      <c r="DO75" s="34">
        <v>0</v>
      </c>
      <c r="DP75" s="16" t="str">
        <f>IF(DN75=0," ",IF(DN75/DO75*100&gt;200,"св.200",DM75/DN75))</f>
        <v xml:space="preserve"> </v>
      </c>
      <c r="DQ75" s="34">
        <f>SUM(DQ76:DQ79)</f>
        <v>0</v>
      </c>
      <c r="DR75" s="34">
        <f>SUM(DR76:DR79)</f>
        <v>0</v>
      </c>
      <c r="DS75" s="34">
        <v>0</v>
      </c>
      <c r="DT75" s="16" t="str">
        <f t="shared" si="318"/>
        <v xml:space="preserve"> </v>
      </c>
      <c r="DU75" s="16" t="str">
        <f t="shared" si="350"/>
        <v xml:space="preserve"> </v>
      </c>
      <c r="DV75" s="34">
        <f>SUM(DV76:DV79)</f>
        <v>632386.6</v>
      </c>
      <c r="DW75" s="34">
        <f>SUM(DW76:DW79)</f>
        <v>28000</v>
      </c>
      <c r="DX75" s="34">
        <v>0</v>
      </c>
      <c r="DY75" s="16">
        <f t="shared" si="319"/>
        <v>4.4276713010680493E-2</v>
      </c>
      <c r="DZ75" s="16" t="str">
        <f t="shared" si="351"/>
        <v xml:space="preserve"> </v>
      </c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</row>
    <row r="76" spans="1:149" s="10" customFormat="1" ht="15.75" customHeight="1" outlineLevel="1" x14ac:dyDescent="0.25">
      <c r="A76" s="9">
        <v>60</v>
      </c>
      <c r="B76" s="5" t="s">
        <v>80</v>
      </c>
      <c r="C76" s="17">
        <f t="shared" ref="C76" si="358">H76+AV76</f>
        <v>35518164.129999995</v>
      </c>
      <c r="D76" s="17">
        <f t="shared" ref="D76" si="359">I76+AW76</f>
        <v>8243115.959999999</v>
      </c>
      <c r="E76" s="17">
        <v>8192266.1399999997</v>
      </c>
      <c r="F76" s="18">
        <f>IF(D76&lt;=0," ",IF(D76/C76*100&gt;200,"СВ.200",D76/C76))</f>
        <v>0.23208170134665121</v>
      </c>
      <c r="G76" s="18">
        <f t="shared" si="290"/>
        <v>1.006207051764556</v>
      </c>
      <c r="H76" s="17">
        <f t="shared" ref="H76" si="360">M76+R76+W76+AB76+AG76+AL76+AQ76</f>
        <v>34589139.129999995</v>
      </c>
      <c r="I76" s="17">
        <f t="shared" ref="I76" si="361">N76+S76+X76+AC76+AH76+AM76+AR76</f>
        <v>8068046.2399999993</v>
      </c>
      <c r="J76" s="17">
        <v>8011676.9100000001</v>
      </c>
      <c r="K76" s="18">
        <f t="shared" si="286"/>
        <v>0.23325374504629945</v>
      </c>
      <c r="L76" s="18">
        <f t="shared" si="287"/>
        <v>1.0070358965586392</v>
      </c>
      <c r="M76" s="17">
        <v>30550000</v>
      </c>
      <c r="N76" s="17">
        <v>7363051.3899999997</v>
      </c>
      <c r="O76" s="17">
        <v>7268340.5</v>
      </c>
      <c r="P76" s="18">
        <f t="shared" si="293"/>
        <v>0.24101641211129296</v>
      </c>
      <c r="Q76" s="18">
        <f t="shared" si="324"/>
        <v>1.0130306071929349</v>
      </c>
      <c r="R76" s="17">
        <v>1703139.13</v>
      </c>
      <c r="S76" s="17">
        <v>409204.22</v>
      </c>
      <c r="T76" s="17">
        <v>386390.44</v>
      </c>
      <c r="U76" s="18">
        <f t="shared" si="294"/>
        <v>0.24026470462222307</v>
      </c>
      <c r="V76" s="18">
        <f t="shared" si="325"/>
        <v>1.0590433345090007</v>
      </c>
      <c r="W76" s="17"/>
      <c r="X76" s="17"/>
      <c r="Y76" s="64"/>
      <c r="Z76" s="18" t="str">
        <f t="shared" si="295"/>
        <v xml:space="preserve"> </v>
      </c>
      <c r="AA76" s="18" t="str">
        <f t="shared" si="326"/>
        <v xml:space="preserve"> </v>
      </c>
      <c r="AB76" s="17">
        <v>10000</v>
      </c>
      <c r="AC76" s="17">
        <v>14563.5</v>
      </c>
      <c r="AD76" s="17">
        <v>13185.5</v>
      </c>
      <c r="AE76" s="18">
        <f t="shared" si="354"/>
        <v>1.45635</v>
      </c>
      <c r="AF76" s="18">
        <f t="shared" si="355"/>
        <v>1.104508740662091</v>
      </c>
      <c r="AG76" s="17">
        <v>749000</v>
      </c>
      <c r="AH76" s="17">
        <v>31798.12</v>
      </c>
      <c r="AI76" s="17">
        <v>2995.72</v>
      </c>
      <c r="AJ76" s="18">
        <f t="shared" si="297"/>
        <v>4.2454098798397864E-2</v>
      </c>
      <c r="AK76" s="18" t="str">
        <f t="shared" si="328"/>
        <v>св.200</v>
      </c>
      <c r="AL76" s="17">
        <v>1577000</v>
      </c>
      <c r="AM76" s="17">
        <v>249429.01</v>
      </c>
      <c r="AN76" s="17">
        <v>340764.75</v>
      </c>
      <c r="AO76" s="18">
        <f t="shared" si="298"/>
        <v>0.15816677869372225</v>
      </c>
      <c r="AP76" s="18">
        <f t="shared" si="329"/>
        <v>0.73196834473049222</v>
      </c>
      <c r="AQ76" s="17"/>
      <c r="AR76" s="17"/>
      <c r="AS76" s="17"/>
      <c r="AT76" s="18" t="str">
        <f t="shared" si="299"/>
        <v xml:space="preserve"> </v>
      </c>
      <c r="AU76" s="18" t="str">
        <f t="shared" si="330"/>
        <v xml:space="preserve"> </v>
      </c>
      <c r="AV76" s="17">
        <f t="shared" ref="AV76" si="362">BA76+BF76+BK76+BP76+BU76+BZ76+CE76+CJ76+CY76+DD76+DI76+DQ76+DV76</f>
        <v>929025</v>
      </c>
      <c r="AW76" s="17">
        <f>BB76+BG76+BL76+BQ76+BV76+CA76+CF76+CK76+CZ76+DE76+DJ76+DN76+DR76+DW76</f>
        <v>175069.72</v>
      </c>
      <c r="AX76" s="17">
        <v>180589.23</v>
      </c>
      <c r="AY76" s="18">
        <f t="shared" si="302"/>
        <v>0.18844457361212025</v>
      </c>
      <c r="AZ76" s="18">
        <f t="shared" si="333"/>
        <v>0.96943610646105527</v>
      </c>
      <c r="BA76" s="17">
        <v>360000</v>
      </c>
      <c r="BB76" s="17">
        <v>83164.44</v>
      </c>
      <c r="BC76" s="17">
        <v>5829.24</v>
      </c>
      <c r="BD76" s="18">
        <f t="shared" si="303"/>
        <v>0.23101233333333335</v>
      </c>
      <c r="BE76" s="18" t="str">
        <f t="shared" si="334"/>
        <v>св.200</v>
      </c>
      <c r="BF76" s="17"/>
      <c r="BG76" s="17"/>
      <c r="BH76" s="17"/>
      <c r="BI76" s="18" t="str">
        <f t="shared" si="304"/>
        <v xml:space="preserve"> </v>
      </c>
      <c r="BJ76" s="18" t="str">
        <f t="shared" si="353"/>
        <v xml:space="preserve"> </v>
      </c>
      <c r="BK76" s="17"/>
      <c r="BL76" s="17"/>
      <c r="BM76" s="17">
        <v>21354.240000000002</v>
      </c>
      <c r="BN76" s="18" t="str">
        <f t="shared" si="305"/>
        <v xml:space="preserve"> </v>
      </c>
      <c r="BO76" s="18">
        <f t="shared" si="337"/>
        <v>0</v>
      </c>
      <c r="BP76" s="17"/>
      <c r="BQ76" s="17"/>
      <c r="BR76" s="17"/>
      <c r="BS76" s="18" t="str">
        <f t="shared" si="306"/>
        <v xml:space="preserve"> </v>
      </c>
      <c r="BT76" s="18" t="str">
        <f t="shared" si="338"/>
        <v xml:space="preserve"> </v>
      </c>
      <c r="BU76" s="17">
        <v>110000</v>
      </c>
      <c r="BV76" s="17">
        <v>40366.06</v>
      </c>
      <c r="BW76" s="17">
        <v>24823.31</v>
      </c>
      <c r="BX76" s="18">
        <f t="shared" si="307"/>
        <v>0.3669641818181818</v>
      </c>
      <c r="BY76" s="18">
        <f t="shared" si="339"/>
        <v>1.62613527366012</v>
      </c>
      <c r="BZ76" s="17">
        <v>165000</v>
      </c>
      <c r="CA76" s="17">
        <v>49748</v>
      </c>
      <c r="CB76" s="17">
        <v>83825</v>
      </c>
      <c r="CC76" s="18">
        <f t="shared" si="308"/>
        <v>0.30150303030303033</v>
      </c>
      <c r="CD76" s="18">
        <f t="shared" si="340"/>
        <v>0.59347450044736061</v>
      </c>
      <c r="CE76" s="17"/>
      <c r="CF76" s="17"/>
      <c r="CG76" s="17"/>
      <c r="CH76" s="18" t="str">
        <f t="shared" si="309"/>
        <v xml:space="preserve"> </v>
      </c>
      <c r="CI76" s="18" t="str">
        <f t="shared" si="341"/>
        <v xml:space="preserve"> </v>
      </c>
      <c r="CJ76" s="17">
        <f t="shared" ref="CJ76" si="363">CO76+CT76</f>
        <v>70000</v>
      </c>
      <c r="CK76" s="17">
        <f t="shared" ref="CK76" si="364">CP76+CU76</f>
        <v>1791.22</v>
      </c>
      <c r="CL76" s="17">
        <v>44757.440000000002</v>
      </c>
      <c r="CM76" s="18">
        <f t="shared" si="312"/>
        <v>2.5588857142857142E-2</v>
      </c>
      <c r="CN76" s="18">
        <f t="shared" si="344"/>
        <v>4.0020608864135214E-2</v>
      </c>
      <c r="CO76" s="17">
        <v>70000</v>
      </c>
      <c r="CP76" s="17">
        <v>1791.22</v>
      </c>
      <c r="CQ76" s="17">
        <v>44757.440000000002</v>
      </c>
      <c r="CR76" s="18">
        <f t="shared" si="313"/>
        <v>2.5588857142857142E-2</v>
      </c>
      <c r="CS76" s="18">
        <f t="shared" si="345"/>
        <v>4.0020608864135214E-2</v>
      </c>
      <c r="CT76" s="17"/>
      <c r="CU76" s="17"/>
      <c r="CV76" s="17"/>
      <c r="CW76" s="18" t="str">
        <f t="shared" si="314"/>
        <v xml:space="preserve"> </v>
      </c>
      <c r="CX76" s="18" t="str">
        <f t="shared" si="346"/>
        <v xml:space="preserve"> </v>
      </c>
      <c r="CY76" s="17"/>
      <c r="CZ76" s="17"/>
      <c r="DA76" s="17"/>
      <c r="DB76" s="18" t="str">
        <f t="shared" si="315"/>
        <v xml:space="preserve"> </v>
      </c>
      <c r="DC76" s="18" t="str">
        <f t="shared" si="347"/>
        <v xml:space="preserve"> </v>
      </c>
      <c r="DD76" s="17"/>
      <c r="DE76" s="17"/>
      <c r="DF76" s="17"/>
      <c r="DG76" s="18" t="str">
        <f t="shared" si="316"/>
        <v xml:space="preserve"> </v>
      </c>
      <c r="DH76" s="18" t="str">
        <f t="shared" si="348"/>
        <v xml:space="preserve"> </v>
      </c>
      <c r="DI76" s="17"/>
      <c r="DJ76" s="17"/>
      <c r="DK76" s="17"/>
      <c r="DL76" s="18" t="str">
        <f t="shared" si="317"/>
        <v xml:space="preserve"> </v>
      </c>
      <c r="DM76" s="18" t="str">
        <f t="shared" si="349"/>
        <v xml:space="preserve"> </v>
      </c>
      <c r="DN76" s="17"/>
      <c r="DO76" s="17"/>
      <c r="DP76" s="18" t="str">
        <f t="shared" si="216"/>
        <v xml:space="preserve"> </v>
      </c>
      <c r="DQ76" s="17"/>
      <c r="DR76" s="17"/>
      <c r="DS76" s="17"/>
      <c r="DT76" s="18" t="str">
        <f t="shared" si="318"/>
        <v xml:space="preserve"> </v>
      </c>
      <c r="DU76" s="18" t="str">
        <f t="shared" si="350"/>
        <v xml:space="preserve"> </v>
      </c>
      <c r="DV76" s="17">
        <v>224025</v>
      </c>
      <c r="DW76" s="17"/>
      <c r="DX76" s="17"/>
      <c r="DY76" s="18" t="str">
        <f t="shared" si="319"/>
        <v xml:space="preserve"> </v>
      </c>
      <c r="DZ76" s="18" t="str">
        <f t="shared" si="351"/>
        <v xml:space="preserve"> </v>
      </c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</row>
    <row r="77" spans="1:149" s="10" customFormat="1" ht="15.75" customHeight="1" outlineLevel="1" x14ac:dyDescent="0.25">
      <c r="A77" s="9">
        <v>61</v>
      </c>
      <c r="B77" s="5" t="s">
        <v>59</v>
      </c>
      <c r="C77" s="17">
        <f t="shared" ref="C77:C79" si="365">H77+AV77</f>
        <v>1157000</v>
      </c>
      <c r="D77" s="17">
        <f t="shared" ref="D77:D79" si="366">I77+AW77</f>
        <v>338617.90999999992</v>
      </c>
      <c r="E77" s="17">
        <v>247649.74</v>
      </c>
      <c r="F77" s="18">
        <f>IF(D77&lt;=0," ",IF(D77/C77*100&gt;200,"СВ.200",D77/C77))</f>
        <v>0.29266889369057902</v>
      </c>
      <c r="G77" s="18">
        <f t="shared" si="290"/>
        <v>1.3673259257207373</v>
      </c>
      <c r="H77" s="17">
        <f t="shared" ref="H77:H79" si="367">M77+R77+W77+AB77+AG77+AL77+AQ77</f>
        <v>990000</v>
      </c>
      <c r="I77" s="17">
        <f t="shared" ref="I77:I79" si="368">N77+S77+X77+AC77+AH77+AM77+AR77</f>
        <v>292254.43999999994</v>
      </c>
      <c r="J77" s="17">
        <v>196233.28000000003</v>
      </c>
      <c r="K77" s="18">
        <f t="shared" ref="K77:K79" si="369">IF(I77&lt;=0," ",IF(I77/H77*100&gt;200,"СВ.200",I77/H77))</f>
        <v>0.295206505050505</v>
      </c>
      <c r="L77" s="18">
        <f t="shared" ref="L77:L79" si="370">IF(J77=0," ",IF(I77/J77*100&gt;200,"св.200",I77/J77))</f>
        <v>1.489321485122197</v>
      </c>
      <c r="M77" s="17">
        <v>195000</v>
      </c>
      <c r="N77" s="17">
        <v>135138.82999999999</v>
      </c>
      <c r="O77" s="17">
        <v>41191.22</v>
      </c>
      <c r="P77" s="18">
        <f t="shared" si="293"/>
        <v>0.69301964102564095</v>
      </c>
      <c r="Q77" s="18" t="str">
        <f t="shared" si="324"/>
        <v>св.200</v>
      </c>
      <c r="R77" s="17"/>
      <c r="S77" s="17"/>
      <c r="T77" s="17"/>
      <c r="U77" s="18" t="str">
        <f t="shared" si="294"/>
        <v xml:space="preserve"> </v>
      </c>
      <c r="V77" s="18" t="str">
        <f t="shared" si="325"/>
        <v xml:space="preserve"> </v>
      </c>
      <c r="W77" s="17"/>
      <c r="X77" s="17"/>
      <c r="Y77" s="64"/>
      <c r="Z77" s="18" t="str">
        <f t="shared" si="295"/>
        <v xml:space="preserve"> </v>
      </c>
      <c r="AA77" s="18" t="str">
        <f t="shared" si="326"/>
        <v xml:space="preserve"> </v>
      </c>
      <c r="AB77" s="17">
        <v>5000</v>
      </c>
      <c r="AC77" s="17">
        <v>3587.4</v>
      </c>
      <c r="AD77" s="17">
        <v>-6524.7</v>
      </c>
      <c r="AE77" s="18">
        <f t="shared" si="354"/>
        <v>0.71748000000000001</v>
      </c>
      <c r="AF77" s="18">
        <f t="shared" si="355"/>
        <v>-0.54981838245436576</v>
      </c>
      <c r="AG77" s="17">
        <v>40000</v>
      </c>
      <c r="AH77" s="17">
        <v>8328.31</v>
      </c>
      <c r="AI77" s="17">
        <v>17535.34</v>
      </c>
      <c r="AJ77" s="18">
        <f t="shared" si="297"/>
        <v>0.20820775</v>
      </c>
      <c r="AK77" s="18">
        <f t="shared" si="328"/>
        <v>0.47494431245701535</v>
      </c>
      <c r="AL77" s="17">
        <v>750000</v>
      </c>
      <c r="AM77" s="17">
        <v>145199.9</v>
      </c>
      <c r="AN77" s="17">
        <v>144031.42000000001</v>
      </c>
      <c r="AO77" s="18">
        <f t="shared" si="298"/>
        <v>0.19359986666666665</v>
      </c>
      <c r="AP77" s="18">
        <f t="shared" si="329"/>
        <v>1.0081126743039817</v>
      </c>
      <c r="AQ77" s="17"/>
      <c r="AR77" s="17"/>
      <c r="AS77" s="17"/>
      <c r="AT77" s="18" t="str">
        <f t="shared" si="299"/>
        <v xml:space="preserve"> </v>
      </c>
      <c r="AU77" s="18" t="str">
        <f t="shared" si="330"/>
        <v xml:space="preserve"> </v>
      </c>
      <c r="AV77" s="17">
        <f t="shared" ref="AV77:AV79" si="371">BA77+BF77+BK77+BP77+BU77+BZ77+CE77+CJ77+CY77+DD77+DI77+DQ77+DV77</f>
        <v>167000</v>
      </c>
      <c r="AW77" s="17">
        <f>BB77+BG77+BL77+BQ77+BV77+CA77+CF77+CK77+CZ77+DE77+DJ77+DN77+DR77+DW77</f>
        <v>46363.47</v>
      </c>
      <c r="AX77" s="17">
        <v>51416.46</v>
      </c>
      <c r="AY77" s="18">
        <f t="shared" si="302"/>
        <v>0.27762556886227546</v>
      </c>
      <c r="AZ77" s="18">
        <f t="shared" si="333"/>
        <v>0.90172427273289535</v>
      </c>
      <c r="BA77" s="17">
        <v>10000</v>
      </c>
      <c r="BB77" s="17">
        <v>2263.19</v>
      </c>
      <c r="BC77" s="17">
        <v>52.97</v>
      </c>
      <c r="BD77" s="18">
        <f t="shared" si="303"/>
        <v>0.22631899999999999</v>
      </c>
      <c r="BE77" s="18" t="str">
        <f t="shared" si="334"/>
        <v>св.200</v>
      </c>
      <c r="BF77" s="17">
        <v>45000</v>
      </c>
      <c r="BG77" s="17"/>
      <c r="BH77" s="17"/>
      <c r="BI77" s="18" t="str">
        <f t="shared" si="304"/>
        <v xml:space="preserve"> </v>
      </c>
      <c r="BJ77" s="18" t="str">
        <f t="shared" si="353"/>
        <v xml:space="preserve"> </v>
      </c>
      <c r="BK77" s="17"/>
      <c r="BL77" s="17"/>
      <c r="BM77" s="17"/>
      <c r="BN77" s="18" t="str">
        <f t="shared" si="305"/>
        <v xml:space="preserve"> </v>
      </c>
      <c r="BO77" s="18" t="str">
        <f t="shared" si="337"/>
        <v xml:space="preserve"> </v>
      </c>
      <c r="BP77" s="17"/>
      <c r="BQ77" s="17"/>
      <c r="BR77" s="17"/>
      <c r="BS77" s="18" t="str">
        <f t="shared" si="306"/>
        <v xml:space="preserve"> </v>
      </c>
      <c r="BT77" s="18" t="str">
        <f t="shared" si="338"/>
        <v xml:space="preserve"> </v>
      </c>
      <c r="BU77" s="17"/>
      <c r="BV77" s="17"/>
      <c r="BW77" s="17"/>
      <c r="BX77" s="18" t="str">
        <f t="shared" si="307"/>
        <v xml:space="preserve"> </v>
      </c>
      <c r="BY77" s="18" t="str">
        <f t="shared" si="339"/>
        <v xml:space="preserve"> </v>
      </c>
      <c r="BZ77" s="17">
        <v>40000</v>
      </c>
      <c r="CA77" s="17">
        <v>16100.28</v>
      </c>
      <c r="CB77" s="17">
        <v>51363.49</v>
      </c>
      <c r="CC77" s="18">
        <f t="shared" si="308"/>
        <v>0.402507</v>
      </c>
      <c r="CD77" s="18">
        <f t="shared" si="340"/>
        <v>0.31345767197672902</v>
      </c>
      <c r="CE77" s="17"/>
      <c r="CF77" s="17"/>
      <c r="CG77" s="17"/>
      <c r="CH77" s="18" t="str">
        <f t="shared" si="309"/>
        <v xml:space="preserve"> </v>
      </c>
      <c r="CI77" s="18" t="str">
        <f t="shared" si="341"/>
        <v xml:space="preserve"> </v>
      </c>
      <c r="CJ77" s="17">
        <f t="shared" ref="CJ77:CJ79" si="372">CO77+CT77</f>
        <v>0</v>
      </c>
      <c r="CK77" s="17">
        <f t="shared" ref="CK77:CK79" si="373">CP77+CU77</f>
        <v>0</v>
      </c>
      <c r="CL77" s="17"/>
      <c r="CM77" s="18" t="str">
        <f t="shared" si="312"/>
        <v xml:space="preserve"> </v>
      </c>
      <c r="CN77" s="18" t="str">
        <f t="shared" si="344"/>
        <v xml:space="preserve"> </v>
      </c>
      <c r="CO77" s="17"/>
      <c r="CP77" s="17"/>
      <c r="CQ77" s="17"/>
      <c r="CR77" s="18" t="str">
        <f t="shared" si="313"/>
        <v xml:space="preserve"> </v>
      </c>
      <c r="CS77" s="18" t="str">
        <f t="shared" si="345"/>
        <v xml:space="preserve"> </v>
      </c>
      <c r="CT77" s="17"/>
      <c r="CU77" s="17"/>
      <c r="CV77" s="17"/>
      <c r="CW77" s="18" t="str">
        <f t="shared" si="314"/>
        <v xml:space="preserve"> </v>
      </c>
      <c r="CX77" s="18" t="str">
        <f t="shared" si="346"/>
        <v xml:space="preserve"> </v>
      </c>
      <c r="CY77" s="17"/>
      <c r="CZ77" s="17"/>
      <c r="DA77" s="17"/>
      <c r="DB77" s="18" t="str">
        <f t="shared" si="315"/>
        <v xml:space="preserve"> </v>
      </c>
      <c r="DC77" s="18" t="str">
        <f t="shared" si="347"/>
        <v xml:space="preserve"> </v>
      </c>
      <c r="DD77" s="17"/>
      <c r="DE77" s="17"/>
      <c r="DF77" s="17"/>
      <c r="DG77" s="18" t="str">
        <f t="shared" si="316"/>
        <v xml:space="preserve"> </v>
      </c>
      <c r="DH77" s="18" t="str">
        <f t="shared" si="348"/>
        <v xml:space="preserve"> </v>
      </c>
      <c r="DI77" s="17"/>
      <c r="DJ77" s="17"/>
      <c r="DK77" s="17"/>
      <c r="DL77" s="18" t="str">
        <f t="shared" si="317"/>
        <v xml:space="preserve"> </v>
      </c>
      <c r="DM77" s="18" t="str">
        <f t="shared" si="349"/>
        <v xml:space="preserve"> </v>
      </c>
      <c r="DN77" s="17"/>
      <c r="DO77" s="17"/>
      <c r="DP77" s="18" t="str">
        <f t="shared" si="216"/>
        <v xml:space="preserve"> </v>
      </c>
      <c r="DQ77" s="17"/>
      <c r="DR77" s="17"/>
      <c r="DS77" s="17"/>
      <c r="DT77" s="18" t="str">
        <f t="shared" si="318"/>
        <v xml:space="preserve"> </v>
      </c>
      <c r="DU77" s="18" t="str">
        <f t="shared" si="350"/>
        <v xml:space="preserve"> </v>
      </c>
      <c r="DV77" s="17">
        <v>72000</v>
      </c>
      <c r="DW77" s="17">
        <v>28000</v>
      </c>
      <c r="DX77" s="17"/>
      <c r="DY77" s="18">
        <f t="shared" si="319"/>
        <v>0.3888888888888889</v>
      </c>
      <c r="DZ77" s="18" t="str">
        <f t="shared" si="351"/>
        <v xml:space="preserve"> </v>
      </c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</row>
    <row r="78" spans="1:149" s="10" customFormat="1" ht="15.75" customHeight="1" outlineLevel="1" x14ac:dyDescent="0.25">
      <c r="A78" s="9">
        <v>62</v>
      </c>
      <c r="B78" s="5" t="s">
        <v>93</v>
      </c>
      <c r="C78" s="17">
        <f t="shared" si="365"/>
        <v>3091014</v>
      </c>
      <c r="D78" s="17">
        <f t="shared" si="366"/>
        <v>532045.94999999995</v>
      </c>
      <c r="E78" s="17">
        <v>490607.05</v>
      </c>
      <c r="F78" s="18">
        <f>IF(D78&lt;=0," ",IF(D78/C78*100&gt;200,"СВ.200",D78/C78))</f>
        <v>0.17212667105357657</v>
      </c>
      <c r="G78" s="18">
        <f t="shared" si="290"/>
        <v>1.0844645424479733</v>
      </c>
      <c r="H78" s="17">
        <f t="shared" si="367"/>
        <v>2757600</v>
      </c>
      <c r="I78" s="17">
        <f t="shared" si="368"/>
        <v>531781.47</v>
      </c>
      <c r="J78" s="17">
        <v>490602.31999999995</v>
      </c>
      <c r="K78" s="18">
        <f t="shared" si="369"/>
        <v>0.19284213446475196</v>
      </c>
      <c r="L78" s="18">
        <f t="shared" si="370"/>
        <v>1.0839359055619631</v>
      </c>
      <c r="M78" s="17">
        <v>2200000</v>
      </c>
      <c r="N78" s="17">
        <v>463570.51</v>
      </c>
      <c r="O78" s="17">
        <v>383349.79</v>
      </c>
      <c r="P78" s="18">
        <f t="shared" si="293"/>
        <v>0.2107138681818182</v>
      </c>
      <c r="Q78" s="18">
        <f t="shared" si="324"/>
        <v>1.2092624597498802</v>
      </c>
      <c r="R78" s="17"/>
      <c r="S78" s="17"/>
      <c r="T78" s="17"/>
      <c r="U78" s="18" t="str">
        <f t="shared" si="294"/>
        <v xml:space="preserve"> </v>
      </c>
      <c r="V78" s="18" t="str">
        <f t="shared" si="325"/>
        <v xml:space="preserve"> </v>
      </c>
      <c r="W78" s="17"/>
      <c r="X78" s="17"/>
      <c r="Y78" s="64"/>
      <c r="Z78" s="18" t="str">
        <f t="shared" si="295"/>
        <v xml:space="preserve"> </v>
      </c>
      <c r="AA78" s="18" t="str">
        <f t="shared" si="326"/>
        <v xml:space="preserve"> </v>
      </c>
      <c r="AB78" s="17"/>
      <c r="AC78" s="17"/>
      <c r="AD78" s="17"/>
      <c r="AE78" s="18" t="str">
        <f t="shared" si="354"/>
        <v xml:space="preserve"> </v>
      </c>
      <c r="AF78" s="18" t="str">
        <f t="shared" si="355"/>
        <v xml:space="preserve"> </v>
      </c>
      <c r="AG78" s="17">
        <v>131600</v>
      </c>
      <c r="AH78" s="17">
        <v>1698.27</v>
      </c>
      <c r="AI78" s="17">
        <v>4035.29</v>
      </c>
      <c r="AJ78" s="18">
        <f t="shared" si="297"/>
        <v>1.2904787234042554E-2</v>
      </c>
      <c r="AK78" s="18">
        <f t="shared" si="328"/>
        <v>0.42085451107603172</v>
      </c>
      <c r="AL78" s="17">
        <v>426000</v>
      </c>
      <c r="AM78" s="17">
        <v>66512.69</v>
      </c>
      <c r="AN78" s="17">
        <v>103217.24</v>
      </c>
      <c r="AO78" s="18">
        <f t="shared" si="298"/>
        <v>0.1561330751173709</v>
      </c>
      <c r="AP78" s="18">
        <f t="shared" si="329"/>
        <v>0.64439516111843331</v>
      </c>
      <c r="AQ78" s="17"/>
      <c r="AR78" s="17"/>
      <c r="AS78" s="17"/>
      <c r="AT78" s="18" t="str">
        <f t="shared" si="299"/>
        <v xml:space="preserve"> </v>
      </c>
      <c r="AU78" s="18" t="str">
        <f t="shared" si="330"/>
        <v xml:space="preserve"> </v>
      </c>
      <c r="AV78" s="17">
        <f t="shared" si="371"/>
        <v>333414</v>
      </c>
      <c r="AW78" s="17">
        <f t="shared" ref="AW78:AW79" si="374">BB78+BG78+BL78+BQ78+BV78+CA78+CF78+CK78+CZ78+DE78+DJ78+DN78+DR78+DW78</f>
        <v>264.48</v>
      </c>
      <c r="AX78" s="17">
        <v>4.7300000000000004</v>
      </c>
      <c r="AY78" s="18">
        <f t="shared" si="302"/>
        <v>7.932480339757779E-4</v>
      </c>
      <c r="AZ78" s="18" t="str">
        <f t="shared" si="333"/>
        <v>св.200</v>
      </c>
      <c r="BA78" s="17">
        <v>4000</v>
      </c>
      <c r="BB78" s="17">
        <v>264.48</v>
      </c>
      <c r="BC78" s="17">
        <v>4.7300000000000004</v>
      </c>
      <c r="BD78" s="18">
        <f t="shared" si="303"/>
        <v>6.6119999999999998E-2</v>
      </c>
      <c r="BE78" s="18" t="str">
        <f t="shared" si="334"/>
        <v>св.200</v>
      </c>
      <c r="BF78" s="17"/>
      <c r="BG78" s="17"/>
      <c r="BH78" s="17"/>
      <c r="BI78" s="18" t="str">
        <f t="shared" si="304"/>
        <v xml:space="preserve"> </v>
      </c>
      <c r="BJ78" s="18" t="str">
        <f t="shared" si="353"/>
        <v xml:space="preserve"> </v>
      </c>
      <c r="BK78" s="17"/>
      <c r="BL78" s="17"/>
      <c r="BM78" s="17"/>
      <c r="BN78" s="18" t="str">
        <f t="shared" si="305"/>
        <v xml:space="preserve"> </v>
      </c>
      <c r="BO78" s="18" t="str">
        <f t="shared" si="337"/>
        <v xml:space="preserve"> </v>
      </c>
      <c r="BP78" s="17"/>
      <c r="BQ78" s="17"/>
      <c r="BR78" s="17"/>
      <c r="BS78" s="18" t="str">
        <f t="shared" si="306"/>
        <v xml:space="preserve"> </v>
      </c>
      <c r="BT78" s="18" t="str">
        <f t="shared" si="338"/>
        <v xml:space="preserve"> </v>
      </c>
      <c r="BU78" s="17"/>
      <c r="BV78" s="17"/>
      <c r="BW78" s="17"/>
      <c r="BX78" s="18" t="str">
        <f t="shared" si="307"/>
        <v xml:space="preserve"> </v>
      </c>
      <c r="BY78" s="18" t="str">
        <f t="shared" si="339"/>
        <v xml:space="preserve"> </v>
      </c>
      <c r="BZ78" s="17"/>
      <c r="CA78" s="17"/>
      <c r="CB78" s="17"/>
      <c r="CC78" s="18" t="str">
        <f t="shared" si="308"/>
        <v xml:space="preserve"> </v>
      </c>
      <c r="CD78" s="18" t="str">
        <f t="shared" si="340"/>
        <v xml:space="preserve"> </v>
      </c>
      <c r="CE78" s="17"/>
      <c r="CF78" s="17"/>
      <c r="CG78" s="17"/>
      <c r="CH78" s="18" t="str">
        <f t="shared" si="309"/>
        <v xml:space="preserve"> </v>
      </c>
      <c r="CI78" s="18" t="str">
        <f t="shared" si="341"/>
        <v xml:space="preserve"> </v>
      </c>
      <c r="CJ78" s="17">
        <f t="shared" si="372"/>
        <v>0</v>
      </c>
      <c r="CK78" s="17">
        <f t="shared" si="373"/>
        <v>0</v>
      </c>
      <c r="CL78" s="17"/>
      <c r="CM78" s="18" t="str">
        <f t="shared" si="312"/>
        <v xml:space="preserve"> </v>
      </c>
      <c r="CN78" s="18" t="str">
        <f t="shared" si="344"/>
        <v xml:space="preserve"> </v>
      </c>
      <c r="CO78" s="17"/>
      <c r="CP78" s="17"/>
      <c r="CQ78" s="17"/>
      <c r="CR78" s="18" t="str">
        <f t="shared" si="313"/>
        <v xml:space="preserve"> </v>
      </c>
      <c r="CS78" s="18" t="str">
        <f t="shared" si="345"/>
        <v xml:space="preserve"> </v>
      </c>
      <c r="CT78" s="17"/>
      <c r="CU78" s="17"/>
      <c r="CV78" s="17"/>
      <c r="CW78" s="18" t="str">
        <f t="shared" si="314"/>
        <v xml:space="preserve"> </v>
      </c>
      <c r="CX78" s="18" t="str">
        <f t="shared" si="346"/>
        <v xml:space="preserve"> </v>
      </c>
      <c r="CY78" s="17"/>
      <c r="CZ78" s="17"/>
      <c r="DA78" s="17"/>
      <c r="DB78" s="18" t="str">
        <f t="shared" si="315"/>
        <v xml:space="preserve"> </v>
      </c>
      <c r="DC78" s="18" t="str">
        <f t="shared" si="347"/>
        <v xml:space="preserve"> </v>
      </c>
      <c r="DD78" s="17"/>
      <c r="DE78" s="17"/>
      <c r="DF78" s="17"/>
      <c r="DG78" s="18" t="str">
        <f t="shared" si="316"/>
        <v xml:space="preserve"> </v>
      </c>
      <c r="DH78" s="18" t="str">
        <f t="shared" si="348"/>
        <v xml:space="preserve"> </v>
      </c>
      <c r="DI78" s="17"/>
      <c r="DJ78" s="17"/>
      <c r="DK78" s="17"/>
      <c r="DL78" s="18" t="str">
        <f t="shared" si="317"/>
        <v xml:space="preserve"> </v>
      </c>
      <c r="DM78" s="18" t="str">
        <f t="shared" si="349"/>
        <v xml:space="preserve"> </v>
      </c>
      <c r="DN78" s="17"/>
      <c r="DO78" s="17"/>
      <c r="DP78" s="18" t="str">
        <f t="shared" si="216"/>
        <v xml:space="preserve"> </v>
      </c>
      <c r="DQ78" s="17"/>
      <c r="DR78" s="17"/>
      <c r="DS78" s="17"/>
      <c r="DT78" s="18" t="str">
        <f t="shared" si="318"/>
        <v xml:space="preserve"> </v>
      </c>
      <c r="DU78" s="18" t="str">
        <f t="shared" si="350"/>
        <v xml:space="preserve"> </v>
      </c>
      <c r="DV78" s="17">
        <v>329414</v>
      </c>
      <c r="DW78" s="17"/>
      <c r="DX78" s="17"/>
      <c r="DY78" s="18" t="str">
        <f t="shared" si="319"/>
        <v xml:space="preserve"> </v>
      </c>
      <c r="DZ78" s="18" t="str">
        <f t="shared" si="351"/>
        <v xml:space="preserve"> </v>
      </c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</row>
    <row r="79" spans="1:149" s="10" customFormat="1" ht="15.75" customHeight="1" outlineLevel="1" x14ac:dyDescent="0.25">
      <c r="A79" s="9">
        <v>63</v>
      </c>
      <c r="B79" s="5" t="s">
        <v>18</v>
      </c>
      <c r="C79" s="17">
        <f t="shared" si="365"/>
        <v>1282151.6000000001</v>
      </c>
      <c r="D79" s="17">
        <f t="shared" si="366"/>
        <v>137400.01</v>
      </c>
      <c r="E79" s="17">
        <v>205095.26</v>
      </c>
      <c r="F79" s="18">
        <f>IF(D79&lt;=0," ",IF(D79/C79*100&gt;200,"СВ.200",D79/C79))</f>
        <v>0.10716362246086968</v>
      </c>
      <c r="G79" s="18">
        <f t="shared" si="290"/>
        <v>0.669932644957275</v>
      </c>
      <c r="H79" s="17">
        <f t="shared" si="367"/>
        <v>1057000</v>
      </c>
      <c r="I79" s="17">
        <f t="shared" si="368"/>
        <v>131316.07</v>
      </c>
      <c r="J79" s="17">
        <v>200260.02000000002</v>
      </c>
      <c r="K79" s="18">
        <f t="shared" si="369"/>
        <v>0.12423469252601703</v>
      </c>
      <c r="L79" s="18">
        <f t="shared" si="370"/>
        <v>0.65572783823750735</v>
      </c>
      <c r="M79" s="17">
        <v>323214</v>
      </c>
      <c r="N79" s="17">
        <v>59788.66</v>
      </c>
      <c r="O79" s="17">
        <v>54749.86</v>
      </c>
      <c r="P79" s="18">
        <f t="shared" si="293"/>
        <v>0.18498165302245573</v>
      </c>
      <c r="Q79" s="18">
        <f t="shared" si="324"/>
        <v>1.0920331120481404</v>
      </c>
      <c r="R79" s="17"/>
      <c r="S79" s="17"/>
      <c r="T79" s="17"/>
      <c r="U79" s="18" t="str">
        <f t="shared" si="294"/>
        <v xml:space="preserve"> </v>
      </c>
      <c r="V79" s="18" t="str">
        <f t="shared" si="325"/>
        <v xml:space="preserve"> </v>
      </c>
      <c r="W79" s="17"/>
      <c r="X79" s="17"/>
      <c r="Y79" s="64"/>
      <c r="Z79" s="18" t="str">
        <f t="shared" si="295"/>
        <v xml:space="preserve"> </v>
      </c>
      <c r="AA79" s="18" t="str">
        <f t="shared" si="326"/>
        <v xml:space="preserve"> </v>
      </c>
      <c r="AB79" s="17">
        <v>33786</v>
      </c>
      <c r="AC79" s="17">
        <v>33786</v>
      </c>
      <c r="AD79" s="17">
        <v>3182.21</v>
      </c>
      <c r="AE79" s="18">
        <f t="shared" si="354"/>
        <v>1</v>
      </c>
      <c r="AF79" s="18" t="str">
        <f t="shared" si="355"/>
        <v>св.200</v>
      </c>
      <c r="AG79" s="17">
        <v>100000</v>
      </c>
      <c r="AH79" s="17">
        <v>967.45</v>
      </c>
      <c r="AI79" s="17">
        <v>13596.47</v>
      </c>
      <c r="AJ79" s="18">
        <f t="shared" si="297"/>
        <v>9.6745000000000008E-3</v>
      </c>
      <c r="AK79" s="18">
        <f t="shared" si="328"/>
        <v>7.1154498189603635E-2</v>
      </c>
      <c r="AL79" s="17">
        <v>600000</v>
      </c>
      <c r="AM79" s="17">
        <v>36773.96</v>
      </c>
      <c r="AN79" s="17">
        <v>128731.48</v>
      </c>
      <c r="AO79" s="18">
        <f t="shared" si="298"/>
        <v>6.1289933333333331E-2</v>
      </c>
      <c r="AP79" s="18">
        <f t="shared" si="329"/>
        <v>0.28566408154400152</v>
      </c>
      <c r="AQ79" s="17"/>
      <c r="AR79" s="17"/>
      <c r="AS79" s="17"/>
      <c r="AT79" s="18" t="str">
        <f t="shared" si="299"/>
        <v xml:space="preserve"> </v>
      </c>
      <c r="AU79" s="18" t="str">
        <f t="shared" si="330"/>
        <v xml:space="preserve"> </v>
      </c>
      <c r="AV79" s="17">
        <f t="shared" si="371"/>
        <v>225151.6</v>
      </c>
      <c r="AW79" s="17">
        <f t="shared" si="374"/>
        <v>6083.9400000000005</v>
      </c>
      <c r="AX79" s="17">
        <v>4835.24</v>
      </c>
      <c r="AY79" s="18">
        <f t="shared" si="302"/>
        <v>2.7021526829034307E-2</v>
      </c>
      <c r="AZ79" s="18">
        <f t="shared" si="333"/>
        <v>1.2582498490250744</v>
      </c>
      <c r="BA79" s="17">
        <v>200000</v>
      </c>
      <c r="BB79" s="17">
        <v>1532.94</v>
      </c>
      <c r="BC79" s="17">
        <v>284.24</v>
      </c>
      <c r="BD79" s="18">
        <f t="shared" si="303"/>
        <v>7.6647E-3</v>
      </c>
      <c r="BE79" s="18" t="str">
        <f t="shared" si="334"/>
        <v>св.200</v>
      </c>
      <c r="BF79" s="17"/>
      <c r="BG79" s="17"/>
      <c r="BH79" s="17"/>
      <c r="BI79" s="18" t="str">
        <f t="shared" si="304"/>
        <v xml:space="preserve"> </v>
      </c>
      <c r="BJ79" s="18" t="str">
        <f t="shared" si="353"/>
        <v xml:space="preserve"> </v>
      </c>
      <c r="BK79" s="17">
        <v>18204</v>
      </c>
      <c r="BL79" s="17">
        <v>4551</v>
      </c>
      <c r="BM79" s="17">
        <v>4551</v>
      </c>
      <c r="BN79" s="18">
        <f t="shared" si="305"/>
        <v>0.25</v>
      </c>
      <c r="BO79" s="18">
        <f t="shared" si="337"/>
        <v>1</v>
      </c>
      <c r="BP79" s="17"/>
      <c r="BQ79" s="17"/>
      <c r="BR79" s="17"/>
      <c r="BS79" s="18" t="str">
        <f t="shared" si="306"/>
        <v xml:space="preserve"> </v>
      </c>
      <c r="BT79" s="18" t="str">
        <f t="shared" si="338"/>
        <v xml:space="preserve"> </v>
      </c>
      <c r="BU79" s="17"/>
      <c r="BV79" s="17"/>
      <c r="BW79" s="17"/>
      <c r="BX79" s="18" t="str">
        <f t="shared" si="307"/>
        <v xml:space="preserve"> </v>
      </c>
      <c r="BY79" s="18" t="str">
        <f t="shared" si="339"/>
        <v xml:space="preserve"> </v>
      </c>
      <c r="BZ79" s="17"/>
      <c r="CA79" s="17"/>
      <c r="CB79" s="17"/>
      <c r="CC79" s="18" t="str">
        <f t="shared" si="308"/>
        <v xml:space="preserve"> </v>
      </c>
      <c r="CD79" s="18" t="str">
        <f t="shared" si="340"/>
        <v xml:space="preserve"> </v>
      </c>
      <c r="CE79" s="17"/>
      <c r="CF79" s="17"/>
      <c r="CG79" s="17"/>
      <c r="CH79" s="18" t="str">
        <f t="shared" si="309"/>
        <v xml:space="preserve"> </v>
      </c>
      <c r="CI79" s="18" t="str">
        <f t="shared" si="341"/>
        <v xml:space="preserve"> </v>
      </c>
      <c r="CJ79" s="17">
        <f t="shared" si="372"/>
        <v>0</v>
      </c>
      <c r="CK79" s="17">
        <f t="shared" si="373"/>
        <v>0</v>
      </c>
      <c r="CL79" s="17"/>
      <c r="CM79" s="18" t="str">
        <f t="shared" si="312"/>
        <v xml:space="preserve"> </v>
      </c>
      <c r="CN79" s="18" t="str">
        <f t="shared" si="344"/>
        <v xml:space="preserve"> </v>
      </c>
      <c r="CO79" s="17"/>
      <c r="CP79" s="17"/>
      <c r="CQ79" s="17"/>
      <c r="CR79" s="18" t="str">
        <f t="shared" si="313"/>
        <v xml:space="preserve"> </v>
      </c>
      <c r="CS79" s="18" t="str">
        <f t="shared" si="345"/>
        <v xml:space="preserve"> </v>
      </c>
      <c r="CT79" s="17"/>
      <c r="CU79" s="17"/>
      <c r="CV79" s="17"/>
      <c r="CW79" s="18" t="str">
        <f t="shared" si="314"/>
        <v xml:space="preserve"> </v>
      </c>
      <c r="CX79" s="18" t="str">
        <f t="shared" si="346"/>
        <v xml:space="preserve"> </v>
      </c>
      <c r="CY79" s="17"/>
      <c r="CZ79" s="17"/>
      <c r="DA79" s="17"/>
      <c r="DB79" s="18" t="str">
        <f t="shared" si="315"/>
        <v xml:space="preserve"> </v>
      </c>
      <c r="DC79" s="18" t="str">
        <f t="shared" si="347"/>
        <v xml:space="preserve"> </v>
      </c>
      <c r="DD79" s="17"/>
      <c r="DE79" s="17"/>
      <c r="DF79" s="17"/>
      <c r="DG79" s="18" t="str">
        <f t="shared" si="316"/>
        <v xml:space="preserve"> </v>
      </c>
      <c r="DH79" s="18" t="str">
        <f t="shared" si="348"/>
        <v xml:space="preserve"> </v>
      </c>
      <c r="DI79" s="17"/>
      <c r="DJ79" s="17"/>
      <c r="DK79" s="17"/>
      <c r="DL79" s="18" t="str">
        <f t="shared" si="317"/>
        <v xml:space="preserve"> </v>
      </c>
      <c r="DM79" s="18" t="str">
        <f t="shared" si="349"/>
        <v xml:space="preserve"> </v>
      </c>
      <c r="DN79" s="17"/>
      <c r="DO79" s="17"/>
      <c r="DP79" s="18" t="str">
        <f t="shared" si="216"/>
        <v xml:space="preserve"> </v>
      </c>
      <c r="DQ79" s="17"/>
      <c r="DR79" s="17"/>
      <c r="DS79" s="17"/>
      <c r="DT79" s="18" t="str">
        <f t="shared" si="318"/>
        <v xml:space="preserve"> </v>
      </c>
      <c r="DU79" s="18" t="str">
        <f t="shared" si="350"/>
        <v xml:space="preserve"> </v>
      </c>
      <c r="DV79" s="17">
        <v>6947.6</v>
      </c>
      <c r="DW79" s="17"/>
      <c r="DX79" s="17"/>
      <c r="DY79" s="18" t="str">
        <f t="shared" si="319"/>
        <v xml:space="preserve"> </v>
      </c>
      <c r="DZ79" s="18" t="str">
        <f t="shared" si="351"/>
        <v xml:space="preserve"> </v>
      </c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</row>
    <row r="80" spans="1:149" s="12" customFormat="1" ht="15.75" x14ac:dyDescent="0.25">
      <c r="A80" s="11"/>
      <c r="B80" s="4" t="s">
        <v>132</v>
      </c>
      <c r="C80" s="34">
        <f>SUM(C81:C83)</f>
        <v>24317093.030000001</v>
      </c>
      <c r="D80" s="34">
        <f>SUM(D81:D83)</f>
        <v>4395465.7300000004</v>
      </c>
      <c r="E80" s="34">
        <v>4309645.79</v>
      </c>
      <c r="F80" s="16">
        <f>IF(D80&lt;=0," ",IF(D80/C80*100&gt;200,"СВ.200",D80/C80))</f>
        <v>0.18075621640207215</v>
      </c>
      <c r="G80" s="16">
        <f t="shared" si="290"/>
        <v>1.0199134555789098</v>
      </c>
      <c r="H80" s="34">
        <f>SUM(H81:H83)</f>
        <v>22651189.220000003</v>
      </c>
      <c r="I80" s="34">
        <f>SUM(I81:I83)</f>
        <v>4067206.91</v>
      </c>
      <c r="J80" s="34">
        <v>4119160.8499999996</v>
      </c>
      <c r="K80" s="16">
        <f t="shared" si="286"/>
        <v>0.17955820643663317</v>
      </c>
      <c r="L80" s="16">
        <f t="shared" si="287"/>
        <v>0.98738725145923845</v>
      </c>
      <c r="M80" s="34">
        <f>SUM(M81:M83)</f>
        <v>19087070.460000001</v>
      </c>
      <c r="N80" s="34">
        <f>SUM(N81:N83)</f>
        <v>3575238.21</v>
      </c>
      <c r="O80" s="34">
        <v>3474923.5</v>
      </c>
      <c r="P80" s="16">
        <f t="shared" si="293"/>
        <v>0.1873120454756261</v>
      </c>
      <c r="Q80" s="16">
        <f t="shared" si="324"/>
        <v>1.0288681779613278</v>
      </c>
      <c r="R80" s="34">
        <f>SUM(R81:R83)</f>
        <v>1320118.76</v>
      </c>
      <c r="S80" s="34">
        <f>SUM(S81:S83)</f>
        <v>317177.96999999997</v>
      </c>
      <c r="T80" s="34">
        <v>295229.07</v>
      </c>
      <c r="U80" s="16">
        <f t="shared" si="294"/>
        <v>0.2402647243646473</v>
      </c>
      <c r="V80" s="16">
        <f t="shared" si="325"/>
        <v>1.0743453210755971</v>
      </c>
      <c r="W80" s="34">
        <f>SUM(W81:W83)</f>
        <v>0</v>
      </c>
      <c r="X80" s="34">
        <f>SUM(X81:X83)</f>
        <v>0</v>
      </c>
      <c r="Y80" s="16"/>
      <c r="Z80" s="16" t="str">
        <f t="shared" si="295"/>
        <v xml:space="preserve"> </v>
      </c>
      <c r="AA80" s="16" t="str">
        <f t="shared" si="326"/>
        <v xml:space="preserve"> </v>
      </c>
      <c r="AB80" s="34">
        <f>SUM(AB81:AB83)</f>
        <v>0</v>
      </c>
      <c r="AC80" s="34">
        <f>SUM(AC81:AC83)</f>
        <v>0</v>
      </c>
      <c r="AD80" s="34">
        <v>0</v>
      </c>
      <c r="AE80" s="16" t="str">
        <f t="shared" si="354"/>
        <v xml:space="preserve"> </v>
      </c>
      <c r="AF80" s="16" t="str">
        <f t="shared" si="355"/>
        <v xml:space="preserve"> </v>
      </c>
      <c r="AG80" s="34">
        <f>SUM(AG81:AG83)</f>
        <v>640000</v>
      </c>
      <c r="AH80" s="34">
        <f>SUM(AH81:AH83)</f>
        <v>20878.420000000002</v>
      </c>
      <c r="AI80" s="34">
        <v>145195.79</v>
      </c>
      <c r="AJ80" s="16">
        <f t="shared" si="297"/>
        <v>3.2622531250000003E-2</v>
      </c>
      <c r="AK80" s="16">
        <f t="shared" si="328"/>
        <v>0.14379494061088136</v>
      </c>
      <c r="AL80" s="34">
        <f>SUM(AL81:AL83)</f>
        <v>1604000</v>
      </c>
      <c r="AM80" s="34">
        <f>SUM(AM81:AM83)</f>
        <v>153912.31</v>
      </c>
      <c r="AN80" s="34">
        <v>203812.49</v>
      </c>
      <c r="AO80" s="16">
        <f t="shared" si="298"/>
        <v>9.5955305486284281E-2</v>
      </c>
      <c r="AP80" s="16">
        <f t="shared" si="329"/>
        <v>0.75516623147089756</v>
      </c>
      <c r="AQ80" s="34">
        <f>SUM(AQ81:AQ83)</f>
        <v>0</v>
      </c>
      <c r="AR80" s="34">
        <f>SUM(AR81:AR83)</f>
        <v>0</v>
      </c>
      <c r="AS80" s="34">
        <v>0</v>
      </c>
      <c r="AT80" s="16" t="str">
        <f t="shared" si="299"/>
        <v xml:space="preserve"> </v>
      </c>
      <c r="AU80" s="16" t="str">
        <f t="shared" si="330"/>
        <v xml:space="preserve"> </v>
      </c>
      <c r="AV80" s="34">
        <f>SUM(AV81:AV83)</f>
        <v>1665903.81</v>
      </c>
      <c r="AW80" s="34">
        <f>SUM(AW81:AW83)</f>
        <v>328258.82</v>
      </c>
      <c r="AX80" s="34">
        <v>190484.94</v>
      </c>
      <c r="AY80" s="16">
        <f t="shared" si="302"/>
        <v>0.19704548247596601</v>
      </c>
      <c r="AZ80" s="16">
        <f t="shared" si="333"/>
        <v>1.7232796461494542</v>
      </c>
      <c r="BA80" s="34">
        <f>SUM(BA81:BA83)</f>
        <v>100000</v>
      </c>
      <c r="BB80" s="34">
        <f>SUM(BB81:BB83)</f>
        <v>3.25</v>
      </c>
      <c r="BC80" s="34">
        <v>143.46</v>
      </c>
      <c r="BD80" s="16">
        <f t="shared" si="303"/>
        <v>3.2499999999999997E-5</v>
      </c>
      <c r="BE80" s="16">
        <f t="shared" si="334"/>
        <v>2.2654398438589154E-2</v>
      </c>
      <c r="BF80" s="34">
        <f>SUM(BF81:BF83)</f>
        <v>432639.11</v>
      </c>
      <c r="BG80" s="34">
        <f>SUM(BG81:BG83)</f>
        <v>100000</v>
      </c>
      <c r="BH80" s="34">
        <v>50000</v>
      </c>
      <c r="BI80" s="16">
        <f t="shared" si="304"/>
        <v>0.23113952874024729</v>
      </c>
      <c r="BJ80" s="16">
        <f t="shared" si="353"/>
        <v>2</v>
      </c>
      <c r="BK80" s="34">
        <f>SUM(BK81:BK83)</f>
        <v>0</v>
      </c>
      <c r="BL80" s="34">
        <f>SUM(BL81:BL83)</f>
        <v>0</v>
      </c>
      <c r="BM80" s="34">
        <v>0</v>
      </c>
      <c r="BN80" s="16" t="str">
        <f t="shared" si="305"/>
        <v xml:space="preserve"> </v>
      </c>
      <c r="BO80" s="16" t="str">
        <f t="shared" si="337"/>
        <v xml:space="preserve"> </v>
      </c>
      <c r="BP80" s="34">
        <f>SUM(BP81:BP83)</f>
        <v>0</v>
      </c>
      <c r="BQ80" s="34">
        <f>SUM(BQ81:BQ83)</f>
        <v>0</v>
      </c>
      <c r="BR80" s="34">
        <v>0</v>
      </c>
      <c r="BS80" s="16" t="str">
        <f t="shared" si="306"/>
        <v xml:space="preserve"> </v>
      </c>
      <c r="BT80" s="16" t="str">
        <f t="shared" si="338"/>
        <v xml:space="preserve"> </v>
      </c>
      <c r="BU80" s="34">
        <f>SUM(BU81:BU83)</f>
        <v>0</v>
      </c>
      <c r="BV80" s="34">
        <f>SUM(BV81:BV83)</f>
        <v>0</v>
      </c>
      <c r="BW80" s="34">
        <v>0</v>
      </c>
      <c r="BX80" s="16" t="str">
        <f t="shared" si="307"/>
        <v xml:space="preserve"> </v>
      </c>
      <c r="BY80" s="16" t="str">
        <f t="shared" si="339"/>
        <v xml:space="preserve"> </v>
      </c>
      <c r="BZ80" s="34">
        <f>SUM(BZ81:BZ83)</f>
        <v>903635</v>
      </c>
      <c r="CA80" s="34">
        <f>SUM(CA81:CA83)</f>
        <v>220931.5</v>
      </c>
      <c r="CB80" s="34">
        <v>67340.37</v>
      </c>
      <c r="CC80" s="16">
        <f t="shared" si="308"/>
        <v>0.24449196854924832</v>
      </c>
      <c r="CD80" s="16" t="str">
        <f t="shared" si="340"/>
        <v>св.200</v>
      </c>
      <c r="CE80" s="34">
        <f>SUM(CE81:CE83)</f>
        <v>0</v>
      </c>
      <c r="CF80" s="34">
        <f>SUM(CF81:CF83)</f>
        <v>0</v>
      </c>
      <c r="CG80" s="34">
        <v>1000</v>
      </c>
      <c r="CH80" s="16" t="str">
        <f t="shared" si="309"/>
        <v xml:space="preserve"> </v>
      </c>
      <c r="CI80" s="16">
        <f t="shared" si="341"/>
        <v>0</v>
      </c>
      <c r="CJ80" s="34">
        <f>SUM(CJ81:CJ83)</f>
        <v>50000</v>
      </c>
      <c r="CK80" s="34">
        <f>SUM(CK81:CK83)</f>
        <v>7324.07</v>
      </c>
      <c r="CL80" s="19">
        <v>72001.11</v>
      </c>
      <c r="CM80" s="16">
        <f t="shared" si="312"/>
        <v>0.14648139999999998</v>
      </c>
      <c r="CN80" s="16">
        <f t="shared" si="344"/>
        <v>0.10172162623603996</v>
      </c>
      <c r="CO80" s="34">
        <f>SUM(CO81:CO83)</f>
        <v>50000</v>
      </c>
      <c r="CP80" s="34">
        <f>SUM(CP81:CP83)</f>
        <v>7324.07</v>
      </c>
      <c r="CQ80" s="34">
        <v>18651.11</v>
      </c>
      <c r="CR80" s="16">
        <f t="shared" si="313"/>
        <v>0.14648139999999998</v>
      </c>
      <c r="CS80" s="16">
        <f t="shared" si="345"/>
        <v>0.39268815636173932</v>
      </c>
      <c r="CT80" s="34">
        <f>SUM(CT81:CT83)</f>
        <v>0</v>
      </c>
      <c r="CU80" s="34">
        <f>SUM(CU81:CU83)</f>
        <v>0</v>
      </c>
      <c r="CV80" s="34">
        <v>53350</v>
      </c>
      <c r="CW80" s="16" t="str">
        <f t="shared" si="314"/>
        <v xml:space="preserve"> </v>
      </c>
      <c r="CX80" s="16">
        <f t="shared" si="346"/>
        <v>0</v>
      </c>
      <c r="CY80" s="34">
        <f>SUM(CY81:CY83)</f>
        <v>0</v>
      </c>
      <c r="CZ80" s="34">
        <f>SUM(CZ81:CZ83)</f>
        <v>0</v>
      </c>
      <c r="DA80" s="34">
        <v>0</v>
      </c>
      <c r="DB80" s="16" t="str">
        <f t="shared" si="315"/>
        <v xml:space="preserve"> </v>
      </c>
      <c r="DC80" s="16" t="str">
        <f t="shared" si="347"/>
        <v xml:space="preserve"> </v>
      </c>
      <c r="DD80" s="34">
        <f>SUM(DD81:DD83)</f>
        <v>0</v>
      </c>
      <c r="DE80" s="34">
        <f>SUM(DE81:DE83)</f>
        <v>0</v>
      </c>
      <c r="DF80" s="34">
        <v>0</v>
      </c>
      <c r="DG80" s="16" t="str">
        <f t="shared" si="316"/>
        <v xml:space="preserve"> </v>
      </c>
      <c r="DH80" s="16" t="str">
        <f t="shared" si="348"/>
        <v xml:space="preserve"> </v>
      </c>
      <c r="DI80" s="34">
        <f>SUM(DI81:DI83)</f>
        <v>0</v>
      </c>
      <c r="DJ80" s="34">
        <f>SUM(DJ81:DJ83)</f>
        <v>0</v>
      </c>
      <c r="DK80" s="34">
        <v>0</v>
      </c>
      <c r="DL80" s="16" t="str">
        <f t="shared" si="317"/>
        <v xml:space="preserve"> </v>
      </c>
      <c r="DM80" s="16" t="str">
        <f t="shared" si="349"/>
        <v xml:space="preserve"> </v>
      </c>
      <c r="DN80" s="34">
        <f>SUM(DN81:DN83)</f>
        <v>0</v>
      </c>
      <c r="DO80" s="34">
        <v>0</v>
      </c>
      <c r="DP80" s="16" t="str">
        <f>IF(DN80=0," ",IF(DN80/DO80*100&gt;200,"св.200",DM80/DN80))</f>
        <v xml:space="preserve"> </v>
      </c>
      <c r="DQ80" s="34">
        <f>SUM(DQ81:DQ83)</f>
        <v>100000</v>
      </c>
      <c r="DR80" s="34">
        <f>SUM(DR81:DR83)</f>
        <v>0</v>
      </c>
      <c r="DS80" s="34">
        <v>0</v>
      </c>
      <c r="DT80" s="16" t="str">
        <f t="shared" si="318"/>
        <v xml:space="preserve"> </v>
      </c>
      <c r="DU80" s="16" t="str">
        <f t="shared" si="350"/>
        <v xml:space="preserve"> </v>
      </c>
      <c r="DV80" s="34">
        <f>SUM(DV81:DV83)</f>
        <v>79629.7</v>
      </c>
      <c r="DW80" s="34">
        <f>SUM(DW81:DW83)</f>
        <v>0</v>
      </c>
      <c r="DX80" s="34">
        <v>0</v>
      </c>
      <c r="DY80" s="16" t="str">
        <f t="shared" si="319"/>
        <v xml:space="preserve"> </v>
      </c>
      <c r="DZ80" s="16" t="str">
        <f t="shared" si="351"/>
        <v xml:space="preserve"> </v>
      </c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</row>
    <row r="81" spans="1:149" s="10" customFormat="1" ht="15.75" customHeight="1" outlineLevel="1" x14ac:dyDescent="0.25">
      <c r="A81" s="9">
        <v>64</v>
      </c>
      <c r="B81" s="5" t="s">
        <v>52</v>
      </c>
      <c r="C81" s="17">
        <f t="shared" ref="C81" si="375">H81+AV81</f>
        <v>22764824.220000003</v>
      </c>
      <c r="D81" s="17">
        <f t="shared" ref="D81" si="376">I81+AW81</f>
        <v>4175903.85</v>
      </c>
      <c r="E81" s="17">
        <v>3928035.29</v>
      </c>
      <c r="F81" s="18">
        <f>IF(D81&lt;=0," ",IF(D81/C81*100&gt;200,"СВ.200",D81/C81))</f>
        <v>0.1834366832637902</v>
      </c>
      <c r="G81" s="18">
        <f t="shared" si="290"/>
        <v>1.0631024269641935</v>
      </c>
      <c r="H81" s="17">
        <f t="shared" ref="H81" si="377">M81+R81+W81+AB81+AG81+AL81+AQ81</f>
        <v>21615189.220000003</v>
      </c>
      <c r="I81" s="17">
        <f t="shared" ref="I81" si="378">N81+S81+X81+AC81+AH81+AM81+AR81</f>
        <v>3951295.0300000003</v>
      </c>
      <c r="J81" s="17">
        <v>3843050.3499999996</v>
      </c>
      <c r="K81" s="18">
        <f t="shared" si="286"/>
        <v>0.18280177840608328</v>
      </c>
      <c r="L81" s="18">
        <f t="shared" si="287"/>
        <v>1.0281663444768556</v>
      </c>
      <c r="M81" s="17">
        <v>18941070.460000001</v>
      </c>
      <c r="N81" s="17">
        <v>3536960.44</v>
      </c>
      <c r="O81" s="17">
        <v>3411536.59</v>
      </c>
      <c r="P81" s="18">
        <f t="shared" si="293"/>
        <v>0.186734981397667</v>
      </c>
      <c r="Q81" s="18">
        <f t="shared" si="324"/>
        <v>1.0367646210706478</v>
      </c>
      <c r="R81" s="17">
        <v>1320118.76</v>
      </c>
      <c r="S81" s="17">
        <v>317177.96999999997</v>
      </c>
      <c r="T81" s="17">
        <v>295229.07</v>
      </c>
      <c r="U81" s="18">
        <f t="shared" si="294"/>
        <v>0.2402647243646473</v>
      </c>
      <c r="V81" s="18">
        <f t="shared" si="325"/>
        <v>1.0743453210755971</v>
      </c>
      <c r="W81" s="17"/>
      <c r="X81" s="17"/>
      <c r="Y81" s="64"/>
      <c r="Z81" s="18" t="str">
        <f t="shared" si="295"/>
        <v xml:space="preserve"> </v>
      </c>
      <c r="AA81" s="18" t="str">
        <f t="shared" si="326"/>
        <v xml:space="preserve"> </v>
      </c>
      <c r="AB81" s="17"/>
      <c r="AC81" s="17"/>
      <c r="AD81" s="17"/>
      <c r="AE81" s="18" t="str">
        <f t="shared" si="354"/>
        <v xml:space="preserve"> </v>
      </c>
      <c r="AF81" s="18" t="str">
        <f t="shared" si="355"/>
        <v xml:space="preserve"> </v>
      </c>
      <c r="AG81" s="17">
        <v>565000</v>
      </c>
      <c r="AH81" s="17">
        <v>15123.4</v>
      </c>
      <c r="AI81" s="17">
        <v>60598.29</v>
      </c>
      <c r="AJ81" s="18">
        <f t="shared" si="297"/>
        <v>2.6767079646017697E-2</v>
      </c>
      <c r="AK81" s="18">
        <f t="shared" si="328"/>
        <v>0.24956809837373298</v>
      </c>
      <c r="AL81" s="17">
        <v>789000</v>
      </c>
      <c r="AM81" s="17">
        <v>82033.22</v>
      </c>
      <c r="AN81" s="17">
        <v>75686.399999999994</v>
      </c>
      <c r="AO81" s="18">
        <f t="shared" si="298"/>
        <v>0.10397112801013941</v>
      </c>
      <c r="AP81" s="18">
        <f t="shared" si="329"/>
        <v>1.0838568091493321</v>
      </c>
      <c r="AQ81" s="17"/>
      <c r="AR81" s="17"/>
      <c r="AS81" s="17"/>
      <c r="AT81" s="18" t="str">
        <f t="shared" si="299"/>
        <v xml:space="preserve"> </v>
      </c>
      <c r="AU81" s="18" t="str">
        <f t="shared" si="330"/>
        <v xml:space="preserve"> </v>
      </c>
      <c r="AV81" s="17">
        <f t="shared" ref="AV81" si="379">BA81+BF81+BK81+BP81+BU81+BZ81+CE81+CJ81+CY81+DD81+DI81+DQ81+DV81</f>
        <v>1149635</v>
      </c>
      <c r="AW81" s="17">
        <f t="shared" ref="AW81" si="380">BB81+BG81+BL81+BQ81+BV81+CA81+CF81+CK81+CZ81+DE81+DJ81+DN81+DR81+DW81</f>
        <v>224608.82</v>
      </c>
      <c r="AX81" s="17">
        <v>84984.94</v>
      </c>
      <c r="AY81" s="18">
        <f t="shared" si="302"/>
        <v>0.1953740274086993</v>
      </c>
      <c r="AZ81" s="18" t="str">
        <f t="shared" si="333"/>
        <v>св.200</v>
      </c>
      <c r="BA81" s="17">
        <v>100000</v>
      </c>
      <c r="BB81" s="17">
        <v>3.25</v>
      </c>
      <c r="BC81" s="17">
        <v>143.46</v>
      </c>
      <c r="BD81" s="18">
        <f t="shared" si="303"/>
        <v>3.2499999999999997E-5</v>
      </c>
      <c r="BE81" s="18">
        <f t="shared" si="334"/>
        <v>2.2654398438589154E-2</v>
      </c>
      <c r="BF81" s="17"/>
      <c r="BG81" s="17"/>
      <c r="BH81" s="17"/>
      <c r="BI81" s="18" t="str">
        <f t="shared" si="304"/>
        <v xml:space="preserve"> </v>
      </c>
      <c r="BJ81" s="18" t="str">
        <f t="shared" si="353"/>
        <v xml:space="preserve"> </v>
      </c>
      <c r="BK81" s="17"/>
      <c r="BL81" s="17"/>
      <c r="BM81" s="17"/>
      <c r="BN81" s="18" t="str">
        <f t="shared" si="305"/>
        <v xml:space="preserve"> </v>
      </c>
      <c r="BO81" s="18" t="str">
        <f t="shared" si="337"/>
        <v xml:space="preserve"> </v>
      </c>
      <c r="BP81" s="17"/>
      <c r="BQ81" s="17"/>
      <c r="BR81" s="17"/>
      <c r="BS81" s="18" t="str">
        <f t="shared" si="306"/>
        <v xml:space="preserve"> </v>
      </c>
      <c r="BT81" s="18" t="str">
        <f t="shared" si="338"/>
        <v xml:space="preserve"> </v>
      </c>
      <c r="BU81" s="17"/>
      <c r="BV81" s="17"/>
      <c r="BW81" s="17"/>
      <c r="BX81" s="18" t="str">
        <f t="shared" si="307"/>
        <v xml:space="preserve"> </v>
      </c>
      <c r="BY81" s="18" t="str">
        <f t="shared" si="339"/>
        <v xml:space="preserve"> </v>
      </c>
      <c r="BZ81" s="17">
        <v>899635</v>
      </c>
      <c r="CA81" s="17">
        <v>217281.5</v>
      </c>
      <c r="CB81" s="17">
        <v>65190.37</v>
      </c>
      <c r="CC81" s="18">
        <f t="shared" si="308"/>
        <v>0.24152183941265068</v>
      </c>
      <c r="CD81" s="18" t="str">
        <f t="shared" si="340"/>
        <v>св.200</v>
      </c>
      <c r="CE81" s="17"/>
      <c r="CF81" s="17"/>
      <c r="CG81" s="17">
        <v>1000</v>
      </c>
      <c r="CH81" s="18" t="str">
        <f t="shared" si="309"/>
        <v xml:space="preserve"> </v>
      </c>
      <c r="CI81" s="18">
        <f t="shared" si="341"/>
        <v>0</v>
      </c>
      <c r="CJ81" s="17">
        <f t="shared" ref="CJ81" si="381">CO81+CT81</f>
        <v>50000</v>
      </c>
      <c r="CK81" s="17">
        <f t="shared" ref="CK81" si="382">CP81+CU81</f>
        <v>7324.07</v>
      </c>
      <c r="CL81" s="17">
        <v>18651.11</v>
      </c>
      <c r="CM81" s="18">
        <f t="shared" si="312"/>
        <v>0.14648139999999998</v>
      </c>
      <c r="CN81" s="18">
        <f t="shared" si="344"/>
        <v>0.39268815636173932</v>
      </c>
      <c r="CO81" s="17">
        <v>50000</v>
      </c>
      <c r="CP81" s="17">
        <v>7324.07</v>
      </c>
      <c r="CQ81" s="17">
        <v>18651.11</v>
      </c>
      <c r="CR81" s="18">
        <f t="shared" si="313"/>
        <v>0.14648139999999998</v>
      </c>
      <c r="CS81" s="18">
        <f t="shared" si="345"/>
        <v>0.39268815636173932</v>
      </c>
      <c r="CT81" s="17"/>
      <c r="CU81" s="17"/>
      <c r="CV81" s="17"/>
      <c r="CW81" s="18" t="str">
        <f t="shared" si="314"/>
        <v xml:space="preserve"> </v>
      </c>
      <c r="CX81" s="18" t="str">
        <f t="shared" si="346"/>
        <v xml:space="preserve"> </v>
      </c>
      <c r="CY81" s="17"/>
      <c r="CZ81" s="17"/>
      <c r="DA81" s="17"/>
      <c r="DB81" s="18" t="str">
        <f t="shared" si="315"/>
        <v xml:space="preserve"> </v>
      </c>
      <c r="DC81" s="18" t="str">
        <f t="shared" si="347"/>
        <v xml:space="preserve"> </v>
      </c>
      <c r="DD81" s="17"/>
      <c r="DE81" s="17"/>
      <c r="DF81" s="17"/>
      <c r="DG81" s="18" t="str">
        <f t="shared" si="316"/>
        <v xml:space="preserve"> </v>
      </c>
      <c r="DH81" s="18" t="str">
        <f t="shared" si="348"/>
        <v xml:space="preserve"> </v>
      </c>
      <c r="DI81" s="17"/>
      <c r="DJ81" s="17"/>
      <c r="DK81" s="17"/>
      <c r="DL81" s="18" t="str">
        <f t="shared" si="317"/>
        <v xml:space="preserve"> </v>
      </c>
      <c r="DM81" s="18" t="str">
        <f t="shared" si="349"/>
        <v xml:space="preserve"> </v>
      </c>
      <c r="DN81" s="17"/>
      <c r="DO81" s="17"/>
      <c r="DP81" s="18" t="str">
        <f t="shared" si="216"/>
        <v xml:space="preserve"> </v>
      </c>
      <c r="DQ81" s="17">
        <v>100000</v>
      </c>
      <c r="DR81" s="17"/>
      <c r="DS81" s="17"/>
      <c r="DT81" s="18" t="str">
        <f t="shared" si="318"/>
        <v xml:space="preserve"> </v>
      </c>
      <c r="DU81" s="18" t="str">
        <f t="shared" si="350"/>
        <v xml:space="preserve"> </v>
      </c>
      <c r="DV81" s="17"/>
      <c r="DW81" s="17"/>
      <c r="DX81" s="17"/>
      <c r="DY81" s="18" t="str">
        <f t="shared" si="319"/>
        <v xml:space="preserve"> </v>
      </c>
      <c r="DZ81" s="18" t="str">
        <f t="shared" si="351"/>
        <v xml:space="preserve"> </v>
      </c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</row>
    <row r="82" spans="1:149" s="10" customFormat="1" ht="17.25" customHeight="1" outlineLevel="1" x14ac:dyDescent="0.25">
      <c r="A82" s="9">
        <v>65</v>
      </c>
      <c r="B82" s="5" t="s">
        <v>42</v>
      </c>
      <c r="C82" s="17">
        <f t="shared" ref="C82:C83" si="383">H82+AV82</f>
        <v>476382.7</v>
      </c>
      <c r="D82" s="17">
        <f t="shared" ref="D82:D83" si="384">I82+AW82</f>
        <v>89142.42</v>
      </c>
      <c r="E82" s="17">
        <v>80297.08</v>
      </c>
      <c r="F82" s="18">
        <f>IF(D82&lt;=0," ",IF(D82/C82*100&gt;200,"СВ.200",D82/C82))</f>
        <v>0.18712354583825147</v>
      </c>
      <c r="G82" s="18">
        <f t="shared" si="290"/>
        <v>1.1101576794573351</v>
      </c>
      <c r="H82" s="17">
        <f t="shared" ref="H82:H83" si="385">M82+R82+W82+AB82+AG82+AL82+AQ82</f>
        <v>125000</v>
      </c>
      <c r="I82" s="17">
        <f t="shared" ref="I82:I83" si="386">N82+S82+X82+AC82+AH82+AM82+AR82</f>
        <v>35492.42</v>
      </c>
      <c r="J82" s="17">
        <v>28147.08</v>
      </c>
      <c r="K82" s="18">
        <f>IF(I82&lt;=0," ",IF(I82/H82*100&gt;200,"СВ.200",I82/H82))</f>
        <v>0.28393935999999997</v>
      </c>
      <c r="L82" s="18">
        <f>IF(J82=0," ",IF(I82/J82*100&gt;200,"св.200",I82/J82))</f>
        <v>1.2609627712714782</v>
      </c>
      <c r="M82" s="17">
        <v>35000</v>
      </c>
      <c r="N82" s="17">
        <v>11597.2</v>
      </c>
      <c r="O82" s="23">
        <v>8380.9</v>
      </c>
      <c r="P82" s="18">
        <f>IF(N82&lt;=0," ",IF(N82/M82*100&gt;200,"СВ.200",N82/M82))</f>
        <v>0.33134857142857144</v>
      </c>
      <c r="Q82" s="18">
        <f>IF(O82=0," ",IF(N82/O82*100&gt;200,"св.200",N82/O82))</f>
        <v>1.3837654667159853</v>
      </c>
      <c r="R82" s="17"/>
      <c r="S82" s="17"/>
      <c r="T82" s="23"/>
      <c r="U82" s="18" t="str">
        <f>IF(S82&lt;=0," ",IF(S82/R82*100&gt;200,"СВ.200",S82/R82))</f>
        <v xml:space="preserve"> </v>
      </c>
      <c r="V82" s="18" t="str">
        <f>IF(T82=0," ",IF(S82/T82*100&gt;200,"св.200",S82/T82))</f>
        <v xml:space="preserve"> </v>
      </c>
      <c r="W82" s="17"/>
      <c r="X82" s="17"/>
      <c r="Y82" s="64"/>
      <c r="Z82" s="18" t="str">
        <f>IF(X82&lt;=0," ",IF(X82/W82*100&gt;200,"СВ.200",X82/W82))</f>
        <v xml:space="preserve"> </v>
      </c>
      <c r="AA82" s="18" t="str">
        <f>IF(Y82=0," ",IF(X82/Y82*100&gt;200,"св.200",X82/Y82))</f>
        <v xml:space="preserve"> </v>
      </c>
      <c r="AB82" s="17"/>
      <c r="AC82" s="17"/>
      <c r="AD82" s="23"/>
      <c r="AE82" s="18" t="str">
        <f>IF(AC82&lt;=0," ",IF(AC82/AB82*100&gt;200,"СВ.200",AC82/AB82))</f>
        <v xml:space="preserve"> </v>
      </c>
      <c r="AF82" s="18" t="str">
        <f>IF(AD82=0," ",IF(AC82/AD82*100&gt;200,"св.200",AC82/AD82))</f>
        <v xml:space="preserve"> </v>
      </c>
      <c r="AG82" s="17">
        <v>25000</v>
      </c>
      <c r="AH82" s="17">
        <v>1334</v>
      </c>
      <c r="AI82" s="23">
        <v>1287.1400000000001</v>
      </c>
      <c r="AJ82" s="18">
        <f>IF(AH82&lt;=0," ",IF(AH82/AG82*100&gt;200,"СВ.200",AH82/AG82))</f>
        <v>5.3359999999999998E-2</v>
      </c>
      <c r="AK82" s="18">
        <f>IF(AI82=0," ",IF(AH82/AI82*100&gt;200,"св.200",AH82/AI82))</f>
        <v>1.0364062961294032</v>
      </c>
      <c r="AL82" s="17">
        <v>65000</v>
      </c>
      <c r="AM82" s="17">
        <v>22561.22</v>
      </c>
      <c r="AN82" s="23">
        <v>18479.04</v>
      </c>
      <c r="AO82" s="18">
        <f>IF(AM82&lt;=0," ",IF(AM82/AL82*100&gt;200,"СВ.200",AM82/AL82))</f>
        <v>0.34709569230769233</v>
      </c>
      <c r="AP82" s="18">
        <f>IF(AN82=0," ",IF(AM82/AN82*100&gt;200,"св.200",AM82/AN82))</f>
        <v>1.2209086619218315</v>
      </c>
      <c r="AQ82" s="17"/>
      <c r="AR82" s="17"/>
      <c r="AS82" s="23"/>
      <c r="AT82" s="18" t="str">
        <f>IF(AR82&lt;=0," ",IF(AR82/AQ82*100&gt;200,"СВ.200",AR82/AQ82))</f>
        <v xml:space="preserve"> </v>
      </c>
      <c r="AU82" s="18" t="str">
        <f>IF(AS82=0," ",IF(AR82/AS82*100&gt;200,"св.200",AR82/AS82))</f>
        <v xml:space="preserve"> </v>
      </c>
      <c r="AV82" s="17">
        <f t="shared" ref="AV82:AV83" si="387">BA82+BF82+BK82+BP82+BU82+BZ82+CE82+CJ82+CY82+DD82+DI82+DQ82+DV82</f>
        <v>351382.7</v>
      </c>
      <c r="AW82" s="17">
        <f t="shared" ref="AW82:AW83" si="388">BB82+BG82+BL82+BQ82+BV82+CA82+CF82+CK82+CZ82+DE82+DJ82+DN82+DR82+DW82</f>
        <v>53650</v>
      </c>
      <c r="AX82" s="17">
        <v>52150</v>
      </c>
      <c r="AY82" s="18">
        <f>IF(AW82&lt;=0," ",IF(AW82/AV82*100&gt;200,"СВ.200",AW82/AV82))</f>
        <v>0.15268253104094195</v>
      </c>
      <c r="AZ82" s="18">
        <f>IF(AX82=0," ",IF(AW82/AX82*100&gt;200,"св.200",AW82/AX82))</f>
        <v>1.0287631831255992</v>
      </c>
      <c r="BA82" s="17"/>
      <c r="BB82" s="17"/>
      <c r="BC82" s="23"/>
      <c r="BD82" s="18" t="str">
        <f>IF(BB82&lt;=0," ",IF(BB82/BA82*100&gt;200,"СВ.200",BB82/BA82))</f>
        <v xml:space="preserve"> </v>
      </c>
      <c r="BE82" s="18" t="str">
        <f>IF(BC82=0," ",IF(BB82/BC82*100&gt;200,"св.200",BB82/BC82))</f>
        <v xml:space="preserve"> </v>
      </c>
      <c r="BF82" s="17">
        <v>317753</v>
      </c>
      <c r="BG82" s="17">
        <v>50000</v>
      </c>
      <c r="BH82" s="23">
        <v>50000</v>
      </c>
      <c r="BI82" s="18">
        <f>IF(BG82&lt;=0," ",IF(BG82/BF82*100&gt;200,"СВ.200",BG82/BF82))</f>
        <v>0.15735492662539771</v>
      </c>
      <c r="BJ82" s="18">
        <f>IF(BH82=0," ",IF(BG82/BH82*100&gt;200,"св.200",BG82/BH82))</f>
        <v>1</v>
      </c>
      <c r="BK82" s="17"/>
      <c r="BL82" s="17"/>
      <c r="BM82" s="23"/>
      <c r="BN82" s="18" t="str">
        <f>IF(BL82&lt;=0," ",IF(BL82/BK82*100&gt;200,"СВ.200",BL82/BK82))</f>
        <v xml:space="preserve"> </v>
      </c>
      <c r="BO82" s="18" t="str">
        <f>IF(BM82=0," ",IF(BL82/BM82*100&gt;200,"св.200",BL82/BM82))</f>
        <v xml:space="preserve"> </v>
      </c>
      <c r="BP82" s="17"/>
      <c r="BQ82" s="17"/>
      <c r="BR82" s="23"/>
      <c r="BS82" s="18" t="str">
        <f>IF(BQ82&lt;=0," ",IF(BQ82/BP82*100&gt;200,"СВ.200",BQ82/BP82))</f>
        <v xml:space="preserve"> </v>
      </c>
      <c r="BT82" s="18" t="str">
        <f>IF(BR82=0," ",IF(BQ82/BR82*100&gt;200,"св.200",BQ82/BR82))</f>
        <v xml:space="preserve"> </v>
      </c>
      <c r="BU82" s="17"/>
      <c r="BV82" s="17"/>
      <c r="BW82" s="23"/>
      <c r="BX82" s="18" t="str">
        <f>IF(BV82&lt;=0," ",IF(BV82/BU82*100&gt;200,"СВ.200",BV82/BU82))</f>
        <v xml:space="preserve"> </v>
      </c>
      <c r="BY82" s="18" t="str">
        <f>IF(BW82=0," ",IF(BV82/BW82*100&gt;200,"св.200",BV82/BW82))</f>
        <v xml:space="preserve"> </v>
      </c>
      <c r="BZ82" s="17">
        <v>4000</v>
      </c>
      <c r="CA82" s="17">
        <v>3650</v>
      </c>
      <c r="CB82" s="23">
        <v>2150</v>
      </c>
      <c r="CC82" s="18">
        <f>IF(CA82&lt;=0," ",IF(CA82/BZ82*100&gt;200,"СВ.200",CA82/BZ82))</f>
        <v>0.91249999999999998</v>
      </c>
      <c r="CD82" s="18">
        <f>IF(CB82=0," ",IF(CA82/CB82*100&gt;200,"св.200",CA82/CB82))</f>
        <v>1.6976744186046511</v>
      </c>
      <c r="CE82" s="17"/>
      <c r="CF82" s="17"/>
      <c r="CG82" s="23"/>
      <c r="CH82" s="18" t="str">
        <f>IF(CF82&lt;=0," ",IF(CF82/CE82*100&gt;200,"СВ.200",CF82/CE82))</f>
        <v xml:space="preserve"> </v>
      </c>
      <c r="CI82" s="18" t="str">
        <f>IF(CG82=0," ",IF(CF82/CG82*100&gt;200,"св.200",CF82/CG82))</f>
        <v xml:space="preserve"> </v>
      </c>
      <c r="CJ82" s="17">
        <f t="shared" ref="CJ82:CJ83" si="389">CO82+CT82</f>
        <v>0</v>
      </c>
      <c r="CK82" s="17">
        <f t="shared" ref="CK82:CK83" si="390">CP82+CU82</f>
        <v>0</v>
      </c>
      <c r="CL82" s="17"/>
      <c r="CM82" s="18" t="str">
        <f>IF(CK82&lt;=0," ",IF(CK82/CJ82*100&gt;200,"СВ.200",CK82/CJ82))</f>
        <v xml:space="preserve"> </v>
      </c>
      <c r="CN82" s="18" t="str">
        <f>IF(CL82=0," ",IF(CK82/CL82*100&gt;200,"св.200",CK82/CL82))</f>
        <v xml:space="preserve"> </v>
      </c>
      <c r="CO82" s="17"/>
      <c r="CP82" s="17"/>
      <c r="CQ82" s="23"/>
      <c r="CR82" s="18" t="str">
        <f>IF(CP82&lt;=0," ",IF(CP82/CO82*100&gt;200,"СВ.200",CP82/CO82))</f>
        <v xml:space="preserve"> </v>
      </c>
      <c r="CS82" s="18" t="str">
        <f>IF(CQ82=0," ",IF(CP82/CQ82*100&gt;200,"св.200",CP82/CQ82))</f>
        <v xml:space="preserve"> </v>
      </c>
      <c r="CT82" s="17"/>
      <c r="CU82" s="17"/>
      <c r="CV82" s="23"/>
      <c r="CW82" s="18" t="str">
        <f>IF(CU82&lt;=0," ",IF(CU82/CT82*100&gt;200,"СВ.200",CU82/CT82))</f>
        <v xml:space="preserve"> </v>
      </c>
      <c r="CX82" s="18" t="str">
        <f>IF(CV82=0," ",IF(CU82/CV82*100&gt;200,"св.200",CU82/CV82))</f>
        <v xml:space="preserve"> </v>
      </c>
      <c r="CY82" s="17"/>
      <c r="CZ82" s="17"/>
      <c r="DA82" s="23"/>
      <c r="DB82" s="18" t="str">
        <f>IF(CZ82&lt;=0," ",IF(CZ82/CY82*100&gt;200,"СВ.200",CZ82/CY82))</f>
        <v xml:space="preserve"> </v>
      </c>
      <c r="DC82" s="18" t="str">
        <f>IF(DA82=0," ",IF(CZ82/DA82*100&gt;200,"св.200",CZ82/DA82))</f>
        <v xml:space="preserve"> </v>
      </c>
      <c r="DD82" s="17"/>
      <c r="DE82" s="17"/>
      <c r="DF82" s="23"/>
      <c r="DG82" s="18" t="str">
        <f>IF(DE82&lt;=0," ",IF(DE82/DD82*100&gt;200,"СВ.200",DE82/DD82))</f>
        <v xml:space="preserve"> </v>
      </c>
      <c r="DH82" s="18" t="str">
        <f>IF(DF82=0," ",IF(DE82/DF82*100&gt;200,"св.200",DE82/DF82))</f>
        <v xml:space="preserve"> </v>
      </c>
      <c r="DI82" s="17"/>
      <c r="DJ82" s="17"/>
      <c r="DK82" s="23"/>
      <c r="DL82" s="18" t="str">
        <f>IF(DJ82&lt;=0," ",IF(DJ82/DI82*100&gt;200,"СВ.200",DJ82/DI82))</f>
        <v xml:space="preserve"> </v>
      </c>
      <c r="DM82" s="18" t="str">
        <f>IF(DK82=0," ",IF(DJ82/DK82*100&gt;200,"св.200",DJ82/DK82))</f>
        <v xml:space="preserve"> </v>
      </c>
      <c r="DN82" s="17"/>
      <c r="DO82" s="23"/>
      <c r="DP82" s="18" t="str">
        <f t="shared" si="216"/>
        <v xml:space="preserve"> </v>
      </c>
      <c r="DQ82" s="17"/>
      <c r="DR82" s="17"/>
      <c r="DS82" s="23"/>
      <c r="DT82" s="18" t="str">
        <f>IF(DR82&lt;=0," ",IF(DR82/DQ82*100&gt;200,"СВ.200",DR82/DQ82))</f>
        <v xml:space="preserve"> </v>
      </c>
      <c r="DU82" s="18" t="str">
        <f>IF(DS82=0," ",IF(DR82/DS82*100&gt;200,"св.200",DR82/DS82))</f>
        <v xml:space="preserve"> </v>
      </c>
      <c r="DV82" s="17">
        <v>29629.7</v>
      </c>
      <c r="DW82" s="17"/>
      <c r="DX82" s="23"/>
      <c r="DY82" s="18" t="str">
        <f>IF(DW82&lt;=0," ",IF(DW82/DV82*100&gt;200,"СВ.200",DW82/DV82))</f>
        <v xml:space="preserve"> </v>
      </c>
      <c r="DZ82" s="18" t="str">
        <f>IF(DX82=0," ",IF(DW82/DX82*100&gt;200,"св.200",DW82/DX82))</f>
        <v xml:space="preserve"> </v>
      </c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</row>
    <row r="83" spans="1:149" s="10" customFormat="1" ht="15.75" customHeight="1" outlineLevel="1" x14ac:dyDescent="0.25">
      <c r="A83" s="9">
        <v>66</v>
      </c>
      <c r="B83" s="5" t="s">
        <v>49</v>
      </c>
      <c r="C83" s="17">
        <f t="shared" si="383"/>
        <v>1075886.1099999999</v>
      </c>
      <c r="D83" s="17">
        <f t="shared" si="384"/>
        <v>130419.46</v>
      </c>
      <c r="E83" s="17">
        <v>301313.42</v>
      </c>
      <c r="F83" s="18">
        <f>IF(D83&lt;=0," ",IF(D83/C83*100&gt;200,"СВ.200",D83/C83))</f>
        <v>0.12122050725238941</v>
      </c>
      <c r="G83" s="18">
        <f t="shared" si="290"/>
        <v>0.43283654607883054</v>
      </c>
      <c r="H83" s="17">
        <f t="shared" si="385"/>
        <v>911000</v>
      </c>
      <c r="I83" s="17">
        <f t="shared" si="386"/>
        <v>80419.460000000006</v>
      </c>
      <c r="J83" s="17">
        <v>247963.42</v>
      </c>
      <c r="K83" s="18">
        <f t="shared" ref="K83" si="391">IF(I83&lt;=0," ",IF(I83/H83*100&gt;200,"СВ.200",I83/H83))</f>
        <v>8.8276026344676184E-2</v>
      </c>
      <c r="L83" s="18">
        <f t="shared" ref="L83" si="392">IF(J83=0," ",IF(I83/J83*100&gt;200,"св.200",I83/J83))</f>
        <v>0.3243198533073951</v>
      </c>
      <c r="M83" s="17">
        <v>111000</v>
      </c>
      <c r="N83" s="17">
        <v>26680.57</v>
      </c>
      <c r="O83" s="23">
        <v>55006.01</v>
      </c>
      <c r="P83" s="18">
        <f t="shared" ref="P83:P145" si="393">IF(N83&lt;=0," ",IF(N83/M83*100&gt;200,"СВ.200",N83/M83))</f>
        <v>0.24036549549549549</v>
      </c>
      <c r="Q83" s="18">
        <f t="shared" ref="Q83:Q145" si="394">IF(O83=0," ",IF(N83/O83*100&gt;200,"св.200",N83/O83))</f>
        <v>0.48504827017993124</v>
      </c>
      <c r="R83" s="17"/>
      <c r="S83" s="17"/>
      <c r="T83" s="23"/>
      <c r="U83" s="18" t="str">
        <f t="shared" ref="U83:U145" si="395">IF(S83&lt;=0," ",IF(S83/R83*100&gt;200,"СВ.200",S83/R83))</f>
        <v xml:space="preserve"> </v>
      </c>
      <c r="V83" s="18" t="str">
        <f t="shared" ref="V83:V145" si="396">IF(T83=0," ",IF(S83/T83*100&gt;200,"св.200",S83/T83))</f>
        <v xml:space="preserve"> </v>
      </c>
      <c r="W83" s="17"/>
      <c r="X83" s="17"/>
      <c r="Y83" s="64"/>
      <c r="Z83" s="18" t="str">
        <f t="shared" ref="Z83:Z145" si="397">IF(X83&lt;=0," ",IF(X83/W83*100&gt;200,"СВ.200",X83/W83))</f>
        <v xml:space="preserve"> </v>
      </c>
      <c r="AA83" s="18" t="str">
        <f t="shared" ref="AA83:AA145" si="398">IF(Y83=0," ",IF(X83/Y83*100&gt;200,"св.200",X83/Y83))</f>
        <v xml:space="preserve"> </v>
      </c>
      <c r="AB83" s="17"/>
      <c r="AC83" s="17"/>
      <c r="AD83" s="23"/>
      <c r="AE83" s="18" t="str">
        <f t="shared" ref="AE83:AE145" si="399">IF(AC83&lt;=0," ",IF(AC83/AB83*100&gt;200,"СВ.200",AC83/AB83))</f>
        <v xml:space="preserve"> </v>
      </c>
      <c r="AF83" s="18" t="str">
        <f t="shared" ref="AF83:AF145" si="400">IF(AD83=0," ",IF(AC83/AD83*100&gt;200,"св.200",AC83/AD83))</f>
        <v xml:space="preserve"> </v>
      </c>
      <c r="AG83" s="17">
        <v>50000</v>
      </c>
      <c r="AH83" s="17">
        <v>4421.0200000000004</v>
      </c>
      <c r="AI83" s="23">
        <v>83310.36</v>
      </c>
      <c r="AJ83" s="18">
        <f t="shared" ref="AJ83:AJ145" si="401">IF(AH83&lt;=0," ",IF(AH83/AG83*100&gt;200,"СВ.200",AH83/AG83))</f>
        <v>8.842040000000001E-2</v>
      </c>
      <c r="AK83" s="18">
        <f t="shared" ref="AK83:AK145" si="402">IF(AI83=0," ",IF(AH83/AI83*100&gt;200,"св.200",AH83/AI83))</f>
        <v>5.3066869474576756E-2</v>
      </c>
      <c r="AL83" s="17">
        <v>750000</v>
      </c>
      <c r="AM83" s="17">
        <v>49317.87</v>
      </c>
      <c r="AN83" s="23">
        <v>109647.05</v>
      </c>
      <c r="AO83" s="18">
        <f t="shared" ref="AO83:AO145" si="403">IF(AM83&lt;=0," ",IF(AM83/AL83*100&gt;200,"СВ.200",AM83/AL83))</f>
        <v>6.5757160000000009E-2</v>
      </c>
      <c r="AP83" s="18">
        <f t="shared" ref="AP83:AP145" si="404">IF(AN83=0," ",IF(AM83/AN83*100&gt;200,"св.200",AM83/AN83))</f>
        <v>0.44978747718246864</v>
      </c>
      <c r="AQ83" s="17"/>
      <c r="AR83" s="17"/>
      <c r="AS83" s="23"/>
      <c r="AT83" s="18" t="str">
        <f t="shared" ref="AT83:AT145" si="405">IF(AR83&lt;=0," ",IF(AR83/AQ83*100&gt;200,"СВ.200",AR83/AQ83))</f>
        <v xml:space="preserve"> </v>
      </c>
      <c r="AU83" s="18" t="str">
        <f t="shared" ref="AU83:AU145" si="406">IF(AS83=0," ",IF(AR83/AS83*100&gt;200,"св.200",AR83/AS83))</f>
        <v xml:space="preserve"> </v>
      </c>
      <c r="AV83" s="17">
        <f t="shared" si="387"/>
        <v>164886.10999999999</v>
      </c>
      <c r="AW83" s="17">
        <f t="shared" si="388"/>
        <v>50000</v>
      </c>
      <c r="AX83" s="17">
        <v>53350</v>
      </c>
      <c r="AY83" s="18">
        <f t="shared" ref="AY83:AY145" si="407">IF(AW83&lt;=0," ",IF(AW83/AV83*100&gt;200,"СВ.200",AW83/AV83))</f>
        <v>0.3032396118751301</v>
      </c>
      <c r="AZ83" s="18">
        <f t="shared" ref="AZ83:AZ145" si="408">IF(AX83=0," ",IF(AW83/AX83*100&gt;200,"св.200",AW83/AX83))</f>
        <v>0.93720712277413309</v>
      </c>
      <c r="BA83" s="17"/>
      <c r="BB83" s="17"/>
      <c r="BC83" s="23"/>
      <c r="BD83" s="18" t="str">
        <f t="shared" ref="BD83:BD145" si="409">IF(BB83&lt;=0," ",IF(BB83/BA83*100&gt;200,"СВ.200",BB83/BA83))</f>
        <v xml:space="preserve"> </v>
      </c>
      <c r="BE83" s="18" t="str">
        <f t="shared" ref="BE83:BE145" si="410">IF(BC83=0," ",IF(BB83/BC83*100&gt;200,"св.200",BB83/BC83))</f>
        <v xml:space="preserve"> </v>
      </c>
      <c r="BF83" s="17">
        <v>114886.11</v>
      </c>
      <c r="BG83" s="17">
        <v>50000</v>
      </c>
      <c r="BH83" s="23"/>
      <c r="BI83" s="18">
        <f t="shared" ref="BI83:BI145" si="411">IF(BG83&lt;=0," ",IF(BG83/BF83*100&gt;200,"СВ.200",BG83/BF83))</f>
        <v>0.43521362155964721</v>
      </c>
      <c r="BJ83" s="18" t="str">
        <f t="shared" ref="BJ83:BJ145" si="412">IF(BH83=0," ",IF(BG83/BH83*100&gt;200,"св.200",BG83/BH83))</f>
        <v xml:space="preserve"> </v>
      </c>
      <c r="BK83" s="17"/>
      <c r="BL83" s="17"/>
      <c r="BM83" s="23"/>
      <c r="BN83" s="18" t="str">
        <f t="shared" ref="BN83:BN145" si="413">IF(BL83&lt;=0," ",IF(BL83/BK83*100&gt;200,"СВ.200",BL83/BK83))</f>
        <v xml:space="preserve"> </v>
      </c>
      <c r="BO83" s="18" t="str">
        <f t="shared" ref="BO83:BO145" si="414">IF(BM83=0," ",IF(BL83/BM83*100&gt;200,"св.200",BL83/BM83))</f>
        <v xml:space="preserve"> </v>
      </c>
      <c r="BP83" s="17"/>
      <c r="BQ83" s="17"/>
      <c r="BR83" s="23"/>
      <c r="BS83" s="18" t="str">
        <f t="shared" ref="BS83:BS145" si="415">IF(BQ83&lt;=0," ",IF(BQ83/BP83*100&gt;200,"СВ.200",BQ83/BP83))</f>
        <v xml:space="preserve"> </v>
      </c>
      <c r="BT83" s="18" t="str">
        <f t="shared" ref="BT83:BT145" si="416">IF(BR83=0," ",IF(BQ83/BR83*100&gt;200,"св.200",BQ83/BR83))</f>
        <v xml:space="preserve"> </v>
      </c>
      <c r="BU83" s="17"/>
      <c r="BV83" s="17"/>
      <c r="BW83" s="23"/>
      <c r="BX83" s="18" t="str">
        <f t="shared" ref="BX83:BX145" si="417">IF(BV83&lt;=0," ",IF(BV83/BU83*100&gt;200,"СВ.200",BV83/BU83))</f>
        <v xml:space="preserve"> </v>
      </c>
      <c r="BY83" s="18" t="str">
        <f t="shared" ref="BY83:BY145" si="418">IF(BW83=0," ",IF(BV83/BW83*100&gt;200,"св.200",BV83/BW83))</f>
        <v xml:space="preserve"> </v>
      </c>
      <c r="BZ83" s="17"/>
      <c r="CA83" s="17"/>
      <c r="CB83" s="23"/>
      <c r="CC83" s="18" t="str">
        <f t="shared" ref="CC83:CC145" si="419">IF(CA83&lt;=0," ",IF(CA83/BZ83*100&gt;200,"СВ.200",CA83/BZ83))</f>
        <v xml:space="preserve"> </v>
      </c>
      <c r="CD83" s="18" t="str">
        <f t="shared" ref="CD83:CD145" si="420">IF(CB83=0," ",IF(CA83/CB83*100&gt;200,"св.200",CA83/CB83))</f>
        <v xml:space="preserve"> </v>
      </c>
      <c r="CE83" s="17"/>
      <c r="CF83" s="17"/>
      <c r="CG83" s="23"/>
      <c r="CH83" s="18" t="str">
        <f t="shared" ref="CH83:CH145" si="421">IF(CF83&lt;=0," ",IF(CF83/CE83*100&gt;200,"СВ.200",CF83/CE83))</f>
        <v xml:space="preserve"> </v>
      </c>
      <c r="CI83" s="18" t="str">
        <f t="shared" ref="CI83:CI145" si="422">IF(CG83=0," ",IF(CF83/CG83*100&gt;200,"св.200",CF83/CG83))</f>
        <v xml:space="preserve"> </v>
      </c>
      <c r="CJ83" s="17">
        <f t="shared" si="389"/>
        <v>0</v>
      </c>
      <c r="CK83" s="17">
        <f t="shared" si="390"/>
        <v>0</v>
      </c>
      <c r="CL83" s="17">
        <v>53350</v>
      </c>
      <c r="CM83" s="18" t="str">
        <f t="shared" ref="CM83:CM145" si="423">IF(CK83&lt;=0," ",IF(CK83/CJ83*100&gt;200,"СВ.200",CK83/CJ83))</f>
        <v xml:space="preserve"> </v>
      </c>
      <c r="CN83" s="18">
        <f t="shared" ref="CN83:CN145" si="424">IF(CL83=0," ",IF(CK83/CL83*100&gt;200,"св.200",CK83/CL83))</f>
        <v>0</v>
      </c>
      <c r="CO83" s="17"/>
      <c r="CP83" s="17"/>
      <c r="CQ83" s="23"/>
      <c r="CR83" s="18" t="str">
        <f t="shared" ref="CR83:CR145" si="425">IF(CP83&lt;=0," ",IF(CP83/CO83*100&gt;200,"СВ.200",CP83/CO83))</f>
        <v xml:space="preserve"> </v>
      </c>
      <c r="CS83" s="18" t="str">
        <f t="shared" ref="CS83:CS145" si="426">IF(CQ83=0," ",IF(CP83/CQ83*100&gt;200,"св.200",CP83/CQ83))</f>
        <v xml:space="preserve"> </v>
      </c>
      <c r="CT83" s="17"/>
      <c r="CU83" s="17"/>
      <c r="CV83" s="23">
        <v>53350</v>
      </c>
      <c r="CW83" s="18" t="str">
        <f t="shared" ref="CW83:CW145" si="427">IF(CU83&lt;=0," ",IF(CU83/CT83*100&gt;200,"СВ.200",CU83/CT83))</f>
        <v xml:space="preserve"> </v>
      </c>
      <c r="CX83" s="18">
        <f t="shared" ref="CX83:CX145" si="428">IF(CV83=0," ",IF(CU83/CV83*100&gt;200,"св.200",CU83/CV83))</f>
        <v>0</v>
      </c>
      <c r="CY83" s="17"/>
      <c r="CZ83" s="17"/>
      <c r="DA83" s="23"/>
      <c r="DB83" s="18" t="str">
        <f t="shared" ref="DB83:DB145" si="429">IF(CZ83&lt;=0," ",IF(CZ83/CY83*100&gt;200,"СВ.200",CZ83/CY83))</f>
        <v xml:space="preserve"> </v>
      </c>
      <c r="DC83" s="18" t="str">
        <f t="shared" ref="DC83:DC145" si="430">IF(DA83=0," ",IF(CZ83/DA83*100&gt;200,"св.200",CZ83/DA83))</f>
        <v xml:space="preserve"> </v>
      </c>
      <c r="DD83" s="17"/>
      <c r="DE83" s="17"/>
      <c r="DF83" s="23"/>
      <c r="DG83" s="18" t="str">
        <f t="shared" ref="DG83:DG145" si="431">IF(DE83&lt;=0," ",IF(DE83/DD83*100&gt;200,"СВ.200",DE83/DD83))</f>
        <v xml:space="preserve"> </v>
      </c>
      <c r="DH83" s="18" t="str">
        <f t="shared" ref="DH83:DH145" si="432">IF(DF83=0," ",IF(DE83/DF83*100&gt;200,"св.200",DE83/DF83))</f>
        <v xml:space="preserve"> </v>
      </c>
      <c r="DI83" s="17"/>
      <c r="DJ83" s="17"/>
      <c r="DK83" s="23"/>
      <c r="DL83" s="18" t="str">
        <f t="shared" ref="DL83:DL145" si="433">IF(DJ83&lt;=0," ",IF(DJ83/DI83*100&gt;200,"СВ.200",DJ83/DI83))</f>
        <v xml:space="preserve"> </v>
      </c>
      <c r="DM83" s="18" t="str">
        <f t="shared" ref="DM83:DM145" si="434">IF(DK83=0," ",IF(DJ83/DK83*100&gt;200,"св.200",DJ83/DK83))</f>
        <v xml:space="preserve"> </v>
      </c>
      <c r="DN83" s="17"/>
      <c r="DO83" s="23"/>
      <c r="DP83" s="18" t="str">
        <f t="shared" si="216"/>
        <v xml:space="preserve"> </v>
      </c>
      <c r="DQ83" s="17"/>
      <c r="DR83" s="17"/>
      <c r="DS83" s="23"/>
      <c r="DT83" s="18" t="str">
        <f t="shared" ref="DT83:DT145" si="435">IF(DR83&lt;=0," ",IF(DR83/DQ83*100&gt;200,"СВ.200",DR83/DQ83))</f>
        <v xml:space="preserve"> </v>
      </c>
      <c r="DU83" s="18" t="str">
        <f t="shared" ref="DU83:DU145" si="436">IF(DS83=0," ",IF(DR83/DS83*100&gt;200,"св.200",DR83/DS83))</f>
        <v xml:space="preserve"> </v>
      </c>
      <c r="DV83" s="17">
        <v>50000</v>
      </c>
      <c r="DW83" s="17"/>
      <c r="DX83" s="23"/>
      <c r="DY83" s="18" t="str">
        <f t="shared" ref="DY83:DY145" si="437">IF(DW83&lt;=0," ",IF(DW83/DV83*100&gt;200,"СВ.200",DW83/DV83))</f>
        <v xml:space="preserve"> </v>
      </c>
      <c r="DZ83" s="18" t="str">
        <f t="shared" ref="DZ83:DZ145" si="438">IF(DX83=0," ",IF(DW83/DX83*100&gt;200,"св.200",DW83/DX83))</f>
        <v xml:space="preserve"> </v>
      </c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</row>
    <row r="84" spans="1:149" s="12" customFormat="1" ht="15.75" x14ac:dyDescent="0.25">
      <c r="A84" s="11"/>
      <c r="B84" s="4" t="s">
        <v>133</v>
      </c>
      <c r="C84" s="34">
        <f>SUM(C85:C89)</f>
        <v>277399248.01999998</v>
      </c>
      <c r="D84" s="34">
        <f>SUM(D85:D89)</f>
        <v>40698535.720000006</v>
      </c>
      <c r="E84" s="34">
        <v>31954009.209999997</v>
      </c>
      <c r="F84" s="16">
        <f>IF(D84&lt;=0," ",IF(D84/C84*100&gt;200,"СВ.200",D84/C84))</f>
        <v>0.1467146577018324</v>
      </c>
      <c r="G84" s="16">
        <f t="shared" si="290"/>
        <v>1.2736597605806352</v>
      </c>
      <c r="H84" s="34">
        <f>SUM(H85:H89)</f>
        <v>202311845.97999999</v>
      </c>
      <c r="I84" s="34">
        <f>SUM(I85:I89)</f>
        <v>37091953.600000001</v>
      </c>
      <c r="J84" s="34">
        <v>29402450.900000002</v>
      </c>
      <c r="K84" s="16">
        <f t="shared" si="286"/>
        <v>0.18334049309038886</v>
      </c>
      <c r="L84" s="16">
        <f t="shared" si="287"/>
        <v>1.2615259090527042</v>
      </c>
      <c r="M84" s="34">
        <f>SUM(M85:M89)</f>
        <v>174389897.97999999</v>
      </c>
      <c r="N84" s="34">
        <f>SUM(N85:N89)</f>
        <v>31348181.809999999</v>
      </c>
      <c r="O84" s="34">
        <v>28874157.780000001</v>
      </c>
      <c r="P84" s="16">
        <f t="shared" si="393"/>
        <v>0.17975916135689915</v>
      </c>
      <c r="Q84" s="16">
        <f t="shared" si="394"/>
        <v>1.0856829850709502</v>
      </c>
      <c r="R84" s="34">
        <f>SUM(R85:R89)</f>
        <v>3944160</v>
      </c>
      <c r="S84" s="34">
        <f>SUM(S85:S89)</f>
        <v>1266031.4300000002</v>
      </c>
      <c r="T84" s="34">
        <v>1023683.79</v>
      </c>
      <c r="U84" s="16">
        <f t="shared" si="395"/>
        <v>0.32098886201371146</v>
      </c>
      <c r="V84" s="16">
        <f t="shared" si="396"/>
        <v>1.2367407224451608</v>
      </c>
      <c r="W84" s="34">
        <f>SUM(W85:W89)</f>
        <v>100000</v>
      </c>
      <c r="X84" s="34">
        <f>SUM(X85:X89)</f>
        <v>0</v>
      </c>
      <c r="Y84" s="16"/>
      <c r="Z84" s="16" t="str">
        <f t="shared" si="397"/>
        <v xml:space="preserve"> </v>
      </c>
      <c r="AA84" s="16" t="str">
        <f t="shared" si="398"/>
        <v xml:space="preserve"> </v>
      </c>
      <c r="AB84" s="34">
        <f>SUM(AB85:AB89)</f>
        <v>37500</v>
      </c>
      <c r="AC84" s="34">
        <f>SUM(AC85:AC89)</f>
        <v>18757.05</v>
      </c>
      <c r="AD84" s="34">
        <v>14281.41</v>
      </c>
      <c r="AE84" s="16">
        <f t="shared" si="399"/>
        <v>0.50018799999999997</v>
      </c>
      <c r="AF84" s="16">
        <f t="shared" si="400"/>
        <v>1.3133892241732434</v>
      </c>
      <c r="AG84" s="34">
        <f>SUM(AG85:AG89)</f>
        <v>5874000</v>
      </c>
      <c r="AH84" s="34">
        <f>SUM(AH85:AH89)</f>
        <v>315922.2</v>
      </c>
      <c r="AI84" s="34">
        <v>232100.03</v>
      </c>
      <c r="AJ84" s="16">
        <f t="shared" si="401"/>
        <v>5.378314606741573E-2</v>
      </c>
      <c r="AK84" s="16">
        <f t="shared" si="402"/>
        <v>1.3611467434967588</v>
      </c>
      <c r="AL84" s="34">
        <f>SUM(AL85:AL89)</f>
        <v>17956288</v>
      </c>
      <c r="AM84" s="34">
        <f>SUM(AM85:AM89)</f>
        <v>4142161.11</v>
      </c>
      <c r="AN84" s="34">
        <v>-742472.11</v>
      </c>
      <c r="AO84" s="16">
        <f t="shared" si="403"/>
        <v>0.23068025585243454</v>
      </c>
      <c r="AP84" s="16">
        <f t="shared" si="404"/>
        <v>-5.5788777170364012</v>
      </c>
      <c r="AQ84" s="34">
        <f>SUM(AQ85:AQ89)</f>
        <v>10000</v>
      </c>
      <c r="AR84" s="34">
        <f>SUM(AR85:AR89)</f>
        <v>900</v>
      </c>
      <c r="AS84" s="34">
        <v>700</v>
      </c>
      <c r="AT84" s="16">
        <f t="shared" si="405"/>
        <v>0.09</v>
      </c>
      <c r="AU84" s="16">
        <f t="shared" si="406"/>
        <v>1.2857142857142858</v>
      </c>
      <c r="AV84" s="34">
        <f>SUM(AV85:AV89)</f>
        <v>75087402.040000021</v>
      </c>
      <c r="AW84" s="34">
        <f>SUM(AW85:AW89)</f>
        <v>3606582.1199999992</v>
      </c>
      <c r="AX84" s="34">
        <v>2551558.31</v>
      </c>
      <c r="AY84" s="16">
        <f t="shared" si="407"/>
        <v>4.8031787250792442E-2</v>
      </c>
      <c r="AZ84" s="16">
        <f t="shared" si="408"/>
        <v>1.4134821476997714</v>
      </c>
      <c r="BA84" s="34">
        <f>SUM(BA85:BA89)</f>
        <v>2500000</v>
      </c>
      <c r="BB84" s="34">
        <f>SUM(BB85:BB89)</f>
        <v>870986.98</v>
      </c>
      <c r="BC84" s="34">
        <v>775252.9</v>
      </c>
      <c r="BD84" s="16">
        <f t="shared" si="409"/>
        <v>0.34839479200000001</v>
      </c>
      <c r="BE84" s="16">
        <f t="shared" si="410"/>
        <v>1.1234875483858235</v>
      </c>
      <c r="BF84" s="34">
        <f>SUM(BF85:BF89)</f>
        <v>1194772</v>
      </c>
      <c r="BG84" s="34">
        <f>SUM(BG85:BG89)</f>
        <v>143319.93999999997</v>
      </c>
      <c r="BH84" s="34">
        <v>156941.04</v>
      </c>
      <c r="BI84" s="16">
        <f t="shared" si="411"/>
        <v>0.11995589116584585</v>
      </c>
      <c r="BJ84" s="16">
        <f t="shared" si="412"/>
        <v>0.91320880758786849</v>
      </c>
      <c r="BK84" s="34">
        <f>SUM(BK85:BK89)</f>
        <v>1684716</v>
      </c>
      <c r="BL84" s="34">
        <f>SUM(BL85:BL89)</f>
        <v>495170.66000000003</v>
      </c>
      <c r="BM84" s="34">
        <v>366917.67</v>
      </c>
      <c r="BN84" s="16">
        <f t="shared" si="413"/>
        <v>0.29391936682503167</v>
      </c>
      <c r="BO84" s="16">
        <f t="shared" si="414"/>
        <v>1.3495416015260318</v>
      </c>
      <c r="BP84" s="34">
        <f>SUM(BP85:BP89)</f>
        <v>0</v>
      </c>
      <c r="BQ84" s="34">
        <f>SUM(BQ85:BQ89)</f>
        <v>0</v>
      </c>
      <c r="BR84" s="34">
        <v>0</v>
      </c>
      <c r="BS84" s="16" t="str">
        <f t="shared" si="415"/>
        <v xml:space="preserve"> </v>
      </c>
      <c r="BT84" s="16" t="str">
        <f t="shared" si="416"/>
        <v xml:space="preserve"> </v>
      </c>
      <c r="BU84" s="34">
        <f>SUM(BU85:BU89)</f>
        <v>1440000</v>
      </c>
      <c r="BV84" s="34">
        <f>SUM(BV85:BV89)</f>
        <v>415597.95</v>
      </c>
      <c r="BW84" s="34">
        <v>448311.36</v>
      </c>
      <c r="BX84" s="16">
        <f t="shared" si="417"/>
        <v>0.28860968749999999</v>
      </c>
      <c r="BY84" s="16">
        <f t="shared" si="418"/>
        <v>0.92702970988734268</v>
      </c>
      <c r="BZ84" s="34">
        <f>SUM(BZ85:BZ89)</f>
        <v>2503709.7400000002</v>
      </c>
      <c r="CA84" s="34">
        <f>SUM(CA85:CA89)</f>
        <v>1503102.99</v>
      </c>
      <c r="CB84" s="34">
        <v>679596.11</v>
      </c>
      <c r="CC84" s="16">
        <f t="shared" si="419"/>
        <v>0.60035033853405062</v>
      </c>
      <c r="CD84" s="16" t="str">
        <f t="shared" si="420"/>
        <v>св.200</v>
      </c>
      <c r="CE84" s="34">
        <f>SUM(CE85:CE89)</f>
        <v>64374758.219999999</v>
      </c>
      <c r="CF84" s="34">
        <f>SUM(CF85:CF89)</f>
        <v>78630.149999999994</v>
      </c>
      <c r="CG84" s="34">
        <v>78702.17</v>
      </c>
      <c r="CH84" s="16">
        <f t="shared" si="421"/>
        <v>1.2214438108067507E-3</v>
      </c>
      <c r="CI84" s="16">
        <f t="shared" si="422"/>
        <v>0.99908490452042165</v>
      </c>
      <c r="CJ84" s="34">
        <f>SUM(CJ85:CJ89)</f>
        <v>800000</v>
      </c>
      <c r="CK84" s="34">
        <f>SUM(CK85:CK89)</f>
        <v>99265.65</v>
      </c>
      <c r="CL84" s="19">
        <v>30021.06</v>
      </c>
      <c r="CM84" s="16">
        <f t="shared" si="423"/>
        <v>0.12408206249999999</v>
      </c>
      <c r="CN84" s="16" t="str">
        <f t="shared" si="424"/>
        <v>св.200</v>
      </c>
      <c r="CO84" s="34">
        <f>SUM(CO85:CO89)</f>
        <v>800000</v>
      </c>
      <c r="CP84" s="34">
        <f>SUM(CP85:CP89)</f>
        <v>99265.65</v>
      </c>
      <c r="CQ84" s="34">
        <v>30021.06</v>
      </c>
      <c r="CR84" s="16">
        <f t="shared" si="425"/>
        <v>0.12408206249999999</v>
      </c>
      <c r="CS84" s="16" t="str">
        <f t="shared" si="426"/>
        <v>св.200</v>
      </c>
      <c r="CT84" s="34">
        <f>SUM(CT85:CT89)</f>
        <v>0</v>
      </c>
      <c r="CU84" s="34">
        <f>SUM(CU85:CU89)</f>
        <v>0</v>
      </c>
      <c r="CV84" s="34">
        <v>0</v>
      </c>
      <c r="CW84" s="16" t="str">
        <f t="shared" si="427"/>
        <v xml:space="preserve"> </v>
      </c>
      <c r="CX84" s="16" t="str">
        <f t="shared" si="428"/>
        <v xml:space="preserve"> </v>
      </c>
      <c r="CY84" s="34">
        <f>SUM(CY85:CY89)</f>
        <v>0</v>
      </c>
      <c r="CZ84" s="34">
        <f>SUM(CZ85:CZ89)</f>
        <v>0</v>
      </c>
      <c r="DA84" s="34">
        <v>0</v>
      </c>
      <c r="DB84" s="16" t="str">
        <f t="shared" si="429"/>
        <v xml:space="preserve"> </v>
      </c>
      <c r="DC84" s="16" t="str">
        <f t="shared" si="430"/>
        <v xml:space="preserve"> </v>
      </c>
      <c r="DD84" s="34">
        <f>SUM(DD85:DD89)</f>
        <v>0</v>
      </c>
      <c r="DE84" s="34">
        <f>SUM(DE85:DE89)</f>
        <v>0</v>
      </c>
      <c r="DF84" s="34">
        <v>0</v>
      </c>
      <c r="DG84" s="16" t="str">
        <f t="shared" si="431"/>
        <v xml:space="preserve"> </v>
      </c>
      <c r="DH84" s="16" t="str">
        <f t="shared" si="432"/>
        <v xml:space="preserve"> </v>
      </c>
      <c r="DI84" s="34">
        <f>SUM(DI85:DI89)</f>
        <v>502326.08</v>
      </c>
      <c r="DJ84" s="34">
        <f>SUM(DJ85:DJ89)</f>
        <v>0</v>
      </c>
      <c r="DK84" s="34">
        <v>14616</v>
      </c>
      <c r="DL84" s="16" t="str">
        <f t="shared" si="433"/>
        <v xml:space="preserve"> </v>
      </c>
      <c r="DM84" s="16">
        <f t="shared" si="434"/>
        <v>0</v>
      </c>
      <c r="DN84" s="34">
        <f>SUM(DN85:DN89)</f>
        <v>107.8</v>
      </c>
      <c r="DO84" s="34">
        <v>0</v>
      </c>
      <c r="DP84" s="16"/>
      <c r="DQ84" s="34">
        <f>SUM(DQ85:DQ89)</f>
        <v>4800</v>
      </c>
      <c r="DR84" s="34">
        <f>SUM(DR85:DR89)</f>
        <v>400</v>
      </c>
      <c r="DS84" s="34">
        <v>1200</v>
      </c>
      <c r="DT84" s="16">
        <f t="shared" si="435"/>
        <v>8.3333333333333329E-2</v>
      </c>
      <c r="DU84" s="16">
        <f t="shared" si="436"/>
        <v>0.33333333333333331</v>
      </c>
      <c r="DV84" s="34">
        <f>SUM(DV85:DV89)</f>
        <v>82320</v>
      </c>
      <c r="DW84" s="34">
        <f>SUM(DW85:DW89)</f>
        <v>0</v>
      </c>
      <c r="DX84" s="34">
        <v>0</v>
      </c>
      <c r="DY84" s="16" t="str">
        <f t="shared" si="437"/>
        <v xml:space="preserve"> </v>
      </c>
      <c r="DZ84" s="16" t="str">
        <f t="shared" si="438"/>
        <v xml:space="preserve"> </v>
      </c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</row>
    <row r="85" spans="1:149" s="10" customFormat="1" ht="15.75" customHeight="1" outlineLevel="1" x14ac:dyDescent="0.25">
      <c r="A85" s="9">
        <v>67</v>
      </c>
      <c r="B85" s="37" t="s">
        <v>37</v>
      </c>
      <c r="C85" s="35">
        <f t="shared" ref="C85" si="439">H85+AV85</f>
        <v>137240180.34999999</v>
      </c>
      <c r="D85" s="17">
        <f t="shared" ref="D85" si="440">I85+AW85</f>
        <v>14852661.41</v>
      </c>
      <c r="E85" s="17">
        <v>8173948</v>
      </c>
      <c r="F85" s="18">
        <f>IF(D85&lt;=0," ",IF(D85/C85*100&gt;200,"СВ.200",D85/C85))</f>
        <v>0.10822385523045548</v>
      </c>
      <c r="G85" s="18">
        <f t="shared" si="290"/>
        <v>1.8170731462935659</v>
      </c>
      <c r="H85" s="17">
        <f t="shared" ref="H85" si="441">M85+R85+W85+AB85+AG85+AL85+AQ85</f>
        <v>69983095.979999989</v>
      </c>
      <c r="I85" s="17">
        <f t="shared" ref="I85" si="442">N85+S85+X85+AC85+AH85+AM85+AR85</f>
        <v>14164408.280000001</v>
      </c>
      <c r="J85" s="17">
        <v>7644386.540000001</v>
      </c>
      <c r="K85" s="18">
        <f t="shared" si="286"/>
        <v>0.20239756589288296</v>
      </c>
      <c r="L85" s="18">
        <f t="shared" si="287"/>
        <v>1.8529162812324245</v>
      </c>
      <c r="M85" s="17">
        <v>54525147.979999997</v>
      </c>
      <c r="N85" s="17">
        <v>9936669.3100000005</v>
      </c>
      <c r="O85" s="17">
        <v>8643108.4700000007</v>
      </c>
      <c r="P85" s="18">
        <f t="shared" si="393"/>
        <v>0.18224011631559081</v>
      </c>
      <c r="Q85" s="18">
        <f t="shared" si="394"/>
        <v>1.1496638442627343</v>
      </c>
      <c r="R85" s="17">
        <v>1157660</v>
      </c>
      <c r="S85" s="17">
        <v>563772.62</v>
      </c>
      <c r="T85" s="17">
        <v>360463.84</v>
      </c>
      <c r="U85" s="18">
        <f t="shared" si="395"/>
        <v>0.4869932622704421</v>
      </c>
      <c r="V85" s="18">
        <f t="shared" si="396"/>
        <v>1.5640199028007913</v>
      </c>
      <c r="W85" s="17">
        <v>100000</v>
      </c>
      <c r="X85" s="17"/>
      <c r="Y85" s="64"/>
      <c r="Z85" s="18" t="str">
        <f t="shared" si="397"/>
        <v xml:space="preserve"> </v>
      </c>
      <c r="AA85" s="18" t="str">
        <f t="shared" si="398"/>
        <v xml:space="preserve"> </v>
      </c>
      <c r="AB85" s="17">
        <v>15000</v>
      </c>
      <c r="AC85" s="17"/>
      <c r="AD85" s="17">
        <v>1165.71</v>
      </c>
      <c r="AE85" s="18" t="str">
        <f t="shared" si="399"/>
        <v xml:space="preserve"> </v>
      </c>
      <c r="AF85" s="18">
        <f t="shared" si="400"/>
        <v>0</v>
      </c>
      <c r="AG85" s="17">
        <v>1400000</v>
      </c>
      <c r="AH85" s="17">
        <v>124226.55</v>
      </c>
      <c r="AI85" s="17">
        <v>138476.41</v>
      </c>
      <c r="AJ85" s="18">
        <f t="shared" si="401"/>
        <v>8.873325E-2</v>
      </c>
      <c r="AK85" s="18">
        <f t="shared" si="402"/>
        <v>0.897095396970502</v>
      </c>
      <c r="AL85" s="17">
        <v>12785288</v>
      </c>
      <c r="AM85" s="17">
        <v>3539739.8</v>
      </c>
      <c r="AN85" s="17">
        <v>-1498827.89</v>
      </c>
      <c r="AO85" s="18">
        <f t="shared" si="403"/>
        <v>0.27686038828378368</v>
      </c>
      <c r="AP85" s="18">
        <f t="shared" si="404"/>
        <v>-2.361671959547003</v>
      </c>
      <c r="AQ85" s="17"/>
      <c r="AR85" s="17"/>
      <c r="AS85" s="17"/>
      <c r="AT85" s="18" t="str">
        <f t="shared" si="405"/>
        <v xml:space="preserve"> </v>
      </c>
      <c r="AU85" s="18" t="str">
        <f t="shared" si="406"/>
        <v xml:space="preserve"> </v>
      </c>
      <c r="AV85" s="17">
        <f t="shared" ref="AV85" si="443">BA85+BF85+BK85+BP85+BU85+BZ85+CE85+CJ85+CY85+DD85+DI85+DQ85+DV85</f>
        <v>67257084.370000005</v>
      </c>
      <c r="AW85" s="17">
        <f t="shared" ref="AW85" si="444">BB85+BG85+BL85+BQ85+BV85+CA85+CF85+CK85+CZ85+DE85+DJ85+DN85+DR85+DW85</f>
        <v>688253.12999999989</v>
      </c>
      <c r="AX85" s="17">
        <v>529561.46</v>
      </c>
      <c r="AY85" s="18">
        <f t="shared" si="407"/>
        <v>1.0233169285390475E-2</v>
      </c>
      <c r="AZ85" s="18">
        <f t="shared" si="408"/>
        <v>1.2996661992736405</v>
      </c>
      <c r="BA85" s="17">
        <v>1100000</v>
      </c>
      <c r="BB85" s="17">
        <v>286666.46999999997</v>
      </c>
      <c r="BC85" s="17">
        <v>392478.48</v>
      </c>
      <c r="BD85" s="18">
        <f t="shared" si="409"/>
        <v>0.26060588181818178</v>
      </c>
      <c r="BE85" s="18">
        <f t="shared" si="410"/>
        <v>0.73040047953712006</v>
      </c>
      <c r="BF85" s="17">
        <v>300000</v>
      </c>
      <c r="BG85" s="17">
        <v>59750</v>
      </c>
      <c r="BH85" s="17">
        <v>59750</v>
      </c>
      <c r="BI85" s="18">
        <f t="shared" si="411"/>
        <v>0.19916666666666666</v>
      </c>
      <c r="BJ85" s="18">
        <f t="shared" si="412"/>
        <v>1</v>
      </c>
      <c r="BK85" s="17">
        <v>190000</v>
      </c>
      <c r="BL85" s="17">
        <v>137206.71</v>
      </c>
      <c r="BM85" s="17">
        <v>49612.98</v>
      </c>
      <c r="BN85" s="18">
        <f t="shared" si="413"/>
        <v>0.72214057894736838</v>
      </c>
      <c r="BO85" s="18" t="str">
        <f t="shared" si="414"/>
        <v>св.200</v>
      </c>
      <c r="BP85" s="17"/>
      <c r="BQ85" s="17"/>
      <c r="BR85" s="17"/>
      <c r="BS85" s="18" t="str">
        <f t="shared" si="415"/>
        <v xml:space="preserve"> </v>
      </c>
      <c r="BT85" s="18" t="str">
        <f t="shared" si="416"/>
        <v xml:space="preserve"> </v>
      </c>
      <c r="BU85" s="17"/>
      <c r="BV85" s="17"/>
      <c r="BW85" s="17"/>
      <c r="BX85" s="18" t="str">
        <f t="shared" si="417"/>
        <v xml:space="preserve"> </v>
      </c>
      <c r="BY85" s="18" t="str">
        <f t="shared" si="418"/>
        <v xml:space="preserve"> </v>
      </c>
      <c r="BZ85" s="17">
        <v>505000</v>
      </c>
      <c r="CA85" s="17">
        <v>203500</v>
      </c>
      <c r="CB85" s="17">
        <v>27720</v>
      </c>
      <c r="CC85" s="18">
        <f t="shared" si="419"/>
        <v>0.402970297029703</v>
      </c>
      <c r="CD85" s="18" t="str">
        <f t="shared" si="420"/>
        <v>св.200</v>
      </c>
      <c r="CE85" s="17">
        <v>64059758.289999999</v>
      </c>
      <c r="CF85" s="17"/>
      <c r="CG85" s="17"/>
      <c r="CH85" s="18" t="str">
        <f t="shared" si="421"/>
        <v xml:space="preserve"> </v>
      </c>
      <c r="CI85" s="18" t="str">
        <f t="shared" si="422"/>
        <v xml:space="preserve"> </v>
      </c>
      <c r="CJ85" s="17">
        <f t="shared" ref="CJ85" si="445">CO85+CT85</f>
        <v>600000</v>
      </c>
      <c r="CK85" s="17">
        <f t="shared" ref="CK85" si="446">CP85+CU85</f>
        <v>1129.95</v>
      </c>
      <c r="CL85" s="17"/>
      <c r="CM85" s="18">
        <f t="shared" si="423"/>
        <v>1.8832500000000002E-3</v>
      </c>
      <c r="CN85" s="18" t="str">
        <f t="shared" si="424"/>
        <v xml:space="preserve"> </v>
      </c>
      <c r="CO85" s="17">
        <v>600000</v>
      </c>
      <c r="CP85" s="17">
        <v>1129.95</v>
      </c>
      <c r="CQ85" s="17"/>
      <c r="CR85" s="18">
        <f t="shared" si="425"/>
        <v>1.8832500000000002E-3</v>
      </c>
      <c r="CS85" s="18" t="str">
        <f t="shared" si="426"/>
        <v xml:space="preserve"> </v>
      </c>
      <c r="CT85" s="17"/>
      <c r="CU85" s="17"/>
      <c r="CV85" s="17"/>
      <c r="CW85" s="18" t="str">
        <f t="shared" si="427"/>
        <v xml:space="preserve"> </v>
      </c>
      <c r="CX85" s="18" t="str">
        <f t="shared" si="428"/>
        <v xml:space="preserve"> </v>
      </c>
      <c r="CY85" s="17"/>
      <c r="CZ85" s="17"/>
      <c r="DA85" s="17"/>
      <c r="DB85" s="18" t="str">
        <f t="shared" si="429"/>
        <v xml:space="preserve"> </v>
      </c>
      <c r="DC85" s="18" t="str">
        <f t="shared" si="430"/>
        <v xml:space="preserve"> </v>
      </c>
      <c r="DD85" s="17"/>
      <c r="DE85" s="17"/>
      <c r="DF85" s="17"/>
      <c r="DG85" s="18" t="str">
        <f t="shared" si="431"/>
        <v xml:space="preserve"> </v>
      </c>
      <c r="DH85" s="18" t="str">
        <f t="shared" si="432"/>
        <v xml:space="preserve"> </v>
      </c>
      <c r="DI85" s="17">
        <v>502326.08</v>
      </c>
      <c r="DJ85" s="17"/>
      <c r="DK85" s="17"/>
      <c r="DL85" s="18" t="str">
        <f t="shared" si="433"/>
        <v xml:space="preserve"> </v>
      </c>
      <c r="DM85" s="18" t="str">
        <f t="shared" si="434"/>
        <v xml:space="preserve"> </v>
      </c>
      <c r="DN85" s="17"/>
      <c r="DO85" s="17"/>
      <c r="DP85" s="18" t="str">
        <f t="shared" si="216"/>
        <v xml:space="preserve"> </v>
      </c>
      <c r="DQ85" s="17"/>
      <c r="DR85" s="17"/>
      <c r="DS85" s="17"/>
      <c r="DT85" s="18" t="str">
        <f t="shared" si="435"/>
        <v xml:space="preserve"> </v>
      </c>
      <c r="DU85" s="18" t="str">
        <f t="shared" si="436"/>
        <v xml:space="preserve"> </v>
      </c>
      <c r="DV85" s="17"/>
      <c r="DW85" s="17"/>
      <c r="DX85" s="17"/>
      <c r="DY85" s="18" t="str">
        <f t="shared" si="437"/>
        <v xml:space="preserve"> </v>
      </c>
      <c r="DZ85" s="18" t="str">
        <f t="shared" si="438"/>
        <v xml:space="preserve"> </v>
      </c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</row>
    <row r="86" spans="1:149" s="10" customFormat="1" ht="15.75" customHeight="1" outlineLevel="1" x14ac:dyDescent="0.25">
      <c r="A86" s="9">
        <f>A85+1</f>
        <v>68</v>
      </c>
      <c r="B86" s="37" t="s">
        <v>74</v>
      </c>
      <c r="C86" s="35">
        <f t="shared" ref="C86:C89" si="447">H86+AV86</f>
        <v>135657749.93000001</v>
      </c>
      <c r="D86" s="35">
        <f t="shared" ref="D86:D89" si="448">I86+AW86</f>
        <v>25375164.630000003</v>
      </c>
      <c r="E86" s="17">
        <v>23059903.219999999</v>
      </c>
      <c r="F86" s="18">
        <f>IF(D86&lt;=0," ",IF(D86/C86*100&gt;200,"СВ.200",D86/C86))</f>
        <v>0.18705281963687073</v>
      </c>
      <c r="G86" s="18">
        <f t="shared" si="290"/>
        <v>1.1004020436647783</v>
      </c>
      <c r="H86" s="17">
        <f t="shared" ref="H86:H89" si="449">M86+R86+W86+AB86+AG86+AL86+AQ86</f>
        <v>129352750</v>
      </c>
      <c r="I86" s="17">
        <f t="shared" ref="I86:I89" si="450">N86+S86+X86+AC86+AH86+AM86+AR86</f>
        <v>22666399.670000002</v>
      </c>
      <c r="J86" s="17">
        <v>21238925.949999999</v>
      </c>
      <c r="K86" s="18">
        <f t="shared" si="286"/>
        <v>0.17522936056635829</v>
      </c>
      <c r="L86" s="18">
        <f t="shared" si="287"/>
        <v>1.0672102592833796</v>
      </c>
      <c r="M86" s="17">
        <v>119369250</v>
      </c>
      <c r="N86" s="17">
        <v>21294853.010000002</v>
      </c>
      <c r="O86" s="17">
        <v>20138937.489999998</v>
      </c>
      <c r="P86" s="18">
        <f t="shared" si="393"/>
        <v>0.17839479606347533</v>
      </c>
      <c r="Q86" s="18">
        <f t="shared" si="394"/>
        <v>1.0573970459252864</v>
      </c>
      <c r="R86" s="17">
        <v>2786500</v>
      </c>
      <c r="S86" s="17">
        <v>702258.81</v>
      </c>
      <c r="T86" s="17">
        <v>663219.94999999995</v>
      </c>
      <c r="U86" s="18">
        <f t="shared" si="395"/>
        <v>0.25202182307554283</v>
      </c>
      <c r="V86" s="18">
        <f t="shared" si="396"/>
        <v>1.058862614129747</v>
      </c>
      <c r="W86" s="17"/>
      <c r="X86" s="17"/>
      <c r="Y86" s="64"/>
      <c r="Z86" s="18" t="str">
        <f t="shared" si="397"/>
        <v xml:space="preserve"> </v>
      </c>
      <c r="AA86" s="18" t="str">
        <f t="shared" si="398"/>
        <v xml:space="preserve"> </v>
      </c>
      <c r="AB86" s="17"/>
      <c r="AC86" s="17"/>
      <c r="AD86" s="17">
        <v>79.5</v>
      </c>
      <c r="AE86" s="18" t="str">
        <f t="shared" si="399"/>
        <v xml:space="preserve"> </v>
      </c>
      <c r="AF86" s="18">
        <f t="shared" si="400"/>
        <v>0</v>
      </c>
      <c r="AG86" s="17">
        <v>3544000</v>
      </c>
      <c r="AH86" s="17">
        <v>171726.28</v>
      </c>
      <c r="AI86" s="17">
        <v>39400.35</v>
      </c>
      <c r="AJ86" s="18">
        <f t="shared" si="401"/>
        <v>4.8455496613995487E-2</v>
      </c>
      <c r="AK86" s="18" t="str">
        <f t="shared" si="402"/>
        <v>св.200</v>
      </c>
      <c r="AL86" s="17">
        <v>3653000</v>
      </c>
      <c r="AM86" s="17">
        <v>497561.57</v>
      </c>
      <c r="AN86" s="17">
        <v>397288.66</v>
      </c>
      <c r="AO86" s="18">
        <f t="shared" si="403"/>
        <v>0.13620628798248016</v>
      </c>
      <c r="AP86" s="18">
        <f t="shared" si="404"/>
        <v>1.2523930836586175</v>
      </c>
      <c r="AQ86" s="17"/>
      <c r="AR86" s="17"/>
      <c r="AS86" s="17"/>
      <c r="AT86" s="18" t="str">
        <f t="shared" si="405"/>
        <v xml:space="preserve"> </v>
      </c>
      <c r="AU86" s="18" t="str">
        <f t="shared" si="406"/>
        <v xml:space="preserve"> </v>
      </c>
      <c r="AV86" s="17">
        <f>BA86+BF86+BK86+BP86+BU86+BZ86+CE86+CJ86+CY86+DD86+DI86+DQ86+DV86</f>
        <v>6304999.9299999997</v>
      </c>
      <c r="AW86" s="17">
        <f>BB86+BG86+BL86+BQ86+BV86+CA86+CF86+CK86+CZ86+DE86+DJ86+DN86+DR86+DW86</f>
        <v>2708764.9599999995</v>
      </c>
      <c r="AX86" s="17">
        <v>1820977.27</v>
      </c>
      <c r="AY86" s="18">
        <f t="shared" si="407"/>
        <v>0.42962172721229508</v>
      </c>
      <c r="AZ86" s="18">
        <f t="shared" si="408"/>
        <v>1.4875336472486553</v>
      </c>
      <c r="BA86" s="17">
        <v>1400000</v>
      </c>
      <c r="BB86" s="17">
        <v>584320.51</v>
      </c>
      <c r="BC86" s="17">
        <v>382774.42</v>
      </c>
      <c r="BD86" s="18">
        <f t="shared" si="409"/>
        <v>0.41737179285714288</v>
      </c>
      <c r="BE86" s="18">
        <f t="shared" si="410"/>
        <v>1.526540122508709</v>
      </c>
      <c r="BF86" s="17">
        <v>308000</v>
      </c>
      <c r="BG86" s="17">
        <v>78614.23</v>
      </c>
      <c r="BH86" s="17">
        <v>86676.84</v>
      </c>
      <c r="BI86" s="18">
        <f t="shared" si="411"/>
        <v>0.25524100649350651</v>
      </c>
      <c r="BJ86" s="18">
        <f t="shared" si="412"/>
        <v>0.90698080363797295</v>
      </c>
      <c r="BK86" s="17">
        <v>1454000</v>
      </c>
      <c r="BL86" s="17">
        <v>351528.95</v>
      </c>
      <c r="BM86" s="17">
        <v>317304.69</v>
      </c>
      <c r="BN86" s="18">
        <f t="shared" si="413"/>
        <v>0.24176681568088035</v>
      </c>
      <c r="BO86" s="18">
        <f t="shared" si="414"/>
        <v>1.1078592944844277</v>
      </c>
      <c r="BP86" s="17"/>
      <c r="BQ86" s="17"/>
      <c r="BR86" s="17"/>
      <c r="BS86" s="18" t="str">
        <f t="shared" si="415"/>
        <v xml:space="preserve"> </v>
      </c>
      <c r="BT86" s="18" t="str">
        <f t="shared" si="416"/>
        <v xml:space="preserve"> </v>
      </c>
      <c r="BU86" s="17">
        <v>1440000</v>
      </c>
      <c r="BV86" s="17">
        <v>415597.95</v>
      </c>
      <c r="BW86" s="17">
        <v>448311.36</v>
      </c>
      <c r="BX86" s="18">
        <f t="shared" si="417"/>
        <v>0.28860968749999999</v>
      </c>
      <c r="BY86" s="18">
        <f t="shared" si="418"/>
        <v>0.92702970988734268</v>
      </c>
      <c r="BZ86" s="17">
        <v>1188000</v>
      </c>
      <c r="CA86" s="17">
        <v>1101929.67</v>
      </c>
      <c r="CB86" s="17">
        <v>462570.73</v>
      </c>
      <c r="CC86" s="18">
        <f t="shared" si="419"/>
        <v>0.92755022727272718</v>
      </c>
      <c r="CD86" s="18" t="str">
        <f t="shared" si="420"/>
        <v>св.200</v>
      </c>
      <c r="CE86" s="17">
        <v>314999.93</v>
      </c>
      <c r="CF86" s="17">
        <v>78630.149999999994</v>
      </c>
      <c r="CG86" s="17">
        <v>78702.17</v>
      </c>
      <c r="CH86" s="18">
        <f t="shared" si="421"/>
        <v>0.2496195792805414</v>
      </c>
      <c r="CI86" s="18">
        <f t="shared" si="422"/>
        <v>0.99908490452042165</v>
      </c>
      <c r="CJ86" s="17">
        <f t="shared" ref="CJ86:CJ89" si="451">CO86+CT86</f>
        <v>200000</v>
      </c>
      <c r="CK86" s="17">
        <f t="shared" ref="CK86:CK89" si="452">CP86+CU86</f>
        <v>98135.7</v>
      </c>
      <c r="CL86" s="17">
        <v>30021.06</v>
      </c>
      <c r="CM86" s="18">
        <f t="shared" si="423"/>
        <v>0.49067849999999996</v>
      </c>
      <c r="CN86" s="18" t="str">
        <f t="shared" si="424"/>
        <v>св.200</v>
      </c>
      <c r="CO86" s="17">
        <v>200000</v>
      </c>
      <c r="CP86" s="17">
        <v>98135.7</v>
      </c>
      <c r="CQ86" s="17">
        <v>30021.06</v>
      </c>
      <c r="CR86" s="18">
        <f t="shared" si="425"/>
        <v>0.49067849999999996</v>
      </c>
      <c r="CS86" s="18" t="str">
        <f t="shared" si="426"/>
        <v>св.200</v>
      </c>
      <c r="CT86" s="17"/>
      <c r="CU86" s="17"/>
      <c r="CV86" s="17"/>
      <c r="CW86" s="18" t="str">
        <f t="shared" si="427"/>
        <v xml:space="preserve"> </v>
      </c>
      <c r="CX86" s="18" t="str">
        <f t="shared" si="428"/>
        <v xml:space="preserve"> </v>
      </c>
      <c r="CY86" s="17"/>
      <c r="CZ86" s="17"/>
      <c r="DA86" s="17"/>
      <c r="DB86" s="18" t="str">
        <f t="shared" si="429"/>
        <v xml:space="preserve"> </v>
      </c>
      <c r="DC86" s="18" t="str">
        <f t="shared" si="430"/>
        <v xml:space="preserve"> </v>
      </c>
      <c r="DD86" s="17"/>
      <c r="DE86" s="17"/>
      <c r="DF86" s="17"/>
      <c r="DG86" s="18" t="str">
        <f t="shared" si="431"/>
        <v xml:space="preserve"> </v>
      </c>
      <c r="DH86" s="18" t="str">
        <f t="shared" si="432"/>
        <v xml:space="preserve"> </v>
      </c>
      <c r="DI86" s="17"/>
      <c r="DJ86" s="17"/>
      <c r="DK86" s="17">
        <v>14616</v>
      </c>
      <c r="DL86" s="18" t="str">
        <f t="shared" si="433"/>
        <v xml:space="preserve"> </v>
      </c>
      <c r="DM86" s="18">
        <f t="shared" si="434"/>
        <v>0</v>
      </c>
      <c r="DN86" s="17">
        <v>7.8</v>
      </c>
      <c r="DO86" s="17"/>
      <c r="DP86" s="18"/>
      <c r="DQ86" s="17"/>
      <c r="DR86" s="17"/>
      <c r="DS86" s="17"/>
      <c r="DT86" s="18" t="str">
        <f t="shared" si="435"/>
        <v xml:space="preserve"> </v>
      </c>
      <c r="DU86" s="18" t="str">
        <f t="shared" si="436"/>
        <v xml:space="preserve"> </v>
      </c>
      <c r="DV86" s="17"/>
      <c r="DW86" s="17"/>
      <c r="DX86" s="17"/>
      <c r="DY86" s="18" t="str">
        <f t="shared" si="437"/>
        <v xml:space="preserve"> </v>
      </c>
      <c r="DZ86" s="18" t="str">
        <f t="shared" si="438"/>
        <v xml:space="preserve"> </v>
      </c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</row>
    <row r="87" spans="1:149" s="10" customFormat="1" ht="15.75" customHeight="1" outlineLevel="1" x14ac:dyDescent="0.25">
      <c r="A87" s="9">
        <f t="shared" ref="A87:A89" si="453">A86+1</f>
        <v>69</v>
      </c>
      <c r="B87" s="37" t="s">
        <v>95</v>
      </c>
      <c r="C87" s="35">
        <f t="shared" si="447"/>
        <v>2429393.23</v>
      </c>
      <c r="D87" s="35">
        <f t="shared" si="448"/>
        <v>263951.08</v>
      </c>
      <c r="E87" s="35">
        <v>321127.34999999998</v>
      </c>
      <c r="F87" s="18">
        <f>IF(D87&lt;=0," ",IF(D87/C87*100&gt;200,"СВ.200",D87/C87))</f>
        <v>0.10864897322530204</v>
      </c>
      <c r="G87" s="18">
        <f t="shared" si="290"/>
        <v>0.82195141584794951</v>
      </c>
      <c r="H87" s="17">
        <f t="shared" si="449"/>
        <v>2072200</v>
      </c>
      <c r="I87" s="17">
        <f t="shared" si="450"/>
        <v>196981.87</v>
      </c>
      <c r="J87" s="17">
        <v>236107.44</v>
      </c>
      <c r="K87" s="18">
        <f t="shared" si="286"/>
        <v>9.5059294469645783E-2</v>
      </c>
      <c r="L87" s="18">
        <f t="shared" si="287"/>
        <v>0.83428912701776781</v>
      </c>
      <c r="M87" s="17">
        <v>364700</v>
      </c>
      <c r="N87" s="17">
        <v>90939.4</v>
      </c>
      <c r="O87" s="17">
        <v>67411.39</v>
      </c>
      <c r="P87" s="18">
        <f t="shared" si="393"/>
        <v>0.24935398958047708</v>
      </c>
      <c r="Q87" s="18">
        <f t="shared" si="394"/>
        <v>1.3490212855720671</v>
      </c>
      <c r="R87" s="17"/>
      <c r="S87" s="17"/>
      <c r="T87" s="17"/>
      <c r="U87" s="18" t="str">
        <f t="shared" si="395"/>
        <v xml:space="preserve"> </v>
      </c>
      <c r="V87" s="18" t="str">
        <f t="shared" si="396"/>
        <v xml:space="preserve"> </v>
      </c>
      <c r="W87" s="17"/>
      <c r="X87" s="17"/>
      <c r="Y87" s="64"/>
      <c r="Z87" s="18" t="str">
        <f t="shared" si="397"/>
        <v xml:space="preserve"> </v>
      </c>
      <c r="AA87" s="18" t="str">
        <f t="shared" si="398"/>
        <v xml:space="preserve"> </v>
      </c>
      <c r="AB87" s="17">
        <v>13500</v>
      </c>
      <c r="AC87" s="17">
        <v>18672.3</v>
      </c>
      <c r="AD87" s="17">
        <v>13036.2</v>
      </c>
      <c r="AE87" s="18">
        <f t="shared" si="399"/>
        <v>1.3831333333333333</v>
      </c>
      <c r="AF87" s="18">
        <f t="shared" si="400"/>
        <v>1.4323422469738112</v>
      </c>
      <c r="AG87" s="17">
        <v>714000</v>
      </c>
      <c r="AH87" s="17">
        <v>18125.73</v>
      </c>
      <c r="AI87" s="17">
        <v>15358.69</v>
      </c>
      <c r="AJ87" s="18">
        <f t="shared" si="401"/>
        <v>2.5386176470588235E-2</v>
      </c>
      <c r="AK87" s="18">
        <f t="shared" si="402"/>
        <v>1.1801611986438947</v>
      </c>
      <c r="AL87" s="17">
        <v>980000</v>
      </c>
      <c r="AM87" s="17">
        <v>68944.44</v>
      </c>
      <c r="AN87" s="17">
        <v>140101.16</v>
      </c>
      <c r="AO87" s="18">
        <f t="shared" si="403"/>
        <v>7.0351469387755106E-2</v>
      </c>
      <c r="AP87" s="18">
        <f t="shared" si="404"/>
        <v>0.49210470491464881</v>
      </c>
      <c r="AQ87" s="17"/>
      <c r="AR87" s="17">
        <v>300</v>
      </c>
      <c r="AS87" s="17">
        <v>200</v>
      </c>
      <c r="AT87" s="18"/>
      <c r="AU87" s="18">
        <f t="shared" si="406"/>
        <v>1.5</v>
      </c>
      <c r="AV87" s="17">
        <f t="shared" ref="AV87:AV89" si="454">BA87+BF87+BK87+BP87+BU87+BZ87+CE87+CJ87+CY87+DD87+DI87+DQ87+DV87</f>
        <v>357193.23</v>
      </c>
      <c r="AW87" s="17">
        <f>BB87+BG87+BL87+BQ87+BV87+CA87+CF87+CK87+CZ87+DE87+DJ87+DN87+DR87+DW87</f>
        <v>66969.210000000006</v>
      </c>
      <c r="AX87" s="17">
        <v>85019.91</v>
      </c>
      <c r="AY87" s="18">
        <f t="shared" si="407"/>
        <v>0.18748734403504794</v>
      </c>
      <c r="AZ87" s="18">
        <f t="shared" si="408"/>
        <v>0.78768855436332508</v>
      </c>
      <c r="BA87" s="17"/>
      <c r="BB87" s="17"/>
      <c r="BC87" s="17"/>
      <c r="BD87" s="18" t="str">
        <f t="shared" si="409"/>
        <v xml:space="preserve"> </v>
      </c>
      <c r="BE87" s="18" t="str">
        <f t="shared" si="410"/>
        <v xml:space="preserve"> </v>
      </c>
      <c r="BF87" s="17">
        <v>6500</v>
      </c>
      <c r="BG87" s="17"/>
      <c r="BH87" s="17">
        <v>503.27</v>
      </c>
      <c r="BI87" s="18" t="str">
        <f t="shared" si="411"/>
        <v xml:space="preserve"> </v>
      </c>
      <c r="BJ87" s="18">
        <f t="shared" si="412"/>
        <v>0</v>
      </c>
      <c r="BK87" s="17"/>
      <c r="BL87" s="17"/>
      <c r="BM87" s="17"/>
      <c r="BN87" s="18" t="str">
        <f t="shared" si="413"/>
        <v xml:space="preserve"> </v>
      </c>
      <c r="BO87" s="18" t="str">
        <f t="shared" si="414"/>
        <v xml:space="preserve"> </v>
      </c>
      <c r="BP87" s="17"/>
      <c r="BQ87" s="17"/>
      <c r="BR87" s="17"/>
      <c r="BS87" s="18" t="str">
        <f t="shared" si="415"/>
        <v xml:space="preserve"> </v>
      </c>
      <c r="BT87" s="18" t="str">
        <f t="shared" si="416"/>
        <v xml:space="preserve"> </v>
      </c>
      <c r="BU87" s="17"/>
      <c r="BV87" s="17"/>
      <c r="BW87" s="17"/>
      <c r="BX87" s="18" t="str">
        <f t="shared" si="417"/>
        <v xml:space="preserve"> </v>
      </c>
      <c r="BY87" s="18" t="str">
        <f t="shared" si="418"/>
        <v xml:space="preserve"> </v>
      </c>
      <c r="BZ87" s="17">
        <v>345893.23</v>
      </c>
      <c r="CA87" s="17">
        <v>66469.210000000006</v>
      </c>
      <c r="CB87" s="17">
        <v>83316.639999999999</v>
      </c>
      <c r="CC87" s="18">
        <f t="shared" si="419"/>
        <v>0.19216684293011463</v>
      </c>
      <c r="CD87" s="18">
        <f t="shared" si="420"/>
        <v>0.79779033335957872</v>
      </c>
      <c r="CE87" s="17"/>
      <c r="CF87" s="17"/>
      <c r="CG87" s="17"/>
      <c r="CH87" s="18" t="str">
        <f t="shared" si="421"/>
        <v xml:space="preserve"> </v>
      </c>
      <c r="CI87" s="18" t="str">
        <f t="shared" si="422"/>
        <v xml:space="preserve"> </v>
      </c>
      <c r="CJ87" s="17">
        <f t="shared" si="451"/>
        <v>0</v>
      </c>
      <c r="CK87" s="17">
        <f t="shared" si="452"/>
        <v>0</v>
      </c>
      <c r="CL87" s="17"/>
      <c r="CM87" s="18" t="str">
        <f t="shared" si="423"/>
        <v xml:space="preserve"> </v>
      </c>
      <c r="CN87" s="18" t="str">
        <f t="shared" si="424"/>
        <v xml:space="preserve"> </v>
      </c>
      <c r="CO87" s="17"/>
      <c r="CP87" s="17"/>
      <c r="CQ87" s="17"/>
      <c r="CR87" s="18" t="str">
        <f t="shared" si="425"/>
        <v xml:space="preserve"> </v>
      </c>
      <c r="CS87" s="18" t="str">
        <f t="shared" si="426"/>
        <v xml:space="preserve"> </v>
      </c>
      <c r="CT87" s="17"/>
      <c r="CU87" s="17"/>
      <c r="CV87" s="17"/>
      <c r="CW87" s="18" t="str">
        <f t="shared" si="427"/>
        <v xml:space="preserve"> </v>
      </c>
      <c r="CX87" s="18" t="str">
        <f t="shared" si="428"/>
        <v xml:space="preserve"> </v>
      </c>
      <c r="CY87" s="17"/>
      <c r="CZ87" s="17"/>
      <c r="DA87" s="17"/>
      <c r="DB87" s="18" t="str">
        <f t="shared" si="429"/>
        <v xml:space="preserve"> </v>
      </c>
      <c r="DC87" s="18" t="str">
        <f t="shared" si="430"/>
        <v xml:space="preserve"> </v>
      </c>
      <c r="DD87" s="17"/>
      <c r="DE87" s="17"/>
      <c r="DF87" s="17"/>
      <c r="DG87" s="18" t="str">
        <f t="shared" si="431"/>
        <v xml:space="preserve"> </v>
      </c>
      <c r="DH87" s="18" t="str">
        <f t="shared" si="432"/>
        <v xml:space="preserve"> </v>
      </c>
      <c r="DI87" s="17"/>
      <c r="DJ87" s="17"/>
      <c r="DK87" s="17"/>
      <c r="DL87" s="18" t="str">
        <f t="shared" si="433"/>
        <v xml:space="preserve"> </v>
      </c>
      <c r="DM87" s="18" t="str">
        <f t="shared" si="434"/>
        <v xml:space="preserve"> </v>
      </c>
      <c r="DN87" s="17">
        <v>100</v>
      </c>
      <c r="DO87" s="17"/>
      <c r="DP87" s="18"/>
      <c r="DQ87" s="17">
        <v>4800</v>
      </c>
      <c r="DR87" s="17">
        <v>400</v>
      </c>
      <c r="DS87" s="17">
        <v>1200</v>
      </c>
      <c r="DT87" s="18">
        <f t="shared" si="435"/>
        <v>8.3333333333333329E-2</v>
      </c>
      <c r="DU87" s="18">
        <f t="shared" si="436"/>
        <v>0.33333333333333331</v>
      </c>
      <c r="DV87" s="17"/>
      <c r="DW87" s="17"/>
      <c r="DX87" s="17"/>
      <c r="DY87" s="18" t="str">
        <f t="shared" si="437"/>
        <v xml:space="preserve"> </v>
      </c>
      <c r="DZ87" s="18" t="str">
        <f t="shared" si="438"/>
        <v xml:space="preserve"> </v>
      </c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</row>
    <row r="88" spans="1:149" s="10" customFormat="1" ht="15.75" customHeight="1" outlineLevel="1" x14ac:dyDescent="0.25">
      <c r="A88" s="9">
        <f t="shared" si="453"/>
        <v>70</v>
      </c>
      <c r="B88" s="37" t="s">
        <v>29</v>
      </c>
      <c r="C88" s="17">
        <f t="shared" si="447"/>
        <v>738372.2</v>
      </c>
      <c r="D88" s="17">
        <f t="shared" si="448"/>
        <v>90825.82</v>
      </c>
      <c r="E88" s="35">
        <v>286235.21999999997</v>
      </c>
      <c r="F88" s="18">
        <f>IF(D88&lt;=0," ",IF(D88/C88*100&gt;200,"СВ.200",D88/C88))</f>
        <v>0.12300817934369687</v>
      </c>
      <c r="G88" s="18">
        <f t="shared" si="290"/>
        <v>0.317311824869071</v>
      </c>
      <c r="H88" s="17">
        <f t="shared" si="449"/>
        <v>580850</v>
      </c>
      <c r="I88" s="17">
        <f t="shared" si="450"/>
        <v>41045.06</v>
      </c>
      <c r="J88" s="17">
        <v>247420.7</v>
      </c>
      <c r="K88" s="18">
        <f t="shared" si="286"/>
        <v>7.0663785831109577E-2</v>
      </c>
      <c r="L88" s="18">
        <f t="shared" si="287"/>
        <v>0.16589177865877833</v>
      </c>
      <c r="M88" s="17">
        <v>52850</v>
      </c>
      <c r="N88" s="17">
        <v>10679.6</v>
      </c>
      <c r="O88" s="17">
        <v>9771.8799999999992</v>
      </c>
      <c r="P88" s="18">
        <f t="shared" si="393"/>
        <v>0.20207379375591297</v>
      </c>
      <c r="Q88" s="18">
        <f t="shared" si="394"/>
        <v>1.0928910301804771</v>
      </c>
      <c r="R88" s="17"/>
      <c r="S88" s="17"/>
      <c r="T88" s="17"/>
      <c r="U88" s="18" t="str">
        <f t="shared" si="395"/>
        <v xml:space="preserve"> </v>
      </c>
      <c r="V88" s="18" t="str">
        <f t="shared" si="396"/>
        <v xml:space="preserve"> </v>
      </c>
      <c r="W88" s="17"/>
      <c r="X88" s="17"/>
      <c r="Y88" s="64"/>
      <c r="Z88" s="18" t="str">
        <f t="shared" si="397"/>
        <v xml:space="preserve"> </v>
      </c>
      <c r="AA88" s="18" t="str">
        <f t="shared" si="398"/>
        <v xml:space="preserve"> </v>
      </c>
      <c r="AB88" s="17">
        <v>9000</v>
      </c>
      <c r="AC88" s="17">
        <v>84.75</v>
      </c>
      <c r="AD88" s="17"/>
      <c r="AE88" s="18">
        <f t="shared" si="399"/>
        <v>9.4166666666666669E-3</v>
      </c>
      <c r="AF88" s="18" t="str">
        <f t="shared" si="400"/>
        <v xml:space="preserve"> </v>
      </c>
      <c r="AG88" s="17">
        <v>158000</v>
      </c>
      <c r="AH88" s="17">
        <v>1680.59</v>
      </c>
      <c r="AI88" s="17">
        <v>34101</v>
      </c>
      <c r="AJ88" s="18">
        <f t="shared" si="401"/>
        <v>1.0636645569620252E-2</v>
      </c>
      <c r="AK88" s="18">
        <f t="shared" si="402"/>
        <v>4.9282718981848037E-2</v>
      </c>
      <c r="AL88" s="17">
        <v>361000</v>
      </c>
      <c r="AM88" s="17">
        <v>28600.12</v>
      </c>
      <c r="AN88" s="17">
        <v>203547.82</v>
      </c>
      <c r="AO88" s="18">
        <f t="shared" si="403"/>
        <v>7.9224709141274233E-2</v>
      </c>
      <c r="AP88" s="18">
        <f t="shared" si="404"/>
        <v>0.14050811254082701</v>
      </c>
      <c r="AQ88" s="17"/>
      <c r="AR88" s="17"/>
      <c r="AS88" s="17"/>
      <c r="AT88" s="18" t="str">
        <f t="shared" si="405"/>
        <v xml:space="preserve"> </v>
      </c>
      <c r="AU88" s="18" t="str">
        <f t="shared" si="406"/>
        <v xml:space="preserve"> </v>
      </c>
      <c r="AV88" s="17">
        <f>BA88+BF88+BK88+BP88+BU88+BZ88+CE88+CJ88+CY88+DD88+DI88+DQ88+DV88</f>
        <v>157522.20000000001</v>
      </c>
      <c r="AW88" s="17">
        <f>BB88+BG88+BL88+BQ88+BV88+CA88+CF88+CK88+CZ88+DE88+DJ88+DN88+DR88+DW88</f>
        <v>49780.76</v>
      </c>
      <c r="AX88" s="17">
        <v>38814.520000000004</v>
      </c>
      <c r="AY88" s="18">
        <f t="shared" si="407"/>
        <v>0.31602377315705343</v>
      </c>
      <c r="AZ88" s="18">
        <f t="shared" si="408"/>
        <v>1.2825293215013349</v>
      </c>
      <c r="BA88" s="17"/>
      <c r="BB88" s="17"/>
      <c r="BC88" s="17"/>
      <c r="BD88" s="18" t="str">
        <f t="shared" si="409"/>
        <v xml:space="preserve"> </v>
      </c>
      <c r="BE88" s="18" t="str">
        <f t="shared" si="410"/>
        <v xml:space="preserve"> </v>
      </c>
      <c r="BF88" s="17">
        <v>7782</v>
      </c>
      <c r="BG88" s="17">
        <v>2095.71</v>
      </c>
      <c r="BH88" s="17">
        <v>56.91</v>
      </c>
      <c r="BI88" s="18">
        <f t="shared" si="411"/>
        <v>0.2693022359290671</v>
      </c>
      <c r="BJ88" s="18" t="str">
        <f t="shared" si="412"/>
        <v>св.200</v>
      </c>
      <c r="BK88" s="17"/>
      <c r="BL88" s="17"/>
      <c r="BM88" s="17"/>
      <c r="BN88" s="18" t="str">
        <f t="shared" si="413"/>
        <v xml:space="preserve"> </v>
      </c>
      <c r="BO88" s="18" t="str">
        <f t="shared" si="414"/>
        <v xml:space="preserve"> </v>
      </c>
      <c r="BP88" s="17"/>
      <c r="BQ88" s="17"/>
      <c r="BR88" s="17"/>
      <c r="BS88" s="18" t="str">
        <f t="shared" si="415"/>
        <v xml:space="preserve"> </v>
      </c>
      <c r="BT88" s="18" t="str">
        <f t="shared" si="416"/>
        <v xml:space="preserve"> </v>
      </c>
      <c r="BU88" s="17"/>
      <c r="BV88" s="17"/>
      <c r="BW88" s="17"/>
      <c r="BX88" s="18" t="str">
        <f t="shared" si="417"/>
        <v xml:space="preserve"> </v>
      </c>
      <c r="BY88" s="18" t="str">
        <f t="shared" si="418"/>
        <v xml:space="preserve"> </v>
      </c>
      <c r="BZ88" s="17">
        <v>149740.20000000001</v>
      </c>
      <c r="CA88" s="17">
        <v>47685.05</v>
      </c>
      <c r="CB88" s="17">
        <v>38757.61</v>
      </c>
      <c r="CC88" s="18">
        <f t="shared" si="419"/>
        <v>0.31845189201029517</v>
      </c>
      <c r="CD88" s="18">
        <f t="shared" si="420"/>
        <v>1.2303403125218506</v>
      </c>
      <c r="CE88" s="17"/>
      <c r="CF88" s="17"/>
      <c r="CG88" s="17"/>
      <c r="CH88" s="18" t="str">
        <f t="shared" si="421"/>
        <v xml:space="preserve"> </v>
      </c>
      <c r="CI88" s="18" t="str">
        <f t="shared" si="422"/>
        <v xml:space="preserve"> </v>
      </c>
      <c r="CJ88" s="17">
        <f t="shared" si="451"/>
        <v>0</v>
      </c>
      <c r="CK88" s="17">
        <f t="shared" si="452"/>
        <v>0</v>
      </c>
      <c r="CL88" s="17"/>
      <c r="CM88" s="18" t="str">
        <f t="shared" si="423"/>
        <v xml:space="preserve"> </v>
      </c>
      <c r="CN88" s="18" t="str">
        <f t="shared" si="424"/>
        <v xml:space="preserve"> </v>
      </c>
      <c r="CO88" s="17"/>
      <c r="CP88" s="17"/>
      <c r="CQ88" s="17"/>
      <c r="CR88" s="18" t="str">
        <f t="shared" si="425"/>
        <v xml:space="preserve"> </v>
      </c>
      <c r="CS88" s="18" t="str">
        <f t="shared" si="426"/>
        <v xml:space="preserve"> </v>
      </c>
      <c r="CT88" s="17"/>
      <c r="CU88" s="17"/>
      <c r="CV88" s="17"/>
      <c r="CW88" s="18" t="str">
        <f t="shared" si="427"/>
        <v xml:space="preserve"> </v>
      </c>
      <c r="CX88" s="18" t="str">
        <f t="shared" si="428"/>
        <v xml:space="preserve"> </v>
      </c>
      <c r="CY88" s="17"/>
      <c r="CZ88" s="17"/>
      <c r="DA88" s="17"/>
      <c r="DB88" s="18" t="str">
        <f t="shared" si="429"/>
        <v xml:space="preserve"> </v>
      </c>
      <c r="DC88" s="18" t="str">
        <f t="shared" si="430"/>
        <v xml:space="preserve"> </v>
      </c>
      <c r="DD88" s="17"/>
      <c r="DE88" s="17"/>
      <c r="DF88" s="17"/>
      <c r="DG88" s="18" t="str">
        <f t="shared" si="431"/>
        <v xml:space="preserve"> </v>
      </c>
      <c r="DH88" s="18" t="str">
        <f t="shared" si="432"/>
        <v xml:space="preserve"> </v>
      </c>
      <c r="DI88" s="17"/>
      <c r="DJ88" s="17"/>
      <c r="DK88" s="17"/>
      <c r="DL88" s="18" t="str">
        <f t="shared" si="433"/>
        <v xml:space="preserve"> </v>
      </c>
      <c r="DM88" s="18" t="str">
        <f t="shared" si="434"/>
        <v xml:space="preserve"> </v>
      </c>
      <c r="DN88" s="17"/>
      <c r="DO88" s="17"/>
      <c r="DP88" s="18" t="str">
        <f t="shared" si="216"/>
        <v xml:space="preserve"> </v>
      </c>
      <c r="DQ88" s="17"/>
      <c r="DR88" s="17"/>
      <c r="DS88" s="17"/>
      <c r="DT88" s="18" t="str">
        <f t="shared" si="435"/>
        <v xml:space="preserve"> </v>
      </c>
      <c r="DU88" s="18" t="str">
        <f t="shared" si="436"/>
        <v xml:space="preserve"> </v>
      </c>
      <c r="DV88" s="17"/>
      <c r="DW88" s="17"/>
      <c r="DX88" s="17"/>
      <c r="DY88" s="18" t="str">
        <f t="shared" si="437"/>
        <v xml:space="preserve"> </v>
      </c>
      <c r="DZ88" s="18" t="str">
        <f t="shared" si="438"/>
        <v xml:space="preserve"> </v>
      </c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</row>
    <row r="89" spans="1:149" s="10" customFormat="1" ht="16.5" customHeight="1" outlineLevel="1" x14ac:dyDescent="0.25">
      <c r="A89" s="9">
        <f t="shared" si="453"/>
        <v>71</v>
      </c>
      <c r="B89" s="5" t="s">
        <v>89</v>
      </c>
      <c r="C89" s="17">
        <f t="shared" si="447"/>
        <v>1333552.31</v>
      </c>
      <c r="D89" s="17">
        <f t="shared" si="448"/>
        <v>115932.78</v>
      </c>
      <c r="E89" s="17">
        <v>112795.42</v>
      </c>
      <c r="F89" s="18">
        <f>IF(D89&lt;=0," ",IF(D89/C89*100&gt;200,"СВ.200",D89/C89))</f>
        <v>8.6935307397127903E-2</v>
      </c>
      <c r="G89" s="18">
        <f t="shared" si="290"/>
        <v>1.0278146045291556</v>
      </c>
      <c r="H89" s="17">
        <f t="shared" si="449"/>
        <v>322950</v>
      </c>
      <c r="I89" s="17">
        <f t="shared" si="450"/>
        <v>23118.720000000001</v>
      </c>
      <c r="J89" s="17">
        <v>35610.270000000004</v>
      </c>
      <c r="K89" s="18">
        <f t="shared" si="286"/>
        <v>7.1586065954482123E-2</v>
      </c>
      <c r="L89" s="18">
        <f t="shared" si="287"/>
        <v>0.64921495961698683</v>
      </c>
      <c r="M89" s="17">
        <v>77950</v>
      </c>
      <c r="N89" s="17">
        <v>15040.49</v>
      </c>
      <c r="O89" s="17">
        <v>14928.55</v>
      </c>
      <c r="P89" s="18">
        <f t="shared" si="393"/>
        <v>0.19295048107761384</v>
      </c>
      <c r="Q89" s="18">
        <f t="shared" si="394"/>
        <v>1.0074983839689722</v>
      </c>
      <c r="R89" s="17"/>
      <c r="S89" s="17"/>
      <c r="T89" s="17"/>
      <c r="U89" s="18" t="str">
        <f t="shared" si="395"/>
        <v xml:space="preserve"> </v>
      </c>
      <c r="V89" s="18" t="str">
        <f t="shared" si="396"/>
        <v xml:space="preserve"> </v>
      </c>
      <c r="W89" s="17"/>
      <c r="X89" s="17"/>
      <c r="Y89" s="64"/>
      <c r="Z89" s="18" t="str">
        <f t="shared" si="397"/>
        <v xml:space="preserve"> </v>
      </c>
      <c r="AA89" s="18" t="str">
        <f t="shared" si="398"/>
        <v xml:space="preserve"> </v>
      </c>
      <c r="AB89" s="17"/>
      <c r="AC89" s="17"/>
      <c r="AD89" s="17"/>
      <c r="AE89" s="18" t="str">
        <f t="shared" si="399"/>
        <v xml:space="preserve"> </v>
      </c>
      <c r="AF89" s="18" t="str">
        <f t="shared" si="400"/>
        <v xml:space="preserve"> </v>
      </c>
      <c r="AG89" s="17">
        <v>58000</v>
      </c>
      <c r="AH89" s="17">
        <v>163.05000000000001</v>
      </c>
      <c r="AI89" s="17">
        <v>4763.58</v>
      </c>
      <c r="AJ89" s="18">
        <f t="shared" si="401"/>
        <v>2.8112068965517245E-3</v>
      </c>
      <c r="AK89" s="18">
        <f t="shared" si="402"/>
        <v>3.422845842832492E-2</v>
      </c>
      <c r="AL89" s="17">
        <v>177000</v>
      </c>
      <c r="AM89" s="17">
        <v>7315.18</v>
      </c>
      <c r="AN89" s="17">
        <v>15418.14</v>
      </c>
      <c r="AO89" s="18">
        <f t="shared" si="403"/>
        <v>4.1328700564971753E-2</v>
      </c>
      <c r="AP89" s="18">
        <f t="shared" si="404"/>
        <v>0.47445281986024257</v>
      </c>
      <c r="AQ89" s="17">
        <v>10000</v>
      </c>
      <c r="AR89" s="17">
        <v>600</v>
      </c>
      <c r="AS89" s="17">
        <v>500</v>
      </c>
      <c r="AT89" s="18">
        <f t="shared" si="405"/>
        <v>0.06</v>
      </c>
      <c r="AU89" s="18">
        <f t="shared" si="406"/>
        <v>1.2</v>
      </c>
      <c r="AV89" s="17">
        <f t="shared" si="454"/>
        <v>1010602.31</v>
      </c>
      <c r="AW89" s="17">
        <f t="shared" ref="AW89" si="455">BB89+BG89+BL89+BQ89+BV89+CA89+CF89+CK89+CZ89+DE89+DJ89+DN89+DR89+DW89</f>
        <v>92814.06</v>
      </c>
      <c r="AX89" s="17">
        <v>77185.150000000009</v>
      </c>
      <c r="AY89" s="18">
        <f t="shared" si="407"/>
        <v>9.1840340242246229E-2</v>
      </c>
      <c r="AZ89" s="18">
        <f t="shared" si="408"/>
        <v>1.202485970423067</v>
      </c>
      <c r="BA89" s="17"/>
      <c r="BB89" s="17"/>
      <c r="BC89" s="17"/>
      <c r="BD89" s="18" t="str">
        <f t="shared" si="409"/>
        <v xml:space="preserve"> </v>
      </c>
      <c r="BE89" s="18" t="str">
        <f t="shared" si="410"/>
        <v xml:space="preserve"> </v>
      </c>
      <c r="BF89" s="17">
        <v>572490</v>
      </c>
      <c r="BG89" s="17">
        <v>2860</v>
      </c>
      <c r="BH89" s="17">
        <v>9954.02</v>
      </c>
      <c r="BI89" s="18">
        <f t="shared" si="411"/>
        <v>4.9957204492654898E-3</v>
      </c>
      <c r="BJ89" s="18">
        <f t="shared" si="412"/>
        <v>0.28732110242896841</v>
      </c>
      <c r="BK89" s="17">
        <v>40716</v>
      </c>
      <c r="BL89" s="17">
        <v>6435</v>
      </c>
      <c r="BM89" s="17"/>
      <c r="BN89" s="18">
        <f t="shared" si="413"/>
        <v>0.15804597701149425</v>
      </c>
      <c r="BO89" s="18" t="str">
        <f t="shared" si="414"/>
        <v xml:space="preserve"> </v>
      </c>
      <c r="BP89" s="17"/>
      <c r="BQ89" s="17"/>
      <c r="BR89" s="17"/>
      <c r="BS89" s="18" t="str">
        <f t="shared" si="415"/>
        <v xml:space="preserve"> </v>
      </c>
      <c r="BT89" s="18" t="str">
        <f t="shared" si="416"/>
        <v xml:space="preserve"> </v>
      </c>
      <c r="BU89" s="17"/>
      <c r="BV89" s="17"/>
      <c r="BW89" s="17"/>
      <c r="BX89" s="18" t="str">
        <f t="shared" si="417"/>
        <v xml:space="preserve"> </v>
      </c>
      <c r="BY89" s="18" t="str">
        <f t="shared" si="418"/>
        <v xml:space="preserve"> </v>
      </c>
      <c r="BZ89" s="17">
        <v>315076.31</v>
      </c>
      <c r="CA89" s="17">
        <v>83519.06</v>
      </c>
      <c r="CB89" s="17">
        <v>67231.13</v>
      </c>
      <c r="CC89" s="18">
        <f t="shared" si="419"/>
        <v>0.26507565738598371</v>
      </c>
      <c r="CD89" s="18">
        <f t="shared" si="420"/>
        <v>1.2422676816528295</v>
      </c>
      <c r="CE89" s="17"/>
      <c r="CF89" s="17"/>
      <c r="CG89" s="17"/>
      <c r="CH89" s="18" t="str">
        <f t="shared" si="421"/>
        <v xml:space="preserve"> </v>
      </c>
      <c r="CI89" s="18" t="str">
        <f t="shared" si="422"/>
        <v xml:space="preserve"> </v>
      </c>
      <c r="CJ89" s="17">
        <f t="shared" si="451"/>
        <v>0</v>
      </c>
      <c r="CK89" s="17">
        <f t="shared" si="452"/>
        <v>0</v>
      </c>
      <c r="CL89" s="17"/>
      <c r="CM89" s="18" t="str">
        <f t="shared" si="423"/>
        <v xml:space="preserve"> </v>
      </c>
      <c r="CN89" s="18" t="str">
        <f t="shared" si="424"/>
        <v xml:space="preserve"> </v>
      </c>
      <c r="CO89" s="17"/>
      <c r="CP89" s="17"/>
      <c r="CQ89" s="17"/>
      <c r="CR89" s="18" t="str">
        <f t="shared" si="425"/>
        <v xml:space="preserve"> </v>
      </c>
      <c r="CS89" s="18" t="str">
        <f t="shared" si="426"/>
        <v xml:space="preserve"> </v>
      </c>
      <c r="CT89" s="17"/>
      <c r="CU89" s="17"/>
      <c r="CV89" s="17"/>
      <c r="CW89" s="18" t="str">
        <f t="shared" si="427"/>
        <v xml:space="preserve"> </v>
      </c>
      <c r="CX89" s="18" t="str">
        <f t="shared" si="428"/>
        <v xml:space="preserve"> </v>
      </c>
      <c r="CY89" s="17"/>
      <c r="CZ89" s="17"/>
      <c r="DA89" s="17"/>
      <c r="DB89" s="18" t="str">
        <f t="shared" si="429"/>
        <v xml:space="preserve"> </v>
      </c>
      <c r="DC89" s="18" t="str">
        <f t="shared" si="430"/>
        <v xml:space="preserve"> </v>
      </c>
      <c r="DD89" s="17"/>
      <c r="DE89" s="17"/>
      <c r="DF89" s="17"/>
      <c r="DG89" s="18" t="str">
        <f t="shared" si="431"/>
        <v xml:space="preserve"> </v>
      </c>
      <c r="DH89" s="18" t="str">
        <f t="shared" si="432"/>
        <v xml:space="preserve"> </v>
      </c>
      <c r="DI89" s="17"/>
      <c r="DJ89" s="17"/>
      <c r="DK89" s="17"/>
      <c r="DL89" s="18" t="str">
        <f t="shared" si="433"/>
        <v xml:space="preserve"> </v>
      </c>
      <c r="DM89" s="18" t="str">
        <f t="shared" si="434"/>
        <v xml:space="preserve"> </v>
      </c>
      <c r="DN89" s="17"/>
      <c r="DO89" s="17"/>
      <c r="DP89" s="18" t="str">
        <f t="shared" si="216"/>
        <v xml:space="preserve"> </v>
      </c>
      <c r="DQ89" s="17"/>
      <c r="DR89" s="17"/>
      <c r="DS89" s="17"/>
      <c r="DT89" s="18" t="str">
        <f t="shared" si="435"/>
        <v xml:space="preserve"> </v>
      </c>
      <c r="DU89" s="18" t="str">
        <f t="shared" si="436"/>
        <v xml:space="preserve"> </v>
      </c>
      <c r="DV89" s="17">
        <v>82320</v>
      </c>
      <c r="DW89" s="17"/>
      <c r="DX89" s="17"/>
      <c r="DY89" s="18" t="str">
        <f t="shared" si="437"/>
        <v xml:space="preserve"> </v>
      </c>
      <c r="DZ89" s="18" t="str">
        <f t="shared" si="438"/>
        <v xml:space="preserve"> </v>
      </c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</row>
    <row r="90" spans="1:149" s="12" customFormat="1" ht="15.75" x14ac:dyDescent="0.25">
      <c r="A90" s="11"/>
      <c r="B90" s="4" t="s">
        <v>134</v>
      </c>
      <c r="C90" s="34">
        <f>SUM(C91:C95)</f>
        <v>58501038.640000001</v>
      </c>
      <c r="D90" s="34">
        <f>SUM(D91:D95)</f>
        <v>13470867.130000001</v>
      </c>
      <c r="E90" s="34">
        <v>11543080.350000001</v>
      </c>
      <c r="F90" s="16">
        <f>IF(D90&lt;=0," ",IF(D90/C90*100&gt;200,"СВ.200",D90/C90))</f>
        <v>0.23026714470654397</v>
      </c>
      <c r="G90" s="16">
        <f t="shared" si="290"/>
        <v>1.1670080014647042</v>
      </c>
      <c r="H90" s="34">
        <f>SUM(H91:H95)</f>
        <v>57014100</v>
      </c>
      <c r="I90" s="34">
        <f>SUM(I91:I95)</f>
        <v>12630386.620000003</v>
      </c>
      <c r="J90" s="34">
        <v>11262124.149999999</v>
      </c>
      <c r="K90" s="16">
        <f t="shared" si="286"/>
        <v>0.2215309304189666</v>
      </c>
      <c r="L90" s="16">
        <f t="shared" si="287"/>
        <v>1.121492398039317</v>
      </c>
      <c r="M90" s="34">
        <f>SUM(M91:M95)</f>
        <v>48830000</v>
      </c>
      <c r="N90" s="34">
        <f>SUM(N91:N95)</f>
        <v>11288615.890000001</v>
      </c>
      <c r="O90" s="34">
        <v>9756294.8899999987</v>
      </c>
      <c r="P90" s="16">
        <f t="shared" si="393"/>
        <v>0.23118197603932011</v>
      </c>
      <c r="Q90" s="16">
        <f t="shared" si="394"/>
        <v>1.1570597257746482</v>
      </c>
      <c r="R90" s="34">
        <f>SUM(R91:R95)</f>
        <v>2569500</v>
      </c>
      <c r="S90" s="34">
        <f>SUM(S91:S95)</f>
        <v>617380.12</v>
      </c>
      <c r="T90" s="34">
        <v>582931</v>
      </c>
      <c r="U90" s="16">
        <f t="shared" si="395"/>
        <v>0.24027247324382175</v>
      </c>
      <c r="V90" s="16">
        <f t="shared" si="396"/>
        <v>1.0590963939128302</v>
      </c>
      <c r="W90" s="34">
        <f>SUM(W91:W95)</f>
        <v>0</v>
      </c>
      <c r="X90" s="34">
        <f>SUM(X91:X95)</f>
        <v>0</v>
      </c>
      <c r="Y90" s="16"/>
      <c r="Z90" s="16" t="str">
        <f t="shared" si="397"/>
        <v xml:space="preserve"> </v>
      </c>
      <c r="AA90" s="16" t="str">
        <f t="shared" si="398"/>
        <v xml:space="preserve"> </v>
      </c>
      <c r="AB90" s="34">
        <f>SUM(AB91:AB95)</f>
        <v>65600</v>
      </c>
      <c r="AC90" s="34">
        <f>SUM(AC91:AC95)</f>
        <v>36426.870000000003</v>
      </c>
      <c r="AD90" s="34">
        <v>5991.9</v>
      </c>
      <c r="AE90" s="16">
        <f t="shared" si="399"/>
        <v>0.55528765243902445</v>
      </c>
      <c r="AF90" s="16" t="str">
        <f t="shared" si="400"/>
        <v>св.200</v>
      </c>
      <c r="AG90" s="34">
        <f>SUM(AG91:AG95)</f>
        <v>1470000</v>
      </c>
      <c r="AH90" s="34">
        <f>SUM(AH91:AH95)</f>
        <v>157628.75</v>
      </c>
      <c r="AI90" s="34">
        <v>133076.32999999999</v>
      </c>
      <c r="AJ90" s="16">
        <f t="shared" si="401"/>
        <v>0.10723044217687075</v>
      </c>
      <c r="AK90" s="16">
        <f t="shared" si="402"/>
        <v>1.1844987760032157</v>
      </c>
      <c r="AL90" s="34">
        <f>SUM(AL91:AL95)</f>
        <v>4079000</v>
      </c>
      <c r="AM90" s="34">
        <f>SUM(AM91:AM95)</f>
        <v>530334.99</v>
      </c>
      <c r="AN90" s="34">
        <v>783830.03</v>
      </c>
      <c r="AO90" s="16">
        <f t="shared" si="403"/>
        <v>0.1300159328266732</v>
      </c>
      <c r="AP90" s="16">
        <f t="shared" si="404"/>
        <v>0.6765943759516333</v>
      </c>
      <c r="AQ90" s="34">
        <f>SUM(AQ91:AQ95)</f>
        <v>0</v>
      </c>
      <c r="AR90" s="34">
        <f>SUM(AR91:AR95)</f>
        <v>0</v>
      </c>
      <c r="AS90" s="34">
        <v>0</v>
      </c>
      <c r="AT90" s="16" t="str">
        <f t="shared" si="405"/>
        <v xml:space="preserve"> </v>
      </c>
      <c r="AU90" s="16" t="str">
        <f t="shared" si="406"/>
        <v xml:space="preserve"> </v>
      </c>
      <c r="AV90" s="34">
        <f>SUM(AV91:AV95)</f>
        <v>1486938.6400000001</v>
      </c>
      <c r="AW90" s="34">
        <f>SUM(AW91:AW95)</f>
        <v>840480.51</v>
      </c>
      <c r="AX90" s="34">
        <v>280956.2</v>
      </c>
      <c r="AY90" s="16">
        <f t="shared" si="407"/>
        <v>0.56524222815273661</v>
      </c>
      <c r="AZ90" s="16" t="str">
        <f t="shared" si="408"/>
        <v>св.200</v>
      </c>
      <c r="BA90" s="34">
        <f>SUM(BA91:BA95)</f>
        <v>400000</v>
      </c>
      <c r="BB90" s="34">
        <f>SUM(BB91:BB95)</f>
        <v>112189.94</v>
      </c>
      <c r="BC90" s="34">
        <v>19274.96</v>
      </c>
      <c r="BD90" s="16">
        <f t="shared" si="409"/>
        <v>0.28047485</v>
      </c>
      <c r="BE90" s="16" t="str">
        <f t="shared" si="410"/>
        <v>св.200</v>
      </c>
      <c r="BF90" s="34">
        <f>SUM(BF91:BF95)</f>
        <v>106713</v>
      </c>
      <c r="BG90" s="34">
        <f>SUM(BG91:BG95)</f>
        <v>38.1</v>
      </c>
      <c r="BH90" s="34">
        <v>47082.17</v>
      </c>
      <c r="BI90" s="16">
        <f t="shared" si="411"/>
        <v>3.5703241404514915E-4</v>
      </c>
      <c r="BJ90" s="16">
        <f t="shared" si="412"/>
        <v>8.0922353408944409E-4</v>
      </c>
      <c r="BK90" s="34">
        <f>SUM(BK91:BK95)</f>
        <v>53000</v>
      </c>
      <c r="BL90" s="34">
        <f>SUM(BL91:BL95)</f>
        <v>13335</v>
      </c>
      <c r="BM90" s="34">
        <v>13335</v>
      </c>
      <c r="BN90" s="16">
        <f t="shared" si="413"/>
        <v>0.25160377358490565</v>
      </c>
      <c r="BO90" s="16">
        <f t="shared" si="414"/>
        <v>1</v>
      </c>
      <c r="BP90" s="34">
        <f>SUM(BP91:BP95)</f>
        <v>0</v>
      </c>
      <c r="BQ90" s="34">
        <f>SUM(BQ91:BQ95)</f>
        <v>14723.5</v>
      </c>
      <c r="BR90" s="34">
        <v>1779.25</v>
      </c>
      <c r="BS90" s="16"/>
      <c r="BT90" s="16" t="str">
        <f t="shared" si="416"/>
        <v>св.200</v>
      </c>
      <c r="BU90" s="34">
        <f>SUM(BU91:BU95)</f>
        <v>150000</v>
      </c>
      <c r="BV90" s="34">
        <f>SUM(BV91:BV95)</f>
        <v>157146.04999999999</v>
      </c>
      <c r="BW90" s="34">
        <v>89941.02</v>
      </c>
      <c r="BX90" s="16">
        <f t="shared" si="417"/>
        <v>1.0476403333333333</v>
      </c>
      <c r="BY90" s="16">
        <f t="shared" si="418"/>
        <v>1.7472122286360547</v>
      </c>
      <c r="BZ90" s="34">
        <f>SUM(BZ91:BZ95)</f>
        <v>107716</v>
      </c>
      <c r="CA90" s="34">
        <f>SUM(CA91:CA95)</f>
        <v>13262.27</v>
      </c>
      <c r="CB90" s="34">
        <v>24950.78</v>
      </c>
      <c r="CC90" s="16">
        <f t="shared" si="419"/>
        <v>0.12312256303613206</v>
      </c>
      <c r="CD90" s="16">
        <f t="shared" si="420"/>
        <v>0.53153729061776833</v>
      </c>
      <c r="CE90" s="34">
        <f>SUM(CE91:CE95)</f>
        <v>11130</v>
      </c>
      <c r="CF90" s="34">
        <f>SUM(CF91:CF95)</f>
        <v>11130</v>
      </c>
      <c r="CG90" s="34">
        <v>0</v>
      </c>
      <c r="CH90" s="16">
        <f t="shared" si="421"/>
        <v>1</v>
      </c>
      <c r="CI90" s="16" t="str">
        <f t="shared" si="422"/>
        <v xml:space="preserve"> </v>
      </c>
      <c r="CJ90" s="34">
        <f>SUM(CJ91:CJ95)</f>
        <v>324074</v>
      </c>
      <c r="CK90" s="34">
        <f>SUM(CK91:CK95)</f>
        <v>512082.31999999995</v>
      </c>
      <c r="CL90" s="19">
        <v>5230.1400000000003</v>
      </c>
      <c r="CM90" s="16">
        <f t="shared" si="423"/>
        <v>1.5801400914605921</v>
      </c>
      <c r="CN90" s="16" t="str">
        <f t="shared" si="424"/>
        <v>св.200</v>
      </c>
      <c r="CO90" s="34">
        <f>SUM(CO91:CO95)</f>
        <v>25000</v>
      </c>
      <c r="CP90" s="34">
        <f>SUM(CP91:CP95)</f>
        <v>845.05</v>
      </c>
      <c r="CQ90" s="34">
        <v>5230.1400000000003</v>
      </c>
      <c r="CR90" s="16">
        <f t="shared" si="425"/>
        <v>3.3801999999999999E-2</v>
      </c>
      <c r="CS90" s="16">
        <f t="shared" si="426"/>
        <v>0.16157311276562383</v>
      </c>
      <c r="CT90" s="34">
        <f>SUM(CT91:CT95)</f>
        <v>299074</v>
      </c>
      <c r="CU90" s="34">
        <f>SUM(CU91:CU95)</f>
        <v>511237.27</v>
      </c>
      <c r="CV90" s="34">
        <v>0</v>
      </c>
      <c r="CW90" s="16">
        <f t="shared" si="427"/>
        <v>1.7094005831332715</v>
      </c>
      <c r="CX90" s="16" t="str">
        <f t="shared" si="428"/>
        <v xml:space="preserve"> </v>
      </c>
      <c r="CY90" s="34">
        <f>SUM(CY91:CY95)</f>
        <v>0</v>
      </c>
      <c r="CZ90" s="34">
        <f>SUM(CZ91:CZ95)</f>
        <v>0</v>
      </c>
      <c r="DA90" s="34">
        <v>0</v>
      </c>
      <c r="DB90" s="16" t="str">
        <f t="shared" si="429"/>
        <v xml:space="preserve"> </v>
      </c>
      <c r="DC90" s="16" t="str">
        <f t="shared" si="430"/>
        <v xml:space="preserve"> </v>
      </c>
      <c r="DD90" s="34">
        <f>SUM(DD91:DD95)</f>
        <v>0</v>
      </c>
      <c r="DE90" s="34">
        <f>SUM(DE91:DE95)</f>
        <v>0</v>
      </c>
      <c r="DF90" s="34">
        <v>0</v>
      </c>
      <c r="DG90" s="16" t="str">
        <f t="shared" si="431"/>
        <v xml:space="preserve"> </v>
      </c>
      <c r="DH90" s="16" t="str">
        <f t="shared" si="432"/>
        <v xml:space="preserve"> </v>
      </c>
      <c r="DI90" s="34">
        <f>SUM(DI91:DI95)</f>
        <v>0</v>
      </c>
      <c r="DJ90" s="34">
        <f>SUM(DJ91:DJ95)</f>
        <v>6573.33</v>
      </c>
      <c r="DK90" s="34">
        <v>79362.880000000005</v>
      </c>
      <c r="DL90" s="16"/>
      <c r="DM90" s="16">
        <f t="shared" si="434"/>
        <v>8.2826253281130927E-2</v>
      </c>
      <c r="DN90" s="34">
        <f>SUM(DN91:DN95)</f>
        <v>0</v>
      </c>
      <c r="DO90" s="34">
        <v>0</v>
      </c>
      <c r="DP90" s="16" t="str">
        <f>IF(DN90=0," ",IF(DN90/DO90*100&gt;200,"св.200",DM90/DN90))</f>
        <v xml:space="preserve"> </v>
      </c>
      <c r="DQ90" s="34">
        <f>SUM(DQ91:DQ95)</f>
        <v>0</v>
      </c>
      <c r="DR90" s="34">
        <f>SUM(DR91:DR95)</f>
        <v>0</v>
      </c>
      <c r="DS90" s="34">
        <v>0</v>
      </c>
      <c r="DT90" s="16" t="str">
        <f t="shared" si="435"/>
        <v xml:space="preserve"> </v>
      </c>
      <c r="DU90" s="16" t="str">
        <f t="shared" si="436"/>
        <v xml:space="preserve"> </v>
      </c>
      <c r="DV90" s="34">
        <f>SUM(DV91:DV95)</f>
        <v>334305.64</v>
      </c>
      <c r="DW90" s="34">
        <f>SUM(DW91:DW95)</f>
        <v>0</v>
      </c>
      <c r="DX90" s="34">
        <v>0</v>
      </c>
      <c r="DY90" s="16" t="str">
        <f t="shared" si="437"/>
        <v xml:space="preserve"> </v>
      </c>
      <c r="DZ90" s="16" t="str">
        <f t="shared" si="438"/>
        <v xml:space="preserve"> </v>
      </c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</row>
    <row r="91" spans="1:149" s="10" customFormat="1" ht="15.75" customHeight="1" outlineLevel="1" x14ac:dyDescent="0.25">
      <c r="A91" s="9">
        <v>72</v>
      </c>
      <c r="B91" s="5" t="s">
        <v>64</v>
      </c>
      <c r="C91" s="17">
        <f t="shared" ref="C91" si="456">H91+AV91</f>
        <v>54846964.520000003</v>
      </c>
      <c r="D91" s="17">
        <f t="shared" ref="D91" si="457">I91+AW91</f>
        <v>12666033.130000001</v>
      </c>
      <c r="E91" s="17">
        <v>10943259.550000001</v>
      </c>
      <c r="F91" s="18">
        <f>IF(D91&lt;=0," ",IF(D91/C91*100&gt;200,"СВ.200",D91/C91))</f>
        <v>0.23093407704233693</v>
      </c>
      <c r="G91" s="18">
        <f t="shared" si="290"/>
        <v>1.1574278277992593</v>
      </c>
      <c r="H91" s="17">
        <f t="shared" ref="H91" si="458">M91+R91+W91+AB91+AG91+AL91+AQ91</f>
        <v>54169500</v>
      </c>
      <c r="I91" s="17">
        <f t="shared" ref="I91" si="459">N91+S91+X91+AC91+AH91+AM91+AR91</f>
        <v>12162392.610000001</v>
      </c>
      <c r="J91" s="17">
        <v>10747671.299999999</v>
      </c>
      <c r="K91" s="18">
        <f t="shared" si="286"/>
        <v>0.22452473458311414</v>
      </c>
      <c r="L91" s="18">
        <f t="shared" si="287"/>
        <v>1.1316304965523092</v>
      </c>
      <c r="M91" s="17">
        <v>47700000</v>
      </c>
      <c r="N91" s="17">
        <v>11013587.130000001</v>
      </c>
      <c r="O91" s="17">
        <v>9532512.3699999992</v>
      </c>
      <c r="P91" s="18">
        <f t="shared" si="393"/>
        <v>0.23089281194968556</v>
      </c>
      <c r="Q91" s="18">
        <f t="shared" si="394"/>
        <v>1.1553708720757738</v>
      </c>
      <c r="R91" s="17">
        <v>2569500</v>
      </c>
      <c r="S91" s="17">
        <v>617380.12</v>
      </c>
      <c r="T91" s="17">
        <v>582931</v>
      </c>
      <c r="U91" s="18">
        <f t="shared" si="395"/>
        <v>0.24027247324382175</v>
      </c>
      <c r="V91" s="18">
        <f t="shared" si="396"/>
        <v>1.0590963939128302</v>
      </c>
      <c r="W91" s="17"/>
      <c r="X91" s="17"/>
      <c r="Y91" s="64"/>
      <c r="Z91" s="18" t="str">
        <f t="shared" si="397"/>
        <v xml:space="preserve"> </v>
      </c>
      <c r="AA91" s="18" t="str">
        <f t="shared" si="398"/>
        <v xml:space="preserve"> </v>
      </c>
      <c r="AB91" s="17"/>
      <c r="AC91" s="17">
        <v>4077</v>
      </c>
      <c r="AD91" s="17">
        <v>1773</v>
      </c>
      <c r="AE91" s="18"/>
      <c r="AF91" s="18" t="str">
        <f t="shared" si="400"/>
        <v>св.200</v>
      </c>
      <c r="AG91" s="17">
        <v>1100000</v>
      </c>
      <c r="AH91" s="17">
        <v>98705.48</v>
      </c>
      <c r="AI91" s="17">
        <v>117116.4</v>
      </c>
      <c r="AJ91" s="18">
        <f t="shared" si="401"/>
        <v>8.973225454545454E-2</v>
      </c>
      <c r="AK91" s="18">
        <f t="shared" si="402"/>
        <v>0.84279810513301301</v>
      </c>
      <c r="AL91" s="17">
        <v>2800000</v>
      </c>
      <c r="AM91" s="17">
        <v>428642.88</v>
      </c>
      <c r="AN91" s="17">
        <v>513338.53</v>
      </c>
      <c r="AO91" s="18">
        <f t="shared" si="403"/>
        <v>0.15308674285714285</v>
      </c>
      <c r="AP91" s="18">
        <f t="shared" si="404"/>
        <v>0.83501014428042253</v>
      </c>
      <c r="AQ91" s="17"/>
      <c r="AR91" s="17"/>
      <c r="AS91" s="17"/>
      <c r="AT91" s="18" t="str">
        <f t="shared" si="405"/>
        <v xml:space="preserve"> </v>
      </c>
      <c r="AU91" s="18" t="str">
        <f t="shared" si="406"/>
        <v xml:space="preserve"> </v>
      </c>
      <c r="AV91" s="17">
        <f t="shared" ref="AV91" si="460">BA91+BF91+BK91+BP91+BU91+BZ91+CE91+CJ91+CY91+DD91+DI91+DQ91+DV91</f>
        <v>677464.52</v>
      </c>
      <c r="AW91" s="17">
        <f t="shared" ref="AW91" si="461">BB91+BG91+BL91+BQ91+BV91+CA91+CF91+CK91+CZ91+DE91+DJ91+DN91+DR91+DW91</f>
        <v>503640.51999999996</v>
      </c>
      <c r="AX91" s="17">
        <v>195588.25</v>
      </c>
      <c r="AY91" s="18">
        <f t="shared" si="407"/>
        <v>0.74341977348127386</v>
      </c>
      <c r="AZ91" s="18" t="str">
        <f t="shared" si="408"/>
        <v>св.200</v>
      </c>
      <c r="BA91" s="17">
        <v>400000</v>
      </c>
      <c r="BB91" s="17">
        <v>112189.94</v>
      </c>
      <c r="BC91" s="17">
        <v>19274.96</v>
      </c>
      <c r="BD91" s="18">
        <f t="shared" si="409"/>
        <v>0.28047485</v>
      </c>
      <c r="BE91" s="18" t="str">
        <f t="shared" si="410"/>
        <v>св.200</v>
      </c>
      <c r="BF91" s="17"/>
      <c r="BG91" s="17"/>
      <c r="BH91" s="17"/>
      <c r="BI91" s="18" t="str">
        <f t="shared" si="411"/>
        <v xml:space="preserve"> </v>
      </c>
      <c r="BJ91" s="18" t="str">
        <f t="shared" si="412"/>
        <v xml:space="preserve"> </v>
      </c>
      <c r="BK91" s="17"/>
      <c r="BL91" s="17"/>
      <c r="BM91" s="17"/>
      <c r="BN91" s="18" t="str">
        <f t="shared" si="413"/>
        <v xml:space="preserve"> </v>
      </c>
      <c r="BO91" s="18" t="str">
        <f t="shared" si="414"/>
        <v xml:space="preserve"> </v>
      </c>
      <c r="BP91" s="17"/>
      <c r="BQ91" s="17">
        <v>14723.5</v>
      </c>
      <c r="BR91" s="17">
        <v>1779.25</v>
      </c>
      <c r="BS91" s="18"/>
      <c r="BT91" s="18" t="str">
        <f t="shared" si="416"/>
        <v>св.200</v>
      </c>
      <c r="BU91" s="17">
        <v>150000</v>
      </c>
      <c r="BV91" s="17">
        <v>157146.04999999999</v>
      </c>
      <c r="BW91" s="17">
        <v>89941.02</v>
      </c>
      <c r="BX91" s="18">
        <f t="shared" si="417"/>
        <v>1.0476403333333333</v>
      </c>
      <c r="BY91" s="18">
        <f t="shared" si="418"/>
        <v>1.7472122286360547</v>
      </c>
      <c r="BZ91" s="17"/>
      <c r="CA91" s="17"/>
      <c r="CB91" s="17"/>
      <c r="CC91" s="18" t="str">
        <f t="shared" si="419"/>
        <v xml:space="preserve"> </v>
      </c>
      <c r="CD91" s="18" t="str">
        <f t="shared" si="420"/>
        <v xml:space="preserve"> </v>
      </c>
      <c r="CE91" s="17"/>
      <c r="CF91" s="17"/>
      <c r="CG91" s="17"/>
      <c r="CH91" s="18" t="str">
        <f t="shared" si="421"/>
        <v xml:space="preserve"> </v>
      </c>
      <c r="CI91" s="18" t="str">
        <f t="shared" si="422"/>
        <v xml:space="preserve"> </v>
      </c>
      <c r="CJ91" s="17">
        <f t="shared" ref="CJ91" si="462">CO91+CT91</f>
        <v>25000</v>
      </c>
      <c r="CK91" s="17">
        <f t="shared" ref="CK91" si="463">CP91+CU91</f>
        <v>213007.69999999998</v>
      </c>
      <c r="CL91" s="17">
        <v>5230.1400000000003</v>
      </c>
      <c r="CM91" s="18" t="str">
        <f t="shared" si="423"/>
        <v>СВ.200</v>
      </c>
      <c r="CN91" s="18" t="str">
        <f t="shared" si="424"/>
        <v>св.200</v>
      </c>
      <c r="CO91" s="17">
        <v>25000</v>
      </c>
      <c r="CP91" s="17">
        <v>845.05</v>
      </c>
      <c r="CQ91" s="17">
        <v>5230.1400000000003</v>
      </c>
      <c r="CR91" s="18">
        <f t="shared" si="425"/>
        <v>3.3801999999999999E-2</v>
      </c>
      <c r="CS91" s="18">
        <f t="shared" si="426"/>
        <v>0.16157311276562383</v>
      </c>
      <c r="CT91" s="17"/>
      <c r="CU91" s="17">
        <v>212162.65</v>
      </c>
      <c r="CV91" s="17"/>
      <c r="CW91" s="18"/>
      <c r="CX91" s="18" t="str">
        <f t="shared" si="428"/>
        <v xml:space="preserve"> </v>
      </c>
      <c r="CY91" s="17"/>
      <c r="CZ91" s="17"/>
      <c r="DA91" s="17"/>
      <c r="DB91" s="18" t="str">
        <f t="shared" si="429"/>
        <v xml:space="preserve"> </v>
      </c>
      <c r="DC91" s="18" t="str">
        <f t="shared" si="430"/>
        <v xml:space="preserve"> </v>
      </c>
      <c r="DD91" s="17"/>
      <c r="DE91" s="17"/>
      <c r="DF91" s="17"/>
      <c r="DG91" s="18" t="str">
        <f t="shared" si="431"/>
        <v xml:space="preserve"> </v>
      </c>
      <c r="DH91" s="18" t="str">
        <f t="shared" si="432"/>
        <v xml:space="preserve"> </v>
      </c>
      <c r="DI91" s="17"/>
      <c r="DJ91" s="17">
        <v>6573.33</v>
      </c>
      <c r="DK91" s="17">
        <v>79362.880000000005</v>
      </c>
      <c r="DL91" s="18"/>
      <c r="DM91" s="18">
        <f t="shared" si="434"/>
        <v>8.2826253281130927E-2</v>
      </c>
      <c r="DN91" s="17"/>
      <c r="DO91" s="17"/>
      <c r="DP91" s="18" t="str">
        <f t="shared" si="216"/>
        <v xml:space="preserve"> </v>
      </c>
      <c r="DQ91" s="17"/>
      <c r="DR91" s="17"/>
      <c r="DS91" s="17"/>
      <c r="DT91" s="18" t="str">
        <f t="shared" si="435"/>
        <v xml:space="preserve"> </v>
      </c>
      <c r="DU91" s="18" t="str">
        <f t="shared" si="436"/>
        <v xml:space="preserve"> </v>
      </c>
      <c r="DV91" s="17">
        <v>102464.52</v>
      </c>
      <c r="DW91" s="17"/>
      <c r="DX91" s="17"/>
      <c r="DY91" s="18" t="str">
        <f t="shared" si="437"/>
        <v xml:space="preserve"> </v>
      </c>
      <c r="DZ91" s="18" t="str">
        <f t="shared" si="438"/>
        <v xml:space="preserve"> </v>
      </c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</row>
    <row r="92" spans="1:149" s="10" customFormat="1" ht="15.75" customHeight="1" outlineLevel="1" x14ac:dyDescent="0.25">
      <c r="A92" s="9">
        <f>A91+1</f>
        <v>73</v>
      </c>
      <c r="B92" s="5" t="s">
        <v>98</v>
      </c>
      <c r="C92" s="17">
        <f t="shared" ref="C92:C95" si="464">H92+AV92</f>
        <v>381000</v>
      </c>
      <c r="D92" s="17">
        <f t="shared" ref="D92:D95" si="465">I92+AW92</f>
        <v>69065.259999999995</v>
      </c>
      <c r="E92" s="17">
        <v>94887.89</v>
      </c>
      <c r="F92" s="18">
        <f>IF(D92&lt;=0," ",IF(D92/C92*100&gt;200,"СВ.200",D92/C92))</f>
        <v>0.18127364829396325</v>
      </c>
      <c r="G92" s="18">
        <f t="shared" si="290"/>
        <v>0.72786169025362457</v>
      </c>
      <c r="H92" s="17">
        <f t="shared" ref="H92:H95" si="466">M92+R92+W92+AB92+AG92+AL92+AQ92</f>
        <v>306000</v>
      </c>
      <c r="I92" s="17">
        <f t="shared" ref="I92:I95" si="467">N92+S92+X92+AC92+AH92+AM92+AR92</f>
        <v>66462.819999999992</v>
      </c>
      <c r="J92" s="17">
        <v>89811.839999999997</v>
      </c>
      <c r="K92" s="18">
        <f t="shared" si="286"/>
        <v>0.21719875816993461</v>
      </c>
      <c r="L92" s="18">
        <f t="shared" si="287"/>
        <v>0.74002291902715711</v>
      </c>
      <c r="M92" s="17">
        <v>126000</v>
      </c>
      <c r="N92" s="17">
        <v>40151.06</v>
      </c>
      <c r="O92" s="17">
        <v>26594.74</v>
      </c>
      <c r="P92" s="18">
        <f t="shared" si="393"/>
        <v>0.3186592063492063</v>
      </c>
      <c r="Q92" s="18">
        <f t="shared" si="394"/>
        <v>1.5097368878206741</v>
      </c>
      <c r="R92" s="17"/>
      <c r="S92" s="17"/>
      <c r="T92" s="17"/>
      <c r="U92" s="18" t="str">
        <f t="shared" si="395"/>
        <v xml:space="preserve"> </v>
      </c>
      <c r="V92" s="18" t="str">
        <f t="shared" si="396"/>
        <v xml:space="preserve"> </v>
      </c>
      <c r="W92" s="17"/>
      <c r="X92" s="17"/>
      <c r="Y92" s="64"/>
      <c r="Z92" s="18" t="str">
        <f t="shared" si="397"/>
        <v xml:space="preserve"> </v>
      </c>
      <c r="AA92" s="18" t="str">
        <f t="shared" si="398"/>
        <v xml:space="preserve"> </v>
      </c>
      <c r="AB92" s="17"/>
      <c r="AC92" s="17"/>
      <c r="AD92" s="17"/>
      <c r="AE92" s="18" t="str">
        <f t="shared" si="399"/>
        <v xml:space="preserve"> </v>
      </c>
      <c r="AF92" s="18" t="str">
        <f t="shared" si="400"/>
        <v xml:space="preserve"> </v>
      </c>
      <c r="AG92" s="17">
        <v>30000</v>
      </c>
      <c r="AH92" s="17">
        <v>11211.13</v>
      </c>
      <c r="AI92" s="17">
        <v>5817.84</v>
      </c>
      <c r="AJ92" s="18">
        <f t="shared" si="401"/>
        <v>0.37370433333333331</v>
      </c>
      <c r="AK92" s="18">
        <f t="shared" si="402"/>
        <v>1.9270261815381651</v>
      </c>
      <c r="AL92" s="17">
        <v>150000</v>
      </c>
      <c r="AM92" s="17">
        <v>15100.63</v>
      </c>
      <c r="AN92" s="17">
        <v>57399.26</v>
      </c>
      <c r="AO92" s="18">
        <f t="shared" si="403"/>
        <v>0.10067086666666666</v>
      </c>
      <c r="AP92" s="18">
        <f t="shared" si="404"/>
        <v>0.26308056933138158</v>
      </c>
      <c r="AQ92" s="17"/>
      <c r="AR92" s="17"/>
      <c r="AS92" s="17"/>
      <c r="AT92" s="18" t="str">
        <f t="shared" si="405"/>
        <v xml:space="preserve"> </v>
      </c>
      <c r="AU92" s="18" t="str">
        <f t="shared" si="406"/>
        <v xml:space="preserve"> </v>
      </c>
      <c r="AV92" s="17">
        <f t="shared" ref="AV92:AV95" si="468">BA92+BF92+BK92+BP92+BU92+BZ92+CE92+CJ92+CY92+DD92+DI92+DQ92+DV92</f>
        <v>75000</v>
      </c>
      <c r="AW92" s="17">
        <f t="shared" ref="AW92:AW95" si="469">BB92+BG92+BL92+BQ92+BV92+CA92+CF92+CK92+CZ92+DE92+DJ92+DN92+DR92+DW92</f>
        <v>2602.44</v>
      </c>
      <c r="AX92" s="17">
        <v>5076.05</v>
      </c>
      <c r="AY92" s="18">
        <f t="shared" si="407"/>
        <v>3.4699199999999999E-2</v>
      </c>
      <c r="AZ92" s="18">
        <f t="shared" si="408"/>
        <v>0.51268998532323362</v>
      </c>
      <c r="BA92" s="17"/>
      <c r="BB92" s="17"/>
      <c r="BC92" s="17"/>
      <c r="BD92" s="18" t="str">
        <f t="shared" si="409"/>
        <v xml:space="preserve"> </v>
      </c>
      <c r="BE92" s="18" t="str">
        <f t="shared" si="410"/>
        <v xml:space="preserve"> </v>
      </c>
      <c r="BF92" s="17"/>
      <c r="BG92" s="17"/>
      <c r="BH92" s="17"/>
      <c r="BI92" s="18" t="str">
        <f t="shared" si="411"/>
        <v xml:space="preserve"> </v>
      </c>
      <c r="BJ92" s="18" t="str">
        <f t="shared" si="412"/>
        <v xml:space="preserve"> </v>
      </c>
      <c r="BK92" s="17"/>
      <c r="BL92" s="17"/>
      <c r="BM92" s="17"/>
      <c r="BN92" s="18" t="str">
        <f t="shared" si="413"/>
        <v xml:space="preserve"> </v>
      </c>
      <c r="BO92" s="18" t="str">
        <f t="shared" si="414"/>
        <v xml:space="preserve"> </v>
      </c>
      <c r="BP92" s="17"/>
      <c r="BQ92" s="17"/>
      <c r="BR92" s="17"/>
      <c r="BS92" s="18" t="str">
        <f t="shared" si="415"/>
        <v xml:space="preserve"> </v>
      </c>
      <c r="BT92" s="18" t="str">
        <f t="shared" si="416"/>
        <v xml:space="preserve"> </v>
      </c>
      <c r="BU92" s="17"/>
      <c r="BV92" s="17"/>
      <c r="BW92" s="17"/>
      <c r="BX92" s="18" t="str">
        <f t="shared" si="417"/>
        <v xml:space="preserve"> </v>
      </c>
      <c r="BY92" s="18" t="str">
        <f t="shared" si="418"/>
        <v xml:space="preserve"> </v>
      </c>
      <c r="BZ92" s="17">
        <v>9000</v>
      </c>
      <c r="CA92" s="17">
        <v>2602.44</v>
      </c>
      <c r="CB92" s="17">
        <v>5076.05</v>
      </c>
      <c r="CC92" s="18">
        <f t="shared" si="419"/>
        <v>0.28916000000000003</v>
      </c>
      <c r="CD92" s="18">
        <f t="shared" si="420"/>
        <v>0.51268998532323362</v>
      </c>
      <c r="CE92" s="17"/>
      <c r="CF92" s="17"/>
      <c r="CG92" s="17"/>
      <c r="CH92" s="18" t="str">
        <f t="shared" si="421"/>
        <v xml:space="preserve"> </v>
      </c>
      <c r="CI92" s="18" t="str">
        <f t="shared" si="422"/>
        <v xml:space="preserve"> </v>
      </c>
      <c r="CJ92" s="17">
        <f t="shared" ref="CJ92:CJ95" si="470">CO92+CT92</f>
        <v>0</v>
      </c>
      <c r="CK92" s="17">
        <f t="shared" ref="CK92:CK95" si="471">CP92+CU92</f>
        <v>0</v>
      </c>
      <c r="CL92" s="17"/>
      <c r="CM92" s="18" t="str">
        <f t="shared" si="423"/>
        <v xml:space="preserve"> </v>
      </c>
      <c r="CN92" s="18" t="str">
        <f t="shared" si="424"/>
        <v xml:space="preserve"> </v>
      </c>
      <c r="CO92" s="17"/>
      <c r="CP92" s="17"/>
      <c r="CQ92" s="17"/>
      <c r="CR92" s="18" t="str">
        <f t="shared" si="425"/>
        <v xml:space="preserve"> </v>
      </c>
      <c r="CS92" s="18" t="str">
        <f t="shared" si="426"/>
        <v xml:space="preserve"> </v>
      </c>
      <c r="CT92" s="17"/>
      <c r="CU92" s="17"/>
      <c r="CV92" s="17"/>
      <c r="CW92" s="18" t="str">
        <f t="shared" si="427"/>
        <v xml:space="preserve"> </v>
      </c>
      <c r="CX92" s="18" t="str">
        <f t="shared" si="428"/>
        <v xml:space="preserve"> </v>
      </c>
      <c r="CY92" s="17"/>
      <c r="CZ92" s="17"/>
      <c r="DA92" s="17"/>
      <c r="DB92" s="18" t="str">
        <f t="shared" si="429"/>
        <v xml:space="preserve"> </v>
      </c>
      <c r="DC92" s="18" t="str">
        <f t="shared" si="430"/>
        <v xml:space="preserve"> </v>
      </c>
      <c r="DD92" s="17"/>
      <c r="DE92" s="17"/>
      <c r="DF92" s="17"/>
      <c r="DG92" s="18" t="str">
        <f t="shared" si="431"/>
        <v xml:space="preserve"> </v>
      </c>
      <c r="DH92" s="18" t="str">
        <f t="shared" si="432"/>
        <v xml:space="preserve"> </v>
      </c>
      <c r="DI92" s="17"/>
      <c r="DJ92" s="17"/>
      <c r="DK92" s="17"/>
      <c r="DL92" s="18" t="str">
        <f t="shared" si="433"/>
        <v xml:space="preserve"> </v>
      </c>
      <c r="DM92" s="18" t="str">
        <f t="shared" si="434"/>
        <v xml:space="preserve"> </v>
      </c>
      <c r="DN92" s="17"/>
      <c r="DO92" s="17"/>
      <c r="DP92" s="18" t="str">
        <f t="shared" si="216"/>
        <v xml:space="preserve"> </v>
      </c>
      <c r="DQ92" s="17"/>
      <c r="DR92" s="17"/>
      <c r="DS92" s="17"/>
      <c r="DT92" s="18" t="str">
        <f t="shared" si="435"/>
        <v xml:space="preserve"> </v>
      </c>
      <c r="DU92" s="18" t="str">
        <f t="shared" si="436"/>
        <v xml:space="preserve"> </v>
      </c>
      <c r="DV92" s="17">
        <v>66000</v>
      </c>
      <c r="DW92" s="17"/>
      <c r="DX92" s="17"/>
      <c r="DY92" s="18" t="str">
        <f t="shared" si="437"/>
        <v xml:space="preserve"> </v>
      </c>
      <c r="DZ92" s="18" t="str">
        <f t="shared" si="438"/>
        <v xml:space="preserve"> </v>
      </c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</row>
    <row r="93" spans="1:149" s="10" customFormat="1" ht="16.5" customHeight="1" outlineLevel="1" x14ac:dyDescent="0.25">
      <c r="A93" s="9">
        <f t="shared" ref="A93:A95" si="472">A92+1</f>
        <v>74</v>
      </c>
      <c r="B93" s="5" t="s">
        <v>106</v>
      </c>
      <c r="C93" s="17">
        <f t="shared" si="464"/>
        <v>1280933.3999999999</v>
      </c>
      <c r="D93" s="17">
        <f t="shared" si="465"/>
        <v>211941.35000000003</v>
      </c>
      <c r="E93" s="17">
        <v>210774.72</v>
      </c>
      <c r="F93" s="18">
        <f>IF(D93&lt;=0," ",IF(D93/C93*100&gt;200,"СВ.200",D93/C93))</f>
        <v>0.16545852422928473</v>
      </c>
      <c r="G93" s="18">
        <f t="shared" si="290"/>
        <v>1.0055349616880052</v>
      </c>
      <c r="H93" s="17">
        <f t="shared" si="466"/>
        <v>1145000</v>
      </c>
      <c r="I93" s="17">
        <f t="shared" si="467"/>
        <v>143287.33000000002</v>
      </c>
      <c r="J93" s="17">
        <v>207683.21000000002</v>
      </c>
      <c r="K93" s="18">
        <f t="shared" si="286"/>
        <v>0.1251417729257642</v>
      </c>
      <c r="L93" s="18">
        <f t="shared" si="287"/>
        <v>0.68993218084408459</v>
      </c>
      <c r="M93" s="17">
        <v>320000</v>
      </c>
      <c r="N93" s="17">
        <v>33854.519999999997</v>
      </c>
      <c r="O93" s="17">
        <v>79772.94</v>
      </c>
      <c r="P93" s="18">
        <f t="shared" si="393"/>
        <v>0.10579537499999998</v>
      </c>
      <c r="Q93" s="18">
        <f t="shared" si="394"/>
        <v>0.42438601360310896</v>
      </c>
      <c r="R93" s="17"/>
      <c r="S93" s="17"/>
      <c r="T93" s="17"/>
      <c r="U93" s="18" t="str">
        <f t="shared" si="395"/>
        <v xml:space="preserve"> </v>
      </c>
      <c r="V93" s="18" t="str">
        <f t="shared" si="396"/>
        <v xml:space="preserve"> </v>
      </c>
      <c r="W93" s="17"/>
      <c r="X93" s="17"/>
      <c r="Y93" s="64"/>
      <c r="Z93" s="18" t="str">
        <f t="shared" si="397"/>
        <v xml:space="preserve"> </v>
      </c>
      <c r="AA93" s="18" t="str">
        <f t="shared" si="398"/>
        <v xml:space="preserve"> </v>
      </c>
      <c r="AB93" s="17">
        <v>65000</v>
      </c>
      <c r="AC93" s="17">
        <v>45422.080000000002</v>
      </c>
      <c r="AD93" s="17">
        <v>-33.9</v>
      </c>
      <c r="AE93" s="18">
        <f t="shared" si="399"/>
        <v>0.69880123076923084</v>
      </c>
      <c r="AF93" s="18">
        <f t="shared" si="400"/>
        <v>-1339.884365781711</v>
      </c>
      <c r="AG93" s="17">
        <v>210000</v>
      </c>
      <c r="AH93" s="17">
        <v>27256.22</v>
      </c>
      <c r="AI93" s="17">
        <v>7551.75</v>
      </c>
      <c r="AJ93" s="18">
        <f t="shared" si="401"/>
        <v>0.12979152380952383</v>
      </c>
      <c r="AK93" s="18" t="str">
        <f t="shared" si="402"/>
        <v>св.200</v>
      </c>
      <c r="AL93" s="17">
        <v>550000</v>
      </c>
      <c r="AM93" s="17">
        <v>36754.51</v>
      </c>
      <c r="AN93" s="17">
        <v>120392.42</v>
      </c>
      <c r="AO93" s="18">
        <f t="shared" si="403"/>
        <v>6.6826381818181818E-2</v>
      </c>
      <c r="AP93" s="18">
        <f t="shared" si="404"/>
        <v>0.3052892366479551</v>
      </c>
      <c r="AQ93" s="17"/>
      <c r="AR93" s="17"/>
      <c r="AS93" s="17"/>
      <c r="AT93" s="18" t="str">
        <f t="shared" si="405"/>
        <v xml:space="preserve"> </v>
      </c>
      <c r="AU93" s="18" t="str">
        <f t="shared" si="406"/>
        <v xml:space="preserve"> </v>
      </c>
      <c r="AV93" s="17">
        <f t="shared" si="468"/>
        <v>135933.4</v>
      </c>
      <c r="AW93" s="17">
        <f t="shared" si="469"/>
        <v>68654.02</v>
      </c>
      <c r="AX93" s="17">
        <v>3091.51</v>
      </c>
      <c r="AY93" s="18">
        <f t="shared" si="407"/>
        <v>0.50505629962908316</v>
      </c>
      <c r="AZ93" s="18" t="str">
        <f t="shared" si="408"/>
        <v>св.200</v>
      </c>
      <c r="BA93" s="17"/>
      <c r="BB93" s="17"/>
      <c r="BC93" s="17"/>
      <c r="BD93" s="18" t="str">
        <f t="shared" si="409"/>
        <v xml:space="preserve"> </v>
      </c>
      <c r="BE93" s="18" t="str">
        <f t="shared" si="410"/>
        <v xml:space="preserve"> </v>
      </c>
      <c r="BF93" s="17">
        <v>27500</v>
      </c>
      <c r="BG93" s="17">
        <v>38.1</v>
      </c>
      <c r="BH93" s="17"/>
      <c r="BI93" s="18">
        <f t="shared" si="411"/>
        <v>1.3854545454545454E-3</v>
      </c>
      <c r="BJ93" s="18" t="str">
        <f t="shared" si="412"/>
        <v xml:space="preserve"> </v>
      </c>
      <c r="BK93" s="17"/>
      <c r="BL93" s="17"/>
      <c r="BM93" s="17"/>
      <c r="BN93" s="18" t="str">
        <f t="shared" si="413"/>
        <v xml:space="preserve"> </v>
      </c>
      <c r="BO93" s="18" t="str">
        <f t="shared" si="414"/>
        <v xml:space="preserve"> </v>
      </c>
      <c r="BP93" s="17"/>
      <c r="BQ93" s="17"/>
      <c r="BR93" s="17"/>
      <c r="BS93" s="18" t="str">
        <f t="shared" si="415"/>
        <v xml:space="preserve"> </v>
      </c>
      <c r="BT93" s="18" t="str">
        <f t="shared" si="416"/>
        <v xml:space="preserve"> </v>
      </c>
      <c r="BU93" s="17"/>
      <c r="BV93" s="17"/>
      <c r="BW93" s="17"/>
      <c r="BX93" s="18" t="str">
        <f t="shared" si="417"/>
        <v xml:space="preserve"> </v>
      </c>
      <c r="BY93" s="18" t="str">
        <f t="shared" si="418"/>
        <v xml:space="preserve"> </v>
      </c>
      <c r="BZ93" s="17">
        <v>15000</v>
      </c>
      <c r="CA93" s="17">
        <v>2065.92</v>
      </c>
      <c r="CB93" s="17">
        <v>3091.51</v>
      </c>
      <c r="CC93" s="18">
        <f t="shared" si="419"/>
        <v>0.13772800000000002</v>
      </c>
      <c r="CD93" s="18">
        <f t="shared" si="420"/>
        <v>0.66825596553140698</v>
      </c>
      <c r="CE93" s="17">
        <v>11130</v>
      </c>
      <c r="CF93" s="17">
        <v>11130</v>
      </c>
      <c r="CG93" s="17"/>
      <c r="CH93" s="18">
        <f t="shared" si="421"/>
        <v>1</v>
      </c>
      <c r="CI93" s="18" t="str">
        <f t="shared" si="422"/>
        <v xml:space="preserve"> </v>
      </c>
      <c r="CJ93" s="17">
        <f t="shared" si="470"/>
        <v>55420</v>
      </c>
      <c r="CK93" s="17">
        <f t="shared" si="471"/>
        <v>55420</v>
      </c>
      <c r="CL93" s="17"/>
      <c r="CM93" s="18">
        <f t="shared" si="423"/>
        <v>1</v>
      </c>
      <c r="CN93" s="18" t="str">
        <f t="shared" si="424"/>
        <v xml:space="preserve"> </v>
      </c>
      <c r="CO93" s="17"/>
      <c r="CP93" s="17"/>
      <c r="CQ93" s="17"/>
      <c r="CR93" s="18" t="str">
        <f t="shared" si="425"/>
        <v xml:space="preserve"> </v>
      </c>
      <c r="CS93" s="18" t="str">
        <f t="shared" si="426"/>
        <v xml:space="preserve"> </v>
      </c>
      <c r="CT93" s="17">
        <v>55420</v>
      </c>
      <c r="CU93" s="17">
        <v>55420</v>
      </c>
      <c r="CV93" s="17"/>
      <c r="CW93" s="18">
        <f t="shared" si="427"/>
        <v>1</v>
      </c>
      <c r="CX93" s="18" t="str">
        <f t="shared" si="428"/>
        <v xml:space="preserve"> </v>
      </c>
      <c r="CY93" s="17"/>
      <c r="CZ93" s="17"/>
      <c r="DA93" s="17"/>
      <c r="DB93" s="18" t="str">
        <f t="shared" si="429"/>
        <v xml:space="preserve"> </v>
      </c>
      <c r="DC93" s="18" t="str">
        <f t="shared" si="430"/>
        <v xml:space="preserve"> </v>
      </c>
      <c r="DD93" s="17"/>
      <c r="DE93" s="17"/>
      <c r="DF93" s="17"/>
      <c r="DG93" s="18" t="str">
        <f t="shared" si="431"/>
        <v xml:space="preserve"> </v>
      </c>
      <c r="DH93" s="18" t="str">
        <f t="shared" si="432"/>
        <v xml:space="preserve"> </v>
      </c>
      <c r="DI93" s="17"/>
      <c r="DJ93" s="17"/>
      <c r="DK93" s="17"/>
      <c r="DL93" s="18" t="str">
        <f t="shared" si="433"/>
        <v xml:space="preserve"> </v>
      </c>
      <c r="DM93" s="18" t="str">
        <f t="shared" si="434"/>
        <v xml:space="preserve"> </v>
      </c>
      <c r="DN93" s="17"/>
      <c r="DO93" s="17"/>
      <c r="DP93" s="18" t="str">
        <f t="shared" si="216"/>
        <v xml:space="preserve"> </v>
      </c>
      <c r="DQ93" s="17"/>
      <c r="DR93" s="17"/>
      <c r="DS93" s="17"/>
      <c r="DT93" s="18" t="str">
        <f t="shared" si="435"/>
        <v xml:space="preserve"> </v>
      </c>
      <c r="DU93" s="18" t="str">
        <f t="shared" si="436"/>
        <v xml:space="preserve"> </v>
      </c>
      <c r="DV93" s="17">
        <v>26883.4</v>
      </c>
      <c r="DW93" s="17"/>
      <c r="DX93" s="17"/>
      <c r="DY93" s="18" t="str">
        <f t="shared" si="437"/>
        <v xml:space="preserve"> </v>
      </c>
      <c r="DZ93" s="18" t="str">
        <f t="shared" si="438"/>
        <v xml:space="preserve"> </v>
      </c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</row>
    <row r="94" spans="1:149" s="10" customFormat="1" ht="15.75" customHeight="1" outlineLevel="1" x14ac:dyDescent="0.25">
      <c r="A94" s="9">
        <f t="shared" si="472"/>
        <v>75</v>
      </c>
      <c r="B94" s="5" t="s">
        <v>32</v>
      </c>
      <c r="C94" s="17">
        <f t="shared" si="464"/>
        <v>739235.72</v>
      </c>
      <c r="D94" s="17">
        <f t="shared" si="465"/>
        <v>68240.81</v>
      </c>
      <c r="E94" s="17">
        <v>137565.06</v>
      </c>
      <c r="F94" s="18">
        <f>IF(D94&lt;=0," ",IF(D94/C94*100&gt;200,"СВ.200",D94/C94))</f>
        <v>9.231265231609749E-2</v>
      </c>
      <c r="G94" s="18">
        <f t="shared" si="290"/>
        <v>0.49606208146167347</v>
      </c>
      <c r="H94" s="17">
        <f t="shared" si="466"/>
        <v>430600</v>
      </c>
      <c r="I94" s="17">
        <f t="shared" si="467"/>
        <v>49949.81</v>
      </c>
      <c r="J94" s="17">
        <v>63736.81</v>
      </c>
      <c r="K94" s="18">
        <f t="shared" si="286"/>
        <v>0.11600048769159312</v>
      </c>
      <c r="L94" s="18">
        <f t="shared" si="287"/>
        <v>0.78368857807599723</v>
      </c>
      <c r="M94" s="17">
        <v>65000</v>
      </c>
      <c r="N94" s="17">
        <v>11520.23</v>
      </c>
      <c r="O94" s="17">
        <v>9241.69</v>
      </c>
      <c r="P94" s="18">
        <f t="shared" si="393"/>
        <v>0.17723430769230769</v>
      </c>
      <c r="Q94" s="18">
        <f t="shared" si="394"/>
        <v>1.2465501439671747</v>
      </c>
      <c r="R94" s="17"/>
      <c r="S94" s="17"/>
      <c r="T94" s="17"/>
      <c r="U94" s="18" t="str">
        <f t="shared" si="395"/>
        <v xml:space="preserve"> </v>
      </c>
      <c r="V94" s="18" t="str">
        <f t="shared" si="396"/>
        <v xml:space="preserve"> </v>
      </c>
      <c r="W94" s="17"/>
      <c r="X94" s="17"/>
      <c r="Y94" s="64"/>
      <c r="Z94" s="18" t="str">
        <f t="shared" si="397"/>
        <v xml:space="preserve"> </v>
      </c>
      <c r="AA94" s="18" t="str">
        <f t="shared" si="398"/>
        <v xml:space="preserve"> </v>
      </c>
      <c r="AB94" s="17">
        <v>600</v>
      </c>
      <c r="AC94" s="17">
        <v>-13072.21</v>
      </c>
      <c r="AD94" s="17">
        <v>4252.8</v>
      </c>
      <c r="AE94" s="18" t="str">
        <f t="shared" si="399"/>
        <v xml:space="preserve"> </v>
      </c>
      <c r="AF94" s="18">
        <f t="shared" si="400"/>
        <v>-3.0737890331075994</v>
      </c>
      <c r="AG94" s="17">
        <v>50000</v>
      </c>
      <c r="AH94" s="17">
        <v>14430.9</v>
      </c>
      <c r="AI94" s="17">
        <v>1875.71</v>
      </c>
      <c r="AJ94" s="18">
        <f t="shared" si="401"/>
        <v>0.28861799999999999</v>
      </c>
      <c r="AK94" s="18" t="str">
        <f t="shared" si="402"/>
        <v>св.200</v>
      </c>
      <c r="AL94" s="17">
        <v>315000</v>
      </c>
      <c r="AM94" s="17">
        <v>37070.89</v>
      </c>
      <c r="AN94" s="17">
        <v>48366.61</v>
      </c>
      <c r="AO94" s="18">
        <f t="shared" si="403"/>
        <v>0.11768536507936508</v>
      </c>
      <c r="AP94" s="18">
        <f t="shared" si="404"/>
        <v>0.76645623912860539</v>
      </c>
      <c r="AQ94" s="17"/>
      <c r="AR94" s="17"/>
      <c r="AS94" s="17"/>
      <c r="AT94" s="18" t="str">
        <f t="shared" si="405"/>
        <v xml:space="preserve"> </v>
      </c>
      <c r="AU94" s="18" t="str">
        <f t="shared" si="406"/>
        <v xml:space="preserve"> </v>
      </c>
      <c r="AV94" s="17">
        <f t="shared" si="468"/>
        <v>308635.71999999997</v>
      </c>
      <c r="AW94" s="17">
        <f t="shared" si="469"/>
        <v>18291</v>
      </c>
      <c r="AX94" s="17">
        <v>73828.25</v>
      </c>
      <c r="AY94" s="18">
        <f t="shared" si="407"/>
        <v>5.9264041116174115E-2</v>
      </c>
      <c r="AZ94" s="18">
        <f t="shared" si="408"/>
        <v>0.24775069163904062</v>
      </c>
      <c r="BA94" s="17"/>
      <c r="BB94" s="17"/>
      <c r="BC94" s="17"/>
      <c r="BD94" s="18" t="str">
        <f t="shared" si="409"/>
        <v xml:space="preserve"> </v>
      </c>
      <c r="BE94" s="18" t="str">
        <f t="shared" si="410"/>
        <v xml:space="preserve"> </v>
      </c>
      <c r="BF94" s="17">
        <v>65000</v>
      </c>
      <c r="BG94" s="17"/>
      <c r="BH94" s="17">
        <v>47082.17</v>
      </c>
      <c r="BI94" s="18" t="str">
        <f t="shared" si="411"/>
        <v xml:space="preserve"> </v>
      </c>
      <c r="BJ94" s="18">
        <f t="shared" si="412"/>
        <v>0</v>
      </c>
      <c r="BK94" s="17">
        <v>53000</v>
      </c>
      <c r="BL94" s="17">
        <v>13335</v>
      </c>
      <c r="BM94" s="17">
        <v>13335</v>
      </c>
      <c r="BN94" s="18">
        <f t="shared" si="413"/>
        <v>0.25160377358490565</v>
      </c>
      <c r="BO94" s="18">
        <f t="shared" si="414"/>
        <v>1</v>
      </c>
      <c r="BP94" s="17"/>
      <c r="BQ94" s="17"/>
      <c r="BR94" s="17"/>
      <c r="BS94" s="18" t="str">
        <f t="shared" si="415"/>
        <v xml:space="preserve"> </v>
      </c>
      <c r="BT94" s="18" t="str">
        <f t="shared" si="416"/>
        <v xml:space="preserve"> </v>
      </c>
      <c r="BU94" s="17"/>
      <c r="BV94" s="17"/>
      <c r="BW94" s="17"/>
      <c r="BX94" s="18" t="str">
        <f t="shared" si="417"/>
        <v xml:space="preserve"> </v>
      </c>
      <c r="BY94" s="18" t="str">
        <f t="shared" si="418"/>
        <v xml:space="preserve"> </v>
      </c>
      <c r="BZ94" s="17">
        <v>75000</v>
      </c>
      <c r="CA94" s="17">
        <v>4956</v>
      </c>
      <c r="CB94" s="17">
        <v>13411.08</v>
      </c>
      <c r="CC94" s="18">
        <f t="shared" si="419"/>
        <v>6.608E-2</v>
      </c>
      <c r="CD94" s="18">
        <f t="shared" si="420"/>
        <v>0.36954518204350434</v>
      </c>
      <c r="CE94" s="17"/>
      <c r="CF94" s="17"/>
      <c r="CG94" s="17"/>
      <c r="CH94" s="18" t="str">
        <f t="shared" si="421"/>
        <v xml:space="preserve"> </v>
      </c>
      <c r="CI94" s="18" t="str">
        <f t="shared" si="422"/>
        <v xml:space="preserve"> </v>
      </c>
      <c r="CJ94" s="17">
        <f t="shared" si="470"/>
        <v>0</v>
      </c>
      <c r="CK94" s="17">
        <f t="shared" si="471"/>
        <v>0</v>
      </c>
      <c r="CL94" s="17"/>
      <c r="CM94" s="18" t="str">
        <f t="shared" si="423"/>
        <v xml:space="preserve"> </v>
      </c>
      <c r="CN94" s="18" t="str">
        <f t="shared" si="424"/>
        <v xml:space="preserve"> </v>
      </c>
      <c r="CO94" s="17"/>
      <c r="CP94" s="17"/>
      <c r="CQ94" s="17"/>
      <c r="CR94" s="18" t="str">
        <f t="shared" si="425"/>
        <v xml:space="preserve"> </v>
      </c>
      <c r="CS94" s="18" t="str">
        <f t="shared" si="426"/>
        <v xml:space="preserve"> </v>
      </c>
      <c r="CT94" s="17"/>
      <c r="CU94" s="17"/>
      <c r="CV94" s="17"/>
      <c r="CW94" s="18" t="str">
        <f t="shared" si="427"/>
        <v xml:space="preserve"> </v>
      </c>
      <c r="CX94" s="18" t="str">
        <f t="shared" si="428"/>
        <v xml:space="preserve"> </v>
      </c>
      <c r="CY94" s="17"/>
      <c r="CZ94" s="17"/>
      <c r="DA94" s="17"/>
      <c r="DB94" s="18" t="str">
        <f t="shared" si="429"/>
        <v xml:space="preserve"> </v>
      </c>
      <c r="DC94" s="18" t="str">
        <f t="shared" si="430"/>
        <v xml:space="preserve"> </v>
      </c>
      <c r="DD94" s="17"/>
      <c r="DE94" s="17"/>
      <c r="DF94" s="17"/>
      <c r="DG94" s="18" t="str">
        <f t="shared" si="431"/>
        <v xml:space="preserve"> </v>
      </c>
      <c r="DH94" s="18" t="str">
        <f t="shared" si="432"/>
        <v xml:space="preserve"> </v>
      </c>
      <c r="DI94" s="17"/>
      <c r="DJ94" s="17"/>
      <c r="DK94" s="17"/>
      <c r="DL94" s="18" t="str">
        <f t="shared" si="433"/>
        <v xml:space="preserve"> </v>
      </c>
      <c r="DM94" s="18" t="str">
        <f t="shared" si="434"/>
        <v xml:space="preserve"> </v>
      </c>
      <c r="DN94" s="17"/>
      <c r="DO94" s="17"/>
      <c r="DP94" s="18" t="str">
        <f t="shared" si="216"/>
        <v xml:space="preserve"> </v>
      </c>
      <c r="DQ94" s="17"/>
      <c r="DR94" s="17"/>
      <c r="DS94" s="17"/>
      <c r="DT94" s="18" t="str">
        <f t="shared" si="435"/>
        <v xml:space="preserve"> </v>
      </c>
      <c r="DU94" s="18" t="str">
        <f t="shared" si="436"/>
        <v xml:space="preserve"> </v>
      </c>
      <c r="DV94" s="17">
        <v>115635.72</v>
      </c>
      <c r="DW94" s="17"/>
      <c r="DX94" s="17"/>
      <c r="DY94" s="18" t="str">
        <f t="shared" si="437"/>
        <v xml:space="preserve"> </v>
      </c>
      <c r="DZ94" s="18" t="str">
        <f t="shared" si="438"/>
        <v xml:space="preserve"> </v>
      </c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</row>
    <row r="95" spans="1:149" s="10" customFormat="1" ht="15.75" customHeight="1" outlineLevel="1" x14ac:dyDescent="0.25">
      <c r="A95" s="9">
        <f t="shared" si="472"/>
        <v>76</v>
      </c>
      <c r="B95" s="5" t="s">
        <v>16</v>
      </c>
      <c r="C95" s="17">
        <f t="shared" si="464"/>
        <v>1252905</v>
      </c>
      <c r="D95" s="17">
        <f t="shared" si="465"/>
        <v>455586.57999999996</v>
      </c>
      <c r="E95" s="17">
        <v>156593.13</v>
      </c>
      <c r="F95" s="18">
        <f>IF(D95&lt;=0," ",IF(D95/C95*100&gt;200,"СВ.200",D95/C95))</f>
        <v>0.3636242013560485</v>
      </c>
      <c r="G95" s="18" t="str">
        <f t="shared" si="290"/>
        <v>св.200</v>
      </c>
      <c r="H95" s="17">
        <f t="shared" si="466"/>
        <v>963000</v>
      </c>
      <c r="I95" s="17">
        <f t="shared" si="467"/>
        <v>208294.05</v>
      </c>
      <c r="J95" s="17">
        <v>153220.99</v>
      </c>
      <c r="K95" s="18">
        <f t="shared" ref="K95:K126" si="473">IF(I95&lt;=0," ",IF(I95/H95*100&gt;200,"СВ.200",I95/H95))</f>
        <v>0.21629704049844237</v>
      </c>
      <c r="L95" s="18">
        <f t="shared" si="287"/>
        <v>1.3594354794339862</v>
      </c>
      <c r="M95" s="17">
        <v>619000</v>
      </c>
      <c r="N95" s="17">
        <v>189502.95</v>
      </c>
      <c r="O95" s="17">
        <v>108173.15</v>
      </c>
      <c r="P95" s="18">
        <f t="shared" si="393"/>
        <v>0.30614369951534737</v>
      </c>
      <c r="Q95" s="18">
        <f t="shared" si="394"/>
        <v>1.7518483098624753</v>
      </c>
      <c r="R95" s="17"/>
      <c r="S95" s="17"/>
      <c r="T95" s="17"/>
      <c r="U95" s="18" t="str">
        <f t="shared" si="395"/>
        <v xml:space="preserve"> </v>
      </c>
      <c r="V95" s="18" t="str">
        <f t="shared" si="396"/>
        <v xml:space="preserve"> </v>
      </c>
      <c r="W95" s="17"/>
      <c r="X95" s="17"/>
      <c r="Y95" s="64"/>
      <c r="Z95" s="18" t="str">
        <f t="shared" si="397"/>
        <v xml:space="preserve"> </v>
      </c>
      <c r="AA95" s="18" t="str">
        <f t="shared" si="398"/>
        <v xml:space="preserve"> </v>
      </c>
      <c r="AB95" s="17"/>
      <c r="AC95" s="17"/>
      <c r="AD95" s="17"/>
      <c r="AE95" s="18" t="str">
        <f t="shared" si="399"/>
        <v xml:space="preserve"> </v>
      </c>
      <c r="AF95" s="18" t="str">
        <f t="shared" si="400"/>
        <v xml:space="preserve"> </v>
      </c>
      <c r="AG95" s="17">
        <v>80000</v>
      </c>
      <c r="AH95" s="17">
        <v>6025.02</v>
      </c>
      <c r="AI95" s="17">
        <v>714.63</v>
      </c>
      <c r="AJ95" s="18">
        <f t="shared" si="401"/>
        <v>7.5312750000000012E-2</v>
      </c>
      <c r="AK95" s="18" t="str">
        <f t="shared" si="402"/>
        <v>св.200</v>
      </c>
      <c r="AL95" s="17">
        <v>264000</v>
      </c>
      <c r="AM95" s="17">
        <v>12766.08</v>
      </c>
      <c r="AN95" s="17">
        <v>44333.21</v>
      </c>
      <c r="AO95" s="18">
        <f t="shared" si="403"/>
        <v>4.8356363636363635E-2</v>
      </c>
      <c r="AP95" s="18">
        <f t="shared" si="404"/>
        <v>0.28795749281407773</v>
      </c>
      <c r="AQ95" s="17"/>
      <c r="AR95" s="17"/>
      <c r="AS95" s="17"/>
      <c r="AT95" s="18" t="str">
        <f t="shared" si="405"/>
        <v xml:space="preserve"> </v>
      </c>
      <c r="AU95" s="18" t="str">
        <f t="shared" si="406"/>
        <v xml:space="preserve"> </v>
      </c>
      <c r="AV95" s="17">
        <f t="shared" si="468"/>
        <v>289905</v>
      </c>
      <c r="AW95" s="17">
        <f t="shared" si="469"/>
        <v>247292.53</v>
      </c>
      <c r="AX95" s="17">
        <v>3372.14</v>
      </c>
      <c r="AY95" s="18">
        <f t="shared" si="407"/>
        <v>0.85301229713181903</v>
      </c>
      <c r="AZ95" s="18" t="str">
        <f t="shared" si="408"/>
        <v>св.200</v>
      </c>
      <c r="BA95" s="17"/>
      <c r="BB95" s="17"/>
      <c r="BC95" s="17"/>
      <c r="BD95" s="18" t="str">
        <f t="shared" si="409"/>
        <v xml:space="preserve"> </v>
      </c>
      <c r="BE95" s="18" t="str">
        <f t="shared" si="410"/>
        <v xml:space="preserve"> </v>
      </c>
      <c r="BF95" s="17">
        <v>14213</v>
      </c>
      <c r="BG95" s="17"/>
      <c r="BH95" s="17"/>
      <c r="BI95" s="18" t="str">
        <f t="shared" si="411"/>
        <v xml:space="preserve"> </v>
      </c>
      <c r="BJ95" s="18" t="str">
        <f t="shared" si="412"/>
        <v xml:space="preserve"> </v>
      </c>
      <c r="BK95" s="17"/>
      <c r="BL95" s="17"/>
      <c r="BM95" s="17"/>
      <c r="BN95" s="18" t="str">
        <f t="shared" si="413"/>
        <v xml:space="preserve"> </v>
      </c>
      <c r="BO95" s="18" t="str">
        <f t="shared" si="414"/>
        <v xml:space="preserve"> </v>
      </c>
      <c r="BP95" s="17"/>
      <c r="BQ95" s="17"/>
      <c r="BR95" s="17"/>
      <c r="BS95" s="18" t="str">
        <f t="shared" si="415"/>
        <v xml:space="preserve"> </v>
      </c>
      <c r="BT95" s="18" t="str">
        <f t="shared" si="416"/>
        <v xml:space="preserve"> </v>
      </c>
      <c r="BU95" s="17"/>
      <c r="BV95" s="17"/>
      <c r="BW95" s="17"/>
      <c r="BX95" s="18" t="str">
        <f t="shared" si="417"/>
        <v xml:space="preserve"> </v>
      </c>
      <c r="BY95" s="18" t="str">
        <f t="shared" si="418"/>
        <v xml:space="preserve"> </v>
      </c>
      <c r="BZ95" s="17">
        <v>8716</v>
      </c>
      <c r="CA95" s="17">
        <v>3637.91</v>
      </c>
      <c r="CB95" s="17">
        <v>3372.14</v>
      </c>
      <c r="CC95" s="18">
        <f t="shared" si="419"/>
        <v>0.41738297384121154</v>
      </c>
      <c r="CD95" s="18">
        <f t="shared" si="420"/>
        <v>1.0788134537711958</v>
      </c>
      <c r="CE95" s="17"/>
      <c r="CF95" s="17"/>
      <c r="CG95" s="17"/>
      <c r="CH95" s="18" t="str">
        <f t="shared" si="421"/>
        <v xml:space="preserve"> </v>
      </c>
      <c r="CI95" s="18" t="str">
        <f t="shared" si="422"/>
        <v xml:space="preserve"> </v>
      </c>
      <c r="CJ95" s="17">
        <f t="shared" si="470"/>
        <v>243654</v>
      </c>
      <c r="CK95" s="17">
        <f t="shared" si="471"/>
        <v>243654.62</v>
      </c>
      <c r="CL95" s="17"/>
      <c r="CM95" s="18">
        <f t="shared" si="423"/>
        <v>1.0000025445919214</v>
      </c>
      <c r="CN95" s="18" t="str">
        <f t="shared" si="424"/>
        <v xml:space="preserve"> </v>
      </c>
      <c r="CO95" s="17"/>
      <c r="CP95" s="17"/>
      <c r="CQ95" s="17"/>
      <c r="CR95" s="18" t="str">
        <f t="shared" si="425"/>
        <v xml:space="preserve"> </v>
      </c>
      <c r="CS95" s="18" t="str">
        <f t="shared" si="426"/>
        <v xml:space="preserve"> </v>
      </c>
      <c r="CT95" s="17">
        <v>243654</v>
      </c>
      <c r="CU95" s="17">
        <v>243654.62</v>
      </c>
      <c r="CV95" s="17"/>
      <c r="CW95" s="18">
        <f t="shared" si="427"/>
        <v>1.0000025445919214</v>
      </c>
      <c r="CX95" s="18" t="str">
        <f t="shared" si="428"/>
        <v xml:space="preserve"> </v>
      </c>
      <c r="CY95" s="17"/>
      <c r="CZ95" s="17"/>
      <c r="DA95" s="17"/>
      <c r="DB95" s="18" t="str">
        <f t="shared" si="429"/>
        <v xml:space="preserve"> </v>
      </c>
      <c r="DC95" s="18" t="str">
        <f t="shared" si="430"/>
        <v xml:space="preserve"> </v>
      </c>
      <c r="DD95" s="17"/>
      <c r="DE95" s="17"/>
      <c r="DF95" s="17"/>
      <c r="DG95" s="18" t="str">
        <f t="shared" si="431"/>
        <v xml:space="preserve"> </v>
      </c>
      <c r="DH95" s="18" t="str">
        <f t="shared" si="432"/>
        <v xml:space="preserve"> </v>
      </c>
      <c r="DI95" s="17"/>
      <c r="DJ95" s="17"/>
      <c r="DK95" s="17"/>
      <c r="DL95" s="18" t="str">
        <f t="shared" si="433"/>
        <v xml:space="preserve"> </v>
      </c>
      <c r="DM95" s="18" t="str">
        <f t="shared" si="434"/>
        <v xml:space="preserve"> </v>
      </c>
      <c r="DN95" s="17"/>
      <c r="DO95" s="17"/>
      <c r="DP95" s="18" t="str">
        <f t="shared" si="216"/>
        <v xml:space="preserve"> </v>
      </c>
      <c r="DQ95" s="17"/>
      <c r="DR95" s="17"/>
      <c r="DS95" s="17"/>
      <c r="DT95" s="18" t="str">
        <f t="shared" si="435"/>
        <v xml:space="preserve"> </v>
      </c>
      <c r="DU95" s="18" t="str">
        <f t="shared" si="436"/>
        <v xml:space="preserve"> </v>
      </c>
      <c r="DV95" s="17">
        <v>23322</v>
      </c>
      <c r="DW95" s="17"/>
      <c r="DX95" s="17"/>
      <c r="DY95" s="18" t="str">
        <f t="shared" si="437"/>
        <v xml:space="preserve"> </v>
      </c>
      <c r="DZ95" s="18" t="str">
        <f t="shared" si="438"/>
        <v xml:space="preserve"> </v>
      </c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</row>
    <row r="96" spans="1:149" s="12" customFormat="1" ht="15.75" x14ac:dyDescent="0.25">
      <c r="A96" s="11"/>
      <c r="B96" s="4" t="s">
        <v>135</v>
      </c>
      <c r="C96" s="34">
        <f>SUM(C97:C100)</f>
        <v>226928036.98000002</v>
      </c>
      <c r="D96" s="34">
        <f>SUM(D97:D100)</f>
        <v>47578490.679999992</v>
      </c>
      <c r="E96" s="34">
        <v>44727840.309999995</v>
      </c>
      <c r="F96" s="16">
        <f>IF(D96&lt;=0," ",IF(D96/C96*100&gt;200,"СВ.200",D96/C96))</f>
        <v>0.20966334223475988</v>
      </c>
      <c r="G96" s="16">
        <f t="shared" si="290"/>
        <v>1.0637332442220033</v>
      </c>
      <c r="H96" s="34">
        <f>SUM(H97:H100)</f>
        <v>219743063.90000001</v>
      </c>
      <c r="I96" s="34">
        <f>SUM(I97:I100)</f>
        <v>46172293.329999998</v>
      </c>
      <c r="J96" s="34">
        <v>42989434.890000001</v>
      </c>
      <c r="K96" s="16">
        <f t="shared" si="473"/>
        <v>0.21011945729041051</v>
      </c>
      <c r="L96" s="16">
        <f t="shared" si="287"/>
        <v>1.0740381549128104</v>
      </c>
      <c r="M96" s="34">
        <f>SUM(M97:M100)</f>
        <v>197342760</v>
      </c>
      <c r="N96" s="34">
        <f>SUM(N97:N100)</f>
        <v>43010975.790000007</v>
      </c>
      <c r="O96" s="34">
        <v>39872387.089999996</v>
      </c>
      <c r="P96" s="16">
        <f t="shared" si="393"/>
        <v>0.21795061440308228</v>
      </c>
      <c r="Q96" s="16">
        <f t="shared" si="394"/>
        <v>1.0787158464557336</v>
      </c>
      <c r="R96" s="34">
        <f>SUM(R97:R100)</f>
        <v>5585403.9000000004</v>
      </c>
      <c r="S96" s="34">
        <f>SUM(S97:S100)</f>
        <v>1341975.3999999999</v>
      </c>
      <c r="T96" s="34">
        <v>1267059.53</v>
      </c>
      <c r="U96" s="16">
        <f t="shared" si="395"/>
        <v>0.24026470135848185</v>
      </c>
      <c r="V96" s="16">
        <f t="shared" si="396"/>
        <v>1.0591257697260679</v>
      </c>
      <c r="W96" s="34">
        <f>SUM(W97:W100)</f>
        <v>0</v>
      </c>
      <c r="X96" s="34">
        <f>SUM(X97:X100)</f>
        <v>0</v>
      </c>
      <c r="Y96" s="16"/>
      <c r="Z96" s="16" t="str">
        <f t="shared" si="397"/>
        <v xml:space="preserve"> </v>
      </c>
      <c r="AA96" s="16" t="str">
        <f t="shared" si="398"/>
        <v xml:space="preserve"> </v>
      </c>
      <c r="AB96" s="34">
        <f>SUM(AB97:AB100)</f>
        <v>52100</v>
      </c>
      <c r="AC96" s="34">
        <f>SUM(AC97:AC100)</f>
        <v>74565.899999999994</v>
      </c>
      <c r="AD96" s="34">
        <v>1876.1599999999999</v>
      </c>
      <c r="AE96" s="16">
        <f t="shared" si="399"/>
        <v>1.4312072936660267</v>
      </c>
      <c r="AF96" s="16" t="str">
        <f t="shared" si="400"/>
        <v>св.200</v>
      </c>
      <c r="AG96" s="34">
        <f>SUM(AG97:AG100)</f>
        <v>8074000</v>
      </c>
      <c r="AH96" s="34">
        <f>SUM(AH97:AH100)</f>
        <v>473965.48000000004</v>
      </c>
      <c r="AI96" s="34">
        <v>231023.1</v>
      </c>
      <c r="AJ96" s="16">
        <f t="shared" si="401"/>
        <v>5.8702685162249198E-2</v>
      </c>
      <c r="AK96" s="16" t="str">
        <f t="shared" si="402"/>
        <v>св.200</v>
      </c>
      <c r="AL96" s="34">
        <f>SUM(AL97:AL100)</f>
        <v>8660000</v>
      </c>
      <c r="AM96" s="34">
        <f>SUM(AM97:AM100)</f>
        <v>1267430.76</v>
      </c>
      <c r="AN96" s="34">
        <v>1611189.01</v>
      </c>
      <c r="AO96" s="16">
        <f t="shared" si="403"/>
        <v>0.14635459122401848</v>
      </c>
      <c r="AP96" s="16">
        <f t="shared" si="404"/>
        <v>0.78664312637038158</v>
      </c>
      <c r="AQ96" s="34">
        <f>SUM(AQ97:AQ100)</f>
        <v>28800</v>
      </c>
      <c r="AR96" s="34">
        <f>SUM(AR97:AR100)</f>
        <v>3380</v>
      </c>
      <c r="AS96" s="34">
        <v>5900</v>
      </c>
      <c r="AT96" s="16">
        <f t="shared" si="405"/>
        <v>0.11736111111111111</v>
      </c>
      <c r="AU96" s="16">
        <f t="shared" si="406"/>
        <v>0.57288135593220335</v>
      </c>
      <c r="AV96" s="34">
        <f>SUM(AV97:AV100)</f>
        <v>7184973.0800000001</v>
      </c>
      <c r="AW96" s="34">
        <f>SUM(AW97:AW100)</f>
        <v>1406197.35</v>
      </c>
      <c r="AX96" s="34">
        <v>1738405.42</v>
      </c>
      <c r="AY96" s="16">
        <f t="shared" si="407"/>
        <v>0.19571365603502025</v>
      </c>
      <c r="AZ96" s="16">
        <f t="shared" si="408"/>
        <v>0.80890069360230143</v>
      </c>
      <c r="BA96" s="34">
        <f>SUM(BA97:BA100)</f>
        <v>2643130</v>
      </c>
      <c r="BB96" s="34">
        <f>SUM(BB97:BB100)</f>
        <v>633523.17999999993</v>
      </c>
      <c r="BC96" s="34">
        <v>829939.83</v>
      </c>
      <c r="BD96" s="16">
        <f t="shared" si="409"/>
        <v>0.23968672747840625</v>
      </c>
      <c r="BE96" s="16">
        <f t="shared" si="410"/>
        <v>0.76333627704071028</v>
      </c>
      <c r="BF96" s="34">
        <f>SUM(BF97:BF100)</f>
        <v>9015</v>
      </c>
      <c r="BG96" s="34">
        <f>SUM(BG97:BG100)</f>
        <v>5578.23</v>
      </c>
      <c r="BH96" s="34">
        <v>80.12</v>
      </c>
      <c r="BI96" s="16">
        <f t="shared" si="411"/>
        <v>0.6187720465890183</v>
      </c>
      <c r="BJ96" s="16" t="str">
        <f t="shared" si="412"/>
        <v>св.200</v>
      </c>
      <c r="BK96" s="34">
        <f>SUM(BK97:BK100)</f>
        <v>80500</v>
      </c>
      <c r="BL96" s="34">
        <f>SUM(BL97:BL100)</f>
        <v>0</v>
      </c>
      <c r="BM96" s="34">
        <v>13833.34</v>
      </c>
      <c r="BN96" s="16" t="str">
        <f t="shared" si="413"/>
        <v xml:space="preserve"> </v>
      </c>
      <c r="BO96" s="16">
        <f t="shared" si="414"/>
        <v>0</v>
      </c>
      <c r="BP96" s="34">
        <f>SUM(BP97:BP100)</f>
        <v>0</v>
      </c>
      <c r="BQ96" s="34">
        <f>SUM(BQ97:BQ100)</f>
        <v>0</v>
      </c>
      <c r="BR96" s="34">
        <v>0</v>
      </c>
      <c r="BS96" s="16" t="str">
        <f t="shared" si="415"/>
        <v xml:space="preserve"> </v>
      </c>
      <c r="BT96" s="16" t="str">
        <f t="shared" si="416"/>
        <v xml:space="preserve"> </v>
      </c>
      <c r="BU96" s="34">
        <f>SUM(BU97:BU100)</f>
        <v>1900000</v>
      </c>
      <c r="BV96" s="34">
        <f>SUM(BV97:BV100)</f>
        <v>401612.56</v>
      </c>
      <c r="BW96" s="34">
        <v>378485.94</v>
      </c>
      <c r="BX96" s="16">
        <f t="shared" si="417"/>
        <v>0.21137503157894738</v>
      </c>
      <c r="BY96" s="16">
        <f t="shared" si="418"/>
        <v>1.0611029831121335</v>
      </c>
      <c r="BZ96" s="34">
        <f>SUM(BZ97:BZ100)</f>
        <v>0</v>
      </c>
      <c r="CA96" s="34">
        <f>SUM(CA97:CA100)</f>
        <v>1260.55</v>
      </c>
      <c r="CB96" s="34">
        <v>215356.58</v>
      </c>
      <c r="CC96" s="16"/>
      <c r="CD96" s="16">
        <f t="shared" si="420"/>
        <v>5.853315464055011E-3</v>
      </c>
      <c r="CE96" s="34">
        <f>SUM(CE97:CE100)</f>
        <v>0</v>
      </c>
      <c r="CF96" s="34">
        <f>SUM(CF97:CF100)</f>
        <v>0</v>
      </c>
      <c r="CG96" s="34">
        <v>0</v>
      </c>
      <c r="CH96" s="16" t="str">
        <f t="shared" si="421"/>
        <v xml:space="preserve"> </v>
      </c>
      <c r="CI96" s="16" t="str">
        <f t="shared" si="422"/>
        <v xml:space="preserve"> </v>
      </c>
      <c r="CJ96" s="34">
        <f>SUM(CJ97:CJ100)</f>
        <v>1020000</v>
      </c>
      <c r="CK96" s="34">
        <f>SUM(CK97:CK100)</f>
        <v>322419.8</v>
      </c>
      <c r="CL96" s="19">
        <v>247445.57</v>
      </c>
      <c r="CM96" s="16">
        <f t="shared" si="423"/>
        <v>0.31609784313725486</v>
      </c>
      <c r="CN96" s="16">
        <f t="shared" si="424"/>
        <v>1.3029928157533794</v>
      </c>
      <c r="CO96" s="34">
        <f>SUM(CO97:CO100)</f>
        <v>1020000</v>
      </c>
      <c r="CP96" s="34">
        <f>SUM(CP97:CP100)</f>
        <v>321737.34999999998</v>
      </c>
      <c r="CQ96" s="34">
        <v>175850.89</v>
      </c>
      <c r="CR96" s="16">
        <f t="shared" si="425"/>
        <v>0.31542877450980389</v>
      </c>
      <c r="CS96" s="16">
        <f t="shared" si="426"/>
        <v>1.8296031939332236</v>
      </c>
      <c r="CT96" s="34">
        <f>SUM(CT97:CT100)</f>
        <v>0</v>
      </c>
      <c r="CU96" s="34">
        <f>SUM(CU97:CU100)</f>
        <v>682.45</v>
      </c>
      <c r="CV96" s="34">
        <v>71594.679999999993</v>
      </c>
      <c r="CW96" s="16"/>
      <c r="CX96" s="16">
        <f t="shared" si="428"/>
        <v>9.5321328344508301E-3</v>
      </c>
      <c r="CY96" s="34">
        <f>SUM(CY97:CY100)</f>
        <v>110000</v>
      </c>
      <c r="CZ96" s="34">
        <f>SUM(CZ97:CZ100)</f>
        <v>41803.03</v>
      </c>
      <c r="DA96" s="34">
        <v>53264.04</v>
      </c>
      <c r="DB96" s="16">
        <f t="shared" si="429"/>
        <v>0.38002754545454542</v>
      </c>
      <c r="DC96" s="16">
        <f t="shared" si="430"/>
        <v>0.78482649832795259</v>
      </c>
      <c r="DD96" s="34">
        <f>SUM(DD97:DD100)</f>
        <v>0</v>
      </c>
      <c r="DE96" s="34">
        <f>SUM(DE97:DE100)</f>
        <v>0</v>
      </c>
      <c r="DF96" s="34">
        <v>0</v>
      </c>
      <c r="DG96" s="16" t="str">
        <f t="shared" si="431"/>
        <v xml:space="preserve"> </v>
      </c>
      <c r="DH96" s="16" t="str">
        <f t="shared" si="432"/>
        <v xml:space="preserve"> </v>
      </c>
      <c r="DI96" s="34">
        <f>SUM(DI97:DI100)</f>
        <v>100000</v>
      </c>
      <c r="DJ96" s="34">
        <f>SUM(DJ97:DJ100)</f>
        <v>0</v>
      </c>
      <c r="DK96" s="34">
        <v>0</v>
      </c>
      <c r="DL96" s="16" t="str">
        <f t="shared" si="433"/>
        <v xml:space="preserve"> </v>
      </c>
      <c r="DM96" s="16" t="str">
        <f t="shared" si="434"/>
        <v xml:space="preserve"> </v>
      </c>
      <c r="DN96" s="34">
        <f>SUM(DN97:DN100)</f>
        <v>0</v>
      </c>
      <c r="DO96" s="34">
        <v>0</v>
      </c>
      <c r="DP96" s="16" t="str">
        <f>IF(DN96=0," ",IF(DN96/DO96*100&gt;200,"св.200",DM96/DN96))</f>
        <v xml:space="preserve"> </v>
      </c>
      <c r="DQ96" s="34">
        <f>SUM(DQ97:DQ100)</f>
        <v>153966.46</v>
      </c>
      <c r="DR96" s="34">
        <f>SUM(DR97:DR100)</f>
        <v>0</v>
      </c>
      <c r="DS96" s="34">
        <v>0</v>
      </c>
      <c r="DT96" s="16" t="str">
        <f t="shared" si="435"/>
        <v xml:space="preserve"> </v>
      </c>
      <c r="DU96" s="16" t="str">
        <f t="shared" si="436"/>
        <v xml:space="preserve"> </v>
      </c>
      <c r="DV96" s="34">
        <f>SUM(DV97:DV100)</f>
        <v>1168361.6199999999</v>
      </c>
      <c r="DW96" s="34">
        <f>SUM(DW97:DW100)</f>
        <v>0</v>
      </c>
      <c r="DX96" s="34">
        <v>0</v>
      </c>
      <c r="DY96" s="16" t="str">
        <f t="shared" si="437"/>
        <v xml:space="preserve"> </v>
      </c>
      <c r="DZ96" s="16" t="str">
        <f t="shared" si="438"/>
        <v xml:space="preserve"> </v>
      </c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</row>
    <row r="97" spans="1:149" s="10" customFormat="1" ht="15.75" customHeight="1" outlineLevel="1" x14ac:dyDescent="0.25">
      <c r="A97" s="9">
        <v>77</v>
      </c>
      <c r="B97" s="5" t="s">
        <v>54</v>
      </c>
      <c r="C97" s="17">
        <f t="shared" ref="C97" si="474">H97+AV97</f>
        <v>219225015.97</v>
      </c>
      <c r="D97" s="17">
        <f t="shared" ref="D97" si="475">I97+AW97</f>
        <v>46373871.629999995</v>
      </c>
      <c r="E97" s="17">
        <v>43023824.439999998</v>
      </c>
      <c r="F97" s="18">
        <f>IF(D97&lt;=0," ",IF(D97/C97*100&gt;200,"СВ.200",D97/C97))</f>
        <v>0.21153549208246408</v>
      </c>
      <c r="G97" s="18">
        <f t="shared" si="290"/>
        <v>1.0778649325950067</v>
      </c>
      <c r="H97" s="17">
        <f t="shared" ref="H97" si="476">M97+R97+W97+AB97+AG97+AL97+AQ97</f>
        <v>212696463.90000001</v>
      </c>
      <c r="I97" s="17">
        <f t="shared" ref="I97" si="477">N97+S97+X97+AC97+AH97+AM97+AR97</f>
        <v>45040174.299999997</v>
      </c>
      <c r="J97" s="17">
        <v>41677209.630000003</v>
      </c>
      <c r="K97" s="18">
        <f t="shared" si="473"/>
        <v>0.21175798353270128</v>
      </c>
      <c r="L97" s="18">
        <f t="shared" si="287"/>
        <v>1.0806907348129966</v>
      </c>
      <c r="M97" s="17">
        <v>194970560</v>
      </c>
      <c r="N97" s="17">
        <v>42490310.359999999</v>
      </c>
      <c r="O97" s="17">
        <v>39432075.399999999</v>
      </c>
      <c r="P97" s="18">
        <f t="shared" si="393"/>
        <v>0.21793192962055399</v>
      </c>
      <c r="Q97" s="18">
        <f t="shared" si="394"/>
        <v>1.0775570377409047</v>
      </c>
      <c r="R97" s="17">
        <v>5585403.9000000004</v>
      </c>
      <c r="S97" s="17">
        <v>1341975.3999999999</v>
      </c>
      <c r="T97" s="17">
        <v>1267059.53</v>
      </c>
      <c r="U97" s="18">
        <f t="shared" si="395"/>
        <v>0.24026470135848185</v>
      </c>
      <c r="V97" s="18">
        <f t="shared" si="396"/>
        <v>1.0591257697260679</v>
      </c>
      <c r="W97" s="17"/>
      <c r="X97" s="17"/>
      <c r="Y97" s="64"/>
      <c r="Z97" s="18" t="str">
        <f t="shared" si="397"/>
        <v xml:space="preserve"> </v>
      </c>
      <c r="AA97" s="18" t="str">
        <f t="shared" si="398"/>
        <v xml:space="preserve"> </v>
      </c>
      <c r="AB97" s="17">
        <v>51500</v>
      </c>
      <c r="AC97" s="17"/>
      <c r="AD97" s="17">
        <v>1418.09</v>
      </c>
      <c r="AE97" s="18" t="str">
        <f t="shared" si="399"/>
        <v xml:space="preserve"> </v>
      </c>
      <c r="AF97" s="18">
        <f t="shared" si="400"/>
        <v>0</v>
      </c>
      <c r="AG97" s="17">
        <v>6803000</v>
      </c>
      <c r="AH97" s="17">
        <v>346842.4</v>
      </c>
      <c r="AI97" s="17">
        <v>121196.61</v>
      </c>
      <c r="AJ97" s="18">
        <f t="shared" si="401"/>
        <v>5.0983742466558873E-2</v>
      </c>
      <c r="AK97" s="18" t="str">
        <f t="shared" si="402"/>
        <v>св.200</v>
      </c>
      <c r="AL97" s="17">
        <v>5286000</v>
      </c>
      <c r="AM97" s="17">
        <v>861046.14</v>
      </c>
      <c r="AN97" s="17">
        <v>855460</v>
      </c>
      <c r="AO97" s="18">
        <f t="shared" si="403"/>
        <v>0.16289181611804768</v>
      </c>
      <c r="AP97" s="18">
        <f t="shared" si="404"/>
        <v>1.0065299838683281</v>
      </c>
      <c r="AQ97" s="17"/>
      <c r="AR97" s="17"/>
      <c r="AS97" s="17"/>
      <c r="AT97" s="18" t="str">
        <f t="shared" si="405"/>
        <v xml:space="preserve"> </v>
      </c>
      <c r="AU97" s="18" t="str">
        <f t="shared" si="406"/>
        <v xml:space="preserve"> </v>
      </c>
      <c r="AV97" s="17">
        <f t="shared" ref="AV97" si="478">BA97+BF97+BK97+BP97+BU97+BZ97+CE97+CJ97+CY97+DD97+DI97+DQ97+DV97</f>
        <v>6528552.0700000003</v>
      </c>
      <c r="AW97" s="17">
        <f t="shared" ref="AW97" si="479">BB97+BG97+BL97+BQ97+BV97+CA97+CF97+CK97+CZ97+DE97+DJ97+DN97+DR97+DW97</f>
        <v>1333697.3299999998</v>
      </c>
      <c r="AX97" s="17">
        <v>1346614.8099999998</v>
      </c>
      <c r="AY97" s="18">
        <f t="shared" si="407"/>
        <v>0.20428684886019446</v>
      </c>
      <c r="AZ97" s="18">
        <f t="shared" si="408"/>
        <v>0.99040744249649237</v>
      </c>
      <c r="BA97" s="17">
        <v>2375000</v>
      </c>
      <c r="BB97" s="17">
        <v>568544.39</v>
      </c>
      <c r="BC97" s="17">
        <v>739013.94</v>
      </c>
      <c r="BD97" s="18">
        <f t="shared" si="409"/>
        <v>0.23938711157894738</v>
      </c>
      <c r="BE97" s="18">
        <f t="shared" si="410"/>
        <v>0.7693283701793231</v>
      </c>
      <c r="BF97" s="17"/>
      <c r="BG97" s="17"/>
      <c r="BH97" s="17"/>
      <c r="BI97" s="18" t="str">
        <f t="shared" si="411"/>
        <v xml:space="preserve"> </v>
      </c>
      <c r="BJ97" s="18" t="str">
        <f t="shared" si="412"/>
        <v xml:space="preserve"> </v>
      </c>
      <c r="BK97" s="17">
        <v>80500</v>
      </c>
      <c r="BL97" s="17"/>
      <c r="BM97" s="17"/>
      <c r="BN97" s="18" t="str">
        <f t="shared" si="413"/>
        <v xml:space="preserve"> </v>
      </c>
      <c r="BO97" s="18" t="str">
        <f t="shared" si="414"/>
        <v xml:space="preserve"> </v>
      </c>
      <c r="BP97" s="17"/>
      <c r="BQ97" s="17"/>
      <c r="BR97" s="17"/>
      <c r="BS97" s="18" t="str">
        <f t="shared" si="415"/>
        <v xml:space="preserve"> </v>
      </c>
      <c r="BT97" s="18" t="str">
        <f t="shared" si="416"/>
        <v xml:space="preserve"> </v>
      </c>
      <c r="BU97" s="17">
        <v>1900000</v>
      </c>
      <c r="BV97" s="17">
        <v>401612.56</v>
      </c>
      <c r="BW97" s="17">
        <v>378485.94</v>
      </c>
      <c r="BX97" s="18">
        <f t="shared" si="417"/>
        <v>0.21137503157894738</v>
      </c>
      <c r="BY97" s="18">
        <f t="shared" si="418"/>
        <v>1.0611029831121335</v>
      </c>
      <c r="BZ97" s="17"/>
      <c r="CA97" s="17"/>
      <c r="CB97" s="17"/>
      <c r="CC97" s="18" t="str">
        <f t="shared" si="419"/>
        <v xml:space="preserve"> </v>
      </c>
      <c r="CD97" s="18" t="str">
        <f t="shared" si="420"/>
        <v xml:space="preserve"> </v>
      </c>
      <c r="CE97" s="17"/>
      <c r="CF97" s="17"/>
      <c r="CG97" s="17"/>
      <c r="CH97" s="18" t="str">
        <f t="shared" si="421"/>
        <v xml:space="preserve"> </v>
      </c>
      <c r="CI97" s="18" t="str">
        <f t="shared" si="422"/>
        <v xml:space="preserve"> </v>
      </c>
      <c r="CJ97" s="17">
        <f t="shared" ref="CJ97" si="480">CO97+CT97</f>
        <v>1020000</v>
      </c>
      <c r="CK97" s="17">
        <f t="shared" ref="CK97" si="481">CP97+CU97</f>
        <v>321737.34999999998</v>
      </c>
      <c r="CL97" s="17">
        <v>175850.89</v>
      </c>
      <c r="CM97" s="18">
        <f t="shared" si="423"/>
        <v>0.31542877450980389</v>
      </c>
      <c r="CN97" s="18">
        <f t="shared" si="424"/>
        <v>1.8296031939332236</v>
      </c>
      <c r="CO97" s="17">
        <v>1020000</v>
      </c>
      <c r="CP97" s="17">
        <v>321737.34999999998</v>
      </c>
      <c r="CQ97" s="17">
        <v>175850.89</v>
      </c>
      <c r="CR97" s="18">
        <f t="shared" si="425"/>
        <v>0.31542877450980389</v>
      </c>
      <c r="CS97" s="18">
        <f t="shared" si="426"/>
        <v>1.8296031939332236</v>
      </c>
      <c r="CT97" s="17"/>
      <c r="CU97" s="17"/>
      <c r="CV97" s="17"/>
      <c r="CW97" s="18" t="str">
        <f t="shared" si="427"/>
        <v xml:space="preserve"> </v>
      </c>
      <c r="CX97" s="18" t="str">
        <f t="shared" si="428"/>
        <v xml:space="preserve"> </v>
      </c>
      <c r="CY97" s="17">
        <v>110000</v>
      </c>
      <c r="CZ97" s="17">
        <v>41803.03</v>
      </c>
      <c r="DA97" s="17">
        <v>53264.04</v>
      </c>
      <c r="DB97" s="18">
        <f t="shared" si="429"/>
        <v>0.38002754545454542</v>
      </c>
      <c r="DC97" s="18">
        <f t="shared" si="430"/>
        <v>0.78482649832795259</v>
      </c>
      <c r="DD97" s="17"/>
      <c r="DE97" s="17"/>
      <c r="DF97" s="17"/>
      <c r="DG97" s="18" t="str">
        <f t="shared" si="431"/>
        <v xml:space="preserve"> </v>
      </c>
      <c r="DH97" s="18" t="str">
        <f t="shared" si="432"/>
        <v xml:space="preserve"> </v>
      </c>
      <c r="DI97" s="17">
        <v>100000</v>
      </c>
      <c r="DJ97" s="17"/>
      <c r="DK97" s="17"/>
      <c r="DL97" s="18" t="str">
        <f t="shared" si="433"/>
        <v xml:space="preserve"> </v>
      </c>
      <c r="DM97" s="18" t="str">
        <f t="shared" si="434"/>
        <v xml:space="preserve"> </v>
      </c>
      <c r="DN97" s="17"/>
      <c r="DO97" s="17"/>
      <c r="DP97" s="18" t="str">
        <f t="shared" si="216"/>
        <v xml:space="preserve"> </v>
      </c>
      <c r="DQ97" s="17"/>
      <c r="DR97" s="17"/>
      <c r="DS97" s="17"/>
      <c r="DT97" s="18" t="str">
        <f t="shared" si="435"/>
        <v xml:space="preserve"> </v>
      </c>
      <c r="DU97" s="18" t="str">
        <f t="shared" si="436"/>
        <v xml:space="preserve"> </v>
      </c>
      <c r="DV97" s="17">
        <v>943052.07</v>
      </c>
      <c r="DW97" s="17"/>
      <c r="DX97" s="17"/>
      <c r="DY97" s="18" t="str">
        <f t="shared" si="437"/>
        <v xml:space="preserve"> </v>
      </c>
      <c r="DZ97" s="18" t="str">
        <f t="shared" si="438"/>
        <v xml:space="preserve"> </v>
      </c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</row>
    <row r="98" spans="1:149" s="10" customFormat="1" ht="15.75" customHeight="1" outlineLevel="1" x14ac:dyDescent="0.25">
      <c r="A98" s="9">
        <f>A97+1</f>
        <v>78</v>
      </c>
      <c r="B98" s="5" t="s">
        <v>30</v>
      </c>
      <c r="C98" s="17">
        <f t="shared" ref="C98:C100" si="482">H98+AV98</f>
        <v>3390496.46</v>
      </c>
      <c r="D98" s="17">
        <f t="shared" ref="D98:D100" si="483">I98+AW98</f>
        <v>486376.5</v>
      </c>
      <c r="E98" s="17">
        <v>692764.18</v>
      </c>
      <c r="F98" s="18">
        <f>IF(D98&lt;=0," ",IF(D98/C98*100&gt;200,"СВ.200",D98/C98))</f>
        <v>0.143452885362989</v>
      </c>
      <c r="G98" s="18">
        <f t="shared" si="290"/>
        <v>0.70208090146924163</v>
      </c>
      <c r="H98" s="17">
        <f t="shared" ref="H98:H100" si="484">M98+R98+W98+AB98+AG98+AL98+AQ98</f>
        <v>3140750</v>
      </c>
      <c r="I98" s="17">
        <f t="shared" ref="I98:I100" si="485">N98+S98+X98+AC98+AH98+AM98+AR98</f>
        <v>459987.68</v>
      </c>
      <c r="J98" s="17">
        <v>645157.48</v>
      </c>
      <c r="K98" s="18">
        <f t="shared" si="473"/>
        <v>0.14645790973493591</v>
      </c>
      <c r="L98" s="18">
        <f t="shared" si="287"/>
        <v>0.71298511489008853</v>
      </c>
      <c r="M98" s="17">
        <v>958750</v>
      </c>
      <c r="N98" s="17">
        <v>220637.1</v>
      </c>
      <c r="O98" s="17">
        <v>182255.76</v>
      </c>
      <c r="P98" s="18">
        <f t="shared" si="393"/>
        <v>0.23012996088657106</v>
      </c>
      <c r="Q98" s="18">
        <f t="shared" si="394"/>
        <v>1.2105905459448854</v>
      </c>
      <c r="R98" s="17"/>
      <c r="S98" s="17"/>
      <c r="T98" s="17"/>
      <c r="U98" s="18" t="str">
        <f t="shared" si="395"/>
        <v xml:space="preserve"> </v>
      </c>
      <c r="V98" s="18" t="str">
        <f t="shared" si="396"/>
        <v xml:space="preserve"> </v>
      </c>
      <c r="W98" s="17"/>
      <c r="X98" s="17"/>
      <c r="Y98" s="64"/>
      <c r="Z98" s="18" t="str">
        <f t="shared" si="397"/>
        <v xml:space="preserve"> </v>
      </c>
      <c r="AA98" s="18" t="str">
        <f t="shared" si="398"/>
        <v xml:space="preserve"> </v>
      </c>
      <c r="AB98" s="17"/>
      <c r="AC98" s="17">
        <v>60058.2</v>
      </c>
      <c r="AD98" s="17"/>
      <c r="AE98" s="18"/>
      <c r="AF98" s="18" t="str">
        <f t="shared" si="400"/>
        <v xml:space="preserve"> </v>
      </c>
      <c r="AG98" s="17">
        <v>571000</v>
      </c>
      <c r="AH98" s="17">
        <v>36397.08</v>
      </c>
      <c r="AI98" s="17">
        <v>45785.83</v>
      </c>
      <c r="AJ98" s="18">
        <f t="shared" si="401"/>
        <v>6.3742697022767081E-2</v>
      </c>
      <c r="AK98" s="18">
        <f t="shared" si="402"/>
        <v>0.79494201590317359</v>
      </c>
      <c r="AL98" s="17">
        <v>1596000</v>
      </c>
      <c r="AM98" s="17">
        <v>141265.29999999999</v>
      </c>
      <c r="AN98" s="17">
        <v>414415.89</v>
      </c>
      <c r="AO98" s="18">
        <f t="shared" si="403"/>
        <v>8.851209273182957E-2</v>
      </c>
      <c r="AP98" s="18">
        <f t="shared" si="404"/>
        <v>0.34087809712122763</v>
      </c>
      <c r="AQ98" s="17">
        <v>15000</v>
      </c>
      <c r="AR98" s="17">
        <v>1630</v>
      </c>
      <c r="AS98" s="17">
        <v>2700</v>
      </c>
      <c r="AT98" s="18">
        <f t="shared" si="405"/>
        <v>0.10866666666666666</v>
      </c>
      <c r="AU98" s="18">
        <f t="shared" si="406"/>
        <v>0.60370370370370374</v>
      </c>
      <c r="AV98" s="17">
        <f t="shared" ref="AV98:AV100" si="486">BA98+BF98+BK98+BP98+BU98+BZ98+CE98+CJ98+CY98+DD98+DI98+DQ98+DV98</f>
        <v>249746.46</v>
      </c>
      <c r="AW98" s="17">
        <f t="shared" ref="AW98:AW100" si="487">BB98+BG98+BL98+BQ98+BV98+CA98+CF98+CK98+CZ98+DE98+DJ98+DN98+DR98+DW98</f>
        <v>26388.82</v>
      </c>
      <c r="AX98" s="17">
        <v>47606.7</v>
      </c>
      <c r="AY98" s="18">
        <f t="shared" si="407"/>
        <v>0.10566243861874959</v>
      </c>
      <c r="AZ98" s="18">
        <f t="shared" si="408"/>
        <v>0.55430895231133437</v>
      </c>
      <c r="BA98" s="17">
        <v>95780</v>
      </c>
      <c r="BB98" s="17">
        <v>25706.37</v>
      </c>
      <c r="BC98" s="17">
        <v>33773.360000000001</v>
      </c>
      <c r="BD98" s="18">
        <f t="shared" si="409"/>
        <v>0.26838974733764875</v>
      </c>
      <c r="BE98" s="18">
        <f t="shared" si="410"/>
        <v>0.76114339822866306</v>
      </c>
      <c r="BF98" s="17"/>
      <c r="BG98" s="17"/>
      <c r="BH98" s="17"/>
      <c r="BI98" s="18" t="str">
        <f t="shared" si="411"/>
        <v xml:space="preserve"> </v>
      </c>
      <c r="BJ98" s="18" t="str">
        <f t="shared" si="412"/>
        <v xml:space="preserve"> </v>
      </c>
      <c r="BK98" s="17"/>
      <c r="BL98" s="17"/>
      <c r="BM98" s="17">
        <v>13833.34</v>
      </c>
      <c r="BN98" s="18" t="str">
        <f t="shared" si="413"/>
        <v xml:space="preserve"> </v>
      </c>
      <c r="BO98" s="18">
        <f t="shared" si="414"/>
        <v>0</v>
      </c>
      <c r="BP98" s="17"/>
      <c r="BQ98" s="17"/>
      <c r="BR98" s="17"/>
      <c r="BS98" s="18" t="str">
        <f t="shared" si="415"/>
        <v xml:space="preserve"> </v>
      </c>
      <c r="BT98" s="18" t="str">
        <f t="shared" si="416"/>
        <v xml:space="preserve"> </v>
      </c>
      <c r="BU98" s="17"/>
      <c r="BV98" s="17"/>
      <c r="BW98" s="17"/>
      <c r="BX98" s="18" t="str">
        <f t="shared" si="417"/>
        <v xml:space="preserve"> </v>
      </c>
      <c r="BY98" s="18" t="str">
        <f t="shared" si="418"/>
        <v xml:space="preserve"> </v>
      </c>
      <c r="BZ98" s="17"/>
      <c r="CA98" s="17">
        <v>0</v>
      </c>
      <c r="CB98" s="17"/>
      <c r="CC98" s="18" t="str">
        <f t="shared" si="419"/>
        <v xml:space="preserve"> </v>
      </c>
      <c r="CD98" s="18" t="str">
        <f t="shared" si="420"/>
        <v xml:space="preserve"> </v>
      </c>
      <c r="CE98" s="17"/>
      <c r="CF98" s="17"/>
      <c r="CG98" s="17"/>
      <c r="CH98" s="18" t="str">
        <f t="shared" si="421"/>
        <v xml:space="preserve"> </v>
      </c>
      <c r="CI98" s="18" t="str">
        <f t="shared" si="422"/>
        <v xml:space="preserve"> </v>
      </c>
      <c r="CJ98" s="17">
        <f t="shared" ref="CJ98:CJ100" si="488">CO98+CT98</f>
        <v>0</v>
      </c>
      <c r="CK98" s="17">
        <f t="shared" ref="CK98:CK100" si="489">CP98+CU98</f>
        <v>682.45</v>
      </c>
      <c r="CL98" s="17"/>
      <c r="CM98" s="18"/>
      <c r="CN98" s="18" t="str">
        <f t="shared" si="424"/>
        <v xml:space="preserve"> </v>
      </c>
      <c r="CO98" s="17"/>
      <c r="CP98" s="17"/>
      <c r="CQ98" s="17"/>
      <c r="CR98" s="18" t="str">
        <f t="shared" si="425"/>
        <v xml:space="preserve"> </v>
      </c>
      <c r="CS98" s="18" t="str">
        <f t="shared" si="426"/>
        <v xml:space="preserve"> </v>
      </c>
      <c r="CT98" s="17"/>
      <c r="CU98" s="17">
        <v>682.45</v>
      </c>
      <c r="CV98" s="17"/>
      <c r="CW98" s="18"/>
      <c r="CX98" s="18" t="str">
        <f t="shared" si="428"/>
        <v xml:space="preserve"> </v>
      </c>
      <c r="CY98" s="17"/>
      <c r="CZ98" s="17"/>
      <c r="DA98" s="17"/>
      <c r="DB98" s="18" t="str">
        <f t="shared" si="429"/>
        <v xml:space="preserve"> </v>
      </c>
      <c r="DC98" s="18" t="str">
        <f t="shared" si="430"/>
        <v xml:space="preserve"> </v>
      </c>
      <c r="DD98" s="17"/>
      <c r="DE98" s="17"/>
      <c r="DF98" s="17"/>
      <c r="DG98" s="18" t="str">
        <f t="shared" si="431"/>
        <v xml:space="preserve"> </v>
      </c>
      <c r="DH98" s="18" t="str">
        <f t="shared" si="432"/>
        <v xml:space="preserve"> </v>
      </c>
      <c r="DI98" s="17"/>
      <c r="DJ98" s="17"/>
      <c r="DK98" s="17"/>
      <c r="DL98" s="18" t="str">
        <f t="shared" si="433"/>
        <v xml:space="preserve"> </v>
      </c>
      <c r="DM98" s="18" t="str">
        <f t="shared" si="434"/>
        <v xml:space="preserve"> </v>
      </c>
      <c r="DN98" s="17"/>
      <c r="DO98" s="17"/>
      <c r="DP98" s="18" t="str">
        <f t="shared" si="216"/>
        <v xml:space="preserve"> </v>
      </c>
      <c r="DQ98" s="17">
        <v>153966.46</v>
      </c>
      <c r="DR98" s="17"/>
      <c r="DS98" s="17"/>
      <c r="DT98" s="18" t="str">
        <f t="shared" si="435"/>
        <v xml:space="preserve"> </v>
      </c>
      <c r="DU98" s="18" t="str">
        <f t="shared" si="436"/>
        <v xml:space="preserve"> </v>
      </c>
      <c r="DV98" s="17"/>
      <c r="DW98" s="17"/>
      <c r="DX98" s="17"/>
      <c r="DY98" s="18" t="str">
        <f t="shared" si="437"/>
        <v xml:space="preserve"> </v>
      </c>
      <c r="DZ98" s="18" t="str">
        <f t="shared" si="438"/>
        <v xml:space="preserve"> </v>
      </c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</row>
    <row r="99" spans="1:149" s="10" customFormat="1" ht="15.75" customHeight="1" outlineLevel="1" x14ac:dyDescent="0.25">
      <c r="A99" s="9">
        <f t="shared" ref="A99:A100" si="490">A98+1</f>
        <v>79</v>
      </c>
      <c r="B99" s="5" t="s">
        <v>44</v>
      </c>
      <c r="C99" s="17">
        <f t="shared" si="482"/>
        <v>3045059.55</v>
      </c>
      <c r="D99" s="17">
        <f t="shared" si="483"/>
        <v>521634.91</v>
      </c>
      <c r="E99" s="17">
        <v>838426.84</v>
      </c>
      <c r="F99" s="18">
        <f>IF(D99&lt;=0," ",IF(D99/C99*100&gt;200,"СВ.200",D99/C99))</f>
        <v>0.17130532307652244</v>
      </c>
      <c r="G99" s="18">
        <f t="shared" si="290"/>
        <v>0.62215912601271206</v>
      </c>
      <c r="H99" s="17">
        <f t="shared" si="484"/>
        <v>2707100</v>
      </c>
      <c r="I99" s="17">
        <f t="shared" si="485"/>
        <v>491259.04</v>
      </c>
      <c r="J99" s="17">
        <v>543973.77</v>
      </c>
      <c r="K99" s="18">
        <f t="shared" si="473"/>
        <v>0.18147059214657751</v>
      </c>
      <c r="L99" s="18">
        <f t="shared" si="287"/>
        <v>0.90309325024991549</v>
      </c>
      <c r="M99" s="17">
        <v>1233300</v>
      </c>
      <c r="N99" s="17">
        <v>254877.34</v>
      </c>
      <c r="O99" s="17">
        <v>222655.98</v>
      </c>
      <c r="P99" s="18">
        <f t="shared" si="393"/>
        <v>0.20666288818616718</v>
      </c>
      <c r="Q99" s="18">
        <f t="shared" si="394"/>
        <v>1.1447136519755723</v>
      </c>
      <c r="R99" s="17"/>
      <c r="S99" s="17"/>
      <c r="T99" s="17"/>
      <c r="U99" s="18" t="str">
        <f t="shared" si="395"/>
        <v xml:space="preserve"> </v>
      </c>
      <c r="V99" s="18" t="str">
        <f t="shared" si="396"/>
        <v xml:space="preserve"> </v>
      </c>
      <c r="W99" s="17"/>
      <c r="X99" s="17"/>
      <c r="Y99" s="64"/>
      <c r="Z99" s="18" t="str">
        <f t="shared" si="397"/>
        <v xml:space="preserve"> </v>
      </c>
      <c r="AA99" s="18" t="str">
        <f t="shared" si="398"/>
        <v xml:space="preserve"> </v>
      </c>
      <c r="AB99" s="17"/>
      <c r="AC99" s="17">
        <v>14507.7</v>
      </c>
      <c r="AD99" s="17"/>
      <c r="AE99" s="18"/>
      <c r="AF99" s="18" t="str">
        <f t="shared" si="400"/>
        <v xml:space="preserve"> </v>
      </c>
      <c r="AG99" s="17">
        <v>321000</v>
      </c>
      <c r="AH99" s="17">
        <v>34056.449999999997</v>
      </c>
      <c r="AI99" s="17">
        <v>44048.98</v>
      </c>
      <c r="AJ99" s="18">
        <f t="shared" si="401"/>
        <v>0.1060948598130841</v>
      </c>
      <c r="AK99" s="18">
        <f t="shared" si="402"/>
        <v>0.77314957122730188</v>
      </c>
      <c r="AL99" s="17">
        <v>1144000</v>
      </c>
      <c r="AM99" s="17">
        <v>186367.55</v>
      </c>
      <c r="AN99" s="17">
        <v>275868.81</v>
      </c>
      <c r="AO99" s="18">
        <f t="shared" si="403"/>
        <v>0.16290869755244755</v>
      </c>
      <c r="AP99" s="18">
        <f t="shared" si="404"/>
        <v>0.67556586045374245</v>
      </c>
      <c r="AQ99" s="17">
        <v>8800</v>
      </c>
      <c r="AR99" s="17">
        <v>1450</v>
      </c>
      <c r="AS99" s="17">
        <v>1400</v>
      </c>
      <c r="AT99" s="18">
        <f t="shared" si="405"/>
        <v>0.16477272727272727</v>
      </c>
      <c r="AU99" s="18">
        <f t="shared" si="406"/>
        <v>1.0357142857142858</v>
      </c>
      <c r="AV99" s="17">
        <f t="shared" si="486"/>
        <v>337959.55</v>
      </c>
      <c r="AW99" s="17">
        <f t="shared" si="487"/>
        <v>30375.87</v>
      </c>
      <c r="AX99" s="17">
        <v>294453.06999999995</v>
      </c>
      <c r="AY99" s="18">
        <f t="shared" si="407"/>
        <v>8.9880194242180758E-2</v>
      </c>
      <c r="AZ99" s="18">
        <f t="shared" si="408"/>
        <v>0.10316031006231317</v>
      </c>
      <c r="BA99" s="17">
        <v>105000</v>
      </c>
      <c r="BB99" s="17">
        <v>23537.09</v>
      </c>
      <c r="BC99" s="17">
        <v>7421.69</v>
      </c>
      <c r="BD99" s="18">
        <f t="shared" si="409"/>
        <v>0.22416276190476189</v>
      </c>
      <c r="BE99" s="18" t="str">
        <f t="shared" si="410"/>
        <v>св.200</v>
      </c>
      <c r="BF99" s="17">
        <v>7650</v>
      </c>
      <c r="BG99" s="17">
        <v>5578.23</v>
      </c>
      <c r="BH99" s="17">
        <v>80.12</v>
      </c>
      <c r="BI99" s="18">
        <f t="shared" si="411"/>
        <v>0.7291803921568627</v>
      </c>
      <c r="BJ99" s="18" t="str">
        <f t="shared" si="412"/>
        <v>св.200</v>
      </c>
      <c r="BK99" s="17"/>
      <c r="BL99" s="17"/>
      <c r="BM99" s="17"/>
      <c r="BN99" s="18" t="str">
        <f t="shared" si="413"/>
        <v xml:space="preserve"> </v>
      </c>
      <c r="BO99" s="18" t="str">
        <f t="shared" si="414"/>
        <v xml:space="preserve"> </v>
      </c>
      <c r="BP99" s="17"/>
      <c r="BQ99" s="17"/>
      <c r="BR99" s="17"/>
      <c r="BS99" s="18" t="str">
        <f t="shared" si="415"/>
        <v xml:space="preserve"> </v>
      </c>
      <c r="BT99" s="18" t="str">
        <f t="shared" si="416"/>
        <v xml:space="preserve"> </v>
      </c>
      <c r="BU99" s="17"/>
      <c r="BV99" s="17"/>
      <c r="BW99" s="17"/>
      <c r="BX99" s="18" t="str">
        <f t="shared" si="417"/>
        <v xml:space="preserve"> </v>
      </c>
      <c r="BY99" s="18" t="str">
        <f t="shared" si="418"/>
        <v xml:space="preserve"> </v>
      </c>
      <c r="BZ99" s="17"/>
      <c r="CA99" s="17">
        <v>1260.55</v>
      </c>
      <c r="CB99" s="17">
        <v>215356.58</v>
      </c>
      <c r="CC99" s="18"/>
      <c r="CD99" s="18">
        <f t="shared" si="420"/>
        <v>5.853315464055011E-3</v>
      </c>
      <c r="CE99" s="17"/>
      <c r="CF99" s="17"/>
      <c r="CG99" s="17"/>
      <c r="CH99" s="18" t="str">
        <f t="shared" si="421"/>
        <v xml:space="preserve"> </v>
      </c>
      <c r="CI99" s="18" t="str">
        <f t="shared" si="422"/>
        <v xml:space="preserve"> </v>
      </c>
      <c r="CJ99" s="17">
        <f t="shared" si="488"/>
        <v>0</v>
      </c>
      <c r="CK99" s="17">
        <f t="shared" si="489"/>
        <v>0</v>
      </c>
      <c r="CL99" s="17">
        <v>71594.679999999993</v>
      </c>
      <c r="CM99" s="18" t="str">
        <f t="shared" si="423"/>
        <v xml:space="preserve"> </v>
      </c>
      <c r="CN99" s="18">
        <f t="shared" si="424"/>
        <v>0</v>
      </c>
      <c r="CO99" s="17"/>
      <c r="CP99" s="17"/>
      <c r="CQ99" s="17"/>
      <c r="CR99" s="18" t="str">
        <f t="shared" si="425"/>
        <v xml:space="preserve"> </v>
      </c>
      <c r="CS99" s="18" t="str">
        <f t="shared" si="426"/>
        <v xml:space="preserve"> </v>
      </c>
      <c r="CT99" s="17"/>
      <c r="CU99" s="17"/>
      <c r="CV99" s="17">
        <v>71594.679999999993</v>
      </c>
      <c r="CW99" s="18" t="str">
        <f t="shared" si="427"/>
        <v xml:space="preserve"> </v>
      </c>
      <c r="CX99" s="18">
        <f t="shared" si="428"/>
        <v>0</v>
      </c>
      <c r="CY99" s="17"/>
      <c r="CZ99" s="17"/>
      <c r="DA99" s="17"/>
      <c r="DB99" s="18" t="str">
        <f t="shared" si="429"/>
        <v xml:space="preserve"> </v>
      </c>
      <c r="DC99" s="18" t="str">
        <f t="shared" si="430"/>
        <v xml:space="preserve"> </v>
      </c>
      <c r="DD99" s="17"/>
      <c r="DE99" s="17"/>
      <c r="DF99" s="17"/>
      <c r="DG99" s="18" t="str">
        <f t="shared" si="431"/>
        <v xml:space="preserve"> </v>
      </c>
      <c r="DH99" s="18" t="str">
        <f t="shared" si="432"/>
        <v xml:space="preserve"> </v>
      </c>
      <c r="DI99" s="17"/>
      <c r="DJ99" s="17"/>
      <c r="DK99" s="17"/>
      <c r="DL99" s="18" t="str">
        <f t="shared" si="433"/>
        <v xml:space="preserve"> </v>
      </c>
      <c r="DM99" s="18" t="str">
        <f t="shared" si="434"/>
        <v xml:space="preserve"> </v>
      </c>
      <c r="DN99" s="17"/>
      <c r="DO99" s="17"/>
      <c r="DP99" s="18" t="str">
        <f t="shared" ref="DP99:DP142" si="491">IF(DN99=0," ",IF(DN99/DO99*100&gt;200,"св.200",DM99/DN99))</f>
        <v xml:space="preserve"> </v>
      </c>
      <c r="DQ99" s="17"/>
      <c r="DR99" s="17"/>
      <c r="DS99" s="17"/>
      <c r="DT99" s="18" t="str">
        <f t="shared" si="435"/>
        <v xml:space="preserve"> </v>
      </c>
      <c r="DU99" s="18" t="str">
        <f t="shared" si="436"/>
        <v xml:space="preserve"> </v>
      </c>
      <c r="DV99" s="17">
        <v>225309.55</v>
      </c>
      <c r="DW99" s="17"/>
      <c r="DX99" s="17"/>
      <c r="DY99" s="18" t="str">
        <f t="shared" si="437"/>
        <v xml:space="preserve"> </v>
      </c>
      <c r="DZ99" s="18" t="str">
        <f t="shared" si="438"/>
        <v xml:space="preserve"> </v>
      </c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</row>
    <row r="100" spans="1:149" s="10" customFormat="1" ht="15.75" customHeight="1" outlineLevel="1" x14ac:dyDescent="0.25">
      <c r="A100" s="9">
        <f t="shared" si="490"/>
        <v>80</v>
      </c>
      <c r="B100" s="5" t="s">
        <v>103</v>
      </c>
      <c r="C100" s="17">
        <f t="shared" si="482"/>
        <v>1267465</v>
      </c>
      <c r="D100" s="17">
        <f t="shared" si="483"/>
        <v>196607.63999999998</v>
      </c>
      <c r="E100" s="17">
        <v>172824.85</v>
      </c>
      <c r="F100" s="18">
        <f>IF(D100&lt;=0," ",IF(D100/C100*100&gt;200,"СВ.200",D100/C100))</f>
        <v>0.15511879223489405</v>
      </c>
      <c r="G100" s="18">
        <f t="shared" si="290"/>
        <v>1.1376120968714856</v>
      </c>
      <c r="H100" s="17">
        <f t="shared" si="484"/>
        <v>1198750</v>
      </c>
      <c r="I100" s="17">
        <f t="shared" si="485"/>
        <v>180872.31</v>
      </c>
      <c r="J100" s="17">
        <v>123094.01000000001</v>
      </c>
      <c r="K100" s="18">
        <f t="shared" si="473"/>
        <v>0.15088409593326382</v>
      </c>
      <c r="L100" s="18">
        <f t="shared" si="287"/>
        <v>1.4693835223988558</v>
      </c>
      <c r="M100" s="17">
        <v>180150</v>
      </c>
      <c r="N100" s="17">
        <v>45150.99</v>
      </c>
      <c r="O100" s="17">
        <v>35399.949999999997</v>
      </c>
      <c r="P100" s="18">
        <f t="shared" si="393"/>
        <v>0.25062997502081596</v>
      </c>
      <c r="Q100" s="18">
        <f t="shared" si="394"/>
        <v>1.2754534964032436</v>
      </c>
      <c r="R100" s="17"/>
      <c r="S100" s="17"/>
      <c r="T100" s="17"/>
      <c r="U100" s="18" t="str">
        <f t="shared" si="395"/>
        <v xml:space="preserve"> </v>
      </c>
      <c r="V100" s="18" t="str">
        <f t="shared" si="396"/>
        <v xml:space="preserve"> </v>
      </c>
      <c r="W100" s="17"/>
      <c r="X100" s="17"/>
      <c r="Y100" s="64"/>
      <c r="Z100" s="18" t="str">
        <f t="shared" si="397"/>
        <v xml:space="preserve"> </v>
      </c>
      <c r="AA100" s="18" t="str">
        <f t="shared" si="398"/>
        <v xml:space="preserve"> </v>
      </c>
      <c r="AB100" s="17">
        <v>600</v>
      </c>
      <c r="AC100" s="17"/>
      <c r="AD100" s="17">
        <v>458.07</v>
      </c>
      <c r="AE100" s="18" t="str">
        <f t="shared" si="399"/>
        <v xml:space="preserve"> </v>
      </c>
      <c r="AF100" s="18">
        <f t="shared" si="400"/>
        <v>0</v>
      </c>
      <c r="AG100" s="17">
        <v>379000</v>
      </c>
      <c r="AH100" s="17">
        <v>56669.55</v>
      </c>
      <c r="AI100" s="17">
        <v>19991.68</v>
      </c>
      <c r="AJ100" s="18">
        <f t="shared" si="401"/>
        <v>0.14952387862796834</v>
      </c>
      <c r="AK100" s="18" t="str">
        <f t="shared" si="402"/>
        <v>св.200</v>
      </c>
      <c r="AL100" s="17">
        <v>634000</v>
      </c>
      <c r="AM100" s="17">
        <v>78751.77</v>
      </c>
      <c r="AN100" s="17">
        <v>65444.31</v>
      </c>
      <c r="AO100" s="18">
        <f t="shared" si="403"/>
        <v>0.12421414826498424</v>
      </c>
      <c r="AP100" s="18">
        <f t="shared" si="404"/>
        <v>1.2033402139926299</v>
      </c>
      <c r="AQ100" s="17">
        <v>5000</v>
      </c>
      <c r="AR100" s="17">
        <v>300</v>
      </c>
      <c r="AS100" s="17">
        <v>1800</v>
      </c>
      <c r="AT100" s="18">
        <f t="shared" si="405"/>
        <v>0.06</v>
      </c>
      <c r="AU100" s="18">
        <f t="shared" si="406"/>
        <v>0.16666666666666666</v>
      </c>
      <c r="AV100" s="17">
        <f t="shared" si="486"/>
        <v>68715</v>
      </c>
      <c r="AW100" s="17">
        <f t="shared" si="487"/>
        <v>15735.33</v>
      </c>
      <c r="AX100" s="17">
        <v>49730.84</v>
      </c>
      <c r="AY100" s="18">
        <f t="shared" si="407"/>
        <v>0.22899410609037327</v>
      </c>
      <c r="AZ100" s="18">
        <f t="shared" si="408"/>
        <v>0.31640989776163042</v>
      </c>
      <c r="BA100" s="17">
        <v>67350</v>
      </c>
      <c r="BB100" s="17">
        <v>15735.33</v>
      </c>
      <c r="BC100" s="17">
        <v>49730.84</v>
      </c>
      <c r="BD100" s="18">
        <f t="shared" si="409"/>
        <v>0.23363518930957683</v>
      </c>
      <c r="BE100" s="18">
        <f t="shared" si="410"/>
        <v>0.31640989776163042</v>
      </c>
      <c r="BF100" s="17">
        <v>1365</v>
      </c>
      <c r="BG100" s="17"/>
      <c r="BH100" s="17"/>
      <c r="BI100" s="18" t="str">
        <f t="shared" si="411"/>
        <v xml:space="preserve"> </v>
      </c>
      <c r="BJ100" s="18" t="str">
        <f t="shared" si="412"/>
        <v xml:space="preserve"> </v>
      </c>
      <c r="BK100" s="17"/>
      <c r="BL100" s="17"/>
      <c r="BM100" s="17"/>
      <c r="BN100" s="18" t="str">
        <f t="shared" si="413"/>
        <v xml:space="preserve"> </v>
      </c>
      <c r="BO100" s="18" t="str">
        <f t="shared" si="414"/>
        <v xml:space="preserve"> </v>
      </c>
      <c r="BP100" s="17"/>
      <c r="BQ100" s="17"/>
      <c r="BR100" s="17"/>
      <c r="BS100" s="18" t="str">
        <f t="shared" si="415"/>
        <v xml:space="preserve"> </v>
      </c>
      <c r="BT100" s="18" t="str">
        <f t="shared" si="416"/>
        <v xml:space="preserve"> </v>
      </c>
      <c r="BU100" s="17"/>
      <c r="BV100" s="17"/>
      <c r="BW100" s="17"/>
      <c r="BX100" s="18" t="str">
        <f t="shared" si="417"/>
        <v xml:space="preserve"> </v>
      </c>
      <c r="BY100" s="18" t="str">
        <f t="shared" si="418"/>
        <v xml:space="preserve"> </v>
      </c>
      <c r="BZ100" s="17"/>
      <c r="CA100" s="17">
        <v>0</v>
      </c>
      <c r="CB100" s="17"/>
      <c r="CC100" s="18" t="str">
        <f t="shared" si="419"/>
        <v xml:space="preserve"> </v>
      </c>
      <c r="CD100" s="18" t="str">
        <f t="shared" si="420"/>
        <v xml:space="preserve"> </v>
      </c>
      <c r="CE100" s="17"/>
      <c r="CF100" s="17"/>
      <c r="CG100" s="17"/>
      <c r="CH100" s="18" t="str">
        <f t="shared" si="421"/>
        <v xml:space="preserve"> </v>
      </c>
      <c r="CI100" s="18" t="str">
        <f t="shared" si="422"/>
        <v xml:space="preserve"> </v>
      </c>
      <c r="CJ100" s="17">
        <f t="shared" si="488"/>
        <v>0</v>
      </c>
      <c r="CK100" s="17">
        <f t="shared" si="489"/>
        <v>0</v>
      </c>
      <c r="CL100" s="17"/>
      <c r="CM100" s="18" t="str">
        <f t="shared" si="423"/>
        <v xml:space="preserve"> </v>
      </c>
      <c r="CN100" s="18" t="str">
        <f t="shared" si="424"/>
        <v xml:space="preserve"> </v>
      </c>
      <c r="CO100" s="17"/>
      <c r="CP100" s="17"/>
      <c r="CQ100" s="17"/>
      <c r="CR100" s="18" t="str">
        <f t="shared" si="425"/>
        <v xml:space="preserve"> </v>
      </c>
      <c r="CS100" s="18" t="str">
        <f t="shared" si="426"/>
        <v xml:space="preserve"> </v>
      </c>
      <c r="CT100" s="17"/>
      <c r="CU100" s="17"/>
      <c r="CV100" s="17"/>
      <c r="CW100" s="18" t="str">
        <f t="shared" si="427"/>
        <v xml:space="preserve"> </v>
      </c>
      <c r="CX100" s="18" t="str">
        <f t="shared" si="428"/>
        <v xml:space="preserve"> </v>
      </c>
      <c r="CY100" s="17"/>
      <c r="CZ100" s="17"/>
      <c r="DA100" s="17"/>
      <c r="DB100" s="18" t="str">
        <f t="shared" si="429"/>
        <v xml:space="preserve"> </v>
      </c>
      <c r="DC100" s="18" t="str">
        <f t="shared" si="430"/>
        <v xml:space="preserve"> </v>
      </c>
      <c r="DD100" s="17"/>
      <c r="DE100" s="17"/>
      <c r="DF100" s="17"/>
      <c r="DG100" s="18" t="str">
        <f t="shared" si="431"/>
        <v xml:space="preserve"> </v>
      </c>
      <c r="DH100" s="18" t="str">
        <f t="shared" si="432"/>
        <v xml:space="preserve"> </v>
      </c>
      <c r="DI100" s="17"/>
      <c r="DJ100" s="17"/>
      <c r="DK100" s="17"/>
      <c r="DL100" s="18" t="str">
        <f t="shared" si="433"/>
        <v xml:space="preserve"> </v>
      </c>
      <c r="DM100" s="18" t="str">
        <f t="shared" si="434"/>
        <v xml:space="preserve"> </v>
      </c>
      <c r="DN100" s="17"/>
      <c r="DO100" s="17"/>
      <c r="DP100" s="18" t="str">
        <f t="shared" si="491"/>
        <v xml:space="preserve"> </v>
      </c>
      <c r="DQ100" s="17"/>
      <c r="DR100" s="17"/>
      <c r="DS100" s="17"/>
      <c r="DT100" s="18" t="str">
        <f t="shared" si="435"/>
        <v xml:space="preserve"> </v>
      </c>
      <c r="DU100" s="18" t="str">
        <f t="shared" si="436"/>
        <v xml:space="preserve"> </v>
      </c>
      <c r="DV100" s="17"/>
      <c r="DW100" s="17"/>
      <c r="DX100" s="17"/>
      <c r="DY100" s="18" t="str">
        <f t="shared" si="437"/>
        <v xml:space="preserve"> </v>
      </c>
      <c r="DZ100" s="18" t="str">
        <f t="shared" si="438"/>
        <v xml:space="preserve"> </v>
      </c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</row>
    <row r="101" spans="1:149" s="12" customFormat="1" ht="15.75" x14ac:dyDescent="0.25">
      <c r="A101" s="11"/>
      <c r="B101" s="4" t="s">
        <v>136</v>
      </c>
      <c r="C101" s="34">
        <f>SUM(C102:C107)</f>
        <v>46543090.640000001</v>
      </c>
      <c r="D101" s="34">
        <f>SUM(D102:D107)</f>
        <v>9071028.7899999991</v>
      </c>
      <c r="E101" s="34">
        <v>8237943.7300000004</v>
      </c>
      <c r="F101" s="16">
        <f>IF(D101&lt;=0," ",IF(D101/C101*100&gt;200,"СВ.200",D101/C101))</f>
        <v>0.19489528231294953</v>
      </c>
      <c r="G101" s="16">
        <f t="shared" si="290"/>
        <v>1.1011277919957336</v>
      </c>
      <c r="H101" s="34">
        <f>SUM(H102:H107)</f>
        <v>43882350</v>
      </c>
      <c r="I101" s="34">
        <f>SUM(I102:I107)</f>
        <v>8523905.0099999979</v>
      </c>
      <c r="J101" s="34">
        <v>7636832.4299999997</v>
      </c>
      <c r="K101" s="16">
        <f t="shared" si="473"/>
        <v>0.19424449716115927</v>
      </c>
      <c r="L101" s="16">
        <f t="shared" si="287"/>
        <v>1.1161571355835025</v>
      </c>
      <c r="M101" s="34">
        <f>SUM(M102:M107)</f>
        <v>38198350</v>
      </c>
      <c r="N101" s="34">
        <f>SUM(N102:N107)</f>
        <v>7505231.6999999993</v>
      </c>
      <c r="O101" s="34">
        <v>6451051.5499999998</v>
      </c>
      <c r="P101" s="16">
        <f t="shared" si="393"/>
        <v>0.19648052075547764</v>
      </c>
      <c r="Q101" s="16">
        <f t="shared" si="394"/>
        <v>1.1634121416995962</v>
      </c>
      <c r="R101" s="34">
        <f>SUM(R102:R107)</f>
        <v>1706900</v>
      </c>
      <c r="S101" s="34">
        <f>SUM(S102:S107)</f>
        <v>410097.73</v>
      </c>
      <c r="T101" s="34">
        <v>388063.1</v>
      </c>
      <c r="U101" s="16">
        <f t="shared" si="395"/>
        <v>0.24025879079032161</v>
      </c>
      <c r="V101" s="16">
        <f t="shared" si="396"/>
        <v>1.0567810492675032</v>
      </c>
      <c r="W101" s="34">
        <f>SUM(W102:W107)</f>
        <v>0</v>
      </c>
      <c r="X101" s="34">
        <f>SUM(X102:X107)</f>
        <v>0</v>
      </c>
      <c r="Y101" s="16"/>
      <c r="Z101" s="16" t="str">
        <f t="shared" si="397"/>
        <v xml:space="preserve"> </v>
      </c>
      <c r="AA101" s="16" t="str">
        <f t="shared" si="398"/>
        <v xml:space="preserve"> </v>
      </c>
      <c r="AB101" s="34">
        <f>SUM(AB102:AB107)</f>
        <v>158100</v>
      </c>
      <c r="AC101" s="34">
        <f>SUM(AC102:AC107)</f>
        <v>153677.07999999999</v>
      </c>
      <c r="AD101" s="34">
        <v>84587.9</v>
      </c>
      <c r="AE101" s="16">
        <f t="shared" si="399"/>
        <v>0.97202454142947492</v>
      </c>
      <c r="AF101" s="16">
        <f t="shared" si="400"/>
        <v>1.8167737938877782</v>
      </c>
      <c r="AG101" s="34">
        <f>SUM(AG102:AG107)</f>
        <v>812000</v>
      </c>
      <c r="AH101" s="34">
        <f>SUM(AH102:AH107)</f>
        <v>33807.229999999996</v>
      </c>
      <c r="AI101" s="34">
        <v>90738.44</v>
      </c>
      <c r="AJ101" s="16">
        <f t="shared" si="401"/>
        <v>4.1634519704433492E-2</v>
      </c>
      <c r="AK101" s="16">
        <f t="shared" si="402"/>
        <v>0.37257892024592881</v>
      </c>
      <c r="AL101" s="34">
        <f>SUM(AL102:AL107)</f>
        <v>3007000</v>
      </c>
      <c r="AM101" s="34">
        <f>SUM(AM102:AM107)</f>
        <v>421091.27</v>
      </c>
      <c r="AN101" s="34">
        <v>622391.43999999994</v>
      </c>
      <c r="AO101" s="16">
        <f t="shared" si="403"/>
        <v>0.14003700365813104</v>
      </c>
      <c r="AP101" s="16">
        <f t="shared" si="404"/>
        <v>0.67656982878813376</v>
      </c>
      <c r="AQ101" s="34">
        <f>SUM(AQ102:AQ107)</f>
        <v>0</v>
      </c>
      <c r="AR101" s="34">
        <f>SUM(AR102:AR107)</f>
        <v>0</v>
      </c>
      <c r="AS101" s="34">
        <v>0</v>
      </c>
      <c r="AT101" s="16" t="str">
        <f t="shared" si="405"/>
        <v xml:space="preserve"> </v>
      </c>
      <c r="AU101" s="16" t="str">
        <f t="shared" si="406"/>
        <v xml:space="preserve"> </v>
      </c>
      <c r="AV101" s="34">
        <f>SUM(AV102:AV107)</f>
        <v>2660740.64</v>
      </c>
      <c r="AW101" s="34">
        <f>SUM(AW102:AW107)</f>
        <v>547123.77999999991</v>
      </c>
      <c r="AX101" s="34">
        <v>601111.30000000005</v>
      </c>
      <c r="AY101" s="16">
        <f t="shared" si="407"/>
        <v>0.20562837721755545</v>
      </c>
      <c r="AZ101" s="16">
        <f t="shared" si="408"/>
        <v>0.91018714837002712</v>
      </c>
      <c r="BA101" s="34">
        <f>SUM(BA102:BA107)</f>
        <v>150000</v>
      </c>
      <c r="BB101" s="34">
        <f>SUM(BB102:BB107)</f>
        <v>8971.51</v>
      </c>
      <c r="BC101" s="34">
        <v>45193.7</v>
      </c>
      <c r="BD101" s="16">
        <f t="shared" si="409"/>
        <v>5.9810066666666668E-2</v>
      </c>
      <c r="BE101" s="16">
        <f t="shared" si="410"/>
        <v>0.19851240327744799</v>
      </c>
      <c r="BF101" s="34">
        <f>SUM(BF102:BF107)</f>
        <v>157246.04</v>
      </c>
      <c r="BG101" s="34">
        <f>SUM(BG102:BG107)</f>
        <v>20680.37</v>
      </c>
      <c r="BH101" s="34">
        <v>126801.25</v>
      </c>
      <c r="BI101" s="16">
        <f t="shared" si="411"/>
        <v>0.13151599874947564</v>
      </c>
      <c r="BJ101" s="16">
        <f t="shared" si="412"/>
        <v>0.16309279285496001</v>
      </c>
      <c r="BK101" s="34">
        <f>SUM(BK102:BK107)</f>
        <v>700000</v>
      </c>
      <c r="BL101" s="34">
        <f>SUM(BL102:BL107)</f>
        <v>50936.800000000003</v>
      </c>
      <c r="BM101" s="34">
        <v>91677.78</v>
      </c>
      <c r="BN101" s="16">
        <f t="shared" si="413"/>
        <v>7.2766857142857147E-2</v>
      </c>
      <c r="BO101" s="16">
        <f t="shared" si="414"/>
        <v>0.55560682206746281</v>
      </c>
      <c r="BP101" s="34">
        <f>SUM(BP102:BP107)</f>
        <v>540000</v>
      </c>
      <c r="BQ101" s="34">
        <f>SUM(BQ102:BQ107)</f>
        <v>89835.46</v>
      </c>
      <c r="BR101" s="34">
        <v>89835.46</v>
      </c>
      <c r="BS101" s="16">
        <f t="shared" si="415"/>
        <v>0.16636196296296296</v>
      </c>
      <c r="BT101" s="16">
        <f t="shared" si="416"/>
        <v>1</v>
      </c>
      <c r="BU101" s="34">
        <f>SUM(BU102:BU107)</f>
        <v>250000</v>
      </c>
      <c r="BV101" s="34">
        <f>SUM(BV102:BV107)</f>
        <v>65693.59</v>
      </c>
      <c r="BW101" s="34">
        <v>42009.97</v>
      </c>
      <c r="BX101" s="16">
        <f t="shared" si="417"/>
        <v>0.26277435999999998</v>
      </c>
      <c r="BY101" s="16">
        <f t="shared" si="418"/>
        <v>1.563761887951836</v>
      </c>
      <c r="BZ101" s="34">
        <f>SUM(BZ102:BZ107)</f>
        <v>654100</v>
      </c>
      <c r="CA101" s="34">
        <f>SUM(CA102:CA107)</f>
        <v>268245.59999999998</v>
      </c>
      <c r="CB101" s="34">
        <v>193217.03999999998</v>
      </c>
      <c r="CC101" s="16">
        <f t="shared" si="419"/>
        <v>0.41009876165723891</v>
      </c>
      <c r="CD101" s="16">
        <f t="shared" si="420"/>
        <v>1.3883123351853439</v>
      </c>
      <c r="CE101" s="34">
        <f>SUM(CE102:CE107)</f>
        <v>0</v>
      </c>
      <c r="CF101" s="34">
        <f>SUM(CF102:CF107)</f>
        <v>0</v>
      </c>
      <c r="CG101" s="34">
        <v>0</v>
      </c>
      <c r="CH101" s="16" t="str">
        <f t="shared" si="421"/>
        <v xml:space="preserve"> </v>
      </c>
      <c r="CI101" s="16" t="str">
        <f t="shared" si="422"/>
        <v xml:space="preserve"> </v>
      </c>
      <c r="CJ101" s="34">
        <f>SUM(CJ102:CJ107)</f>
        <v>40000</v>
      </c>
      <c r="CK101" s="34">
        <f>SUM(CK102:CK107)</f>
        <v>19122.62</v>
      </c>
      <c r="CL101" s="19">
        <v>3876.36</v>
      </c>
      <c r="CM101" s="16">
        <f t="shared" si="423"/>
        <v>0.47806549999999998</v>
      </c>
      <c r="CN101" s="16" t="str">
        <f t="shared" si="424"/>
        <v>св.200</v>
      </c>
      <c r="CO101" s="34">
        <f>SUM(CO102:CO107)</f>
        <v>40000</v>
      </c>
      <c r="CP101" s="34">
        <f>SUM(CP102:CP107)</f>
        <v>19122.62</v>
      </c>
      <c r="CQ101" s="34">
        <v>3876.36</v>
      </c>
      <c r="CR101" s="16">
        <f t="shared" si="425"/>
        <v>0.47806549999999998</v>
      </c>
      <c r="CS101" s="16" t="str">
        <f t="shared" si="426"/>
        <v>св.200</v>
      </c>
      <c r="CT101" s="34">
        <f>SUM(CT102:CT107)</f>
        <v>0</v>
      </c>
      <c r="CU101" s="34">
        <f>SUM(CU102:CU107)</f>
        <v>0</v>
      </c>
      <c r="CV101" s="34">
        <v>0</v>
      </c>
      <c r="CW101" s="16" t="str">
        <f t="shared" si="427"/>
        <v xml:space="preserve"> </v>
      </c>
      <c r="CX101" s="16" t="str">
        <f t="shared" si="428"/>
        <v xml:space="preserve"> </v>
      </c>
      <c r="CY101" s="34">
        <f>SUM(CY102:CY107)</f>
        <v>0</v>
      </c>
      <c r="CZ101" s="34">
        <f>SUM(CZ102:CZ107)</f>
        <v>0</v>
      </c>
      <c r="DA101" s="34">
        <v>0</v>
      </c>
      <c r="DB101" s="16" t="str">
        <f t="shared" si="429"/>
        <v xml:space="preserve"> </v>
      </c>
      <c r="DC101" s="16" t="str">
        <f t="shared" si="430"/>
        <v xml:space="preserve"> </v>
      </c>
      <c r="DD101" s="34">
        <f>SUM(DD102:DD107)</f>
        <v>0</v>
      </c>
      <c r="DE101" s="34">
        <f>SUM(DE102:DE107)</f>
        <v>0</v>
      </c>
      <c r="DF101" s="34">
        <v>0</v>
      </c>
      <c r="DG101" s="16" t="str">
        <f t="shared" si="431"/>
        <v xml:space="preserve"> </v>
      </c>
      <c r="DH101" s="16" t="str">
        <f t="shared" si="432"/>
        <v xml:space="preserve"> </v>
      </c>
      <c r="DI101" s="34">
        <f>SUM(DI102:DI107)</f>
        <v>0</v>
      </c>
      <c r="DJ101" s="34">
        <f>SUM(DJ102:DJ107)</f>
        <v>0</v>
      </c>
      <c r="DK101" s="34">
        <v>0</v>
      </c>
      <c r="DL101" s="16" t="str">
        <f t="shared" si="433"/>
        <v xml:space="preserve"> </v>
      </c>
      <c r="DM101" s="16" t="str">
        <f t="shared" si="434"/>
        <v xml:space="preserve"> </v>
      </c>
      <c r="DN101" s="34">
        <f>SUM(DN102:DN107)</f>
        <v>0</v>
      </c>
      <c r="DO101" s="34">
        <v>-443.07</v>
      </c>
      <c r="DP101" s="16" t="str">
        <f>IF(DN101=0," ",IF(DN101/DO101*100&gt;200,"св.200",DM101/DN101))</f>
        <v xml:space="preserve"> </v>
      </c>
      <c r="DQ101" s="34">
        <f>SUM(DQ102:DQ107)</f>
        <v>0</v>
      </c>
      <c r="DR101" s="34">
        <f>SUM(DR102:DR107)</f>
        <v>23637.829999999998</v>
      </c>
      <c r="DS101" s="34">
        <f>DS102+DS103+DS104+DS105+DS106+DS107</f>
        <v>8942.81</v>
      </c>
      <c r="DT101" s="16"/>
      <c r="DU101" s="16" t="str">
        <f t="shared" si="436"/>
        <v>св.200</v>
      </c>
      <c r="DV101" s="34">
        <f>SUM(DV102:DV107)</f>
        <v>169394.59999999998</v>
      </c>
      <c r="DW101" s="34">
        <f>SUM(DW102:DW107)</f>
        <v>0</v>
      </c>
      <c r="DX101" s="34">
        <v>0</v>
      </c>
      <c r="DY101" s="16" t="str">
        <f t="shared" si="437"/>
        <v xml:space="preserve"> </v>
      </c>
      <c r="DZ101" s="16" t="str">
        <f t="shared" si="438"/>
        <v xml:space="preserve"> </v>
      </c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</row>
    <row r="102" spans="1:149" s="10" customFormat="1" ht="15.75" customHeight="1" outlineLevel="1" x14ac:dyDescent="0.25">
      <c r="A102" s="9">
        <v>81</v>
      </c>
      <c r="B102" s="5" t="s">
        <v>6</v>
      </c>
      <c r="C102" s="17">
        <f t="shared" ref="C102" si="492">H102+AV102</f>
        <v>40942250</v>
      </c>
      <c r="D102" s="17">
        <f t="shared" ref="D102" si="493">I102+AW102</f>
        <v>8033304.7199999997</v>
      </c>
      <c r="E102" s="17">
        <v>7069299.79</v>
      </c>
      <c r="F102" s="18">
        <f>IF(D102&lt;=0," ",IF(D102/C102*100&gt;200,"СВ.200",D102/C102))</f>
        <v>0.19621063131606103</v>
      </c>
      <c r="G102" s="18">
        <f t="shared" ref="G102:G133" si="494">IF(E102=0," ",IF(D102/E102*100&gt;200,"св.200",D102/E102))</f>
        <v>1.1363649807812153</v>
      </c>
      <c r="H102" s="17">
        <f t="shared" ref="H102" si="495">M102+R102+W102+AB102+AG102+AL102+AQ102</f>
        <v>39650150</v>
      </c>
      <c r="I102" s="17">
        <f t="shared" ref="I102" si="496">N102+S102+X102+AC102+AH102+AM102+AR102</f>
        <v>7676527.75</v>
      </c>
      <c r="J102" s="17">
        <v>6778919.5599999996</v>
      </c>
      <c r="K102" s="18">
        <f t="shared" si="473"/>
        <v>0.1936065248176867</v>
      </c>
      <c r="L102" s="18">
        <f t="shared" si="287"/>
        <v>1.13241168921615</v>
      </c>
      <c r="M102" s="35">
        <v>36623250</v>
      </c>
      <c r="N102" s="35">
        <v>7110661.8899999997</v>
      </c>
      <c r="O102" s="35">
        <v>6154764.8799999999</v>
      </c>
      <c r="P102" s="18">
        <f t="shared" si="393"/>
        <v>0.19415704204296449</v>
      </c>
      <c r="Q102" s="18">
        <f t="shared" si="394"/>
        <v>1.1553100774176122</v>
      </c>
      <c r="R102" s="35">
        <v>1706900</v>
      </c>
      <c r="S102" s="35">
        <v>410097.73</v>
      </c>
      <c r="T102" s="35">
        <v>388063.1</v>
      </c>
      <c r="U102" s="18">
        <f t="shared" si="395"/>
        <v>0.24025879079032161</v>
      </c>
      <c r="V102" s="18">
        <f t="shared" si="396"/>
        <v>1.0567810492675032</v>
      </c>
      <c r="W102" s="35"/>
      <c r="X102" s="35"/>
      <c r="Y102" s="64"/>
      <c r="Z102" s="18" t="str">
        <f t="shared" si="397"/>
        <v xml:space="preserve"> </v>
      </c>
      <c r="AA102" s="18" t="str">
        <f t="shared" si="398"/>
        <v xml:space="preserve"> </v>
      </c>
      <c r="AB102" s="35"/>
      <c r="AC102" s="35"/>
      <c r="AD102" s="35"/>
      <c r="AE102" s="18" t="str">
        <f t="shared" si="399"/>
        <v xml:space="preserve"> </v>
      </c>
      <c r="AF102" s="18" t="str">
        <f t="shared" si="400"/>
        <v xml:space="preserve"> </v>
      </c>
      <c r="AG102" s="35">
        <v>471000</v>
      </c>
      <c r="AH102" s="35">
        <v>16987.939999999999</v>
      </c>
      <c r="AI102" s="35">
        <v>25187.06</v>
      </c>
      <c r="AJ102" s="18">
        <f t="shared" si="401"/>
        <v>3.6067813163481947E-2</v>
      </c>
      <c r="AK102" s="18">
        <f t="shared" si="402"/>
        <v>0.67447093864865526</v>
      </c>
      <c r="AL102" s="35">
        <v>849000</v>
      </c>
      <c r="AM102" s="35">
        <v>138780.19</v>
      </c>
      <c r="AN102" s="35">
        <v>210904.52</v>
      </c>
      <c r="AO102" s="18">
        <f t="shared" si="403"/>
        <v>0.16346312131919907</v>
      </c>
      <c r="AP102" s="18">
        <f t="shared" si="404"/>
        <v>0.65802378251542459</v>
      </c>
      <c r="AQ102" s="35"/>
      <c r="AR102" s="35"/>
      <c r="AS102" s="35"/>
      <c r="AT102" s="18" t="str">
        <f t="shared" si="405"/>
        <v xml:space="preserve"> </v>
      </c>
      <c r="AU102" s="18" t="str">
        <f t="shared" si="406"/>
        <v xml:space="preserve"> </v>
      </c>
      <c r="AV102" s="17">
        <f t="shared" ref="AV102" si="497">BA102+BF102+BK102+BP102+BU102+BZ102+CE102+CJ102+CY102+DD102+DI102+DQ102+DV102</f>
        <v>1292100</v>
      </c>
      <c r="AW102" s="17">
        <f t="shared" ref="AW102" si="498">BB102+BG102+BL102+BQ102+BV102+CA102+CF102+CK102+CZ102+DE102+DJ102+DN102+DR102+DW102</f>
        <v>356776.97</v>
      </c>
      <c r="AX102" s="17">
        <v>290380.23</v>
      </c>
      <c r="AY102" s="18">
        <f t="shared" si="407"/>
        <v>0.27612179397879422</v>
      </c>
      <c r="AZ102" s="18">
        <f t="shared" si="408"/>
        <v>1.2286544783024658</v>
      </c>
      <c r="BA102" s="35">
        <v>150000</v>
      </c>
      <c r="BB102" s="35">
        <v>8971.51</v>
      </c>
      <c r="BC102" s="35">
        <v>45193.7</v>
      </c>
      <c r="BD102" s="18">
        <f t="shared" si="409"/>
        <v>5.9810066666666668E-2</v>
      </c>
      <c r="BE102" s="18">
        <f t="shared" si="410"/>
        <v>0.19851240327744799</v>
      </c>
      <c r="BF102" s="35"/>
      <c r="BG102" s="35"/>
      <c r="BH102" s="35"/>
      <c r="BI102" s="18" t="str">
        <f t="shared" si="411"/>
        <v xml:space="preserve"> </v>
      </c>
      <c r="BJ102" s="18" t="str">
        <f t="shared" si="412"/>
        <v xml:space="preserve"> </v>
      </c>
      <c r="BK102" s="35"/>
      <c r="BL102" s="35"/>
      <c r="BM102" s="35"/>
      <c r="BN102" s="18" t="str">
        <f t="shared" si="413"/>
        <v xml:space="preserve"> </v>
      </c>
      <c r="BO102" s="18" t="str">
        <f t="shared" si="414"/>
        <v xml:space="preserve"> </v>
      </c>
      <c r="BP102" s="35">
        <v>540000</v>
      </c>
      <c r="BQ102" s="35">
        <v>89835.46</v>
      </c>
      <c r="BR102" s="35">
        <v>89835.46</v>
      </c>
      <c r="BS102" s="18">
        <f t="shared" si="415"/>
        <v>0.16636196296296296</v>
      </c>
      <c r="BT102" s="18">
        <f t="shared" si="416"/>
        <v>1</v>
      </c>
      <c r="BU102" s="35">
        <v>250000</v>
      </c>
      <c r="BV102" s="35">
        <v>65693.59</v>
      </c>
      <c r="BW102" s="35">
        <v>42009.97</v>
      </c>
      <c r="BX102" s="18">
        <f t="shared" si="417"/>
        <v>0.26277435999999998</v>
      </c>
      <c r="BY102" s="18">
        <f t="shared" si="418"/>
        <v>1.563761887951836</v>
      </c>
      <c r="BZ102" s="35">
        <v>312100</v>
      </c>
      <c r="CA102" s="35">
        <v>154785</v>
      </c>
      <c r="CB102" s="35">
        <v>100527</v>
      </c>
      <c r="CC102" s="18">
        <f t="shared" si="419"/>
        <v>0.49594681191925666</v>
      </c>
      <c r="CD102" s="18">
        <f t="shared" si="420"/>
        <v>1.5397355934226626</v>
      </c>
      <c r="CE102" s="35"/>
      <c r="CF102" s="35"/>
      <c r="CG102" s="35"/>
      <c r="CH102" s="18" t="str">
        <f t="shared" si="421"/>
        <v xml:space="preserve"> </v>
      </c>
      <c r="CI102" s="18" t="str">
        <f t="shared" si="422"/>
        <v xml:space="preserve"> </v>
      </c>
      <c r="CJ102" s="17">
        <f t="shared" ref="CJ102" si="499">CO102+CT102</f>
        <v>40000</v>
      </c>
      <c r="CK102" s="17">
        <f t="shared" ref="CK102" si="500">CP102+CU102</f>
        <v>19122.62</v>
      </c>
      <c r="CL102" s="17">
        <v>3876.36</v>
      </c>
      <c r="CM102" s="18">
        <f t="shared" si="423"/>
        <v>0.47806549999999998</v>
      </c>
      <c r="CN102" s="18" t="str">
        <f t="shared" si="424"/>
        <v>св.200</v>
      </c>
      <c r="CO102" s="35">
        <v>40000</v>
      </c>
      <c r="CP102" s="35">
        <v>19122.62</v>
      </c>
      <c r="CQ102" s="35">
        <v>3876.36</v>
      </c>
      <c r="CR102" s="18">
        <f t="shared" si="425"/>
        <v>0.47806549999999998</v>
      </c>
      <c r="CS102" s="18" t="str">
        <f t="shared" si="426"/>
        <v>св.200</v>
      </c>
      <c r="CT102" s="35"/>
      <c r="CU102" s="35"/>
      <c r="CV102" s="35"/>
      <c r="CW102" s="18" t="str">
        <f t="shared" si="427"/>
        <v xml:space="preserve"> </v>
      </c>
      <c r="CX102" s="18" t="str">
        <f t="shared" si="428"/>
        <v xml:space="preserve"> </v>
      </c>
      <c r="CY102" s="35"/>
      <c r="CZ102" s="35"/>
      <c r="DA102" s="35"/>
      <c r="DB102" s="18" t="str">
        <f t="shared" si="429"/>
        <v xml:space="preserve"> </v>
      </c>
      <c r="DC102" s="18" t="str">
        <f t="shared" si="430"/>
        <v xml:space="preserve"> </v>
      </c>
      <c r="DD102" s="35"/>
      <c r="DE102" s="35"/>
      <c r="DF102" s="35"/>
      <c r="DG102" s="18" t="str">
        <f t="shared" si="431"/>
        <v xml:space="preserve"> </v>
      </c>
      <c r="DH102" s="18" t="str">
        <f t="shared" si="432"/>
        <v xml:space="preserve"> </v>
      </c>
      <c r="DI102" s="35"/>
      <c r="DJ102" s="35"/>
      <c r="DK102" s="35"/>
      <c r="DL102" s="18" t="str">
        <f t="shared" si="433"/>
        <v xml:space="preserve"> </v>
      </c>
      <c r="DM102" s="18" t="str">
        <f t="shared" si="434"/>
        <v xml:space="preserve"> </v>
      </c>
      <c r="DN102" s="35"/>
      <c r="DO102" s="35"/>
      <c r="DP102" s="18" t="str">
        <f t="shared" si="491"/>
        <v xml:space="preserve"> </v>
      </c>
      <c r="DQ102" s="35"/>
      <c r="DR102" s="35">
        <v>18368.79</v>
      </c>
      <c r="DS102" s="35">
        <v>8937.74</v>
      </c>
      <c r="DT102" s="18"/>
      <c r="DU102" s="18" t="str">
        <f t="shared" si="436"/>
        <v>св.200</v>
      </c>
      <c r="DV102" s="35"/>
      <c r="DW102" s="35"/>
      <c r="DX102" s="35"/>
      <c r="DY102" s="18" t="str">
        <f t="shared" si="437"/>
        <v xml:space="preserve"> </v>
      </c>
      <c r="DZ102" s="18" t="str">
        <f t="shared" si="438"/>
        <v xml:space="preserve"> </v>
      </c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</row>
    <row r="103" spans="1:149" s="10" customFormat="1" ht="15.75" customHeight="1" outlineLevel="1" x14ac:dyDescent="0.25">
      <c r="A103" s="9">
        <f>A102+1</f>
        <v>82</v>
      </c>
      <c r="B103" s="5" t="s">
        <v>11</v>
      </c>
      <c r="C103" s="17">
        <f t="shared" ref="C103:C107" si="501">H103+AV103</f>
        <v>1497850</v>
      </c>
      <c r="D103" s="17">
        <f t="shared" ref="D103:D107" si="502">I103+AW103</f>
        <v>216513.90000000002</v>
      </c>
      <c r="E103" s="17">
        <v>244334.81</v>
      </c>
      <c r="F103" s="18">
        <f>IF(D103&lt;=0," ",IF(D103/C103*100&gt;200,"СВ.200",D103/C103))</f>
        <v>0.14454978802950899</v>
      </c>
      <c r="G103" s="18">
        <f t="shared" si="494"/>
        <v>0.88613611789494928</v>
      </c>
      <c r="H103" s="17">
        <f t="shared" ref="H103:H107" si="503">M103+R103+W103+AB103+AG103+AL103+AQ103</f>
        <v>647850</v>
      </c>
      <c r="I103" s="17">
        <f t="shared" ref="I103:I107" si="504">N103+S103+X103+AC103+AH103+AM103+AR103</f>
        <v>108157.1</v>
      </c>
      <c r="J103" s="17">
        <v>114862.34</v>
      </c>
      <c r="K103" s="18">
        <f t="shared" si="473"/>
        <v>0.16694775025082967</v>
      </c>
      <c r="L103" s="18">
        <f t="shared" si="287"/>
        <v>0.94162368623171011</v>
      </c>
      <c r="M103" s="17">
        <v>347850</v>
      </c>
      <c r="N103" s="17">
        <v>65282.6</v>
      </c>
      <c r="O103" s="23">
        <v>58945.75</v>
      </c>
      <c r="P103" s="18">
        <f t="shared" si="393"/>
        <v>0.18767457237314933</v>
      </c>
      <c r="Q103" s="18">
        <f t="shared" si="394"/>
        <v>1.1075030854641768</v>
      </c>
      <c r="R103" s="17"/>
      <c r="S103" s="17"/>
      <c r="T103" s="23"/>
      <c r="U103" s="18" t="str">
        <f t="shared" si="395"/>
        <v xml:space="preserve"> </v>
      </c>
      <c r="V103" s="18" t="str">
        <f t="shared" si="396"/>
        <v xml:space="preserve"> </v>
      </c>
      <c r="W103" s="17"/>
      <c r="X103" s="17"/>
      <c r="Y103" s="64"/>
      <c r="Z103" s="18" t="str">
        <f t="shared" si="397"/>
        <v xml:space="preserve"> </v>
      </c>
      <c r="AA103" s="18" t="str">
        <f t="shared" si="398"/>
        <v xml:space="preserve"> </v>
      </c>
      <c r="AB103" s="17"/>
      <c r="AC103" s="17"/>
      <c r="AD103" s="23"/>
      <c r="AE103" s="18" t="str">
        <f t="shared" si="399"/>
        <v xml:space="preserve"> </v>
      </c>
      <c r="AF103" s="18" t="str">
        <f t="shared" si="400"/>
        <v xml:space="preserve"> </v>
      </c>
      <c r="AG103" s="17">
        <v>65000</v>
      </c>
      <c r="AH103" s="17">
        <v>3395.93</v>
      </c>
      <c r="AI103" s="23">
        <v>5728.56</v>
      </c>
      <c r="AJ103" s="18">
        <f t="shared" si="401"/>
        <v>5.2245076923076922E-2</v>
      </c>
      <c r="AK103" s="18">
        <f t="shared" si="402"/>
        <v>0.59280691831804144</v>
      </c>
      <c r="AL103" s="17">
        <v>235000</v>
      </c>
      <c r="AM103" s="17">
        <v>39478.57</v>
      </c>
      <c r="AN103" s="23">
        <v>50188.03</v>
      </c>
      <c r="AO103" s="18">
        <f t="shared" si="403"/>
        <v>0.16799391489361701</v>
      </c>
      <c r="AP103" s="18">
        <f t="shared" si="404"/>
        <v>0.78661326216629746</v>
      </c>
      <c r="AQ103" s="17"/>
      <c r="AR103" s="17"/>
      <c r="AS103" s="23"/>
      <c r="AT103" s="18" t="str">
        <f t="shared" si="405"/>
        <v xml:space="preserve"> </v>
      </c>
      <c r="AU103" s="18" t="str">
        <f t="shared" si="406"/>
        <v xml:space="preserve"> </v>
      </c>
      <c r="AV103" s="17">
        <f t="shared" ref="AV103:AV107" si="505">BA103+BF103+BK103+BP103+BU103+BZ103+CE103+CJ103+CY103+DD103+DI103+DQ103+DV103</f>
        <v>850000</v>
      </c>
      <c r="AW103" s="17">
        <f t="shared" ref="AW103:AW107" si="506">BB103+BG103+BL103+BQ103+BV103+CA103+CF103+CK103+CZ103+DE103+DJ103+DN103+DR103+DW103</f>
        <v>108356.8</v>
      </c>
      <c r="AX103" s="17">
        <v>129472.47</v>
      </c>
      <c r="AY103" s="18">
        <f t="shared" si="407"/>
        <v>0.12747858823529412</v>
      </c>
      <c r="AZ103" s="18">
        <f t="shared" si="408"/>
        <v>0.8369099624035905</v>
      </c>
      <c r="BA103" s="17"/>
      <c r="BB103" s="17"/>
      <c r="BC103" s="23"/>
      <c r="BD103" s="18" t="str">
        <f t="shared" si="409"/>
        <v xml:space="preserve"> </v>
      </c>
      <c r="BE103" s="18" t="str">
        <f t="shared" si="410"/>
        <v xml:space="preserve"> </v>
      </c>
      <c r="BF103" s="17"/>
      <c r="BG103" s="17"/>
      <c r="BH103" s="23"/>
      <c r="BI103" s="18" t="str">
        <f t="shared" si="411"/>
        <v xml:space="preserve"> </v>
      </c>
      <c r="BJ103" s="18" t="str">
        <f t="shared" si="412"/>
        <v xml:space="preserve"> </v>
      </c>
      <c r="BK103" s="17">
        <v>700000</v>
      </c>
      <c r="BL103" s="17">
        <v>50936.800000000003</v>
      </c>
      <c r="BM103" s="23">
        <v>91677.78</v>
      </c>
      <c r="BN103" s="18">
        <f t="shared" si="413"/>
        <v>7.2766857142857147E-2</v>
      </c>
      <c r="BO103" s="18">
        <f t="shared" si="414"/>
        <v>0.55560682206746281</v>
      </c>
      <c r="BP103" s="17"/>
      <c r="BQ103" s="17"/>
      <c r="BR103" s="23"/>
      <c r="BS103" s="18" t="str">
        <f t="shared" si="415"/>
        <v xml:space="preserve"> </v>
      </c>
      <c r="BT103" s="18" t="str">
        <f t="shared" si="416"/>
        <v xml:space="preserve"> </v>
      </c>
      <c r="BU103" s="17"/>
      <c r="BV103" s="17"/>
      <c r="BW103" s="23"/>
      <c r="BX103" s="18" t="str">
        <f t="shared" si="417"/>
        <v xml:space="preserve"> </v>
      </c>
      <c r="BY103" s="18" t="str">
        <f t="shared" si="418"/>
        <v xml:space="preserve"> </v>
      </c>
      <c r="BZ103" s="17">
        <v>150000</v>
      </c>
      <c r="CA103" s="17">
        <v>57420</v>
      </c>
      <c r="CB103" s="23">
        <v>38237.760000000002</v>
      </c>
      <c r="CC103" s="18">
        <f t="shared" si="419"/>
        <v>0.38279999999999997</v>
      </c>
      <c r="CD103" s="18">
        <f t="shared" si="420"/>
        <v>1.5016570008285004</v>
      </c>
      <c r="CE103" s="17"/>
      <c r="CF103" s="17"/>
      <c r="CG103" s="23"/>
      <c r="CH103" s="18" t="str">
        <f t="shared" si="421"/>
        <v xml:space="preserve"> </v>
      </c>
      <c r="CI103" s="18" t="str">
        <f t="shared" si="422"/>
        <v xml:space="preserve"> </v>
      </c>
      <c r="CJ103" s="17">
        <f t="shared" ref="CJ103:CJ107" si="507">CO103+CT103</f>
        <v>0</v>
      </c>
      <c r="CK103" s="17">
        <f t="shared" ref="CK103:CK107" si="508">CP103+CU103</f>
        <v>0</v>
      </c>
      <c r="CL103" s="17"/>
      <c r="CM103" s="18" t="str">
        <f t="shared" si="423"/>
        <v xml:space="preserve"> </v>
      </c>
      <c r="CN103" s="18" t="str">
        <f t="shared" si="424"/>
        <v xml:space="preserve"> </v>
      </c>
      <c r="CO103" s="17"/>
      <c r="CP103" s="17"/>
      <c r="CQ103" s="23"/>
      <c r="CR103" s="18" t="str">
        <f t="shared" si="425"/>
        <v xml:space="preserve"> </v>
      </c>
      <c r="CS103" s="18" t="str">
        <f t="shared" si="426"/>
        <v xml:space="preserve"> </v>
      </c>
      <c r="CT103" s="17"/>
      <c r="CU103" s="17"/>
      <c r="CV103" s="23"/>
      <c r="CW103" s="18" t="str">
        <f t="shared" si="427"/>
        <v xml:space="preserve"> </v>
      </c>
      <c r="CX103" s="18" t="str">
        <f t="shared" si="428"/>
        <v xml:space="preserve"> </v>
      </c>
      <c r="CY103" s="17"/>
      <c r="CZ103" s="17"/>
      <c r="DA103" s="23"/>
      <c r="DB103" s="18" t="str">
        <f t="shared" si="429"/>
        <v xml:space="preserve"> </v>
      </c>
      <c r="DC103" s="18" t="str">
        <f t="shared" si="430"/>
        <v xml:space="preserve"> </v>
      </c>
      <c r="DD103" s="17"/>
      <c r="DE103" s="17"/>
      <c r="DF103" s="23"/>
      <c r="DG103" s="18" t="str">
        <f t="shared" si="431"/>
        <v xml:space="preserve"> </v>
      </c>
      <c r="DH103" s="18" t="str">
        <f t="shared" si="432"/>
        <v xml:space="preserve"> </v>
      </c>
      <c r="DI103" s="17"/>
      <c r="DJ103" s="17"/>
      <c r="DK103" s="23"/>
      <c r="DL103" s="18" t="str">
        <f t="shared" si="433"/>
        <v xml:space="preserve"> </v>
      </c>
      <c r="DM103" s="18" t="str">
        <f t="shared" si="434"/>
        <v xml:space="preserve"> </v>
      </c>
      <c r="DN103" s="17"/>
      <c r="DO103" s="23">
        <v>-443.07</v>
      </c>
      <c r="DP103" s="18" t="str">
        <f t="shared" si="491"/>
        <v xml:space="preserve"> </v>
      </c>
      <c r="DQ103" s="17"/>
      <c r="DR103" s="17"/>
      <c r="DS103" s="23"/>
      <c r="DT103" s="18"/>
      <c r="DU103" s="18" t="str">
        <f t="shared" si="436"/>
        <v xml:space="preserve"> </v>
      </c>
      <c r="DV103" s="17"/>
      <c r="DW103" s="17"/>
      <c r="DX103" s="23"/>
      <c r="DY103" s="18" t="str">
        <f t="shared" si="437"/>
        <v xml:space="preserve"> </v>
      </c>
      <c r="DZ103" s="18" t="str">
        <f t="shared" si="438"/>
        <v xml:space="preserve"> </v>
      </c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</row>
    <row r="104" spans="1:149" s="10" customFormat="1" ht="15.75" customHeight="1" outlineLevel="1" x14ac:dyDescent="0.25">
      <c r="A104" s="9">
        <f t="shared" ref="A104:A107" si="509">A103+1</f>
        <v>83</v>
      </c>
      <c r="B104" s="5" t="s">
        <v>69</v>
      </c>
      <c r="C104" s="17">
        <f t="shared" si="501"/>
        <v>1275071.47</v>
      </c>
      <c r="D104" s="17">
        <f t="shared" si="502"/>
        <v>120881.1</v>
      </c>
      <c r="E104" s="17">
        <v>225822.11</v>
      </c>
      <c r="F104" s="18">
        <f>IF(D104&lt;=0," ",IF(D104/C104*100&gt;200,"СВ.200",D104/C104))</f>
        <v>9.4803391687526356E-2</v>
      </c>
      <c r="G104" s="18">
        <f t="shared" si="494"/>
        <v>0.53529346617122664</v>
      </c>
      <c r="H104" s="17">
        <f t="shared" si="503"/>
        <v>1146950</v>
      </c>
      <c r="I104" s="17">
        <f t="shared" si="504"/>
        <v>91127.31</v>
      </c>
      <c r="J104" s="17">
        <v>196089.52</v>
      </c>
      <c r="K104" s="18">
        <f t="shared" si="473"/>
        <v>7.9451859278957232E-2</v>
      </c>
      <c r="L104" s="18">
        <f t="shared" si="287"/>
        <v>0.46472299998490485</v>
      </c>
      <c r="M104" s="17">
        <v>398950</v>
      </c>
      <c r="N104" s="17">
        <v>38156.35</v>
      </c>
      <c r="O104" s="23">
        <v>83044.45</v>
      </c>
      <c r="P104" s="18">
        <f t="shared" si="393"/>
        <v>9.5641935079583906E-2</v>
      </c>
      <c r="Q104" s="18">
        <f t="shared" si="394"/>
        <v>0.45946899521882556</v>
      </c>
      <c r="R104" s="17"/>
      <c r="S104" s="17"/>
      <c r="T104" s="23"/>
      <c r="U104" s="18" t="str">
        <f t="shared" si="395"/>
        <v xml:space="preserve"> </v>
      </c>
      <c r="V104" s="18" t="str">
        <f t="shared" si="396"/>
        <v xml:space="preserve"> </v>
      </c>
      <c r="W104" s="17"/>
      <c r="X104" s="17"/>
      <c r="Y104" s="64"/>
      <c r="Z104" s="18" t="str">
        <f t="shared" si="397"/>
        <v xml:space="preserve"> </v>
      </c>
      <c r="AA104" s="18" t="str">
        <f t="shared" si="398"/>
        <v xml:space="preserve"> </v>
      </c>
      <c r="AB104" s="17">
        <v>69000</v>
      </c>
      <c r="AC104" s="17">
        <v>7092.6</v>
      </c>
      <c r="AD104" s="23">
        <v>16239.2</v>
      </c>
      <c r="AE104" s="18">
        <f t="shared" si="399"/>
        <v>0.10279130434782609</v>
      </c>
      <c r="AF104" s="18">
        <f t="shared" si="400"/>
        <v>0.43675796837282627</v>
      </c>
      <c r="AG104" s="17">
        <v>78000</v>
      </c>
      <c r="AH104" s="17">
        <v>5934.61</v>
      </c>
      <c r="AI104" s="23">
        <v>7471.82</v>
      </c>
      <c r="AJ104" s="18">
        <f t="shared" si="401"/>
        <v>7.6084743589743584E-2</v>
      </c>
      <c r="AK104" s="18">
        <f t="shared" si="402"/>
        <v>0.79426565415119743</v>
      </c>
      <c r="AL104" s="17">
        <v>601000</v>
      </c>
      <c r="AM104" s="17">
        <v>39943.75</v>
      </c>
      <c r="AN104" s="23">
        <v>89334.05</v>
      </c>
      <c r="AO104" s="18">
        <f t="shared" si="403"/>
        <v>6.6462146422628945E-2</v>
      </c>
      <c r="AP104" s="18">
        <f t="shared" si="404"/>
        <v>0.44712794281687662</v>
      </c>
      <c r="AQ104" s="17"/>
      <c r="AR104" s="17"/>
      <c r="AS104" s="23"/>
      <c r="AT104" s="18" t="str">
        <f t="shared" si="405"/>
        <v xml:space="preserve"> </v>
      </c>
      <c r="AU104" s="18" t="str">
        <f t="shared" si="406"/>
        <v xml:space="preserve"> </v>
      </c>
      <c r="AV104" s="17">
        <f t="shared" si="505"/>
        <v>128121.47</v>
      </c>
      <c r="AW104" s="17">
        <f t="shared" si="506"/>
        <v>29753.79</v>
      </c>
      <c r="AX104" s="17">
        <v>29732.59</v>
      </c>
      <c r="AY104" s="18">
        <f t="shared" si="407"/>
        <v>0.23223110068905703</v>
      </c>
      <c r="AZ104" s="18">
        <f t="shared" si="408"/>
        <v>1.0007130223098628</v>
      </c>
      <c r="BA104" s="17"/>
      <c r="BB104" s="17"/>
      <c r="BC104" s="23"/>
      <c r="BD104" s="18" t="str">
        <f t="shared" si="409"/>
        <v xml:space="preserve"> </v>
      </c>
      <c r="BE104" s="18" t="str">
        <f t="shared" si="410"/>
        <v xml:space="preserve"> </v>
      </c>
      <c r="BF104" s="17">
        <v>17746.04</v>
      </c>
      <c r="BG104" s="17">
        <v>4453.79</v>
      </c>
      <c r="BH104" s="23">
        <v>4412.59</v>
      </c>
      <c r="BI104" s="18">
        <f t="shared" si="411"/>
        <v>0.25097373836641862</v>
      </c>
      <c r="BJ104" s="18">
        <f t="shared" si="412"/>
        <v>1.0093369200401578</v>
      </c>
      <c r="BK104" s="17"/>
      <c r="BL104" s="17"/>
      <c r="BM104" s="23"/>
      <c r="BN104" s="18" t="str">
        <f t="shared" si="413"/>
        <v xml:space="preserve"> </v>
      </c>
      <c r="BO104" s="18" t="str">
        <f t="shared" si="414"/>
        <v xml:space="preserve"> </v>
      </c>
      <c r="BP104" s="17"/>
      <c r="BQ104" s="17"/>
      <c r="BR104" s="23"/>
      <c r="BS104" s="18" t="str">
        <f t="shared" si="415"/>
        <v xml:space="preserve"> </v>
      </c>
      <c r="BT104" s="18" t="str">
        <f t="shared" si="416"/>
        <v xml:space="preserve"> </v>
      </c>
      <c r="BU104" s="17"/>
      <c r="BV104" s="17"/>
      <c r="BW104" s="23"/>
      <c r="BX104" s="18" t="str">
        <f t="shared" si="417"/>
        <v xml:space="preserve"> </v>
      </c>
      <c r="BY104" s="18" t="str">
        <f t="shared" si="418"/>
        <v xml:space="preserve"> </v>
      </c>
      <c r="BZ104" s="17">
        <v>40000</v>
      </c>
      <c r="CA104" s="17">
        <v>25300</v>
      </c>
      <c r="CB104" s="23">
        <v>25320</v>
      </c>
      <c r="CC104" s="18">
        <f t="shared" si="419"/>
        <v>0.63249999999999995</v>
      </c>
      <c r="CD104" s="18">
        <f t="shared" si="420"/>
        <v>0.99921011058451814</v>
      </c>
      <c r="CE104" s="17"/>
      <c r="CF104" s="17"/>
      <c r="CG104" s="23"/>
      <c r="CH104" s="18" t="str">
        <f t="shared" si="421"/>
        <v xml:space="preserve"> </v>
      </c>
      <c r="CI104" s="18" t="str">
        <f t="shared" si="422"/>
        <v xml:space="preserve"> </v>
      </c>
      <c r="CJ104" s="17">
        <f t="shared" si="507"/>
        <v>0</v>
      </c>
      <c r="CK104" s="17">
        <f t="shared" si="508"/>
        <v>0</v>
      </c>
      <c r="CL104" s="17"/>
      <c r="CM104" s="18" t="str">
        <f t="shared" si="423"/>
        <v xml:space="preserve"> </v>
      </c>
      <c r="CN104" s="18" t="str">
        <f t="shared" si="424"/>
        <v xml:space="preserve"> </v>
      </c>
      <c r="CO104" s="17"/>
      <c r="CP104" s="17"/>
      <c r="CQ104" s="23"/>
      <c r="CR104" s="18" t="str">
        <f t="shared" si="425"/>
        <v xml:space="preserve"> </v>
      </c>
      <c r="CS104" s="18" t="str">
        <f t="shared" si="426"/>
        <v xml:space="preserve"> </v>
      </c>
      <c r="CT104" s="17"/>
      <c r="CU104" s="17"/>
      <c r="CV104" s="23"/>
      <c r="CW104" s="18" t="str">
        <f t="shared" si="427"/>
        <v xml:space="preserve"> </v>
      </c>
      <c r="CX104" s="18" t="str">
        <f t="shared" si="428"/>
        <v xml:space="preserve"> </v>
      </c>
      <c r="CY104" s="17"/>
      <c r="CZ104" s="17"/>
      <c r="DA104" s="23"/>
      <c r="DB104" s="18" t="str">
        <f t="shared" si="429"/>
        <v xml:space="preserve"> </v>
      </c>
      <c r="DC104" s="18" t="str">
        <f t="shared" si="430"/>
        <v xml:space="preserve"> </v>
      </c>
      <c r="DD104" s="17"/>
      <c r="DE104" s="17"/>
      <c r="DF104" s="23"/>
      <c r="DG104" s="18" t="str">
        <f t="shared" si="431"/>
        <v xml:space="preserve"> </v>
      </c>
      <c r="DH104" s="18" t="str">
        <f t="shared" si="432"/>
        <v xml:space="preserve"> </v>
      </c>
      <c r="DI104" s="17"/>
      <c r="DJ104" s="17"/>
      <c r="DK104" s="23"/>
      <c r="DL104" s="18" t="str">
        <f t="shared" si="433"/>
        <v xml:space="preserve"> </v>
      </c>
      <c r="DM104" s="18" t="str">
        <f t="shared" si="434"/>
        <v xml:space="preserve"> </v>
      </c>
      <c r="DN104" s="17"/>
      <c r="DO104" s="23"/>
      <c r="DP104" s="18" t="str">
        <f t="shared" si="491"/>
        <v xml:space="preserve"> </v>
      </c>
      <c r="DQ104" s="17"/>
      <c r="DR104" s="17"/>
      <c r="DS104" s="23"/>
      <c r="DT104" s="18"/>
      <c r="DU104" s="18" t="str">
        <f t="shared" si="436"/>
        <v xml:space="preserve"> </v>
      </c>
      <c r="DV104" s="17">
        <v>70375.429999999993</v>
      </c>
      <c r="DW104" s="17"/>
      <c r="DX104" s="23"/>
      <c r="DY104" s="18" t="str">
        <f t="shared" si="437"/>
        <v xml:space="preserve"> </v>
      </c>
      <c r="DZ104" s="18" t="str">
        <f t="shared" si="438"/>
        <v xml:space="preserve"> </v>
      </c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</row>
    <row r="105" spans="1:149" s="10" customFormat="1" ht="15" customHeight="1" outlineLevel="1" x14ac:dyDescent="0.25">
      <c r="A105" s="9">
        <f t="shared" si="509"/>
        <v>84</v>
      </c>
      <c r="B105" s="5" t="s">
        <v>31</v>
      </c>
      <c r="C105" s="17">
        <f t="shared" si="501"/>
        <v>803350</v>
      </c>
      <c r="D105" s="17">
        <f t="shared" si="502"/>
        <v>177092.09999999998</v>
      </c>
      <c r="E105" s="17">
        <v>200871.36</v>
      </c>
      <c r="F105" s="18">
        <f>IF(D105&lt;=0," ",IF(D105/C105*100&gt;200,"СВ.200",D105/C105))</f>
        <v>0.2204420240243978</v>
      </c>
      <c r="G105" s="18">
        <f t="shared" si="494"/>
        <v>0.88161946033521155</v>
      </c>
      <c r="H105" s="17">
        <f t="shared" si="503"/>
        <v>743350</v>
      </c>
      <c r="I105" s="17">
        <f t="shared" si="504"/>
        <v>156150.49</v>
      </c>
      <c r="J105" s="17">
        <v>181212.82</v>
      </c>
      <c r="K105" s="18">
        <f t="shared" si="473"/>
        <v>0.21006321382928633</v>
      </c>
      <c r="L105" s="18">
        <f t="shared" si="287"/>
        <v>0.86169670556420885</v>
      </c>
      <c r="M105" s="17">
        <v>176150</v>
      </c>
      <c r="N105" s="17">
        <v>38791.82</v>
      </c>
      <c r="O105" s="23">
        <v>35448.51</v>
      </c>
      <c r="P105" s="18">
        <f t="shared" si="393"/>
        <v>0.22022038035764974</v>
      </c>
      <c r="Q105" s="18">
        <f t="shared" si="394"/>
        <v>1.0943145424165923</v>
      </c>
      <c r="R105" s="17"/>
      <c r="S105" s="17"/>
      <c r="T105" s="23"/>
      <c r="U105" s="18" t="str">
        <f t="shared" si="395"/>
        <v xml:space="preserve"> </v>
      </c>
      <c r="V105" s="18" t="str">
        <f t="shared" si="396"/>
        <v xml:space="preserve"> </v>
      </c>
      <c r="W105" s="17"/>
      <c r="X105" s="17"/>
      <c r="Y105" s="64"/>
      <c r="Z105" s="18" t="str">
        <f t="shared" si="397"/>
        <v xml:space="preserve"> </v>
      </c>
      <c r="AA105" s="18" t="str">
        <f t="shared" si="398"/>
        <v xml:space="preserve"> </v>
      </c>
      <c r="AB105" s="17">
        <v>7200</v>
      </c>
      <c r="AC105" s="17">
        <v>23242.2</v>
      </c>
      <c r="AD105" s="23">
        <v>7056.9</v>
      </c>
      <c r="AE105" s="18" t="str">
        <f t="shared" si="399"/>
        <v>СВ.200</v>
      </c>
      <c r="AF105" s="18" t="str">
        <f t="shared" si="400"/>
        <v>св.200</v>
      </c>
      <c r="AG105" s="17">
        <v>71000</v>
      </c>
      <c r="AH105" s="17">
        <v>3485.16</v>
      </c>
      <c r="AI105" s="23">
        <v>9275.1299999999992</v>
      </c>
      <c r="AJ105" s="18">
        <f t="shared" si="401"/>
        <v>4.908676056338028E-2</v>
      </c>
      <c r="AK105" s="18">
        <f t="shared" si="402"/>
        <v>0.37575322394403099</v>
      </c>
      <c r="AL105" s="17">
        <v>489000</v>
      </c>
      <c r="AM105" s="17">
        <v>90631.31</v>
      </c>
      <c r="AN105" s="23">
        <v>129432.28</v>
      </c>
      <c r="AO105" s="18">
        <f t="shared" si="403"/>
        <v>0.18534010224948874</v>
      </c>
      <c r="AP105" s="18">
        <f t="shared" si="404"/>
        <v>0.70022184574049073</v>
      </c>
      <c r="AQ105" s="17"/>
      <c r="AR105" s="17"/>
      <c r="AS105" s="23"/>
      <c r="AT105" s="18" t="str">
        <f t="shared" si="405"/>
        <v xml:space="preserve"> </v>
      </c>
      <c r="AU105" s="18" t="str">
        <f t="shared" si="406"/>
        <v xml:space="preserve"> </v>
      </c>
      <c r="AV105" s="17">
        <f t="shared" si="505"/>
        <v>60000</v>
      </c>
      <c r="AW105" s="17">
        <f t="shared" si="506"/>
        <v>20941.609999999997</v>
      </c>
      <c r="AX105" s="17">
        <v>19658.54</v>
      </c>
      <c r="AY105" s="18">
        <f t="shared" si="407"/>
        <v>0.34902683333333329</v>
      </c>
      <c r="AZ105" s="18">
        <f t="shared" si="408"/>
        <v>1.0652678174472772</v>
      </c>
      <c r="BA105" s="17"/>
      <c r="BB105" s="17"/>
      <c r="BC105" s="23"/>
      <c r="BD105" s="18" t="str">
        <f t="shared" si="409"/>
        <v xml:space="preserve"> </v>
      </c>
      <c r="BE105" s="18" t="str">
        <f t="shared" si="410"/>
        <v xml:space="preserve"> </v>
      </c>
      <c r="BF105" s="17"/>
      <c r="BG105" s="17"/>
      <c r="BH105" s="23"/>
      <c r="BI105" s="18" t="str">
        <f t="shared" si="411"/>
        <v xml:space="preserve"> </v>
      </c>
      <c r="BJ105" s="18" t="str">
        <f t="shared" si="412"/>
        <v xml:space="preserve"> </v>
      </c>
      <c r="BK105" s="17"/>
      <c r="BL105" s="17"/>
      <c r="BM105" s="23"/>
      <c r="BN105" s="18" t="str">
        <f t="shared" si="413"/>
        <v xml:space="preserve"> </v>
      </c>
      <c r="BO105" s="18" t="str">
        <f t="shared" si="414"/>
        <v xml:space="preserve"> </v>
      </c>
      <c r="BP105" s="17"/>
      <c r="BQ105" s="17"/>
      <c r="BR105" s="23"/>
      <c r="BS105" s="18" t="str">
        <f t="shared" si="415"/>
        <v xml:space="preserve"> </v>
      </c>
      <c r="BT105" s="18" t="str">
        <f t="shared" si="416"/>
        <v xml:space="preserve"> </v>
      </c>
      <c r="BU105" s="17"/>
      <c r="BV105" s="17"/>
      <c r="BW105" s="23"/>
      <c r="BX105" s="18" t="str">
        <f t="shared" si="417"/>
        <v xml:space="preserve"> </v>
      </c>
      <c r="BY105" s="18" t="str">
        <f t="shared" si="418"/>
        <v xml:space="preserve"> </v>
      </c>
      <c r="BZ105" s="17">
        <v>60000</v>
      </c>
      <c r="CA105" s="17">
        <v>20940.599999999999</v>
      </c>
      <c r="CB105" s="23">
        <v>19653.47</v>
      </c>
      <c r="CC105" s="18">
        <f t="shared" si="419"/>
        <v>0.34900999999999999</v>
      </c>
      <c r="CD105" s="18">
        <f t="shared" si="420"/>
        <v>1.0654912338635365</v>
      </c>
      <c r="CE105" s="17"/>
      <c r="CF105" s="17"/>
      <c r="CG105" s="23"/>
      <c r="CH105" s="18" t="str">
        <f t="shared" si="421"/>
        <v xml:space="preserve"> </v>
      </c>
      <c r="CI105" s="18" t="str">
        <f t="shared" si="422"/>
        <v xml:space="preserve"> </v>
      </c>
      <c r="CJ105" s="17">
        <f t="shared" si="507"/>
        <v>0</v>
      </c>
      <c r="CK105" s="17">
        <f t="shared" si="508"/>
        <v>0</v>
      </c>
      <c r="CL105" s="17"/>
      <c r="CM105" s="18" t="str">
        <f t="shared" si="423"/>
        <v xml:space="preserve"> </v>
      </c>
      <c r="CN105" s="18" t="str">
        <f t="shared" si="424"/>
        <v xml:space="preserve"> </v>
      </c>
      <c r="CO105" s="17"/>
      <c r="CP105" s="17"/>
      <c r="CQ105" s="23"/>
      <c r="CR105" s="18" t="str">
        <f t="shared" si="425"/>
        <v xml:space="preserve"> </v>
      </c>
      <c r="CS105" s="18" t="str">
        <f t="shared" si="426"/>
        <v xml:space="preserve"> </v>
      </c>
      <c r="CT105" s="17"/>
      <c r="CU105" s="17"/>
      <c r="CV105" s="23"/>
      <c r="CW105" s="18" t="str">
        <f t="shared" si="427"/>
        <v xml:space="preserve"> </v>
      </c>
      <c r="CX105" s="18" t="str">
        <f t="shared" si="428"/>
        <v xml:space="preserve"> </v>
      </c>
      <c r="CY105" s="17"/>
      <c r="CZ105" s="17"/>
      <c r="DA105" s="23"/>
      <c r="DB105" s="18" t="str">
        <f t="shared" si="429"/>
        <v xml:space="preserve"> </v>
      </c>
      <c r="DC105" s="18" t="str">
        <f t="shared" si="430"/>
        <v xml:space="preserve"> </v>
      </c>
      <c r="DD105" s="17"/>
      <c r="DE105" s="17"/>
      <c r="DF105" s="23"/>
      <c r="DG105" s="18" t="str">
        <f t="shared" si="431"/>
        <v xml:space="preserve"> </v>
      </c>
      <c r="DH105" s="18" t="str">
        <f t="shared" si="432"/>
        <v xml:space="preserve"> </v>
      </c>
      <c r="DI105" s="17"/>
      <c r="DJ105" s="17"/>
      <c r="DK105" s="23"/>
      <c r="DL105" s="18" t="str">
        <f t="shared" si="433"/>
        <v xml:space="preserve"> </v>
      </c>
      <c r="DM105" s="18" t="str">
        <f t="shared" si="434"/>
        <v xml:space="preserve"> </v>
      </c>
      <c r="DN105" s="17"/>
      <c r="DO105" s="23"/>
      <c r="DP105" s="18" t="str">
        <f t="shared" si="491"/>
        <v xml:space="preserve"> </v>
      </c>
      <c r="DQ105" s="17"/>
      <c r="DR105" s="17">
        <v>1.01</v>
      </c>
      <c r="DS105" s="23">
        <v>5.07</v>
      </c>
      <c r="DT105" s="18"/>
      <c r="DU105" s="18">
        <f t="shared" si="436"/>
        <v>0.19921104536489151</v>
      </c>
      <c r="DV105" s="17"/>
      <c r="DW105" s="17"/>
      <c r="DX105" s="23"/>
      <c r="DY105" s="18" t="str">
        <f t="shared" si="437"/>
        <v xml:space="preserve"> </v>
      </c>
      <c r="DZ105" s="18" t="str">
        <f t="shared" si="438"/>
        <v xml:space="preserve"> </v>
      </c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</row>
    <row r="106" spans="1:149" s="10" customFormat="1" ht="15.75" customHeight="1" outlineLevel="1" x14ac:dyDescent="0.25">
      <c r="A106" s="9">
        <f t="shared" si="509"/>
        <v>85</v>
      </c>
      <c r="B106" s="5" t="s">
        <v>102</v>
      </c>
      <c r="C106" s="17">
        <f t="shared" si="501"/>
        <v>998200</v>
      </c>
      <c r="D106" s="17">
        <f t="shared" si="502"/>
        <v>367164.19</v>
      </c>
      <c r="E106" s="17">
        <v>299326.34999999998</v>
      </c>
      <c r="F106" s="18">
        <f>IF(D106&lt;=0," ",IF(D106/C106*100&gt;200,"СВ.200",D106/C106))</f>
        <v>0.36782627729913847</v>
      </c>
      <c r="G106" s="18">
        <f t="shared" si="494"/>
        <v>1.226635042320865</v>
      </c>
      <c r="H106" s="17">
        <f t="shared" si="503"/>
        <v>888200</v>
      </c>
      <c r="I106" s="17">
        <f t="shared" si="504"/>
        <v>360549.07</v>
      </c>
      <c r="J106" s="17">
        <v>191817.18</v>
      </c>
      <c r="K106" s="18">
        <f t="shared" si="473"/>
        <v>0.40593230128349472</v>
      </c>
      <c r="L106" s="18">
        <f t="shared" si="287"/>
        <v>1.879649518359096</v>
      </c>
      <c r="M106" s="17">
        <v>383300</v>
      </c>
      <c r="N106" s="17">
        <v>198529.8</v>
      </c>
      <c r="O106" s="23">
        <v>77186.17</v>
      </c>
      <c r="P106" s="18">
        <f t="shared" si="393"/>
        <v>0.51794886511870597</v>
      </c>
      <c r="Q106" s="18" t="str">
        <f t="shared" si="394"/>
        <v>св.200</v>
      </c>
      <c r="R106" s="17"/>
      <c r="S106" s="17"/>
      <c r="T106" s="23"/>
      <c r="U106" s="18" t="str">
        <f t="shared" si="395"/>
        <v xml:space="preserve"> </v>
      </c>
      <c r="V106" s="18" t="str">
        <f t="shared" si="396"/>
        <v xml:space="preserve"> </v>
      </c>
      <c r="W106" s="17"/>
      <c r="X106" s="17"/>
      <c r="Y106" s="64"/>
      <c r="Z106" s="18" t="str">
        <f t="shared" si="397"/>
        <v xml:space="preserve"> </v>
      </c>
      <c r="AA106" s="18" t="str">
        <f t="shared" si="398"/>
        <v xml:space="preserve"> </v>
      </c>
      <c r="AB106" s="17">
        <v>81900</v>
      </c>
      <c r="AC106" s="17">
        <v>108799.48</v>
      </c>
      <c r="AD106" s="23">
        <v>61291.8</v>
      </c>
      <c r="AE106" s="18">
        <f t="shared" si="399"/>
        <v>1.3284429792429793</v>
      </c>
      <c r="AF106" s="18">
        <f t="shared" si="400"/>
        <v>1.7751066211140805</v>
      </c>
      <c r="AG106" s="17">
        <v>36000</v>
      </c>
      <c r="AH106" s="17">
        <v>1640.96</v>
      </c>
      <c r="AI106" s="23">
        <v>800.12</v>
      </c>
      <c r="AJ106" s="18">
        <f t="shared" si="401"/>
        <v>4.5582222222222225E-2</v>
      </c>
      <c r="AK106" s="18" t="str">
        <f t="shared" si="402"/>
        <v>св.200</v>
      </c>
      <c r="AL106" s="17">
        <v>387000</v>
      </c>
      <c r="AM106" s="17">
        <v>51578.83</v>
      </c>
      <c r="AN106" s="23">
        <v>52539.09</v>
      </c>
      <c r="AO106" s="18">
        <f t="shared" si="403"/>
        <v>0.13327863049095609</v>
      </c>
      <c r="AP106" s="18">
        <f t="shared" si="404"/>
        <v>0.98172294190858667</v>
      </c>
      <c r="AQ106" s="17"/>
      <c r="AR106" s="17"/>
      <c r="AS106" s="23"/>
      <c r="AT106" s="18" t="str">
        <f t="shared" si="405"/>
        <v xml:space="preserve"> </v>
      </c>
      <c r="AU106" s="18" t="str">
        <f t="shared" si="406"/>
        <v xml:space="preserve"> </v>
      </c>
      <c r="AV106" s="17">
        <f t="shared" si="505"/>
        <v>110000</v>
      </c>
      <c r="AW106" s="17">
        <f t="shared" si="506"/>
        <v>6615.12</v>
      </c>
      <c r="AX106" s="17">
        <v>107509.17</v>
      </c>
      <c r="AY106" s="18">
        <f t="shared" si="407"/>
        <v>6.0137454545454543E-2</v>
      </c>
      <c r="AZ106" s="18">
        <f t="shared" si="408"/>
        <v>6.1530751283820719E-2</v>
      </c>
      <c r="BA106" s="17"/>
      <c r="BB106" s="17"/>
      <c r="BC106" s="23"/>
      <c r="BD106" s="18" t="str">
        <f t="shared" si="409"/>
        <v xml:space="preserve"> </v>
      </c>
      <c r="BE106" s="18" t="str">
        <f t="shared" si="410"/>
        <v xml:space="preserve"> </v>
      </c>
      <c r="BF106" s="17">
        <v>80000</v>
      </c>
      <c r="BG106" s="17">
        <v>1347.09</v>
      </c>
      <c r="BH106" s="23">
        <v>107509.17</v>
      </c>
      <c r="BI106" s="18">
        <f t="shared" si="411"/>
        <v>1.6838624999999999E-2</v>
      </c>
      <c r="BJ106" s="18">
        <f t="shared" si="412"/>
        <v>1.2530000929223061E-2</v>
      </c>
      <c r="BK106" s="17"/>
      <c r="BL106" s="17"/>
      <c r="BM106" s="23"/>
      <c r="BN106" s="18" t="str">
        <f t="shared" si="413"/>
        <v xml:space="preserve"> </v>
      </c>
      <c r="BO106" s="18" t="str">
        <f t="shared" si="414"/>
        <v xml:space="preserve"> </v>
      </c>
      <c r="BP106" s="17"/>
      <c r="BQ106" s="17"/>
      <c r="BR106" s="23"/>
      <c r="BS106" s="18" t="str">
        <f t="shared" si="415"/>
        <v xml:space="preserve"> </v>
      </c>
      <c r="BT106" s="18" t="str">
        <f t="shared" si="416"/>
        <v xml:space="preserve"> </v>
      </c>
      <c r="BU106" s="17"/>
      <c r="BV106" s="17"/>
      <c r="BW106" s="23"/>
      <c r="BX106" s="18" t="str">
        <f t="shared" si="417"/>
        <v xml:space="preserve"> </v>
      </c>
      <c r="BY106" s="18" t="str">
        <f t="shared" si="418"/>
        <v xml:space="preserve"> </v>
      </c>
      <c r="BZ106" s="17">
        <v>30000</v>
      </c>
      <c r="CA106" s="17"/>
      <c r="CB106" s="23"/>
      <c r="CC106" s="18" t="str">
        <f t="shared" si="419"/>
        <v xml:space="preserve"> </v>
      </c>
      <c r="CD106" s="18" t="str">
        <f t="shared" si="420"/>
        <v xml:space="preserve"> </v>
      </c>
      <c r="CE106" s="17"/>
      <c r="CF106" s="17"/>
      <c r="CG106" s="23"/>
      <c r="CH106" s="18" t="str">
        <f t="shared" si="421"/>
        <v xml:space="preserve"> </v>
      </c>
      <c r="CI106" s="18" t="str">
        <f t="shared" si="422"/>
        <v xml:space="preserve"> </v>
      </c>
      <c r="CJ106" s="17">
        <f t="shared" si="507"/>
        <v>0</v>
      </c>
      <c r="CK106" s="17">
        <f t="shared" si="508"/>
        <v>0</v>
      </c>
      <c r="CL106" s="17"/>
      <c r="CM106" s="18" t="str">
        <f t="shared" si="423"/>
        <v xml:space="preserve"> </v>
      </c>
      <c r="CN106" s="18" t="str">
        <f t="shared" si="424"/>
        <v xml:space="preserve"> </v>
      </c>
      <c r="CO106" s="17"/>
      <c r="CP106" s="17"/>
      <c r="CQ106" s="23"/>
      <c r="CR106" s="18" t="str">
        <f t="shared" si="425"/>
        <v xml:space="preserve"> </v>
      </c>
      <c r="CS106" s="18" t="str">
        <f t="shared" si="426"/>
        <v xml:space="preserve"> </v>
      </c>
      <c r="CT106" s="17"/>
      <c r="CU106" s="17"/>
      <c r="CV106" s="23"/>
      <c r="CW106" s="18" t="str">
        <f t="shared" si="427"/>
        <v xml:space="preserve"> </v>
      </c>
      <c r="CX106" s="18" t="str">
        <f t="shared" si="428"/>
        <v xml:space="preserve"> </v>
      </c>
      <c r="CY106" s="17"/>
      <c r="CZ106" s="17"/>
      <c r="DA106" s="23"/>
      <c r="DB106" s="18" t="str">
        <f t="shared" si="429"/>
        <v xml:space="preserve"> </v>
      </c>
      <c r="DC106" s="18" t="str">
        <f t="shared" si="430"/>
        <v xml:space="preserve"> </v>
      </c>
      <c r="DD106" s="17"/>
      <c r="DE106" s="17"/>
      <c r="DF106" s="23"/>
      <c r="DG106" s="18" t="str">
        <f t="shared" si="431"/>
        <v xml:space="preserve"> </v>
      </c>
      <c r="DH106" s="18" t="str">
        <f t="shared" si="432"/>
        <v xml:space="preserve"> </v>
      </c>
      <c r="DI106" s="17"/>
      <c r="DJ106" s="17"/>
      <c r="DK106" s="23"/>
      <c r="DL106" s="18" t="str">
        <f t="shared" si="433"/>
        <v xml:space="preserve"> </v>
      </c>
      <c r="DM106" s="18" t="str">
        <f t="shared" si="434"/>
        <v xml:space="preserve"> </v>
      </c>
      <c r="DN106" s="17"/>
      <c r="DO106" s="23"/>
      <c r="DP106" s="18" t="str">
        <f t="shared" si="491"/>
        <v xml:space="preserve"> </v>
      </c>
      <c r="DQ106" s="17"/>
      <c r="DR106" s="17">
        <v>5268.03</v>
      </c>
      <c r="DS106" s="23"/>
      <c r="DT106" s="18"/>
      <c r="DU106" s="18" t="str">
        <f t="shared" si="436"/>
        <v xml:space="preserve"> </v>
      </c>
      <c r="DV106" s="17"/>
      <c r="DW106" s="17"/>
      <c r="DX106" s="23"/>
      <c r="DY106" s="18" t="str">
        <f t="shared" si="437"/>
        <v xml:space="preserve"> </v>
      </c>
      <c r="DZ106" s="18" t="str">
        <f t="shared" si="438"/>
        <v xml:space="preserve"> </v>
      </c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</row>
    <row r="107" spans="1:149" s="39" customFormat="1" ht="15.75" customHeight="1" outlineLevel="1" x14ac:dyDescent="0.25">
      <c r="A107" s="36">
        <f t="shared" si="509"/>
        <v>86</v>
      </c>
      <c r="B107" s="37" t="s">
        <v>26</v>
      </c>
      <c r="C107" s="17">
        <f t="shared" si="501"/>
        <v>1026369.1699999999</v>
      </c>
      <c r="D107" s="17">
        <f t="shared" si="502"/>
        <v>156072.78</v>
      </c>
      <c r="E107" s="17">
        <v>198289.31</v>
      </c>
      <c r="F107" s="38">
        <f>IF(D107&lt;=0," ",IF(D107/C107*100&gt;200,"СВ.200",D107/C107))</f>
        <v>0.15206300477634185</v>
      </c>
      <c r="G107" s="38">
        <f t="shared" si="494"/>
        <v>0.78709628875101745</v>
      </c>
      <c r="H107" s="17">
        <f t="shared" si="503"/>
        <v>805850</v>
      </c>
      <c r="I107" s="17">
        <f t="shared" si="504"/>
        <v>131393.29</v>
      </c>
      <c r="J107" s="17">
        <v>173931.01</v>
      </c>
      <c r="K107" s="38">
        <f t="shared" si="473"/>
        <v>0.16304931438853384</v>
      </c>
      <c r="L107" s="38">
        <f t="shared" si="287"/>
        <v>0.75543337556655366</v>
      </c>
      <c r="M107" s="35">
        <v>268850</v>
      </c>
      <c r="N107" s="35">
        <v>53809.24</v>
      </c>
      <c r="O107" s="23">
        <v>41661.79</v>
      </c>
      <c r="P107" s="38">
        <f t="shared" si="393"/>
        <v>0.20014595499349078</v>
      </c>
      <c r="Q107" s="38">
        <f t="shared" si="394"/>
        <v>1.2915729256952233</v>
      </c>
      <c r="R107" s="35"/>
      <c r="S107" s="35"/>
      <c r="T107" s="23"/>
      <c r="U107" s="38" t="str">
        <f t="shared" si="395"/>
        <v xml:space="preserve"> </v>
      </c>
      <c r="V107" s="38" t="str">
        <f t="shared" si="396"/>
        <v xml:space="preserve"> </v>
      </c>
      <c r="W107" s="35"/>
      <c r="X107" s="35"/>
      <c r="Y107" s="65"/>
      <c r="Z107" s="38" t="str">
        <f t="shared" si="397"/>
        <v xml:space="preserve"> </v>
      </c>
      <c r="AA107" s="38" t="str">
        <f t="shared" si="398"/>
        <v xml:space="preserve"> </v>
      </c>
      <c r="AB107" s="35"/>
      <c r="AC107" s="35">
        <v>14542.8</v>
      </c>
      <c r="AD107" s="23"/>
      <c r="AE107" s="38"/>
      <c r="AF107" s="38" t="str">
        <f t="shared" si="400"/>
        <v xml:space="preserve"> </v>
      </c>
      <c r="AG107" s="35">
        <v>91000</v>
      </c>
      <c r="AH107" s="35">
        <v>2362.63</v>
      </c>
      <c r="AI107" s="23">
        <v>42275.75</v>
      </c>
      <c r="AJ107" s="38">
        <f t="shared" si="401"/>
        <v>2.5962967032967035E-2</v>
      </c>
      <c r="AK107" s="38">
        <f t="shared" si="402"/>
        <v>5.5886175880971951E-2</v>
      </c>
      <c r="AL107" s="35">
        <v>446000</v>
      </c>
      <c r="AM107" s="35">
        <v>60678.62</v>
      </c>
      <c r="AN107" s="23">
        <v>89993.47</v>
      </c>
      <c r="AO107" s="38">
        <f t="shared" si="403"/>
        <v>0.13605071748878925</v>
      </c>
      <c r="AP107" s="38">
        <f t="shared" si="404"/>
        <v>0.67425580989376233</v>
      </c>
      <c r="AQ107" s="35"/>
      <c r="AR107" s="35"/>
      <c r="AS107" s="23"/>
      <c r="AT107" s="38" t="str">
        <f t="shared" si="405"/>
        <v xml:space="preserve"> </v>
      </c>
      <c r="AU107" s="38" t="str">
        <f t="shared" si="406"/>
        <v xml:space="preserve"> </v>
      </c>
      <c r="AV107" s="17">
        <f t="shared" si="505"/>
        <v>220519.16999999998</v>
      </c>
      <c r="AW107" s="17">
        <f t="shared" si="506"/>
        <v>24679.489999999998</v>
      </c>
      <c r="AX107" s="17">
        <v>24358.3</v>
      </c>
      <c r="AY107" s="38">
        <f t="shared" si="407"/>
        <v>0.11191539492915741</v>
      </c>
      <c r="AZ107" s="38">
        <f t="shared" si="408"/>
        <v>1.0131860597824971</v>
      </c>
      <c r="BA107" s="35"/>
      <c r="BB107" s="35"/>
      <c r="BC107" s="23"/>
      <c r="BD107" s="38" t="str">
        <f t="shared" si="409"/>
        <v xml:space="preserve"> </v>
      </c>
      <c r="BE107" s="38" t="str">
        <f t="shared" si="410"/>
        <v xml:space="preserve"> </v>
      </c>
      <c r="BF107" s="35">
        <v>59500</v>
      </c>
      <c r="BG107" s="35">
        <v>14879.49</v>
      </c>
      <c r="BH107" s="23">
        <v>14879.49</v>
      </c>
      <c r="BI107" s="38">
        <f t="shared" si="411"/>
        <v>0.25007546218487392</v>
      </c>
      <c r="BJ107" s="38">
        <f t="shared" si="412"/>
        <v>1</v>
      </c>
      <c r="BK107" s="35"/>
      <c r="BL107" s="35"/>
      <c r="BM107" s="23"/>
      <c r="BN107" s="38" t="str">
        <f t="shared" si="413"/>
        <v xml:space="preserve"> </v>
      </c>
      <c r="BO107" s="38" t="str">
        <f t="shared" si="414"/>
        <v xml:space="preserve"> </v>
      </c>
      <c r="BP107" s="35"/>
      <c r="BQ107" s="35"/>
      <c r="BR107" s="23"/>
      <c r="BS107" s="38" t="str">
        <f t="shared" si="415"/>
        <v xml:space="preserve"> </v>
      </c>
      <c r="BT107" s="38" t="str">
        <f t="shared" si="416"/>
        <v xml:space="preserve"> </v>
      </c>
      <c r="BU107" s="35"/>
      <c r="BV107" s="35"/>
      <c r="BW107" s="23"/>
      <c r="BX107" s="38" t="str">
        <f t="shared" si="417"/>
        <v xml:space="preserve"> </v>
      </c>
      <c r="BY107" s="38" t="str">
        <f t="shared" si="418"/>
        <v xml:space="preserve"> </v>
      </c>
      <c r="BZ107" s="35">
        <v>62000</v>
      </c>
      <c r="CA107" s="35">
        <v>9800</v>
      </c>
      <c r="CB107" s="23">
        <v>9478.81</v>
      </c>
      <c r="CC107" s="38">
        <f t="shared" si="419"/>
        <v>0.15806451612903225</v>
      </c>
      <c r="CD107" s="38">
        <f t="shared" si="420"/>
        <v>1.0338850551915273</v>
      </c>
      <c r="CE107" s="35"/>
      <c r="CF107" s="35"/>
      <c r="CG107" s="23"/>
      <c r="CH107" s="38" t="str">
        <f t="shared" si="421"/>
        <v xml:space="preserve"> </v>
      </c>
      <c r="CI107" s="38" t="str">
        <f t="shared" si="422"/>
        <v xml:space="preserve"> </v>
      </c>
      <c r="CJ107" s="17">
        <f t="shared" si="507"/>
        <v>0</v>
      </c>
      <c r="CK107" s="17">
        <f t="shared" si="508"/>
        <v>0</v>
      </c>
      <c r="CL107" s="17"/>
      <c r="CM107" s="38" t="str">
        <f t="shared" si="423"/>
        <v xml:space="preserve"> </v>
      </c>
      <c r="CN107" s="38" t="str">
        <f t="shared" si="424"/>
        <v xml:space="preserve"> </v>
      </c>
      <c r="CO107" s="35"/>
      <c r="CP107" s="35"/>
      <c r="CQ107" s="23"/>
      <c r="CR107" s="38" t="str">
        <f t="shared" si="425"/>
        <v xml:space="preserve"> </v>
      </c>
      <c r="CS107" s="38" t="str">
        <f t="shared" si="426"/>
        <v xml:space="preserve"> </v>
      </c>
      <c r="CT107" s="35"/>
      <c r="CU107" s="35"/>
      <c r="CV107" s="23"/>
      <c r="CW107" s="38" t="str">
        <f t="shared" si="427"/>
        <v xml:space="preserve"> </v>
      </c>
      <c r="CX107" s="38" t="str">
        <f t="shared" si="428"/>
        <v xml:space="preserve"> </v>
      </c>
      <c r="CY107" s="35"/>
      <c r="CZ107" s="35"/>
      <c r="DA107" s="23"/>
      <c r="DB107" s="38" t="str">
        <f t="shared" si="429"/>
        <v xml:space="preserve"> </v>
      </c>
      <c r="DC107" s="38" t="str">
        <f t="shared" si="430"/>
        <v xml:space="preserve"> </v>
      </c>
      <c r="DD107" s="35"/>
      <c r="DE107" s="35"/>
      <c r="DF107" s="23"/>
      <c r="DG107" s="38" t="str">
        <f t="shared" si="431"/>
        <v xml:space="preserve"> </v>
      </c>
      <c r="DH107" s="38" t="str">
        <f t="shared" si="432"/>
        <v xml:space="preserve"> </v>
      </c>
      <c r="DI107" s="35"/>
      <c r="DJ107" s="35"/>
      <c r="DK107" s="23"/>
      <c r="DL107" s="38" t="str">
        <f t="shared" si="433"/>
        <v xml:space="preserve"> </v>
      </c>
      <c r="DM107" s="38" t="str">
        <f t="shared" si="434"/>
        <v xml:space="preserve"> </v>
      </c>
      <c r="DN107" s="35"/>
      <c r="DO107" s="23"/>
      <c r="DP107" s="18" t="str">
        <f t="shared" si="491"/>
        <v xml:space="preserve"> </v>
      </c>
      <c r="DQ107" s="35"/>
      <c r="DR107" s="35"/>
      <c r="DS107" s="23"/>
      <c r="DT107" s="38" t="str">
        <f t="shared" si="435"/>
        <v xml:space="preserve"> </v>
      </c>
      <c r="DU107" s="38" t="str">
        <f t="shared" si="436"/>
        <v xml:space="preserve"> </v>
      </c>
      <c r="DV107" s="35">
        <v>99019.17</v>
      </c>
      <c r="DW107" s="35"/>
      <c r="DX107" s="23"/>
      <c r="DY107" s="38" t="str">
        <f t="shared" si="437"/>
        <v xml:space="preserve"> </v>
      </c>
      <c r="DZ107" s="38" t="str">
        <f t="shared" si="438"/>
        <v xml:space="preserve"> </v>
      </c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</row>
    <row r="108" spans="1:149" s="12" customFormat="1" ht="15.75" x14ac:dyDescent="0.25">
      <c r="A108" s="11"/>
      <c r="B108" s="4" t="s">
        <v>137</v>
      </c>
      <c r="C108" s="34">
        <f>SUM(C109:C114)</f>
        <v>38223076.270000003</v>
      </c>
      <c r="D108" s="34">
        <f>SUM(D109:D114)</f>
        <v>5677507.7699999996</v>
      </c>
      <c r="E108" s="34">
        <v>4589286.93</v>
      </c>
      <c r="F108" s="16">
        <f>IF(D108&lt;=0," ",IF(D108/C108*100&gt;200,"СВ.200",D108/C108))</f>
        <v>0.14853612853908577</v>
      </c>
      <c r="G108" s="16">
        <f t="shared" si="494"/>
        <v>1.2371219879250392</v>
      </c>
      <c r="H108" s="34">
        <f>SUM(H109:H114)</f>
        <v>36804464.600000001</v>
      </c>
      <c r="I108" s="34">
        <f>SUM(I109:I114)</f>
        <v>5227185.8899999997</v>
      </c>
      <c r="J108" s="34">
        <v>4394959.97</v>
      </c>
      <c r="K108" s="16">
        <f t="shared" si="473"/>
        <v>0.14202586416649027</v>
      </c>
      <c r="L108" s="16">
        <f t="shared" si="287"/>
        <v>1.1893591581449603</v>
      </c>
      <c r="M108" s="34">
        <f>SUM(M109:M114)</f>
        <v>28063800</v>
      </c>
      <c r="N108" s="34">
        <f>SUM(N109:N114)</f>
        <v>3345957.3000000003</v>
      </c>
      <c r="O108" s="34">
        <v>2447028.44</v>
      </c>
      <c r="P108" s="16">
        <f t="shared" si="393"/>
        <v>0.11922680820131273</v>
      </c>
      <c r="Q108" s="16">
        <f t="shared" si="394"/>
        <v>1.3673552972682248</v>
      </c>
      <c r="R108" s="34">
        <f>SUM(R109:R114)</f>
        <v>2127064.6</v>
      </c>
      <c r="S108" s="34">
        <f>SUM(S109:S114)</f>
        <v>511058.55</v>
      </c>
      <c r="T108" s="34">
        <v>482569.88</v>
      </c>
      <c r="U108" s="16">
        <f t="shared" si="395"/>
        <v>0.24026470564175623</v>
      </c>
      <c r="V108" s="16">
        <f t="shared" si="396"/>
        <v>1.0590353256195766</v>
      </c>
      <c r="W108" s="34">
        <f>SUM(W109:W114)</f>
        <v>0</v>
      </c>
      <c r="X108" s="34">
        <f>SUM(X109:X114)</f>
        <v>0</v>
      </c>
      <c r="Y108" s="16"/>
      <c r="Z108" s="16" t="str">
        <f t="shared" si="397"/>
        <v xml:space="preserve"> </v>
      </c>
      <c r="AA108" s="16" t="str">
        <f t="shared" si="398"/>
        <v xml:space="preserve"> </v>
      </c>
      <c r="AB108" s="34">
        <f>SUM(AB109:AB114)</f>
        <v>375600</v>
      </c>
      <c r="AC108" s="34">
        <f>SUM(AC109:AC114)</f>
        <v>271179.94</v>
      </c>
      <c r="AD108" s="34">
        <v>222913.13999999998</v>
      </c>
      <c r="AE108" s="16">
        <f t="shared" si="399"/>
        <v>0.72199132055378057</v>
      </c>
      <c r="AF108" s="16">
        <f t="shared" si="400"/>
        <v>1.2165273882015211</v>
      </c>
      <c r="AG108" s="34">
        <f>SUM(AG109:AG114)</f>
        <v>1073000</v>
      </c>
      <c r="AH108" s="34">
        <f>SUM(AH109:AH114)</f>
        <v>314381.37</v>
      </c>
      <c r="AI108" s="34">
        <v>383886.25</v>
      </c>
      <c r="AJ108" s="16">
        <f t="shared" si="401"/>
        <v>0.29299288909599253</v>
      </c>
      <c r="AK108" s="16">
        <f t="shared" si="402"/>
        <v>0.81894407523061841</v>
      </c>
      <c r="AL108" s="34">
        <f>SUM(AL109:AL114)</f>
        <v>5165000</v>
      </c>
      <c r="AM108" s="34">
        <f>SUM(AM109:AM114)</f>
        <v>784608.73</v>
      </c>
      <c r="AN108" s="34">
        <v>858562.26</v>
      </c>
      <c r="AO108" s="16">
        <f t="shared" si="403"/>
        <v>0.15190875701839301</v>
      </c>
      <c r="AP108" s="16">
        <f t="shared" si="404"/>
        <v>0.91386352109164448</v>
      </c>
      <c r="AQ108" s="34">
        <f>SUM(AQ109:AQ114)</f>
        <v>0</v>
      </c>
      <c r="AR108" s="34">
        <f>SUM(AR109:AR114)</f>
        <v>0</v>
      </c>
      <c r="AS108" s="34">
        <v>0</v>
      </c>
      <c r="AT108" s="16" t="str">
        <f t="shared" si="405"/>
        <v xml:space="preserve"> </v>
      </c>
      <c r="AU108" s="16" t="str">
        <f t="shared" si="406"/>
        <v xml:space="preserve"> </v>
      </c>
      <c r="AV108" s="34">
        <f>SUM(AV109:AV114)</f>
        <v>1418611.6700000002</v>
      </c>
      <c r="AW108" s="34">
        <f>SUM(AW109:AW114)</f>
        <v>450321.88</v>
      </c>
      <c r="AX108" s="34">
        <v>194326.96</v>
      </c>
      <c r="AY108" s="16">
        <f t="shared" si="407"/>
        <v>0.31743844317874526</v>
      </c>
      <c r="AZ108" s="16" t="str">
        <f t="shared" si="408"/>
        <v>св.200</v>
      </c>
      <c r="BA108" s="34">
        <f>SUM(BA109:BA114)</f>
        <v>336785</v>
      </c>
      <c r="BB108" s="34">
        <f>SUM(BB109:BB114)</f>
        <v>76109.14</v>
      </c>
      <c r="BC108" s="34">
        <v>53382.05</v>
      </c>
      <c r="BD108" s="16">
        <f t="shared" si="409"/>
        <v>0.22598732128806212</v>
      </c>
      <c r="BE108" s="16">
        <f t="shared" si="410"/>
        <v>1.4257440469221394</v>
      </c>
      <c r="BF108" s="34">
        <f>SUM(BF109:BF114)</f>
        <v>39019</v>
      </c>
      <c r="BG108" s="34">
        <f>SUM(BG109:BG114)</f>
        <v>9754.69</v>
      </c>
      <c r="BH108" s="34">
        <v>0</v>
      </c>
      <c r="BI108" s="16">
        <f t="shared" si="411"/>
        <v>0.2499984622876035</v>
      </c>
      <c r="BJ108" s="16" t="str">
        <f t="shared" si="412"/>
        <v xml:space="preserve"> </v>
      </c>
      <c r="BK108" s="34">
        <f>SUM(BK109:BK114)</f>
        <v>300000</v>
      </c>
      <c r="BL108" s="34">
        <f>SUM(BL109:BL114)</f>
        <v>83891.41</v>
      </c>
      <c r="BM108" s="34">
        <v>91957.33</v>
      </c>
      <c r="BN108" s="16">
        <f t="shared" si="413"/>
        <v>0.27963803333333337</v>
      </c>
      <c r="BO108" s="16">
        <f t="shared" si="414"/>
        <v>0.91228627451449495</v>
      </c>
      <c r="BP108" s="34">
        <f>SUM(BP109:BP114)</f>
        <v>0</v>
      </c>
      <c r="BQ108" s="34">
        <f>SUM(BQ109:BQ114)</f>
        <v>0</v>
      </c>
      <c r="BR108" s="34">
        <v>0</v>
      </c>
      <c r="BS108" s="16" t="str">
        <f t="shared" si="415"/>
        <v xml:space="preserve"> </v>
      </c>
      <c r="BT108" s="16" t="str">
        <f t="shared" si="416"/>
        <v xml:space="preserve"> </v>
      </c>
      <c r="BU108" s="34">
        <f>SUM(BU109:BU114)</f>
        <v>0</v>
      </c>
      <c r="BV108" s="34">
        <f>SUM(BV109:BV114)</f>
        <v>0</v>
      </c>
      <c r="BW108" s="34">
        <v>0</v>
      </c>
      <c r="BX108" s="16" t="str">
        <f t="shared" si="417"/>
        <v xml:space="preserve"> </v>
      </c>
      <c r="BY108" s="16" t="str">
        <f t="shared" si="418"/>
        <v xml:space="preserve"> </v>
      </c>
      <c r="BZ108" s="34">
        <f>SUM(BZ109:BZ114)</f>
        <v>165000</v>
      </c>
      <c r="CA108" s="34">
        <f>SUM(CA109:CA114)</f>
        <v>38895.270000000004</v>
      </c>
      <c r="CB108" s="34">
        <v>44071.02</v>
      </c>
      <c r="CC108" s="16">
        <f t="shared" si="419"/>
        <v>0.23572890909090913</v>
      </c>
      <c r="CD108" s="16">
        <f t="shared" si="420"/>
        <v>0.88255887882785578</v>
      </c>
      <c r="CE108" s="34">
        <f>SUM(CE109:CE114)</f>
        <v>92000</v>
      </c>
      <c r="CF108" s="34">
        <f>SUM(CF109:CF114)</f>
        <v>0</v>
      </c>
      <c r="CG108" s="34">
        <v>0</v>
      </c>
      <c r="CH108" s="16" t="str">
        <f t="shared" si="421"/>
        <v xml:space="preserve"> </v>
      </c>
      <c r="CI108" s="16" t="str">
        <f t="shared" si="422"/>
        <v xml:space="preserve"> </v>
      </c>
      <c r="CJ108" s="34">
        <f>SUM(CJ109:CJ114)</f>
        <v>191200</v>
      </c>
      <c r="CK108" s="34">
        <f>SUM(CK109:CK114)</f>
        <v>241671.37</v>
      </c>
      <c r="CL108" s="19">
        <v>4916.5600000000004</v>
      </c>
      <c r="CM108" s="16">
        <f t="shared" si="423"/>
        <v>1.2639716004184101</v>
      </c>
      <c r="CN108" s="16" t="str">
        <f t="shared" si="424"/>
        <v>св.200</v>
      </c>
      <c r="CO108" s="34">
        <f>SUM(CO109:CO114)</f>
        <v>191200</v>
      </c>
      <c r="CP108" s="34">
        <f>SUM(CP109:CP114)</f>
        <v>241671.37</v>
      </c>
      <c r="CQ108" s="34">
        <v>4916.5600000000004</v>
      </c>
      <c r="CR108" s="16">
        <f t="shared" si="425"/>
        <v>1.2639716004184101</v>
      </c>
      <c r="CS108" s="16" t="str">
        <f t="shared" si="426"/>
        <v>св.200</v>
      </c>
      <c r="CT108" s="34">
        <f>SUM(CT109:CT114)</f>
        <v>0</v>
      </c>
      <c r="CU108" s="34">
        <f>SUM(CU109:CU114)</f>
        <v>0</v>
      </c>
      <c r="CV108" s="34">
        <v>0</v>
      </c>
      <c r="CW108" s="16" t="str">
        <f t="shared" si="427"/>
        <v xml:space="preserve"> </v>
      </c>
      <c r="CX108" s="16" t="str">
        <f t="shared" si="428"/>
        <v xml:space="preserve"> </v>
      </c>
      <c r="CY108" s="34">
        <f>SUM(CY109:CY114)</f>
        <v>0</v>
      </c>
      <c r="CZ108" s="34">
        <f>SUM(CZ109:CZ114)</f>
        <v>0</v>
      </c>
      <c r="DA108" s="34">
        <v>0</v>
      </c>
      <c r="DB108" s="16" t="str">
        <f t="shared" si="429"/>
        <v xml:space="preserve"> </v>
      </c>
      <c r="DC108" s="16" t="str">
        <f t="shared" si="430"/>
        <v xml:space="preserve"> </v>
      </c>
      <c r="DD108" s="34">
        <f>SUM(DD109:DD114)</f>
        <v>0</v>
      </c>
      <c r="DE108" s="34">
        <f>SUM(DE109:DE114)</f>
        <v>0</v>
      </c>
      <c r="DF108" s="34">
        <v>0</v>
      </c>
      <c r="DG108" s="16" t="str">
        <f t="shared" si="431"/>
        <v xml:space="preserve"> </v>
      </c>
      <c r="DH108" s="16" t="str">
        <f t="shared" si="432"/>
        <v xml:space="preserve"> </v>
      </c>
      <c r="DI108" s="34">
        <f>SUM(DI109:DI114)</f>
        <v>30000</v>
      </c>
      <c r="DJ108" s="34">
        <f>SUM(DJ109:DJ114)</f>
        <v>0</v>
      </c>
      <c r="DK108" s="34">
        <v>0</v>
      </c>
      <c r="DL108" s="16" t="str">
        <f t="shared" si="433"/>
        <v xml:space="preserve"> </v>
      </c>
      <c r="DM108" s="16" t="str">
        <f t="shared" si="434"/>
        <v xml:space="preserve"> </v>
      </c>
      <c r="DN108" s="34">
        <f>SUM(DN109:DN114)</f>
        <v>0</v>
      </c>
      <c r="DO108" s="34">
        <v>0</v>
      </c>
      <c r="DP108" s="16" t="str">
        <f>IF(DN108=0," ",IF(DN108/DO108*100&gt;200,"св.200",DM108/DN108))</f>
        <v xml:space="preserve"> </v>
      </c>
      <c r="DQ108" s="34">
        <f>SUM(DQ109:DQ114)</f>
        <v>50000</v>
      </c>
      <c r="DR108" s="34">
        <f>SUM(DR109:DR114)</f>
        <v>0</v>
      </c>
      <c r="DS108" s="34">
        <v>0</v>
      </c>
      <c r="DT108" s="16" t="str">
        <f t="shared" si="435"/>
        <v xml:space="preserve"> </v>
      </c>
      <c r="DU108" s="16" t="str">
        <f t="shared" si="436"/>
        <v xml:space="preserve"> </v>
      </c>
      <c r="DV108" s="34">
        <f>SUM(DV109:DV114)</f>
        <v>214607.67</v>
      </c>
      <c r="DW108" s="34">
        <f>SUM(DW109:DW114)</f>
        <v>0</v>
      </c>
      <c r="DX108" s="34">
        <v>0</v>
      </c>
      <c r="DY108" s="16" t="str">
        <f t="shared" si="437"/>
        <v xml:space="preserve"> </v>
      </c>
      <c r="DZ108" s="16" t="str">
        <f t="shared" si="438"/>
        <v xml:space="preserve"> </v>
      </c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</row>
    <row r="109" spans="1:149" s="10" customFormat="1" ht="15.75" customHeight="1" outlineLevel="1" x14ac:dyDescent="0.25">
      <c r="A109" s="9">
        <v>87</v>
      </c>
      <c r="B109" s="37" t="s">
        <v>13</v>
      </c>
      <c r="C109" s="35">
        <f t="shared" ref="C109" si="510">H109+AV109</f>
        <v>29338899.600000001</v>
      </c>
      <c r="D109" s="35">
        <f t="shared" ref="D109" si="511">I109+AW109</f>
        <v>3741259</v>
      </c>
      <c r="E109" s="17">
        <v>3071349.19</v>
      </c>
      <c r="F109" s="18">
        <f>IF(D109&lt;=0," ",IF(D109/C109*100&gt;200,"СВ.200",D109/C109))</f>
        <v>0.12751872261766764</v>
      </c>
      <c r="G109" s="18">
        <f t="shared" si="494"/>
        <v>1.2181158079260925</v>
      </c>
      <c r="H109" s="17">
        <f t="shared" ref="H109" si="512">M109+R109+W109+AB109+AG109+AL109+AQ109</f>
        <v>28308914.600000001</v>
      </c>
      <c r="I109" s="17">
        <f t="shared" ref="I109" si="513">N109+S109+X109+AC109+AH109+AM109+AR109</f>
        <v>3337325.5</v>
      </c>
      <c r="J109" s="17">
        <v>2902402.21</v>
      </c>
      <c r="K109" s="18">
        <f t="shared" si="473"/>
        <v>0.11788956048495056</v>
      </c>
      <c r="L109" s="18">
        <f t="shared" si="287"/>
        <v>1.1498494207665313</v>
      </c>
      <c r="M109" s="17">
        <v>24427350</v>
      </c>
      <c r="N109" s="17">
        <v>2567356.7000000002</v>
      </c>
      <c r="O109" s="17">
        <v>1814703.22</v>
      </c>
      <c r="P109" s="18">
        <f t="shared" si="393"/>
        <v>0.1051017281858245</v>
      </c>
      <c r="Q109" s="18">
        <f t="shared" si="394"/>
        <v>1.4147529313360674</v>
      </c>
      <c r="R109" s="17">
        <v>2127064.6</v>
      </c>
      <c r="S109" s="17">
        <v>511058.55</v>
      </c>
      <c r="T109" s="17">
        <v>482569.88</v>
      </c>
      <c r="U109" s="18">
        <f t="shared" si="395"/>
        <v>0.24026470564175623</v>
      </c>
      <c r="V109" s="18">
        <f t="shared" si="396"/>
        <v>1.0590353256195766</v>
      </c>
      <c r="W109" s="17"/>
      <c r="X109" s="17"/>
      <c r="Y109" s="64"/>
      <c r="Z109" s="18" t="str">
        <f t="shared" si="397"/>
        <v xml:space="preserve"> </v>
      </c>
      <c r="AA109" s="18" t="str">
        <f t="shared" si="398"/>
        <v xml:space="preserve"> </v>
      </c>
      <c r="AB109" s="17">
        <v>211500</v>
      </c>
      <c r="AC109" s="17">
        <v>-25078</v>
      </c>
      <c r="AD109" s="17">
        <v>141525.24</v>
      </c>
      <c r="AE109" s="18" t="str">
        <f t="shared" si="399"/>
        <v xml:space="preserve"> </v>
      </c>
      <c r="AF109" s="18">
        <f t="shared" si="400"/>
        <v>-0.17719807435055401</v>
      </c>
      <c r="AG109" s="17">
        <v>493000</v>
      </c>
      <c r="AH109" s="17">
        <v>139183.62</v>
      </c>
      <c r="AI109" s="17">
        <v>334452.14</v>
      </c>
      <c r="AJ109" s="18">
        <f t="shared" si="401"/>
        <v>0.28231971602434075</v>
      </c>
      <c r="AK109" s="18">
        <f t="shared" si="402"/>
        <v>0.41615407214915712</v>
      </c>
      <c r="AL109" s="17">
        <v>1050000</v>
      </c>
      <c r="AM109" s="17">
        <v>144804.63</v>
      </c>
      <c r="AN109" s="17">
        <v>129151.73</v>
      </c>
      <c r="AO109" s="18">
        <f t="shared" si="403"/>
        <v>0.13790917142857143</v>
      </c>
      <c r="AP109" s="18">
        <f t="shared" si="404"/>
        <v>1.1211977570877294</v>
      </c>
      <c r="AQ109" s="17"/>
      <c r="AR109" s="17"/>
      <c r="AS109" s="17"/>
      <c r="AT109" s="18" t="str">
        <f t="shared" si="405"/>
        <v xml:space="preserve"> </v>
      </c>
      <c r="AU109" s="18" t="str">
        <f t="shared" si="406"/>
        <v xml:space="preserve"> </v>
      </c>
      <c r="AV109" s="17">
        <f>BA109+BF109+BK109+BP109+BU109+BZ109+CE109+CJ109+CY109+DD109+DI109+DQ109+DV109</f>
        <v>1029985</v>
      </c>
      <c r="AW109" s="17">
        <f t="shared" ref="AW109" si="514">BB109+BG109+BL109+BQ109+BV109+CA109+CF109+CK109+CZ109+DE109+DJ109+DN109+DR109+DW109</f>
        <v>403933.5</v>
      </c>
      <c r="AX109" s="17">
        <v>168946.97999999998</v>
      </c>
      <c r="AY109" s="18">
        <f t="shared" si="407"/>
        <v>0.39217415787608556</v>
      </c>
      <c r="AZ109" s="18" t="str">
        <f t="shared" si="408"/>
        <v>св.200</v>
      </c>
      <c r="BA109" s="17">
        <v>336785</v>
      </c>
      <c r="BB109" s="17">
        <v>76109.14</v>
      </c>
      <c r="BC109" s="17">
        <v>53382.05</v>
      </c>
      <c r="BD109" s="18">
        <f t="shared" si="409"/>
        <v>0.22598732128806212</v>
      </c>
      <c r="BE109" s="18">
        <f t="shared" si="410"/>
        <v>1.4257440469221394</v>
      </c>
      <c r="BF109" s="17"/>
      <c r="BG109" s="17"/>
      <c r="BH109" s="17"/>
      <c r="BI109" s="18" t="str">
        <f t="shared" si="411"/>
        <v xml:space="preserve"> </v>
      </c>
      <c r="BJ109" s="18" t="str">
        <f t="shared" si="412"/>
        <v xml:space="preserve"> </v>
      </c>
      <c r="BK109" s="17">
        <v>230000</v>
      </c>
      <c r="BL109" s="17">
        <v>60089.4</v>
      </c>
      <c r="BM109" s="17">
        <v>72247.350000000006</v>
      </c>
      <c r="BN109" s="18">
        <f t="shared" si="413"/>
        <v>0.26125826086956522</v>
      </c>
      <c r="BO109" s="18">
        <f t="shared" si="414"/>
        <v>0.83171770314066873</v>
      </c>
      <c r="BP109" s="17"/>
      <c r="BQ109" s="17"/>
      <c r="BR109" s="17"/>
      <c r="BS109" s="18" t="str">
        <f t="shared" si="415"/>
        <v xml:space="preserve"> </v>
      </c>
      <c r="BT109" s="18" t="str">
        <f t="shared" si="416"/>
        <v xml:space="preserve"> </v>
      </c>
      <c r="BU109" s="17"/>
      <c r="BV109" s="17"/>
      <c r="BW109" s="17"/>
      <c r="BX109" s="18" t="str">
        <f t="shared" si="417"/>
        <v xml:space="preserve"> </v>
      </c>
      <c r="BY109" s="18" t="str">
        <f t="shared" si="418"/>
        <v xml:space="preserve"> </v>
      </c>
      <c r="BZ109" s="17">
        <v>100000</v>
      </c>
      <c r="CA109" s="17">
        <v>26063.59</v>
      </c>
      <c r="CB109" s="17">
        <v>38401.019999999997</v>
      </c>
      <c r="CC109" s="18">
        <f t="shared" si="419"/>
        <v>0.26063589999999998</v>
      </c>
      <c r="CD109" s="18">
        <f t="shared" si="420"/>
        <v>0.67872129438228468</v>
      </c>
      <c r="CE109" s="17">
        <v>92000</v>
      </c>
      <c r="CF109" s="17"/>
      <c r="CG109" s="17"/>
      <c r="CH109" s="18" t="str">
        <f t="shared" si="421"/>
        <v xml:space="preserve"> </v>
      </c>
      <c r="CI109" s="18" t="str">
        <f t="shared" si="422"/>
        <v xml:space="preserve"> </v>
      </c>
      <c r="CJ109" s="17">
        <f t="shared" ref="CJ109" si="515">CO109+CT109</f>
        <v>191200</v>
      </c>
      <c r="CK109" s="17">
        <f t="shared" ref="CK109" si="516">CP109+CU109</f>
        <v>241671.37</v>
      </c>
      <c r="CL109" s="17">
        <v>4916.5600000000004</v>
      </c>
      <c r="CM109" s="18">
        <f t="shared" si="423"/>
        <v>1.2639716004184101</v>
      </c>
      <c r="CN109" s="18" t="str">
        <f t="shared" si="424"/>
        <v>св.200</v>
      </c>
      <c r="CO109" s="17">
        <v>191200</v>
      </c>
      <c r="CP109" s="17">
        <v>241671.37</v>
      </c>
      <c r="CQ109" s="17">
        <v>4916.5600000000004</v>
      </c>
      <c r="CR109" s="18">
        <f t="shared" si="425"/>
        <v>1.2639716004184101</v>
      </c>
      <c r="CS109" s="18" t="str">
        <f t="shared" si="426"/>
        <v>св.200</v>
      </c>
      <c r="CT109" s="17"/>
      <c r="CU109" s="17"/>
      <c r="CV109" s="17"/>
      <c r="CW109" s="18" t="str">
        <f t="shared" si="427"/>
        <v xml:space="preserve"> </v>
      </c>
      <c r="CX109" s="18" t="str">
        <f t="shared" si="428"/>
        <v xml:space="preserve"> </v>
      </c>
      <c r="CY109" s="17"/>
      <c r="CZ109" s="17"/>
      <c r="DA109" s="17"/>
      <c r="DB109" s="18" t="str">
        <f t="shared" si="429"/>
        <v xml:space="preserve"> </v>
      </c>
      <c r="DC109" s="18" t="str">
        <f t="shared" si="430"/>
        <v xml:space="preserve"> </v>
      </c>
      <c r="DD109" s="17"/>
      <c r="DE109" s="17"/>
      <c r="DF109" s="17"/>
      <c r="DG109" s="18" t="str">
        <f t="shared" si="431"/>
        <v xml:space="preserve"> </v>
      </c>
      <c r="DH109" s="18" t="str">
        <f t="shared" si="432"/>
        <v xml:space="preserve"> </v>
      </c>
      <c r="DI109" s="17">
        <v>30000</v>
      </c>
      <c r="DJ109" s="17"/>
      <c r="DK109" s="17"/>
      <c r="DL109" s="18" t="str">
        <f t="shared" si="433"/>
        <v xml:space="preserve"> </v>
      </c>
      <c r="DM109" s="18" t="str">
        <f t="shared" si="434"/>
        <v xml:space="preserve"> </v>
      </c>
      <c r="DN109" s="17"/>
      <c r="DO109" s="17"/>
      <c r="DP109" s="18" t="str">
        <f t="shared" si="491"/>
        <v xml:space="preserve"> </v>
      </c>
      <c r="DQ109" s="17">
        <v>50000</v>
      </c>
      <c r="DR109" s="17"/>
      <c r="DS109" s="17"/>
      <c r="DT109" s="18" t="str">
        <f t="shared" si="435"/>
        <v xml:space="preserve"> </v>
      </c>
      <c r="DU109" s="18" t="str">
        <f t="shared" si="436"/>
        <v xml:space="preserve"> </v>
      </c>
      <c r="DV109" s="17"/>
      <c r="DW109" s="17"/>
      <c r="DX109" s="17"/>
      <c r="DY109" s="18" t="str">
        <f t="shared" si="437"/>
        <v xml:space="preserve"> </v>
      </c>
      <c r="DZ109" s="18" t="str">
        <f t="shared" si="438"/>
        <v xml:space="preserve"> </v>
      </c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</row>
    <row r="110" spans="1:149" s="10" customFormat="1" ht="16.5" customHeight="1" outlineLevel="1" x14ac:dyDescent="0.25">
      <c r="A110" s="9">
        <f>A109+1</f>
        <v>88</v>
      </c>
      <c r="B110" s="5" t="s">
        <v>20</v>
      </c>
      <c r="C110" s="17">
        <f t="shared" ref="C110:C114" si="517">H110+AV110</f>
        <v>3000041</v>
      </c>
      <c r="D110" s="17">
        <f t="shared" ref="D110:D114" si="518">I110+AW110</f>
        <v>781506.21</v>
      </c>
      <c r="E110" s="17">
        <v>502264.79</v>
      </c>
      <c r="F110" s="18">
        <f>IF(D110&lt;=0," ",IF(D110/C110*100&gt;200,"СВ.200",D110/C110))</f>
        <v>0.26049850985369866</v>
      </c>
      <c r="G110" s="18">
        <f t="shared" si="494"/>
        <v>1.5559645540751523</v>
      </c>
      <c r="H110" s="17">
        <f t="shared" ref="H110:H114" si="519">M110+R110+W110+AB110+AG110+AL110+AQ110</f>
        <v>2961728</v>
      </c>
      <c r="I110" s="17">
        <f t="shared" ref="I110:I114" si="520">N110+S110+X110+AC110+AH110+AM110+AR110</f>
        <v>781506.21</v>
      </c>
      <c r="J110" s="17">
        <v>502264.79000000004</v>
      </c>
      <c r="K110" s="18">
        <f t="shared" si="473"/>
        <v>0.26386832619335737</v>
      </c>
      <c r="L110" s="18">
        <f t="shared" si="287"/>
        <v>1.5559645540751521</v>
      </c>
      <c r="M110" s="17">
        <v>1499544</v>
      </c>
      <c r="N110" s="17">
        <v>311799.98</v>
      </c>
      <c r="O110" s="17">
        <v>219835.59</v>
      </c>
      <c r="P110" s="18">
        <f t="shared" si="393"/>
        <v>0.20792986401199295</v>
      </c>
      <c r="Q110" s="18">
        <f t="shared" si="394"/>
        <v>1.4183325820900974</v>
      </c>
      <c r="R110" s="17"/>
      <c r="S110" s="17"/>
      <c r="T110" s="17"/>
      <c r="U110" s="18" t="str">
        <f t="shared" si="395"/>
        <v xml:space="preserve"> </v>
      </c>
      <c r="V110" s="18" t="str">
        <f t="shared" si="396"/>
        <v xml:space="preserve"> </v>
      </c>
      <c r="W110" s="17"/>
      <c r="X110" s="17"/>
      <c r="Y110" s="64"/>
      <c r="Z110" s="18" t="str">
        <f t="shared" si="397"/>
        <v xml:space="preserve"> </v>
      </c>
      <c r="AA110" s="18" t="str">
        <f t="shared" si="398"/>
        <v xml:space="preserve"> </v>
      </c>
      <c r="AB110" s="17">
        <v>62184</v>
      </c>
      <c r="AC110" s="17">
        <v>207046.65</v>
      </c>
      <c r="AD110" s="17">
        <v>946.2</v>
      </c>
      <c r="AE110" s="18" t="str">
        <f t="shared" si="399"/>
        <v>СВ.200</v>
      </c>
      <c r="AF110" s="18" t="str">
        <f t="shared" si="400"/>
        <v>св.200</v>
      </c>
      <c r="AG110" s="17">
        <v>100000</v>
      </c>
      <c r="AH110" s="17">
        <v>66084.649999999994</v>
      </c>
      <c r="AI110" s="17">
        <v>27381.9</v>
      </c>
      <c r="AJ110" s="18">
        <f t="shared" si="401"/>
        <v>0.66084649999999989</v>
      </c>
      <c r="AK110" s="18" t="str">
        <f t="shared" si="402"/>
        <v>св.200</v>
      </c>
      <c r="AL110" s="17">
        <v>1300000</v>
      </c>
      <c r="AM110" s="17">
        <v>196574.93</v>
      </c>
      <c r="AN110" s="17">
        <v>254101.1</v>
      </c>
      <c r="AO110" s="18">
        <f t="shared" si="403"/>
        <v>0.15121148461538461</v>
      </c>
      <c r="AP110" s="18">
        <f t="shared" si="404"/>
        <v>0.77360912644612712</v>
      </c>
      <c r="AQ110" s="17"/>
      <c r="AR110" s="17"/>
      <c r="AS110" s="17"/>
      <c r="AT110" s="18" t="str">
        <f t="shared" si="405"/>
        <v xml:space="preserve"> </v>
      </c>
      <c r="AU110" s="18" t="str">
        <f t="shared" si="406"/>
        <v xml:space="preserve"> </v>
      </c>
      <c r="AV110" s="17">
        <f t="shared" ref="AV110:AV114" si="521">BA110+BF110+BK110+BP110+BU110+BZ110+CE110+CJ110+CY110+DD110+DI110+DQ110+DV110</f>
        <v>38313</v>
      </c>
      <c r="AW110" s="17">
        <f t="shared" ref="AW110:AW114" si="522">BB110+BG110+BL110+BQ110+BV110+CA110+CF110+CK110+CZ110+DE110+DJ110+DN110+DR110+DW110</f>
        <v>0</v>
      </c>
      <c r="AX110" s="17"/>
      <c r="AY110" s="18" t="str">
        <f t="shared" si="407"/>
        <v xml:space="preserve"> </v>
      </c>
      <c r="AZ110" s="18" t="str">
        <f t="shared" si="408"/>
        <v xml:space="preserve"> </v>
      </c>
      <c r="BA110" s="17"/>
      <c r="BB110" s="17"/>
      <c r="BC110" s="17"/>
      <c r="BD110" s="18" t="str">
        <f t="shared" si="409"/>
        <v xml:space="preserve"> </v>
      </c>
      <c r="BE110" s="18" t="str">
        <f t="shared" si="410"/>
        <v xml:space="preserve"> </v>
      </c>
      <c r="BF110" s="17"/>
      <c r="BG110" s="17"/>
      <c r="BH110" s="17"/>
      <c r="BI110" s="18" t="str">
        <f t="shared" si="411"/>
        <v xml:space="preserve"> </v>
      </c>
      <c r="BJ110" s="18" t="str">
        <f t="shared" si="412"/>
        <v xml:space="preserve"> </v>
      </c>
      <c r="BK110" s="17"/>
      <c r="BL110" s="17"/>
      <c r="BM110" s="17"/>
      <c r="BN110" s="18" t="str">
        <f t="shared" si="413"/>
        <v xml:space="preserve"> </v>
      </c>
      <c r="BO110" s="18" t="str">
        <f t="shared" si="414"/>
        <v xml:space="preserve"> </v>
      </c>
      <c r="BP110" s="17"/>
      <c r="BQ110" s="17"/>
      <c r="BR110" s="17"/>
      <c r="BS110" s="18" t="str">
        <f t="shared" si="415"/>
        <v xml:space="preserve"> </v>
      </c>
      <c r="BT110" s="18" t="str">
        <f t="shared" si="416"/>
        <v xml:space="preserve"> </v>
      </c>
      <c r="BU110" s="17"/>
      <c r="BV110" s="17"/>
      <c r="BW110" s="17"/>
      <c r="BX110" s="18" t="str">
        <f t="shared" si="417"/>
        <v xml:space="preserve"> </v>
      </c>
      <c r="BY110" s="18" t="str">
        <f t="shared" si="418"/>
        <v xml:space="preserve"> </v>
      </c>
      <c r="BZ110" s="17"/>
      <c r="CA110" s="17"/>
      <c r="CB110" s="17"/>
      <c r="CC110" s="18" t="str">
        <f t="shared" si="419"/>
        <v xml:space="preserve"> </v>
      </c>
      <c r="CD110" s="18" t="str">
        <f t="shared" si="420"/>
        <v xml:space="preserve"> </v>
      </c>
      <c r="CE110" s="17"/>
      <c r="CF110" s="17"/>
      <c r="CG110" s="17"/>
      <c r="CH110" s="18" t="str">
        <f t="shared" si="421"/>
        <v xml:space="preserve"> </v>
      </c>
      <c r="CI110" s="18" t="str">
        <f t="shared" si="422"/>
        <v xml:space="preserve"> </v>
      </c>
      <c r="CJ110" s="17">
        <f t="shared" ref="CJ110:CJ114" si="523">CO110+CT110</f>
        <v>0</v>
      </c>
      <c r="CK110" s="17">
        <f t="shared" ref="CK110:CK114" si="524">CP110+CU110</f>
        <v>0</v>
      </c>
      <c r="CL110" s="17"/>
      <c r="CM110" s="18" t="str">
        <f t="shared" si="423"/>
        <v xml:space="preserve"> </v>
      </c>
      <c r="CN110" s="18" t="str">
        <f t="shared" si="424"/>
        <v xml:space="preserve"> </v>
      </c>
      <c r="CO110" s="17"/>
      <c r="CP110" s="17"/>
      <c r="CQ110" s="17"/>
      <c r="CR110" s="18" t="str">
        <f t="shared" si="425"/>
        <v xml:space="preserve"> </v>
      </c>
      <c r="CS110" s="18" t="str">
        <f t="shared" si="426"/>
        <v xml:space="preserve"> </v>
      </c>
      <c r="CT110" s="17"/>
      <c r="CU110" s="17"/>
      <c r="CV110" s="17"/>
      <c r="CW110" s="18" t="str">
        <f t="shared" si="427"/>
        <v xml:space="preserve"> </v>
      </c>
      <c r="CX110" s="18" t="str">
        <f t="shared" si="428"/>
        <v xml:space="preserve"> </v>
      </c>
      <c r="CY110" s="17"/>
      <c r="CZ110" s="17"/>
      <c r="DA110" s="17"/>
      <c r="DB110" s="18" t="str">
        <f t="shared" si="429"/>
        <v xml:space="preserve"> </v>
      </c>
      <c r="DC110" s="18" t="str">
        <f t="shared" si="430"/>
        <v xml:space="preserve"> </v>
      </c>
      <c r="DD110" s="17"/>
      <c r="DE110" s="17"/>
      <c r="DF110" s="17"/>
      <c r="DG110" s="18" t="str">
        <f t="shared" si="431"/>
        <v xml:space="preserve"> </v>
      </c>
      <c r="DH110" s="18" t="str">
        <f t="shared" si="432"/>
        <v xml:space="preserve"> </v>
      </c>
      <c r="DI110" s="17"/>
      <c r="DJ110" s="17"/>
      <c r="DK110" s="17"/>
      <c r="DL110" s="18" t="str">
        <f t="shared" si="433"/>
        <v xml:space="preserve"> </v>
      </c>
      <c r="DM110" s="18" t="str">
        <f t="shared" si="434"/>
        <v xml:space="preserve"> </v>
      </c>
      <c r="DN110" s="17"/>
      <c r="DO110" s="17"/>
      <c r="DP110" s="18" t="str">
        <f t="shared" si="491"/>
        <v xml:space="preserve"> </v>
      </c>
      <c r="DQ110" s="17"/>
      <c r="DR110" s="17"/>
      <c r="DS110" s="17"/>
      <c r="DT110" s="18" t="str">
        <f t="shared" si="435"/>
        <v xml:space="preserve"> </v>
      </c>
      <c r="DU110" s="18" t="str">
        <f t="shared" si="436"/>
        <v xml:space="preserve"> </v>
      </c>
      <c r="DV110" s="17">
        <v>38313</v>
      </c>
      <c r="DW110" s="17"/>
      <c r="DX110" s="17"/>
      <c r="DY110" s="18" t="str">
        <f t="shared" si="437"/>
        <v xml:space="preserve"> </v>
      </c>
      <c r="DZ110" s="18" t="str">
        <f t="shared" si="438"/>
        <v xml:space="preserve"> </v>
      </c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</row>
    <row r="111" spans="1:149" s="10" customFormat="1" ht="15.75" customHeight="1" outlineLevel="1" x14ac:dyDescent="0.25">
      <c r="A111" s="9">
        <f t="shared" ref="A111:A114" si="525">A110+1</f>
        <v>89</v>
      </c>
      <c r="B111" s="5" t="s">
        <v>28</v>
      </c>
      <c r="C111" s="17">
        <f t="shared" si="517"/>
        <v>1228040.83</v>
      </c>
      <c r="D111" s="17">
        <f t="shared" si="518"/>
        <v>237128.43</v>
      </c>
      <c r="E111" s="17">
        <v>138089.10999999999</v>
      </c>
      <c r="F111" s="18">
        <f>IF(D111&lt;=0," ",IF(D111/C111*100&gt;200,"СВ.200",D111/C111))</f>
        <v>0.19309490711314539</v>
      </c>
      <c r="G111" s="18">
        <f t="shared" si="494"/>
        <v>1.7172131097086514</v>
      </c>
      <c r="H111" s="17">
        <f t="shared" si="519"/>
        <v>1058095</v>
      </c>
      <c r="I111" s="17">
        <f t="shared" si="520"/>
        <v>214542.06</v>
      </c>
      <c r="J111" s="17">
        <v>138089.10999999999</v>
      </c>
      <c r="K111" s="18">
        <f t="shared" si="473"/>
        <v>0.20276256857843578</v>
      </c>
      <c r="L111" s="18">
        <f t="shared" si="287"/>
        <v>1.5536493790133055</v>
      </c>
      <c r="M111" s="17">
        <v>528095</v>
      </c>
      <c r="N111" s="17">
        <v>126911.7</v>
      </c>
      <c r="O111" s="17">
        <v>102539.89</v>
      </c>
      <c r="P111" s="18">
        <f t="shared" si="393"/>
        <v>0.24031982881867844</v>
      </c>
      <c r="Q111" s="18">
        <f t="shared" si="394"/>
        <v>1.2376812575086631</v>
      </c>
      <c r="R111" s="17"/>
      <c r="S111" s="17"/>
      <c r="T111" s="17"/>
      <c r="U111" s="18" t="str">
        <f t="shared" si="395"/>
        <v xml:space="preserve"> </v>
      </c>
      <c r="V111" s="18" t="str">
        <f t="shared" si="396"/>
        <v xml:space="preserve"> </v>
      </c>
      <c r="W111" s="17"/>
      <c r="X111" s="17"/>
      <c r="Y111" s="64"/>
      <c r="Z111" s="18" t="str">
        <f t="shared" si="397"/>
        <v xml:space="preserve"> </v>
      </c>
      <c r="AA111" s="18" t="str">
        <f t="shared" si="398"/>
        <v xml:space="preserve"> </v>
      </c>
      <c r="AB111" s="17"/>
      <c r="AC111" s="17">
        <v>21470.7</v>
      </c>
      <c r="AD111" s="17"/>
      <c r="AE111" s="18"/>
      <c r="AF111" s="18" t="str">
        <f t="shared" si="400"/>
        <v xml:space="preserve"> </v>
      </c>
      <c r="AG111" s="17">
        <v>100000</v>
      </c>
      <c r="AH111" s="17">
        <v>22487.15</v>
      </c>
      <c r="AI111" s="17">
        <v>2485</v>
      </c>
      <c r="AJ111" s="18">
        <f t="shared" si="401"/>
        <v>0.2248715</v>
      </c>
      <c r="AK111" s="18" t="str">
        <f t="shared" si="402"/>
        <v>св.200</v>
      </c>
      <c r="AL111" s="17">
        <v>430000</v>
      </c>
      <c r="AM111" s="17">
        <v>43672.51</v>
      </c>
      <c r="AN111" s="17">
        <v>33064.22</v>
      </c>
      <c r="AO111" s="18">
        <f t="shared" si="403"/>
        <v>0.10156397674418605</v>
      </c>
      <c r="AP111" s="18">
        <f t="shared" si="404"/>
        <v>1.3208389612699165</v>
      </c>
      <c r="AQ111" s="17"/>
      <c r="AR111" s="17"/>
      <c r="AS111" s="17"/>
      <c r="AT111" s="18" t="str">
        <f t="shared" si="405"/>
        <v xml:space="preserve"> </v>
      </c>
      <c r="AU111" s="18" t="str">
        <f t="shared" si="406"/>
        <v xml:space="preserve"> </v>
      </c>
      <c r="AV111" s="17">
        <f t="shared" si="521"/>
        <v>169945.83000000002</v>
      </c>
      <c r="AW111" s="17">
        <f t="shared" si="522"/>
        <v>22586.370000000003</v>
      </c>
      <c r="AX111" s="17"/>
      <c r="AY111" s="18">
        <f t="shared" si="407"/>
        <v>0.13290334926134992</v>
      </c>
      <c r="AZ111" s="18" t="str">
        <f t="shared" si="408"/>
        <v xml:space="preserve"> </v>
      </c>
      <c r="BA111" s="17"/>
      <c r="BB111" s="17"/>
      <c r="BC111" s="17"/>
      <c r="BD111" s="18" t="str">
        <f t="shared" si="409"/>
        <v xml:space="preserve"> </v>
      </c>
      <c r="BE111" s="18" t="str">
        <f t="shared" si="410"/>
        <v xml:space="preserve"> </v>
      </c>
      <c r="BF111" s="17">
        <v>39019</v>
      </c>
      <c r="BG111" s="17">
        <v>9754.69</v>
      </c>
      <c r="BH111" s="17"/>
      <c r="BI111" s="18">
        <f t="shared" si="411"/>
        <v>0.2499984622876035</v>
      </c>
      <c r="BJ111" s="18" t="str">
        <f t="shared" si="412"/>
        <v xml:space="preserve"> </v>
      </c>
      <c r="BK111" s="17"/>
      <c r="BL111" s="17"/>
      <c r="BM111" s="17"/>
      <c r="BN111" s="18" t="str">
        <f t="shared" si="413"/>
        <v xml:space="preserve"> </v>
      </c>
      <c r="BO111" s="18" t="str">
        <f t="shared" si="414"/>
        <v xml:space="preserve"> </v>
      </c>
      <c r="BP111" s="17"/>
      <c r="BQ111" s="17"/>
      <c r="BR111" s="17"/>
      <c r="BS111" s="18" t="str">
        <f t="shared" si="415"/>
        <v xml:space="preserve"> </v>
      </c>
      <c r="BT111" s="18" t="str">
        <f t="shared" si="416"/>
        <v xml:space="preserve"> </v>
      </c>
      <c r="BU111" s="17"/>
      <c r="BV111" s="17"/>
      <c r="BW111" s="17"/>
      <c r="BX111" s="18" t="str">
        <f t="shared" si="417"/>
        <v xml:space="preserve"> </v>
      </c>
      <c r="BY111" s="18" t="str">
        <f t="shared" si="418"/>
        <v xml:space="preserve"> </v>
      </c>
      <c r="BZ111" s="17">
        <v>35000</v>
      </c>
      <c r="CA111" s="17">
        <v>12831.68</v>
      </c>
      <c r="CB111" s="17"/>
      <c r="CC111" s="18">
        <f t="shared" si="419"/>
        <v>0.3666194285714286</v>
      </c>
      <c r="CD111" s="18" t="str">
        <f t="shared" si="420"/>
        <v xml:space="preserve"> </v>
      </c>
      <c r="CE111" s="17"/>
      <c r="CF111" s="17"/>
      <c r="CG111" s="17"/>
      <c r="CH111" s="18" t="str">
        <f t="shared" si="421"/>
        <v xml:space="preserve"> </v>
      </c>
      <c r="CI111" s="18" t="str">
        <f t="shared" si="422"/>
        <v xml:space="preserve"> </v>
      </c>
      <c r="CJ111" s="17">
        <f t="shared" si="523"/>
        <v>0</v>
      </c>
      <c r="CK111" s="17">
        <f t="shared" si="524"/>
        <v>0</v>
      </c>
      <c r="CL111" s="17"/>
      <c r="CM111" s="18" t="str">
        <f t="shared" si="423"/>
        <v xml:space="preserve"> </v>
      </c>
      <c r="CN111" s="18" t="str">
        <f t="shared" si="424"/>
        <v xml:space="preserve"> </v>
      </c>
      <c r="CO111" s="17"/>
      <c r="CP111" s="17"/>
      <c r="CQ111" s="17"/>
      <c r="CR111" s="18" t="str">
        <f t="shared" si="425"/>
        <v xml:space="preserve"> </v>
      </c>
      <c r="CS111" s="18" t="str">
        <f t="shared" si="426"/>
        <v xml:space="preserve"> </v>
      </c>
      <c r="CT111" s="17"/>
      <c r="CU111" s="17"/>
      <c r="CV111" s="17"/>
      <c r="CW111" s="18" t="str">
        <f t="shared" si="427"/>
        <v xml:space="preserve"> </v>
      </c>
      <c r="CX111" s="18" t="str">
        <f t="shared" si="428"/>
        <v xml:space="preserve"> </v>
      </c>
      <c r="CY111" s="17"/>
      <c r="CZ111" s="17"/>
      <c r="DA111" s="17"/>
      <c r="DB111" s="18" t="str">
        <f t="shared" si="429"/>
        <v xml:space="preserve"> </v>
      </c>
      <c r="DC111" s="18" t="str">
        <f t="shared" si="430"/>
        <v xml:space="preserve"> </v>
      </c>
      <c r="DD111" s="17"/>
      <c r="DE111" s="17"/>
      <c r="DF111" s="17"/>
      <c r="DG111" s="18" t="str">
        <f t="shared" si="431"/>
        <v xml:space="preserve"> </v>
      </c>
      <c r="DH111" s="18" t="str">
        <f t="shared" si="432"/>
        <v xml:space="preserve"> </v>
      </c>
      <c r="DI111" s="17"/>
      <c r="DJ111" s="17"/>
      <c r="DK111" s="17"/>
      <c r="DL111" s="18" t="str">
        <f t="shared" si="433"/>
        <v xml:space="preserve"> </v>
      </c>
      <c r="DM111" s="18" t="str">
        <f t="shared" si="434"/>
        <v xml:space="preserve"> </v>
      </c>
      <c r="DN111" s="17"/>
      <c r="DO111" s="17"/>
      <c r="DP111" s="18" t="str">
        <f t="shared" si="491"/>
        <v xml:space="preserve"> </v>
      </c>
      <c r="DQ111" s="17"/>
      <c r="DR111" s="17"/>
      <c r="DS111" s="17"/>
      <c r="DT111" s="18" t="str">
        <f t="shared" si="435"/>
        <v xml:space="preserve"> </v>
      </c>
      <c r="DU111" s="18" t="str">
        <f t="shared" si="436"/>
        <v xml:space="preserve"> </v>
      </c>
      <c r="DV111" s="17">
        <v>95926.83</v>
      </c>
      <c r="DW111" s="17"/>
      <c r="DX111" s="17"/>
      <c r="DY111" s="18" t="str">
        <f t="shared" si="437"/>
        <v xml:space="preserve"> </v>
      </c>
      <c r="DZ111" s="18" t="str">
        <f t="shared" si="438"/>
        <v xml:space="preserve"> </v>
      </c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</row>
    <row r="112" spans="1:149" s="10" customFormat="1" ht="15.75" customHeight="1" outlineLevel="1" x14ac:dyDescent="0.25">
      <c r="A112" s="9">
        <f t="shared" si="525"/>
        <v>90</v>
      </c>
      <c r="B112" s="5" t="s">
        <v>50</v>
      </c>
      <c r="C112" s="17">
        <f t="shared" si="517"/>
        <v>1628422.84</v>
      </c>
      <c r="D112" s="17">
        <f t="shared" si="518"/>
        <v>364049.31999999995</v>
      </c>
      <c r="E112" s="17">
        <v>393771.03</v>
      </c>
      <c r="F112" s="18">
        <f>IF(D112&lt;=0," ",IF(D112/C112*100&gt;200,"СВ.200",D112/C112))</f>
        <v>0.22355945339111058</v>
      </c>
      <c r="G112" s="18">
        <f t="shared" si="494"/>
        <v>0.92452032339707657</v>
      </c>
      <c r="H112" s="17">
        <f t="shared" si="519"/>
        <v>1518055</v>
      </c>
      <c r="I112" s="17">
        <f t="shared" si="520"/>
        <v>364049.31999999995</v>
      </c>
      <c r="J112" s="17">
        <v>393771.03</v>
      </c>
      <c r="K112" s="18">
        <f t="shared" si="473"/>
        <v>0.23981299755278956</v>
      </c>
      <c r="L112" s="18">
        <f t="shared" si="287"/>
        <v>0.92452032339707657</v>
      </c>
      <c r="M112" s="17">
        <v>436139</v>
      </c>
      <c r="N112" s="17">
        <v>76070.210000000006</v>
      </c>
      <c r="O112" s="17">
        <v>79497.19</v>
      </c>
      <c r="P112" s="18">
        <f t="shared" si="393"/>
        <v>0.17441735318327414</v>
      </c>
      <c r="Q112" s="18">
        <f t="shared" si="394"/>
        <v>0.9568918096350324</v>
      </c>
      <c r="R112" s="17"/>
      <c r="S112" s="17"/>
      <c r="T112" s="17"/>
      <c r="U112" s="18" t="str">
        <f t="shared" si="395"/>
        <v xml:space="preserve"> </v>
      </c>
      <c r="V112" s="18" t="str">
        <f t="shared" si="396"/>
        <v xml:space="preserve"> </v>
      </c>
      <c r="W112" s="17"/>
      <c r="X112" s="17"/>
      <c r="Y112" s="64"/>
      <c r="Z112" s="18" t="str">
        <f t="shared" si="397"/>
        <v xml:space="preserve"> </v>
      </c>
      <c r="AA112" s="18" t="str">
        <f t="shared" si="398"/>
        <v xml:space="preserve"> </v>
      </c>
      <c r="AB112" s="17">
        <v>101916</v>
      </c>
      <c r="AC112" s="17">
        <v>67740.59</v>
      </c>
      <c r="AD112" s="17">
        <v>80441.7</v>
      </c>
      <c r="AE112" s="18">
        <f t="shared" si="399"/>
        <v>0.66467080733152784</v>
      </c>
      <c r="AF112" s="18">
        <f t="shared" si="400"/>
        <v>0.84210788682984072</v>
      </c>
      <c r="AG112" s="17">
        <v>80000</v>
      </c>
      <c r="AH112" s="17">
        <v>9699.59</v>
      </c>
      <c r="AI112" s="17">
        <v>24314.560000000001</v>
      </c>
      <c r="AJ112" s="18">
        <f t="shared" si="401"/>
        <v>0.121244875</v>
      </c>
      <c r="AK112" s="18">
        <f t="shared" si="402"/>
        <v>0.39892105799981575</v>
      </c>
      <c r="AL112" s="17">
        <v>900000</v>
      </c>
      <c r="AM112" s="17">
        <v>210538.93</v>
      </c>
      <c r="AN112" s="17">
        <v>209517.58</v>
      </c>
      <c r="AO112" s="18">
        <f t="shared" si="403"/>
        <v>0.23393214444444443</v>
      </c>
      <c r="AP112" s="18">
        <f t="shared" si="404"/>
        <v>1.0048747699357734</v>
      </c>
      <c r="AQ112" s="17"/>
      <c r="AR112" s="17"/>
      <c r="AS112" s="17"/>
      <c r="AT112" s="18" t="str">
        <f t="shared" si="405"/>
        <v xml:space="preserve"> </v>
      </c>
      <c r="AU112" s="18" t="str">
        <f t="shared" si="406"/>
        <v xml:space="preserve"> </v>
      </c>
      <c r="AV112" s="17">
        <f t="shared" si="521"/>
        <v>110367.84</v>
      </c>
      <c r="AW112" s="17">
        <f t="shared" si="522"/>
        <v>0</v>
      </c>
      <c r="AX112" s="17"/>
      <c r="AY112" s="18" t="str">
        <f t="shared" si="407"/>
        <v xml:space="preserve"> </v>
      </c>
      <c r="AZ112" s="18" t="str">
        <f t="shared" si="408"/>
        <v xml:space="preserve"> </v>
      </c>
      <c r="BA112" s="17"/>
      <c r="BB112" s="17"/>
      <c r="BC112" s="17"/>
      <c r="BD112" s="18" t="str">
        <f t="shared" si="409"/>
        <v xml:space="preserve"> </v>
      </c>
      <c r="BE112" s="18" t="str">
        <f t="shared" si="410"/>
        <v xml:space="preserve"> </v>
      </c>
      <c r="BF112" s="17"/>
      <c r="BG112" s="17"/>
      <c r="BH112" s="17"/>
      <c r="BI112" s="18" t="str">
        <f t="shared" si="411"/>
        <v xml:space="preserve"> </v>
      </c>
      <c r="BJ112" s="18" t="str">
        <f t="shared" si="412"/>
        <v xml:space="preserve"> </v>
      </c>
      <c r="BK112" s="17"/>
      <c r="BL112" s="17"/>
      <c r="BM112" s="17"/>
      <c r="BN112" s="18" t="str">
        <f t="shared" si="413"/>
        <v xml:space="preserve"> </v>
      </c>
      <c r="BO112" s="18" t="str">
        <f t="shared" si="414"/>
        <v xml:space="preserve"> </v>
      </c>
      <c r="BP112" s="17"/>
      <c r="BQ112" s="17"/>
      <c r="BR112" s="17"/>
      <c r="BS112" s="18" t="str">
        <f t="shared" si="415"/>
        <v xml:space="preserve"> </v>
      </c>
      <c r="BT112" s="18" t="str">
        <f t="shared" si="416"/>
        <v xml:space="preserve"> </v>
      </c>
      <c r="BU112" s="17"/>
      <c r="BV112" s="17"/>
      <c r="BW112" s="17"/>
      <c r="BX112" s="18" t="str">
        <f t="shared" si="417"/>
        <v xml:space="preserve"> </v>
      </c>
      <c r="BY112" s="18" t="str">
        <f t="shared" si="418"/>
        <v xml:space="preserve"> </v>
      </c>
      <c r="BZ112" s="17">
        <v>30000</v>
      </c>
      <c r="CA112" s="17"/>
      <c r="CB112" s="17"/>
      <c r="CC112" s="18" t="str">
        <f t="shared" si="419"/>
        <v xml:space="preserve"> </v>
      </c>
      <c r="CD112" s="18" t="str">
        <f t="shared" si="420"/>
        <v xml:space="preserve"> </v>
      </c>
      <c r="CE112" s="17"/>
      <c r="CF112" s="17"/>
      <c r="CG112" s="17"/>
      <c r="CH112" s="18" t="str">
        <f t="shared" si="421"/>
        <v xml:space="preserve"> </v>
      </c>
      <c r="CI112" s="18" t="str">
        <f t="shared" si="422"/>
        <v xml:space="preserve"> </v>
      </c>
      <c r="CJ112" s="17">
        <f t="shared" si="523"/>
        <v>0</v>
      </c>
      <c r="CK112" s="17">
        <f t="shared" si="524"/>
        <v>0</v>
      </c>
      <c r="CL112" s="17"/>
      <c r="CM112" s="18" t="str">
        <f t="shared" si="423"/>
        <v xml:space="preserve"> </v>
      </c>
      <c r="CN112" s="18" t="str">
        <f t="shared" si="424"/>
        <v xml:space="preserve"> </v>
      </c>
      <c r="CO112" s="17"/>
      <c r="CP112" s="17"/>
      <c r="CQ112" s="17"/>
      <c r="CR112" s="18" t="str">
        <f t="shared" si="425"/>
        <v xml:space="preserve"> </v>
      </c>
      <c r="CS112" s="18" t="str">
        <f t="shared" si="426"/>
        <v xml:space="preserve"> </v>
      </c>
      <c r="CT112" s="17"/>
      <c r="CU112" s="17"/>
      <c r="CV112" s="17"/>
      <c r="CW112" s="18" t="str">
        <f t="shared" si="427"/>
        <v xml:space="preserve"> </v>
      </c>
      <c r="CX112" s="18" t="str">
        <f t="shared" si="428"/>
        <v xml:space="preserve"> </v>
      </c>
      <c r="CY112" s="17"/>
      <c r="CZ112" s="17"/>
      <c r="DA112" s="17"/>
      <c r="DB112" s="18" t="str">
        <f t="shared" si="429"/>
        <v xml:space="preserve"> </v>
      </c>
      <c r="DC112" s="18" t="str">
        <f t="shared" si="430"/>
        <v xml:space="preserve"> </v>
      </c>
      <c r="DD112" s="17"/>
      <c r="DE112" s="17"/>
      <c r="DF112" s="17"/>
      <c r="DG112" s="18" t="str">
        <f t="shared" si="431"/>
        <v xml:space="preserve"> </v>
      </c>
      <c r="DH112" s="18" t="str">
        <f t="shared" si="432"/>
        <v xml:space="preserve"> </v>
      </c>
      <c r="DI112" s="17"/>
      <c r="DJ112" s="17"/>
      <c r="DK112" s="17"/>
      <c r="DL112" s="18" t="str">
        <f t="shared" si="433"/>
        <v xml:space="preserve"> </v>
      </c>
      <c r="DM112" s="18" t="str">
        <f t="shared" si="434"/>
        <v xml:space="preserve"> </v>
      </c>
      <c r="DN112" s="17"/>
      <c r="DO112" s="17"/>
      <c r="DP112" s="18" t="str">
        <f t="shared" si="491"/>
        <v xml:space="preserve"> </v>
      </c>
      <c r="DQ112" s="17"/>
      <c r="DR112" s="17"/>
      <c r="DS112" s="17"/>
      <c r="DT112" s="18" t="str">
        <f t="shared" si="435"/>
        <v xml:space="preserve"> </v>
      </c>
      <c r="DU112" s="18" t="str">
        <f t="shared" si="436"/>
        <v xml:space="preserve"> </v>
      </c>
      <c r="DV112" s="17">
        <v>80367.839999999997</v>
      </c>
      <c r="DW112" s="17"/>
      <c r="DX112" s="17"/>
      <c r="DY112" s="18" t="str">
        <f t="shared" si="437"/>
        <v xml:space="preserve"> </v>
      </c>
      <c r="DZ112" s="18" t="str">
        <f t="shared" si="438"/>
        <v xml:space="preserve"> </v>
      </c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</row>
    <row r="113" spans="1:149" s="10" customFormat="1" ht="15.75" customHeight="1" outlineLevel="1" x14ac:dyDescent="0.25">
      <c r="A113" s="9">
        <f t="shared" si="525"/>
        <v>91</v>
      </c>
      <c r="B113" s="5" t="s">
        <v>12</v>
      </c>
      <c r="C113" s="17">
        <f t="shared" si="517"/>
        <v>413008</v>
      </c>
      <c r="D113" s="17">
        <f t="shared" si="518"/>
        <v>77986.670000000013</v>
      </c>
      <c r="E113" s="17">
        <v>90445.01</v>
      </c>
      <c r="F113" s="18">
        <f>IF(D113&lt;=0," ",IF(D113/C113*100&gt;200,"СВ.200",D113/C113))</f>
        <v>0.18882605179560691</v>
      </c>
      <c r="G113" s="18">
        <f t="shared" si="494"/>
        <v>0.86225508737297962</v>
      </c>
      <c r="H113" s="17">
        <f t="shared" si="519"/>
        <v>413008</v>
      </c>
      <c r="I113" s="17">
        <f t="shared" si="520"/>
        <v>77986.670000000013</v>
      </c>
      <c r="J113" s="17">
        <v>84775.01</v>
      </c>
      <c r="K113" s="18">
        <f t="shared" si="473"/>
        <v>0.18882605179560691</v>
      </c>
      <c r="L113" s="18">
        <f t="shared" si="287"/>
        <v>0.9199252232468037</v>
      </c>
      <c r="M113" s="17">
        <v>243008</v>
      </c>
      <c r="N113" s="17">
        <v>45053.23</v>
      </c>
      <c r="O113" s="17">
        <v>55682.67</v>
      </c>
      <c r="P113" s="18">
        <f t="shared" si="393"/>
        <v>0.18539813504082173</v>
      </c>
      <c r="Q113" s="18">
        <f t="shared" si="394"/>
        <v>0.80910685496941881</v>
      </c>
      <c r="R113" s="17"/>
      <c r="S113" s="17"/>
      <c r="T113" s="17"/>
      <c r="U113" s="18" t="str">
        <f t="shared" si="395"/>
        <v xml:space="preserve"> </v>
      </c>
      <c r="V113" s="18" t="str">
        <f t="shared" si="396"/>
        <v xml:space="preserve"> </v>
      </c>
      <c r="W113" s="17"/>
      <c r="X113" s="17"/>
      <c r="Y113" s="64"/>
      <c r="Z113" s="18" t="str">
        <f t="shared" si="397"/>
        <v xml:space="preserve"> </v>
      </c>
      <c r="AA113" s="18" t="str">
        <f t="shared" si="398"/>
        <v xml:space="preserve"> </v>
      </c>
      <c r="AB113" s="17"/>
      <c r="AC113" s="17"/>
      <c r="AD113" s="17"/>
      <c r="AE113" s="18" t="str">
        <f t="shared" si="399"/>
        <v xml:space="preserve"> </v>
      </c>
      <c r="AF113" s="18" t="str">
        <f t="shared" si="400"/>
        <v xml:space="preserve"> </v>
      </c>
      <c r="AG113" s="17">
        <v>100000</v>
      </c>
      <c r="AH113" s="17">
        <v>14949.29</v>
      </c>
      <c r="AI113" s="17">
        <v>9678.69</v>
      </c>
      <c r="AJ113" s="18">
        <f t="shared" si="401"/>
        <v>0.14949290000000001</v>
      </c>
      <c r="AK113" s="18">
        <f t="shared" si="402"/>
        <v>1.54455716631073</v>
      </c>
      <c r="AL113" s="17">
        <v>70000</v>
      </c>
      <c r="AM113" s="17">
        <v>17984.150000000001</v>
      </c>
      <c r="AN113" s="17">
        <v>19413.650000000001</v>
      </c>
      <c r="AO113" s="18">
        <f t="shared" si="403"/>
        <v>0.2569164285714286</v>
      </c>
      <c r="AP113" s="18">
        <f t="shared" si="404"/>
        <v>0.92636624230889086</v>
      </c>
      <c r="AQ113" s="17"/>
      <c r="AR113" s="17"/>
      <c r="AS113" s="17"/>
      <c r="AT113" s="18" t="str">
        <f t="shared" si="405"/>
        <v xml:space="preserve"> </v>
      </c>
      <c r="AU113" s="18" t="str">
        <f t="shared" si="406"/>
        <v xml:space="preserve"> </v>
      </c>
      <c r="AV113" s="17">
        <f t="shared" si="521"/>
        <v>0</v>
      </c>
      <c r="AW113" s="17">
        <f t="shared" si="522"/>
        <v>0</v>
      </c>
      <c r="AX113" s="17">
        <v>5670</v>
      </c>
      <c r="AY113" s="18" t="str">
        <f t="shared" si="407"/>
        <v xml:space="preserve"> </v>
      </c>
      <c r="AZ113" s="18">
        <f t="shared" si="408"/>
        <v>0</v>
      </c>
      <c r="BA113" s="17"/>
      <c r="BB113" s="17"/>
      <c r="BC113" s="17"/>
      <c r="BD113" s="18" t="str">
        <f t="shared" si="409"/>
        <v xml:space="preserve"> </v>
      </c>
      <c r="BE113" s="18" t="str">
        <f t="shared" si="410"/>
        <v xml:space="preserve"> </v>
      </c>
      <c r="BF113" s="17"/>
      <c r="BG113" s="17"/>
      <c r="BH113" s="17"/>
      <c r="BI113" s="18" t="str">
        <f t="shared" si="411"/>
        <v xml:space="preserve"> </v>
      </c>
      <c r="BJ113" s="18" t="str">
        <f t="shared" si="412"/>
        <v xml:space="preserve"> </v>
      </c>
      <c r="BK113" s="17"/>
      <c r="BL113" s="17"/>
      <c r="BM113" s="17"/>
      <c r="BN113" s="18" t="str">
        <f t="shared" si="413"/>
        <v xml:space="preserve"> </v>
      </c>
      <c r="BO113" s="18" t="str">
        <f t="shared" si="414"/>
        <v xml:space="preserve"> </v>
      </c>
      <c r="BP113" s="17"/>
      <c r="BQ113" s="17"/>
      <c r="BR113" s="17"/>
      <c r="BS113" s="18" t="str">
        <f t="shared" si="415"/>
        <v xml:space="preserve"> </v>
      </c>
      <c r="BT113" s="18" t="str">
        <f t="shared" si="416"/>
        <v xml:space="preserve"> </v>
      </c>
      <c r="BU113" s="17"/>
      <c r="BV113" s="17"/>
      <c r="BW113" s="17"/>
      <c r="BX113" s="18" t="str">
        <f t="shared" si="417"/>
        <v xml:space="preserve"> </v>
      </c>
      <c r="BY113" s="18" t="str">
        <f t="shared" si="418"/>
        <v xml:space="preserve"> </v>
      </c>
      <c r="BZ113" s="17"/>
      <c r="CA113" s="17"/>
      <c r="CB113" s="17">
        <v>5670</v>
      </c>
      <c r="CC113" s="18" t="str">
        <f t="shared" si="419"/>
        <v xml:space="preserve"> </v>
      </c>
      <c r="CD113" s="18">
        <f t="shared" si="420"/>
        <v>0</v>
      </c>
      <c r="CE113" s="17"/>
      <c r="CF113" s="17"/>
      <c r="CG113" s="17"/>
      <c r="CH113" s="18" t="str">
        <f t="shared" si="421"/>
        <v xml:space="preserve"> </v>
      </c>
      <c r="CI113" s="18" t="str">
        <f t="shared" si="422"/>
        <v xml:space="preserve"> </v>
      </c>
      <c r="CJ113" s="17">
        <f t="shared" si="523"/>
        <v>0</v>
      </c>
      <c r="CK113" s="17">
        <f t="shared" si="524"/>
        <v>0</v>
      </c>
      <c r="CL113" s="17"/>
      <c r="CM113" s="18" t="str">
        <f t="shared" si="423"/>
        <v xml:space="preserve"> </v>
      </c>
      <c r="CN113" s="18" t="str">
        <f t="shared" si="424"/>
        <v xml:space="preserve"> </v>
      </c>
      <c r="CO113" s="17"/>
      <c r="CP113" s="17"/>
      <c r="CQ113" s="17"/>
      <c r="CR113" s="18" t="str">
        <f t="shared" si="425"/>
        <v xml:space="preserve"> </v>
      </c>
      <c r="CS113" s="18" t="str">
        <f t="shared" si="426"/>
        <v xml:space="preserve"> </v>
      </c>
      <c r="CT113" s="17"/>
      <c r="CU113" s="17"/>
      <c r="CV113" s="17"/>
      <c r="CW113" s="18" t="str">
        <f t="shared" si="427"/>
        <v xml:space="preserve"> </v>
      </c>
      <c r="CX113" s="18" t="str">
        <f t="shared" si="428"/>
        <v xml:space="preserve"> </v>
      </c>
      <c r="CY113" s="17"/>
      <c r="CZ113" s="17"/>
      <c r="DA113" s="17"/>
      <c r="DB113" s="18" t="str">
        <f t="shared" si="429"/>
        <v xml:space="preserve"> </v>
      </c>
      <c r="DC113" s="18" t="str">
        <f t="shared" si="430"/>
        <v xml:space="preserve"> </v>
      </c>
      <c r="DD113" s="17"/>
      <c r="DE113" s="17"/>
      <c r="DF113" s="17"/>
      <c r="DG113" s="18" t="str">
        <f t="shared" si="431"/>
        <v xml:space="preserve"> </v>
      </c>
      <c r="DH113" s="18" t="str">
        <f t="shared" si="432"/>
        <v xml:space="preserve"> </v>
      </c>
      <c r="DI113" s="17"/>
      <c r="DJ113" s="17"/>
      <c r="DK113" s="17"/>
      <c r="DL113" s="18" t="str">
        <f t="shared" si="433"/>
        <v xml:space="preserve"> </v>
      </c>
      <c r="DM113" s="18" t="str">
        <f t="shared" si="434"/>
        <v xml:space="preserve"> </v>
      </c>
      <c r="DN113" s="17"/>
      <c r="DO113" s="17"/>
      <c r="DP113" s="18" t="str">
        <f t="shared" si="491"/>
        <v xml:space="preserve"> </v>
      </c>
      <c r="DQ113" s="17"/>
      <c r="DR113" s="17"/>
      <c r="DS113" s="17"/>
      <c r="DT113" s="18" t="str">
        <f t="shared" si="435"/>
        <v xml:space="preserve"> </v>
      </c>
      <c r="DU113" s="18" t="str">
        <f t="shared" si="436"/>
        <v xml:space="preserve"> </v>
      </c>
      <c r="DV113" s="17"/>
      <c r="DW113" s="17"/>
      <c r="DX113" s="17"/>
      <c r="DY113" s="18" t="str">
        <f t="shared" si="437"/>
        <v xml:space="preserve"> </v>
      </c>
      <c r="DZ113" s="18" t="str">
        <f t="shared" si="438"/>
        <v xml:space="preserve"> </v>
      </c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</row>
    <row r="114" spans="1:149" s="10" customFormat="1" ht="16.5" customHeight="1" outlineLevel="1" x14ac:dyDescent="0.25">
      <c r="A114" s="9">
        <f t="shared" si="525"/>
        <v>92</v>
      </c>
      <c r="B114" s="5" t="s">
        <v>96</v>
      </c>
      <c r="C114" s="17">
        <f t="shared" si="517"/>
        <v>2614664</v>
      </c>
      <c r="D114" s="17">
        <f t="shared" si="518"/>
        <v>475578.14</v>
      </c>
      <c r="E114" s="17">
        <v>393367.8</v>
      </c>
      <c r="F114" s="18">
        <f>IF(D114&lt;=0," ",IF(D114/C114*100&gt;200,"СВ.200",D114/C114))</f>
        <v>0.1818888163067989</v>
      </c>
      <c r="G114" s="18">
        <f t="shared" si="494"/>
        <v>1.2089910257016463</v>
      </c>
      <c r="H114" s="17">
        <f t="shared" si="519"/>
        <v>2544664</v>
      </c>
      <c r="I114" s="17">
        <f t="shared" si="520"/>
        <v>451776.13</v>
      </c>
      <c r="J114" s="17">
        <v>373657.82</v>
      </c>
      <c r="K114" s="18">
        <f t="shared" si="473"/>
        <v>0.17753861806509622</v>
      </c>
      <c r="L114" s="18">
        <f t="shared" si="287"/>
        <v>1.2090637632045276</v>
      </c>
      <c r="M114" s="17">
        <v>929664</v>
      </c>
      <c r="N114" s="17">
        <v>218765.48</v>
      </c>
      <c r="O114" s="17">
        <v>174769.88</v>
      </c>
      <c r="P114" s="18">
        <f t="shared" si="393"/>
        <v>0.23531671657717199</v>
      </c>
      <c r="Q114" s="18">
        <f t="shared" si="394"/>
        <v>1.2517344521836371</v>
      </c>
      <c r="R114" s="17"/>
      <c r="S114" s="17"/>
      <c r="T114" s="17"/>
      <c r="U114" s="18" t="str">
        <f t="shared" si="395"/>
        <v xml:space="preserve"> </v>
      </c>
      <c r="V114" s="18" t="str">
        <f t="shared" si="396"/>
        <v xml:space="preserve"> </v>
      </c>
      <c r="W114" s="17"/>
      <c r="X114" s="17"/>
      <c r="Y114" s="64"/>
      <c r="Z114" s="18" t="str">
        <f t="shared" si="397"/>
        <v xml:space="preserve"> </v>
      </c>
      <c r="AA114" s="18" t="str">
        <f t="shared" si="398"/>
        <v xml:space="preserve"> </v>
      </c>
      <c r="AB114" s="17"/>
      <c r="AC114" s="17"/>
      <c r="AD114" s="17"/>
      <c r="AE114" s="18" t="str">
        <f t="shared" si="399"/>
        <v xml:space="preserve"> </v>
      </c>
      <c r="AF114" s="18" t="str">
        <f t="shared" si="400"/>
        <v xml:space="preserve"> </v>
      </c>
      <c r="AG114" s="17">
        <v>200000</v>
      </c>
      <c r="AH114" s="17">
        <v>61977.07</v>
      </c>
      <c r="AI114" s="17">
        <v>-14426.04</v>
      </c>
      <c r="AJ114" s="18">
        <f t="shared" si="401"/>
        <v>0.30988535</v>
      </c>
      <c r="AK114" s="18">
        <f t="shared" si="402"/>
        <v>-4.2961942431880127</v>
      </c>
      <c r="AL114" s="17">
        <v>1415000</v>
      </c>
      <c r="AM114" s="17">
        <v>171033.58</v>
      </c>
      <c r="AN114" s="17">
        <v>213313.98</v>
      </c>
      <c r="AO114" s="18">
        <f t="shared" si="403"/>
        <v>0.12087178798586572</v>
      </c>
      <c r="AP114" s="18">
        <f t="shared" si="404"/>
        <v>0.80179264387641158</v>
      </c>
      <c r="AQ114" s="17"/>
      <c r="AR114" s="17"/>
      <c r="AS114" s="17"/>
      <c r="AT114" s="18" t="str">
        <f t="shared" si="405"/>
        <v xml:space="preserve"> </v>
      </c>
      <c r="AU114" s="18" t="str">
        <f t="shared" si="406"/>
        <v xml:space="preserve"> </v>
      </c>
      <c r="AV114" s="17">
        <f t="shared" si="521"/>
        <v>70000</v>
      </c>
      <c r="AW114" s="17">
        <f t="shared" si="522"/>
        <v>23802.01</v>
      </c>
      <c r="AX114" s="17">
        <v>19709.98</v>
      </c>
      <c r="AY114" s="18">
        <f t="shared" si="407"/>
        <v>0.34002871428571424</v>
      </c>
      <c r="AZ114" s="18">
        <f t="shared" si="408"/>
        <v>1.2076120828128694</v>
      </c>
      <c r="BA114" s="17"/>
      <c r="BB114" s="17"/>
      <c r="BC114" s="17"/>
      <c r="BD114" s="18" t="str">
        <f t="shared" si="409"/>
        <v xml:space="preserve"> </v>
      </c>
      <c r="BE114" s="18" t="str">
        <f t="shared" si="410"/>
        <v xml:space="preserve"> </v>
      </c>
      <c r="BF114" s="17"/>
      <c r="BG114" s="17"/>
      <c r="BH114" s="17"/>
      <c r="BI114" s="18" t="str">
        <f t="shared" si="411"/>
        <v xml:space="preserve"> </v>
      </c>
      <c r="BJ114" s="18" t="str">
        <f t="shared" si="412"/>
        <v xml:space="preserve"> </v>
      </c>
      <c r="BK114" s="17">
        <v>70000</v>
      </c>
      <c r="BL114" s="17">
        <v>23802.01</v>
      </c>
      <c r="BM114" s="17">
        <v>19709.98</v>
      </c>
      <c r="BN114" s="18">
        <f t="shared" si="413"/>
        <v>0.34002871428571424</v>
      </c>
      <c r="BO114" s="18">
        <f t="shared" si="414"/>
        <v>1.2076120828128694</v>
      </c>
      <c r="BP114" s="17"/>
      <c r="BQ114" s="17"/>
      <c r="BR114" s="17"/>
      <c r="BS114" s="18" t="str">
        <f t="shared" si="415"/>
        <v xml:space="preserve"> </v>
      </c>
      <c r="BT114" s="18" t="str">
        <f t="shared" si="416"/>
        <v xml:space="preserve"> </v>
      </c>
      <c r="BU114" s="17"/>
      <c r="BV114" s="17"/>
      <c r="BW114" s="17"/>
      <c r="BX114" s="18" t="str">
        <f t="shared" si="417"/>
        <v xml:space="preserve"> </v>
      </c>
      <c r="BY114" s="18" t="str">
        <f t="shared" si="418"/>
        <v xml:space="preserve"> </v>
      </c>
      <c r="BZ114" s="17"/>
      <c r="CA114" s="17"/>
      <c r="CB114" s="17"/>
      <c r="CC114" s="18" t="str">
        <f t="shared" si="419"/>
        <v xml:space="preserve"> </v>
      </c>
      <c r="CD114" s="18" t="str">
        <f t="shared" si="420"/>
        <v xml:space="preserve"> </v>
      </c>
      <c r="CE114" s="17"/>
      <c r="CF114" s="17"/>
      <c r="CG114" s="17"/>
      <c r="CH114" s="18" t="str">
        <f t="shared" si="421"/>
        <v xml:space="preserve"> </v>
      </c>
      <c r="CI114" s="18" t="str">
        <f t="shared" si="422"/>
        <v xml:space="preserve"> </v>
      </c>
      <c r="CJ114" s="17">
        <f t="shared" si="523"/>
        <v>0</v>
      </c>
      <c r="CK114" s="17">
        <f t="shared" si="524"/>
        <v>0</v>
      </c>
      <c r="CL114" s="17"/>
      <c r="CM114" s="18" t="str">
        <f t="shared" si="423"/>
        <v xml:space="preserve"> </v>
      </c>
      <c r="CN114" s="18" t="str">
        <f t="shared" si="424"/>
        <v xml:space="preserve"> </v>
      </c>
      <c r="CO114" s="17"/>
      <c r="CP114" s="17"/>
      <c r="CQ114" s="17"/>
      <c r="CR114" s="18" t="str">
        <f t="shared" si="425"/>
        <v xml:space="preserve"> </v>
      </c>
      <c r="CS114" s="18" t="str">
        <f t="shared" si="426"/>
        <v xml:space="preserve"> </v>
      </c>
      <c r="CT114" s="17"/>
      <c r="CU114" s="17"/>
      <c r="CV114" s="17"/>
      <c r="CW114" s="18" t="str">
        <f t="shared" si="427"/>
        <v xml:space="preserve"> </v>
      </c>
      <c r="CX114" s="18" t="str">
        <f t="shared" si="428"/>
        <v xml:space="preserve"> </v>
      </c>
      <c r="CY114" s="17"/>
      <c r="CZ114" s="17"/>
      <c r="DA114" s="17"/>
      <c r="DB114" s="18" t="str">
        <f t="shared" si="429"/>
        <v xml:space="preserve"> </v>
      </c>
      <c r="DC114" s="18" t="str">
        <f t="shared" si="430"/>
        <v xml:space="preserve"> </v>
      </c>
      <c r="DD114" s="17"/>
      <c r="DE114" s="17"/>
      <c r="DF114" s="17"/>
      <c r="DG114" s="18" t="str">
        <f t="shared" si="431"/>
        <v xml:space="preserve"> </v>
      </c>
      <c r="DH114" s="18" t="str">
        <f t="shared" si="432"/>
        <v xml:space="preserve"> </v>
      </c>
      <c r="DI114" s="17"/>
      <c r="DJ114" s="17"/>
      <c r="DK114" s="17"/>
      <c r="DL114" s="18" t="str">
        <f t="shared" si="433"/>
        <v xml:space="preserve"> </v>
      </c>
      <c r="DM114" s="18" t="str">
        <f t="shared" si="434"/>
        <v xml:space="preserve"> </v>
      </c>
      <c r="DN114" s="17"/>
      <c r="DO114" s="17"/>
      <c r="DP114" s="18" t="str">
        <f t="shared" si="491"/>
        <v xml:space="preserve"> </v>
      </c>
      <c r="DQ114" s="17"/>
      <c r="DR114" s="17"/>
      <c r="DS114" s="17"/>
      <c r="DT114" s="18" t="str">
        <f t="shared" si="435"/>
        <v xml:space="preserve"> </v>
      </c>
      <c r="DU114" s="18" t="str">
        <f t="shared" si="436"/>
        <v xml:space="preserve"> </v>
      </c>
      <c r="DV114" s="17"/>
      <c r="DW114" s="17"/>
      <c r="DX114" s="17"/>
      <c r="DY114" s="18" t="str">
        <f t="shared" si="437"/>
        <v xml:space="preserve"> </v>
      </c>
      <c r="DZ114" s="18" t="str">
        <f t="shared" si="438"/>
        <v xml:space="preserve"> </v>
      </c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</row>
    <row r="115" spans="1:149" s="12" customFormat="1" ht="15.75" x14ac:dyDescent="0.25">
      <c r="A115" s="11"/>
      <c r="B115" s="4" t="s">
        <v>138</v>
      </c>
      <c r="C115" s="34">
        <f>SUM(C116:C121)</f>
        <v>278191964.06999999</v>
      </c>
      <c r="D115" s="34">
        <f>SUM(D116:D121)</f>
        <v>58169491.839999989</v>
      </c>
      <c r="E115" s="34">
        <v>33138369.68</v>
      </c>
      <c r="F115" s="16">
        <f>IF(D115&lt;=0," ",IF(D115/C115*100&gt;200,"СВ.200",D115/C115))</f>
        <v>0.20909839015106527</v>
      </c>
      <c r="G115" s="16">
        <f t="shared" si="494"/>
        <v>1.7553516483071592</v>
      </c>
      <c r="H115" s="34">
        <f>SUM(H116:H121)</f>
        <v>267913895</v>
      </c>
      <c r="I115" s="34">
        <f>SUM(I116:I121)</f>
        <v>55624511.319999993</v>
      </c>
      <c r="J115" s="34">
        <v>28521585.880000003</v>
      </c>
      <c r="K115" s="16">
        <f t="shared" si="473"/>
        <v>0.20762085266238242</v>
      </c>
      <c r="L115" s="16">
        <f t="shared" si="287"/>
        <v>1.9502601136567652</v>
      </c>
      <c r="M115" s="34">
        <f>SUM(M116:M121)</f>
        <v>233437095</v>
      </c>
      <c r="N115" s="34">
        <f>SUM(N116:N121)</f>
        <v>50025441.560000002</v>
      </c>
      <c r="O115" s="34">
        <v>25581595.969999999</v>
      </c>
      <c r="P115" s="16">
        <f t="shared" si="393"/>
        <v>0.21429945210721546</v>
      </c>
      <c r="Q115" s="16">
        <f t="shared" si="394"/>
        <v>1.9555246521235714</v>
      </c>
      <c r="R115" s="34">
        <f>SUM(R116:R121)</f>
        <v>4819400</v>
      </c>
      <c r="S115" s="34">
        <f>SUM(S116:S121)</f>
        <v>1157922.8600000001</v>
      </c>
      <c r="T115" s="34">
        <v>1093936.57</v>
      </c>
      <c r="U115" s="16">
        <f t="shared" si="395"/>
        <v>0.24026286674689798</v>
      </c>
      <c r="V115" s="16">
        <f t="shared" si="396"/>
        <v>1.0584917734307027</v>
      </c>
      <c r="W115" s="34">
        <f>SUM(W116:W121)</f>
        <v>0</v>
      </c>
      <c r="X115" s="34">
        <f>SUM(X116:X121)</f>
        <v>0</v>
      </c>
      <c r="Y115" s="16"/>
      <c r="Z115" s="16" t="str">
        <f t="shared" si="397"/>
        <v xml:space="preserve"> </v>
      </c>
      <c r="AA115" s="16" t="str">
        <f t="shared" si="398"/>
        <v xml:space="preserve"> </v>
      </c>
      <c r="AB115" s="34">
        <f>SUM(AB116:AB121)</f>
        <v>539400</v>
      </c>
      <c r="AC115" s="34">
        <f>SUM(AC116:AC121)</f>
        <v>249108</v>
      </c>
      <c r="AD115" s="34">
        <v>-129415.2</v>
      </c>
      <c r="AE115" s="16">
        <f t="shared" si="399"/>
        <v>0.46182424916573972</v>
      </c>
      <c r="AF115" s="16">
        <f t="shared" si="400"/>
        <v>-1.9248743578806817</v>
      </c>
      <c r="AG115" s="34">
        <f>SUM(AG116:AG121)</f>
        <v>12898000</v>
      </c>
      <c r="AH115" s="34">
        <f>SUM(AH116:AH121)</f>
        <v>997505.46</v>
      </c>
      <c r="AI115" s="34">
        <v>550991.32000000007</v>
      </c>
      <c r="AJ115" s="16">
        <f t="shared" si="401"/>
        <v>7.7337995037990381E-2</v>
      </c>
      <c r="AK115" s="16">
        <f t="shared" si="402"/>
        <v>1.8103832561282451</v>
      </c>
      <c r="AL115" s="34">
        <f>SUM(AL116:AL121)</f>
        <v>16220000</v>
      </c>
      <c r="AM115" s="34">
        <f>SUM(AM116:AM121)</f>
        <v>3194533.44</v>
      </c>
      <c r="AN115" s="34">
        <v>1424477.22</v>
      </c>
      <c r="AO115" s="16">
        <f t="shared" si="403"/>
        <v>0.19695027373612822</v>
      </c>
      <c r="AP115" s="16" t="str">
        <f t="shared" si="404"/>
        <v>св.200</v>
      </c>
      <c r="AQ115" s="34">
        <f>SUM(AQ116:AQ121)</f>
        <v>0</v>
      </c>
      <c r="AR115" s="34">
        <f>SUM(AR116:AR121)</f>
        <v>0</v>
      </c>
      <c r="AS115" s="34">
        <v>0</v>
      </c>
      <c r="AT115" s="16" t="str">
        <f t="shared" si="405"/>
        <v xml:space="preserve"> </v>
      </c>
      <c r="AU115" s="16" t="str">
        <f t="shared" si="406"/>
        <v xml:space="preserve"> </v>
      </c>
      <c r="AV115" s="34">
        <f>SUM(AV116:AV121)</f>
        <v>10278069.07</v>
      </c>
      <c r="AW115" s="34">
        <f>SUM(AW116:AW121)</f>
        <v>2544980.52</v>
      </c>
      <c r="AX115" s="34">
        <v>4616783.8</v>
      </c>
      <c r="AY115" s="16">
        <f t="shared" si="407"/>
        <v>0.247612708444272</v>
      </c>
      <c r="AZ115" s="16">
        <f t="shared" si="408"/>
        <v>0.55124533230254358</v>
      </c>
      <c r="BA115" s="34">
        <f>SUM(BA116:BA121)</f>
        <v>600000</v>
      </c>
      <c r="BB115" s="34">
        <f>SUM(BB116:BB121)</f>
        <v>106407.51</v>
      </c>
      <c r="BC115" s="34">
        <v>88844.81</v>
      </c>
      <c r="BD115" s="16">
        <f t="shared" si="409"/>
        <v>0.17734585</v>
      </c>
      <c r="BE115" s="16">
        <f t="shared" si="410"/>
        <v>1.1976784012481989</v>
      </c>
      <c r="BF115" s="34">
        <f>SUM(BF116:BF121)</f>
        <v>0</v>
      </c>
      <c r="BG115" s="34">
        <f>SUM(BG116:BG121)</f>
        <v>0</v>
      </c>
      <c r="BH115" s="34">
        <v>0</v>
      </c>
      <c r="BI115" s="16" t="str">
        <f t="shared" si="411"/>
        <v xml:space="preserve"> </v>
      </c>
      <c r="BJ115" s="16" t="str">
        <f t="shared" si="412"/>
        <v xml:space="preserve"> </v>
      </c>
      <c r="BK115" s="34">
        <f>SUM(BK116:BK121)</f>
        <v>602280.79</v>
      </c>
      <c r="BL115" s="34">
        <f>SUM(BL116:BL121)</f>
        <v>85637.390000000014</v>
      </c>
      <c r="BM115" s="34">
        <v>68336.479999999996</v>
      </c>
      <c r="BN115" s="16">
        <f t="shared" si="413"/>
        <v>0.14218847989490085</v>
      </c>
      <c r="BO115" s="16">
        <f t="shared" si="414"/>
        <v>1.2531723905006524</v>
      </c>
      <c r="BP115" s="34">
        <f>SUM(BP116:BP121)</f>
        <v>0</v>
      </c>
      <c r="BQ115" s="34">
        <f>SUM(BQ116:BQ121)</f>
        <v>0</v>
      </c>
      <c r="BR115" s="34">
        <v>0</v>
      </c>
      <c r="BS115" s="16" t="str">
        <f t="shared" si="415"/>
        <v xml:space="preserve"> </v>
      </c>
      <c r="BT115" s="16" t="str">
        <f t="shared" si="416"/>
        <v xml:space="preserve"> </v>
      </c>
      <c r="BU115" s="34">
        <f>SUM(BU116:BU121)</f>
        <v>2668281.7000000002</v>
      </c>
      <c r="BV115" s="34">
        <f>SUM(BV116:BV121)</f>
        <v>778330.59</v>
      </c>
      <c r="BW115" s="34">
        <v>549946.56999999995</v>
      </c>
      <c r="BX115" s="16">
        <f t="shared" si="417"/>
        <v>0.29169730842137093</v>
      </c>
      <c r="BY115" s="16">
        <f t="shared" si="418"/>
        <v>1.4152840156817417</v>
      </c>
      <c r="BZ115" s="34">
        <f>SUM(BZ116:BZ121)</f>
        <v>1016129.9</v>
      </c>
      <c r="CA115" s="34">
        <f>SUM(CA116:CA121)</f>
        <v>695577.89999999991</v>
      </c>
      <c r="CB115" s="34">
        <v>3203045.79</v>
      </c>
      <c r="CC115" s="16">
        <f t="shared" si="419"/>
        <v>0.68453639638002961</v>
      </c>
      <c r="CD115" s="16">
        <f t="shared" si="420"/>
        <v>0.21716139749597521</v>
      </c>
      <c r="CE115" s="34">
        <f>SUM(CE116:CE121)</f>
        <v>0</v>
      </c>
      <c r="CF115" s="34">
        <f>SUM(CF116:CF121)</f>
        <v>0</v>
      </c>
      <c r="CG115" s="34">
        <v>0</v>
      </c>
      <c r="CH115" s="16" t="str">
        <f t="shared" si="421"/>
        <v xml:space="preserve"> </v>
      </c>
      <c r="CI115" s="16" t="str">
        <f t="shared" si="422"/>
        <v xml:space="preserve"> </v>
      </c>
      <c r="CJ115" s="34">
        <f>SUM(CJ116:CJ121)</f>
        <v>5000000</v>
      </c>
      <c r="CK115" s="34">
        <f>SUM(CK116:CK121)</f>
        <v>545554.27</v>
      </c>
      <c r="CL115" s="19">
        <v>669810.15</v>
      </c>
      <c r="CM115" s="16">
        <f t="shared" si="423"/>
        <v>0.10911085400000001</v>
      </c>
      <c r="CN115" s="16">
        <f t="shared" si="424"/>
        <v>0.81449089715944134</v>
      </c>
      <c r="CO115" s="34">
        <f>SUM(CO116:CO121)</f>
        <v>5000000</v>
      </c>
      <c r="CP115" s="34">
        <f>SUM(CP116:CP121)</f>
        <v>545554.27</v>
      </c>
      <c r="CQ115" s="34">
        <v>669810.15</v>
      </c>
      <c r="CR115" s="16">
        <f t="shared" si="425"/>
        <v>0.10911085400000001</v>
      </c>
      <c r="CS115" s="16">
        <f t="shared" si="426"/>
        <v>0.81449089715944134</v>
      </c>
      <c r="CT115" s="34">
        <f>SUM(CT116:CT121)</f>
        <v>0</v>
      </c>
      <c r="CU115" s="34">
        <f>SUM(CU116:CU121)</f>
        <v>0</v>
      </c>
      <c r="CV115" s="34">
        <v>0</v>
      </c>
      <c r="CW115" s="16" t="str">
        <f t="shared" si="427"/>
        <v xml:space="preserve"> </v>
      </c>
      <c r="CX115" s="16" t="str">
        <f t="shared" si="428"/>
        <v xml:space="preserve"> </v>
      </c>
      <c r="CY115" s="34">
        <f>SUM(CY116:CY121)</f>
        <v>140000</v>
      </c>
      <c r="CZ115" s="34">
        <f>SUM(CZ116:CZ121)</f>
        <v>178337.05</v>
      </c>
      <c r="DA115" s="34">
        <v>0</v>
      </c>
      <c r="DB115" s="16">
        <f t="shared" si="429"/>
        <v>1.2738360714285712</v>
      </c>
      <c r="DC115" s="16" t="str">
        <f t="shared" si="430"/>
        <v xml:space="preserve"> </v>
      </c>
      <c r="DD115" s="34">
        <f>SUM(DD116:DD121)</f>
        <v>0</v>
      </c>
      <c r="DE115" s="34">
        <f>SUM(DE116:DE121)</f>
        <v>0</v>
      </c>
      <c r="DF115" s="34">
        <v>0</v>
      </c>
      <c r="DG115" s="16" t="str">
        <f t="shared" si="431"/>
        <v xml:space="preserve"> </v>
      </c>
      <c r="DH115" s="16" t="str">
        <f t="shared" si="432"/>
        <v xml:space="preserve"> </v>
      </c>
      <c r="DI115" s="34">
        <f>SUM(DI116:DI121)</f>
        <v>0</v>
      </c>
      <c r="DJ115" s="34">
        <f>SUM(DJ116:DJ121)</f>
        <v>56035.81</v>
      </c>
      <c r="DK115" s="34">
        <v>0</v>
      </c>
      <c r="DL115" s="16"/>
      <c r="DM115" s="16" t="str">
        <f t="shared" si="434"/>
        <v xml:space="preserve"> </v>
      </c>
      <c r="DN115" s="34">
        <f>SUM(DN116:DN121)</f>
        <v>0</v>
      </c>
      <c r="DO115" s="34">
        <v>0</v>
      </c>
      <c r="DP115" s="16" t="str">
        <f>IF(DN115=0," ",IF(DN115/DO115*100&gt;200,"св.200",DM115/DN115))</f>
        <v xml:space="preserve"> </v>
      </c>
      <c r="DQ115" s="34">
        <f>SUM(DQ116:DQ121)</f>
        <v>0</v>
      </c>
      <c r="DR115" s="34">
        <f>SUM(DR116:DR121)</f>
        <v>0</v>
      </c>
      <c r="DS115" s="34">
        <v>0</v>
      </c>
      <c r="DT115" s="16" t="str">
        <f t="shared" si="435"/>
        <v xml:space="preserve"> </v>
      </c>
      <c r="DU115" s="16" t="str">
        <f t="shared" si="436"/>
        <v xml:space="preserve"> </v>
      </c>
      <c r="DV115" s="34">
        <f>SUM(DV116:DV121)</f>
        <v>251376.68000000002</v>
      </c>
      <c r="DW115" s="34">
        <f>SUM(DW116:DW121)</f>
        <v>99100</v>
      </c>
      <c r="DX115" s="34">
        <v>36800</v>
      </c>
      <c r="DY115" s="16">
        <f t="shared" si="437"/>
        <v>0.39422909078121326</v>
      </c>
      <c r="DZ115" s="16" t="str">
        <f t="shared" si="438"/>
        <v>св.200</v>
      </c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</row>
    <row r="116" spans="1:149" s="10" customFormat="1" ht="16.5" customHeight="1" outlineLevel="1" x14ac:dyDescent="0.25">
      <c r="A116" s="9">
        <v>93</v>
      </c>
      <c r="B116" s="5" t="s">
        <v>14</v>
      </c>
      <c r="C116" s="17">
        <f t="shared" ref="C116" si="526">H116+AV116</f>
        <v>262512495.75999999</v>
      </c>
      <c r="D116" s="17">
        <f t="shared" ref="D116" si="527">I116+AW116</f>
        <v>53300383.289999999</v>
      </c>
      <c r="E116" s="17">
        <v>30923029.239999998</v>
      </c>
      <c r="F116" s="18">
        <f>IF(D116&lt;=0," ",IF(D116/C116*100&gt;200,"СВ.200",D116/C116))</f>
        <v>0.20303941393604921</v>
      </c>
      <c r="G116" s="18">
        <f t="shared" si="494"/>
        <v>1.7236468935926279</v>
      </c>
      <c r="H116" s="17">
        <f t="shared" ref="H116" si="528">M116+R116+W116+AB116+AG116+AL116+AQ116</f>
        <v>254107450</v>
      </c>
      <c r="I116" s="17">
        <f t="shared" ref="I116" si="529">N116+S116+X116+AC116+AH116+AM116+AR116</f>
        <v>51468827.079999998</v>
      </c>
      <c r="J116" s="17">
        <v>26887454.300000001</v>
      </c>
      <c r="K116" s="18">
        <f t="shared" si="473"/>
        <v>0.20254749351111115</v>
      </c>
      <c r="L116" s="18">
        <f t="shared" si="287"/>
        <v>1.9142320617537971</v>
      </c>
      <c r="M116" s="17">
        <v>225742050</v>
      </c>
      <c r="N116" s="17">
        <v>47523832.689999998</v>
      </c>
      <c r="O116" s="17">
        <v>24984485.359999999</v>
      </c>
      <c r="P116" s="18">
        <f t="shared" si="393"/>
        <v>0.21052273021353354</v>
      </c>
      <c r="Q116" s="18">
        <f t="shared" si="394"/>
        <v>1.9021337444110555</v>
      </c>
      <c r="R116" s="17">
        <v>4819400</v>
      </c>
      <c r="S116" s="17">
        <v>1157922.8600000001</v>
      </c>
      <c r="T116" s="17">
        <v>1093936.57</v>
      </c>
      <c r="U116" s="18">
        <f t="shared" si="395"/>
        <v>0.24026286674689798</v>
      </c>
      <c r="V116" s="18">
        <f t="shared" si="396"/>
        <v>1.0584917734307027</v>
      </c>
      <c r="W116" s="17"/>
      <c r="X116" s="17"/>
      <c r="Y116" s="64"/>
      <c r="Z116" s="18" t="str">
        <f t="shared" si="397"/>
        <v xml:space="preserve"> </v>
      </c>
      <c r="AA116" s="18" t="str">
        <f t="shared" si="398"/>
        <v xml:space="preserve"> </v>
      </c>
      <c r="AB116" s="17"/>
      <c r="AC116" s="17"/>
      <c r="AD116" s="17"/>
      <c r="AE116" s="18" t="str">
        <f t="shared" si="399"/>
        <v xml:space="preserve"> </v>
      </c>
      <c r="AF116" s="18" t="str">
        <f t="shared" si="400"/>
        <v xml:space="preserve"> </v>
      </c>
      <c r="AG116" s="17">
        <v>11476000</v>
      </c>
      <c r="AH116" s="17">
        <v>564815.69999999995</v>
      </c>
      <c r="AI116" s="17">
        <v>424743.53</v>
      </c>
      <c r="AJ116" s="18">
        <f t="shared" si="401"/>
        <v>4.9217122690833039E-2</v>
      </c>
      <c r="AK116" s="18">
        <f t="shared" si="402"/>
        <v>1.3297805854747216</v>
      </c>
      <c r="AL116" s="17">
        <v>12070000</v>
      </c>
      <c r="AM116" s="17">
        <v>2222255.83</v>
      </c>
      <c r="AN116" s="17">
        <v>384288.84</v>
      </c>
      <c r="AO116" s="18">
        <f t="shared" si="403"/>
        <v>0.18411398757249378</v>
      </c>
      <c r="AP116" s="18" t="str">
        <f t="shared" si="404"/>
        <v>св.200</v>
      </c>
      <c r="AQ116" s="17"/>
      <c r="AR116" s="17"/>
      <c r="AS116" s="17"/>
      <c r="AT116" s="18" t="str">
        <f t="shared" si="405"/>
        <v xml:space="preserve"> </v>
      </c>
      <c r="AU116" s="18" t="str">
        <f t="shared" si="406"/>
        <v xml:space="preserve"> </v>
      </c>
      <c r="AV116" s="17">
        <f t="shared" ref="AV116" si="530">BA116+BF116+BK116+BP116+BU116+BZ116+CE116+CJ116+CY116+DD116+DI116+DQ116+DV116</f>
        <v>8405045.7599999998</v>
      </c>
      <c r="AW116" s="17">
        <f t="shared" ref="AW116" si="531">BB116+BG116+BL116+BQ116+BV116+CA116+CF116+CK116+CZ116+DE116+DJ116+DN116+DR116+DW116</f>
        <v>1831556.2100000002</v>
      </c>
      <c r="AX116" s="17">
        <v>4035574.94</v>
      </c>
      <c r="AY116" s="18">
        <f t="shared" si="407"/>
        <v>0.21791150962157288</v>
      </c>
      <c r="AZ116" s="18">
        <f t="shared" si="408"/>
        <v>0.45385260767825075</v>
      </c>
      <c r="BA116" s="17">
        <v>600000</v>
      </c>
      <c r="BB116" s="17">
        <v>106407.51</v>
      </c>
      <c r="BC116" s="17">
        <v>88844.81</v>
      </c>
      <c r="BD116" s="18">
        <f t="shared" si="409"/>
        <v>0.17734585</v>
      </c>
      <c r="BE116" s="18">
        <f t="shared" si="410"/>
        <v>1.1976784012481989</v>
      </c>
      <c r="BF116" s="17"/>
      <c r="BG116" s="17"/>
      <c r="BH116" s="17"/>
      <c r="BI116" s="18" t="str">
        <f t="shared" si="411"/>
        <v xml:space="preserve"> </v>
      </c>
      <c r="BJ116" s="18" t="str">
        <f t="shared" si="412"/>
        <v xml:space="preserve"> </v>
      </c>
      <c r="BK116" s="17"/>
      <c r="BL116" s="17"/>
      <c r="BM116" s="17"/>
      <c r="BN116" s="18" t="str">
        <f t="shared" si="413"/>
        <v xml:space="preserve"> </v>
      </c>
      <c r="BO116" s="18" t="str">
        <f t="shared" si="414"/>
        <v xml:space="preserve"> </v>
      </c>
      <c r="BP116" s="17"/>
      <c r="BQ116" s="17"/>
      <c r="BR116" s="17"/>
      <c r="BS116" s="18" t="str">
        <f t="shared" si="415"/>
        <v xml:space="preserve"> </v>
      </c>
      <c r="BT116" s="18" t="str">
        <f t="shared" si="416"/>
        <v xml:space="preserve"> </v>
      </c>
      <c r="BU116" s="17">
        <v>2408570</v>
      </c>
      <c r="BV116" s="17">
        <v>640073.62</v>
      </c>
      <c r="BW116" s="17">
        <v>447320.68</v>
      </c>
      <c r="BX116" s="18">
        <f t="shared" si="417"/>
        <v>0.26574839842728259</v>
      </c>
      <c r="BY116" s="18">
        <f t="shared" si="418"/>
        <v>1.4309054971480415</v>
      </c>
      <c r="BZ116" s="17">
        <v>116380</v>
      </c>
      <c r="CA116" s="17">
        <v>305147.95</v>
      </c>
      <c r="CB116" s="17">
        <v>2829599.3</v>
      </c>
      <c r="CC116" s="18" t="str">
        <f t="shared" si="419"/>
        <v>СВ.200</v>
      </c>
      <c r="CD116" s="18">
        <f t="shared" si="420"/>
        <v>0.10784140001730988</v>
      </c>
      <c r="CE116" s="17"/>
      <c r="CF116" s="17"/>
      <c r="CG116" s="17"/>
      <c r="CH116" s="18" t="str">
        <f t="shared" si="421"/>
        <v xml:space="preserve"> </v>
      </c>
      <c r="CI116" s="18" t="str">
        <f t="shared" si="422"/>
        <v xml:space="preserve"> </v>
      </c>
      <c r="CJ116" s="17">
        <f t="shared" ref="CJ116" si="532">CO116+CT116</f>
        <v>5000000</v>
      </c>
      <c r="CK116" s="17">
        <f t="shared" ref="CK116" si="533">CP116+CU116</f>
        <v>545554.27</v>
      </c>
      <c r="CL116" s="17">
        <v>669810.15</v>
      </c>
      <c r="CM116" s="18">
        <f t="shared" si="423"/>
        <v>0.10911085400000001</v>
      </c>
      <c r="CN116" s="18">
        <f t="shared" si="424"/>
        <v>0.81449089715944134</v>
      </c>
      <c r="CO116" s="17">
        <v>5000000</v>
      </c>
      <c r="CP116" s="17">
        <v>545554.27</v>
      </c>
      <c r="CQ116" s="17">
        <v>669810.15</v>
      </c>
      <c r="CR116" s="18">
        <f t="shared" si="425"/>
        <v>0.10911085400000001</v>
      </c>
      <c r="CS116" s="18">
        <f t="shared" si="426"/>
        <v>0.81449089715944134</v>
      </c>
      <c r="CT116" s="17"/>
      <c r="CU116" s="17"/>
      <c r="CV116" s="17"/>
      <c r="CW116" s="18" t="str">
        <f t="shared" si="427"/>
        <v xml:space="preserve"> </v>
      </c>
      <c r="CX116" s="18" t="str">
        <f t="shared" si="428"/>
        <v xml:space="preserve"> </v>
      </c>
      <c r="CY116" s="17">
        <v>140000</v>
      </c>
      <c r="CZ116" s="17">
        <v>178337.05</v>
      </c>
      <c r="DA116" s="17"/>
      <c r="DB116" s="18">
        <f t="shared" si="429"/>
        <v>1.2738360714285712</v>
      </c>
      <c r="DC116" s="18" t="str">
        <f t="shared" si="430"/>
        <v xml:space="preserve"> </v>
      </c>
      <c r="DD116" s="17"/>
      <c r="DE116" s="17"/>
      <c r="DF116" s="17"/>
      <c r="DG116" s="18" t="str">
        <f t="shared" si="431"/>
        <v xml:space="preserve"> </v>
      </c>
      <c r="DH116" s="18" t="str">
        <f t="shared" si="432"/>
        <v xml:space="preserve"> </v>
      </c>
      <c r="DI116" s="17"/>
      <c r="DJ116" s="17">
        <v>56035.81</v>
      </c>
      <c r="DK116" s="17"/>
      <c r="DL116" s="18"/>
      <c r="DM116" s="18" t="str">
        <f t="shared" si="434"/>
        <v xml:space="preserve"> </v>
      </c>
      <c r="DN116" s="17"/>
      <c r="DO116" s="17"/>
      <c r="DP116" s="18" t="str">
        <f t="shared" si="491"/>
        <v xml:space="preserve"> </v>
      </c>
      <c r="DQ116" s="17"/>
      <c r="DR116" s="17"/>
      <c r="DS116" s="17"/>
      <c r="DT116" s="18" t="str">
        <f t="shared" si="435"/>
        <v xml:space="preserve"> </v>
      </c>
      <c r="DU116" s="18" t="str">
        <f t="shared" si="436"/>
        <v xml:space="preserve"> </v>
      </c>
      <c r="DV116" s="17">
        <v>140095.76</v>
      </c>
      <c r="DW116" s="17"/>
      <c r="DX116" s="17"/>
      <c r="DY116" s="18" t="str">
        <f t="shared" si="437"/>
        <v xml:space="preserve"> </v>
      </c>
      <c r="DZ116" s="18" t="str">
        <f t="shared" si="438"/>
        <v xml:space="preserve"> </v>
      </c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</row>
    <row r="117" spans="1:149" s="10" customFormat="1" ht="16.5" customHeight="1" outlineLevel="1" x14ac:dyDescent="0.25">
      <c r="A117" s="9">
        <f>A116+1</f>
        <v>94</v>
      </c>
      <c r="B117" s="5" t="s">
        <v>55</v>
      </c>
      <c r="C117" s="17">
        <f t="shared" ref="C117:C121" si="534">H117+AV117</f>
        <v>1772153.05</v>
      </c>
      <c r="D117" s="17">
        <f t="shared" ref="D117:D121" si="535">I117+AW117</f>
        <v>353468.08</v>
      </c>
      <c r="E117" s="17">
        <v>304517.09999999998</v>
      </c>
      <c r="F117" s="18">
        <f>IF(D117&lt;=0," ",IF(D117/C117*100&gt;200,"СВ.200",D117/C117))</f>
        <v>0.19945685842427663</v>
      </c>
      <c r="G117" s="18">
        <f t="shared" si="494"/>
        <v>1.1607495276948323</v>
      </c>
      <c r="H117" s="17">
        <f t="shared" ref="H117:H121" si="536">M117+R117+W117+AB117+AG117+AL117+AQ117</f>
        <v>1458000</v>
      </c>
      <c r="I117" s="17">
        <f t="shared" ref="I117:I121" si="537">N117+S117+X117+AC117+AH117+AM117+AR117</f>
        <v>185236.47</v>
      </c>
      <c r="J117" s="17">
        <v>214351.56</v>
      </c>
      <c r="K117" s="18">
        <f t="shared" si="473"/>
        <v>0.12704833333333335</v>
      </c>
      <c r="L117" s="18">
        <f t="shared" si="287"/>
        <v>0.8641713174375778</v>
      </c>
      <c r="M117" s="17">
        <v>814000</v>
      </c>
      <c r="N117" s="17">
        <v>63729.15</v>
      </c>
      <c r="O117" s="17">
        <v>93015.09</v>
      </c>
      <c r="P117" s="18">
        <f t="shared" si="393"/>
        <v>7.8291339066339075E-2</v>
      </c>
      <c r="Q117" s="18">
        <f t="shared" si="394"/>
        <v>0.68514850654877613</v>
      </c>
      <c r="R117" s="17"/>
      <c r="S117" s="17"/>
      <c r="T117" s="17"/>
      <c r="U117" s="18" t="str">
        <f t="shared" si="395"/>
        <v xml:space="preserve"> </v>
      </c>
      <c r="V117" s="18" t="str">
        <f t="shared" si="396"/>
        <v xml:space="preserve"> </v>
      </c>
      <c r="W117" s="17"/>
      <c r="X117" s="17"/>
      <c r="Y117" s="64"/>
      <c r="Z117" s="18" t="str">
        <f t="shared" si="397"/>
        <v xml:space="preserve"> </v>
      </c>
      <c r="AA117" s="18" t="str">
        <f t="shared" si="398"/>
        <v xml:space="preserve"> </v>
      </c>
      <c r="AB117" s="17"/>
      <c r="AC117" s="17"/>
      <c r="AD117" s="17"/>
      <c r="AE117" s="18" t="str">
        <f t="shared" si="399"/>
        <v xml:space="preserve"> </v>
      </c>
      <c r="AF117" s="18" t="str">
        <f t="shared" si="400"/>
        <v xml:space="preserve"> </v>
      </c>
      <c r="AG117" s="17">
        <v>99000</v>
      </c>
      <c r="AH117" s="17">
        <v>3068.06</v>
      </c>
      <c r="AI117" s="17">
        <v>17545.64</v>
      </c>
      <c r="AJ117" s="18">
        <f t="shared" si="401"/>
        <v>3.099050505050505E-2</v>
      </c>
      <c r="AK117" s="18">
        <f t="shared" si="402"/>
        <v>0.17486167503721722</v>
      </c>
      <c r="AL117" s="17">
        <v>545000</v>
      </c>
      <c r="AM117" s="17">
        <v>118439.26</v>
      </c>
      <c r="AN117" s="17">
        <v>103790.83</v>
      </c>
      <c r="AO117" s="18">
        <f t="shared" si="403"/>
        <v>0.21731974311926605</v>
      </c>
      <c r="AP117" s="18">
        <f t="shared" si="404"/>
        <v>1.1411341445096834</v>
      </c>
      <c r="AQ117" s="17"/>
      <c r="AR117" s="17"/>
      <c r="AS117" s="17"/>
      <c r="AT117" s="18" t="str">
        <f t="shared" si="405"/>
        <v xml:space="preserve"> </v>
      </c>
      <c r="AU117" s="18" t="str">
        <f t="shared" si="406"/>
        <v xml:space="preserve"> </v>
      </c>
      <c r="AV117" s="17">
        <f t="shared" ref="AV117:AV121" si="538">BA117+BF117+BK117+BP117+BU117+BZ117+CE117+CJ117+CY117+DD117+DI117+DQ117+DV117</f>
        <v>314153.05</v>
      </c>
      <c r="AW117" s="17">
        <f t="shared" ref="AW117:AW121" si="539">BB117+BG117+BL117+BQ117+BV117+CA117+CF117+CK117+CZ117+DE117+DJ117+DN117+DR117+DW117</f>
        <v>168231.61000000002</v>
      </c>
      <c r="AX117" s="17">
        <v>90165.540000000008</v>
      </c>
      <c r="AY117" s="18">
        <f t="shared" si="407"/>
        <v>0.53550844086982452</v>
      </c>
      <c r="AZ117" s="18">
        <f t="shared" si="408"/>
        <v>1.8658082677705918</v>
      </c>
      <c r="BA117" s="17"/>
      <c r="BB117" s="17"/>
      <c r="BC117" s="17"/>
      <c r="BD117" s="18" t="str">
        <f t="shared" si="409"/>
        <v xml:space="preserve"> </v>
      </c>
      <c r="BE117" s="18" t="str">
        <f t="shared" si="410"/>
        <v xml:space="preserve"> </v>
      </c>
      <c r="BF117" s="17"/>
      <c r="BG117" s="17"/>
      <c r="BH117" s="17"/>
      <c r="BI117" s="18" t="str">
        <f t="shared" si="411"/>
        <v xml:space="preserve"> </v>
      </c>
      <c r="BJ117" s="18" t="str">
        <f t="shared" si="412"/>
        <v xml:space="preserve"> </v>
      </c>
      <c r="BK117" s="17">
        <v>118187.08</v>
      </c>
      <c r="BL117" s="17">
        <v>39809.910000000003</v>
      </c>
      <c r="BM117" s="17">
        <v>14136</v>
      </c>
      <c r="BN117" s="18">
        <f t="shared" si="413"/>
        <v>0.33683808754730216</v>
      </c>
      <c r="BO117" s="18" t="str">
        <f t="shared" si="414"/>
        <v>св.200</v>
      </c>
      <c r="BP117" s="17"/>
      <c r="BQ117" s="17"/>
      <c r="BR117" s="17"/>
      <c r="BS117" s="18" t="str">
        <f t="shared" si="415"/>
        <v xml:space="preserve"> </v>
      </c>
      <c r="BT117" s="18" t="str">
        <f t="shared" si="416"/>
        <v xml:space="preserve"> </v>
      </c>
      <c r="BU117" s="17">
        <v>46014.46</v>
      </c>
      <c r="BV117" s="17">
        <v>63250.080000000002</v>
      </c>
      <c r="BW117" s="17">
        <v>29625.99</v>
      </c>
      <c r="BX117" s="18">
        <f t="shared" si="417"/>
        <v>1.3745696461503623</v>
      </c>
      <c r="BY117" s="18" t="str">
        <f t="shared" si="418"/>
        <v>св.200</v>
      </c>
      <c r="BZ117" s="17">
        <v>122851.51</v>
      </c>
      <c r="CA117" s="17">
        <v>38071.620000000003</v>
      </c>
      <c r="CB117" s="17">
        <v>34603.550000000003</v>
      </c>
      <c r="CC117" s="18">
        <f t="shared" si="419"/>
        <v>0.30989948760092573</v>
      </c>
      <c r="CD117" s="18">
        <f t="shared" si="420"/>
        <v>1.1002229540032742</v>
      </c>
      <c r="CE117" s="17"/>
      <c r="CF117" s="17"/>
      <c r="CG117" s="17"/>
      <c r="CH117" s="18" t="str">
        <f t="shared" si="421"/>
        <v xml:space="preserve"> </v>
      </c>
      <c r="CI117" s="18" t="str">
        <f t="shared" si="422"/>
        <v xml:space="preserve"> </v>
      </c>
      <c r="CJ117" s="17">
        <f t="shared" ref="CJ117:CJ121" si="540">CO117+CT117</f>
        <v>0</v>
      </c>
      <c r="CK117" s="17">
        <f t="shared" ref="CK117:CK121" si="541">CP117+CU117</f>
        <v>0</v>
      </c>
      <c r="CL117" s="17"/>
      <c r="CM117" s="18" t="str">
        <f t="shared" si="423"/>
        <v xml:space="preserve"> </v>
      </c>
      <c r="CN117" s="18" t="str">
        <f t="shared" si="424"/>
        <v xml:space="preserve"> </v>
      </c>
      <c r="CO117" s="17"/>
      <c r="CP117" s="17"/>
      <c r="CQ117" s="17"/>
      <c r="CR117" s="18" t="str">
        <f t="shared" si="425"/>
        <v xml:space="preserve"> </v>
      </c>
      <c r="CS117" s="18" t="str">
        <f t="shared" si="426"/>
        <v xml:space="preserve"> </v>
      </c>
      <c r="CT117" s="17"/>
      <c r="CU117" s="17"/>
      <c r="CV117" s="17"/>
      <c r="CW117" s="18" t="str">
        <f t="shared" si="427"/>
        <v xml:space="preserve"> </v>
      </c>
      <c r="CX117" s="18" t="str">
        <f t="shared" si="428"/>
        <v xml:space="preserve"> </v>
      </c>
      <c r="CY117" s="17"/>
      <c r="CZ117" s="17"/>
      <c r="DA117" s="17"/>
      <c r="DB117" s="18" t="str">
        <f t="shared" si="429"/>
        <v xml:space="preserve"> </v>
      </c>
      <c r="DC117" s="18" t="str">
        <f t="shared" si="430"/>
        <v xml:space="preserve"> </v>
      </c>
      <c r="DD117" s="17"/>
      <c r="DE117" s="17"/>
      <c r="DF117" s="17"/>
      <c r="DG117" s="18" t="str">
        <f t="shared" si="431"/>
        <v xml:space="preserve"> </v>
      </c>
      <c r="DH117" s="18" t="str">
        <f t="shared" si="432"/>
        <v xml:space="preserve"> </v>
      </c>
      <c r="DI117" s="17"/>
      <c r="DJ117" s="17"/>
      <c r="DK117" s="17"/>
      <c r="DL117" s="18" t="str">
        <f t="shared" si="433"/>
        <v xml:space="preserve"> </v>
      </c>
      <c r="DM117" s="18" t="str">
        <f t="shared" si="434"/>
        <v xml:space="preserve"> </v>
      </c>
      <c r="DN117" s="17"/>
      <c r="DO117" s="17"/>
      <c r="DP117" s="18" t="str">
        <f t="shared" si="491"/>
        <v xml:space="preserve"> </v>
      </c>
      <c r="DQ117" s="17"/>
      <c r="DR117" s="17"/>
      <c r="DS117" s="17"/>
      <c r="DT117" s="18" t="str">
        <f t="shared" si="435"/>
        <v xml:space="preserve"> </v>
      </c>
      <c r="DU117" s="18" t="str">
        <f t="shared" si="436"/>
        <v xml:space="preserve"> </v>
      </c>
      <c r="DV117" s="17">
        <v>27100</v>
      </c>
      <c r="DW117" s="17">
        <v>27100</v>
      </c>
      <c r="DX117" s="17">
        <v>11800</v>
      </c>
      <c r="DY117" s="18">
        <f t="shared" si="437"/>
        <v>1</v>
      </c>
      <c r="DZ117" s="18" t="str">
        <f t="shared" si="438"/>
        <v>св.200</v>
      </c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</row>
    <row r="118" spans="1:149" s="10" customFormat="1" ht="16.5" customHeight="1" outlineLevel="1" x14ac:dyDescent="0.25">
      <c r="A118" s="9">
        <f t="shared" ref="A118:A121" si="542">A117+1</f>
        <v>95</v>
      </c>
      <c r="B118" s="5" t="s">
        <v>21</v>
      </c>
      <c r="C118" s="17">
        <f t="shared" si="534"/>
        <v>2586560</v>
      </c>
      <c r="D118" s="17">
        <f t="shared" si="535"/>
        <v>853399.23</v>
      </c>
      <c r="E118" s="17">
        <v>268469.15000000002</v>
      </c>
      <c r="F118" s="18">
        <f>IF(D118&lt;=0," ",IF(D118/C118*100&gt;200,"СВ.200",D118/C118))</f>
        <v>0.32993598833972532</v>
      </c>
      <c r="G118" s="18" t="str">
        <f t="shared" si="494"/>
        <v>св.200</v>
      </c>
      <c r="H118" s="17">
        <f t="shared" si="536"/>
        <v>2474000</v>
      </c>
      <c r="I118" s="17">
        <f t="shared" si="537"/>
        <v>755630.97</v>
      </c>
      <c r="J118" s="17">
        <v>213776.15</v>
      </c>
      <c r="K118" s="18">
        <f t="shared" si="473"/>
        <v>0.30542884801940179</v>
      </c>
      <c r="L118" s="18" t="str">
        <f t="shared" si="287"/>
        <v>св.200</v>
      </c>
      <c r="M118" s="17">
        <v>435300</v>
      </c>
      <c r="N118" s="17">
        <v>74871.7</v>
      </c>
      <c r="O118" s="17">
        <v>71414.149999999994</v>
      </c>
      <c r="P118" s="18">
        <f t="shared" si="393"/>
        <v>0.17200022972662532</v>
      </c>
      <c r="Q118" s="18">
        <f t="shared" si="394"/>
        <v>1.0484154750844197</v>
      </c>
      <c r="R118" s="17"/>
      <c r="S118" s="17"/>
      <c r="T118" s="17"/>
      <c r="U118" s="18" t="str">
        <f t="shared" si="395"/>
        <v xml:space="preserve"> </v>
      </c>
      <c r="V118" s="18" t="str">
        <f t="shared" si="396"/>
        <v xml:space="preserve"> </v>
      </c>
      <c r="W118" s="17"/>
      <c r="X118" s="17"/>
      <c r="Y118" s="64"/>
      <c r="Z118" s="18" t="str">
        <f t="shared" si="397"/>
        <v xml:space="preserve"> </v>
      </c>
      <c r="AA118" s="18" t="str">
        <f t="shared" si="398"/>
        <v xml:space="preserve"> </v>
      </c>
      <c r="AB118" s="17">
        <v>533700</v>
      </c>
      <c r="AC118" s="17">
        <v>243523.20000000001</v>
      </c>
      <c r="AD118" s="17">
        <v>-135000</v>
      </c>
      <c r="AE118" s="18">
        <f t="shared" si="399"/>
        <v>0.45629229904440699</v>
      </c>
      <c r="AF118" s="18">
        <f t="shared" si="400"/>
        <v>-1.8038755555555557</v>
      </c>
      <c r="AG118" s="17">
        <v>518000</v>
      </c>
      <c r="AH118" s="17">
        <v>261488.35</v>
      </c>
      <c r="AI118" s="17">
        <v>42515.03</v>
      </c>
      <c r="AJ118" s="18">
        <f t="shared" si="401"/>
        <v>0.50480376447876452</v>
      </c>
      <c r="AK118" s="18" t="str">
        <f t="shared" si="402"/>
        <v>св.200</v>
      </c>
      <c r="AL118" s="17">
        <v>987000</v>
      </c>
      <c r="AM118" s="17">
        <v>175747.72</v>
      </c>
      <c r="AN118" s="17">
        <v>234846.97</v>
      </c>
      <c r="AO118" s="18">
        <f t="shared" si="403"/>
        <v>0.17806253292806484</v>
      </c>
      <c r="AP118" s="18">
        <f t="shared" si="404"/>
        <v>0.74834995742120924</v>
      </c>
      <c r="AQ118" s="17"/>
      <c r="AR118" s="17"/>
      <c r="AS118" s="17"/>
      <c r="AT118" s="18" t="str">
        <f t="shared" si="405"/>
        <v xml:space="preserve"> </v>
      </c>
      <c r="AU118" s="18" t="str">
        <f t="shared" si="406"/>
        <v xml:space="preserve"> </v>
      </c>
      <c r="AV118" s="17">
        <f t="shared" si="538"/>
        <v>112560</v>
      </c>
      <c r="AW118" s="17">
        <f t="shared" si="539"/>
        <v>97768.26</v>
      </c>
      <c r="AX118" s="17">
        <v>54693</v>
      </c>
      <c r="AY118" s="18">
        <f t="shared" si="407"/>
        <v>0.86858795309168435</v>
      </c>
      <c r="AZ118" s="18">
        <f t="shared" si="408"/>
        <v>1.7875826888267237</v>
      </c>
      <c r="BA118" s="17"/>
      <c r="BB118" s="17"/>
      <c r="BC118" s="17"/>
      <c r="BD118" s="18" t="str">
        <f t="shared" si="409"/>
        <v xml:space="preserve"> </v>
      </c>
      <c r="BE118" s="18" t="str">
        <f t="shared" si="410"/>
        <v xml:space="preserve"> </v>
      </c>
      <c r="BF118" s="17"/>
      <c r="BG118" s="17"/>
      <c r="BH118" s="17"/>
      <c r="BI118" s="18" t="str">
        <f t="shared" si="411"/>
        <v xml:space="preserve"> </v>
      </c>
      <c r="BJ118" s="18" t="str">
        <f t="shared" si="412"/>
        <v xml:space="preserve"> </v>
      </c>
      <c r="BK118" s="17"/>
      <c r="BL118" s="17"/>
      <c r="BM118" s="17"/>
      <c r="BN118" s="18" t="str">
        <f t="shared" si="413"/>
        <v xml:space="preserve"> </v>
      </c>
      <c r="BO118" s="18" t="str">
        <f t="shared" si="414"/>
        <v xml:space="preserve"> </v>
      </c>
      <c r="BP118" s="17"/>
      <c r="BQ118" s="17"/>
      <c r="BR118" s="17"/>
      <c r="BS118" s="18" t="str">
        <f t="shared" si="415"/>
        <v xml:space="preserve"> </v>
      </c>
      <c r="BT118" s="18" t="str">
        <f t="shared" si="416"/>
        <v xml:space="preserve"> </v>
      </c>
      <c r="BU118" s="17">
        <v>69960</v>
      </c>
      <c r="BV118" s="17">
        <v>57796.68</v>
      </c>
      <c r="BW118" s="17">
        <v>25793</v>
      </c>
      <c r="BX118" s="18">
        <f t="shared" si="417"/>
        <v>0.8261389365351629</v>
      </c>
      <c r="BY118" s="18" t="str">
        <f t="shared" si="418"/>
        <v>св.200</v>
      </c>
      <c r="BZ118" s="17">
        <v>17600</v>
      </c>
      <c r="CA118" s="17">
        <v>14971.58</v>
      </c>
      <c r="CB118" s="17">
        <v>3900</v>
      </c>
      <c r="CC118" s="18">
        <f t="shared" si="419"/>
        <v>0.85065795454545456</v>
      </c>
      <c r="CD118" s="18" t="str">
        <f t="shared" si="420"/>
        <v>св.200</v>
      </c>
      <c r="CE118" s="17"/>
      <c r="CF118" s="17"/>
      <c r="CG118" s="17"/>
      <c r="CH118" s="18" t="str">
        <f t="shared" si="421"/>
        <v xml:space="preserve"> </v>
      </c>
      <c r="CI118" s="18" t="str">
        <f t="shared" si="422"/>
        <v xml:space="preserve"> </v>
      </c>
      <c r="CJ118" s="17">
        <f t="shared" si="540"/>
        <v>0</v>
      </c>
      <c r="CK118" s="17">
        <f t="shared" si="541"/>
        <v>0</v>
      </c>
      <c r="CL118" s="17"/>
      <c r="CM118" s="18" t="str">
        <f t="shared" si="423"/>
        <v xml:space="preserve"> </v>
      </c>
      <c r="CN118" s="18" t="str">
        <f t="shared" si="424"/>
        <v xml:space="preserve"> </v>
      </c>
      <c r="CO118" s="17"/>
      <c r="CP118" s="17"/>
      <c r="CQ118" s="17"/>
      <c r="CR118" s="18" t="str">
        <f t="shared" si="425"/>
        <v xml:space="preserve"> </v>
      </c>
      <c r="CS118" s="18" t="str">
        <f t="shared" si="426"/>
        <v xml:space="preserve"> </v>
      </c>
      <c r="CT118" s="17"/>
      <c r="CU118" s="17"/>
      <c r="CV118" s="17"/>
      <c r="CW118" s="18" t="str">
        <f t="shared" si="427"/>
        <v xml:space="preserve"> </v>
      </c>
      <c r="CX118" s="18" t="str">
        <f t="shared" si="428"/>
        <v xml:space="preserve"> </v>
      </c>
      <c r="CY118" s="17"/>
      <c r="CZ118" s="17"/>
      <c r="DA118" s="17"/>
      <c r="DB118" s="18" t="str">
        <f t="shared" si="429"/>
        <v xml:space="preserve"> </v>
      </c>
      <c r="DC118" s="18" t="str">
        <f t="shared" si="430"/>
        <v xml:space="preserve"> </v>
      </c>
      <c r="DD118" s="17"/>
      <c r="DE118" s="17"/>
      <c r="DF118" s="17"/>
      <c r="DG118" s="18" t="str">
        <f t="shared" si="431"/>
        <v xml:space="preserve"> </v>
      </c>
      <c r="DH118" s="18" t="str">
        <f t="shared" si="432"/>
        <v xml:space="preserve"> </v>
      </c>
      <c r="DI118" s="17"/>
      <c r="DJ118" s="17"/>
      <c r="DK118" s="17"/>
      <c r="DL118" s="18" t="str">
        <f t="shared" si="433"/>
        <v xml:space="preserve"> </v>
      </c>
      <c r="DM118" s="18" t="str">
        <f t="shared" si="434"/>
        <v xml:space="preserve"> </v>
      </c>
      <c r="DN118" s="17"/>
      <c r="DO118" s="17"/>
      <c r="DP118" s="18" t="str">
        <f t="shared" si="491"/>
        <v xml:space="preserve"> </v>
      </c>
      <c r="DQ118" s="17"/>
      <c r="DR118" s="17"/>
      <c r="DS118" s="17"/>
      <c r="DT118" s="18" t="str">
        <f t="shared" si="435"/>
        <v xml:space="preserve"> </v>
      </c>
      <c r="DU118" s="18" t="str">
        <f t="shared" si="436"/>
        <v xml:space="preserve"> </v>
      </c>
      <c r="DV118" s="17">
        <v>25000</v>
      </c>
      <c r="DW118" s="17">
        <v>25000</v>
      </c>
      <c r="DX118" s="17">
        <v>25000</v>
      </c>
      <c r="DY118" s="18">
        <f t="shared" si="437"/>
        <v>1</v>
      </c>
      <c r="DZ118" s="18">
        <f t="shared" si="438"/>
        <v>1</v>
      </c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</row>
    <row r="119" spans="1:149" s="10" customFormat="1" ht="16.149999999999999" customHeight="1" outlineLevel="1" x14ac:dyDescent="0.25">
      <c r="A119" s="9">
        <f t="shared" si="542"/>
        <v>96</v>
      </c>
      <c r="B119" s="5" t="s">
        <v>25</v>
      </c>
      <c r="C119" s="17">
        <f t="shared" si="534"/>
        <v>5880092</v>
      </c>
      <c r="D119" s="17">
        <f t="shared" si="535"/>
        <v>2258645.0699999998</v>
      </c>
      <c r="E119" s="17">
        <v>347975.52</v>
      </c>
      <c r="F119" s="18">
        <f>IF(D119&lt;=0," ",IF(D119/C119*100&gt;200,"СВ.200",D119/C119))</f>
        <v>0.38411730122589915</v>
      </c>
      <c r="G119" s="18" t="str">
        <f t="shared" si="494"/>
        <v>св.200</v>
      </c>
      <c r="H119" s="17">
        <f t="shared" si="536"/>
        <v>5849720</v>
      </c>
      <c r="I119" s="17">
        <f t="shared" si="537"/>
        <v>2254717.75</v>
      </c>
      <c r="J119" s="17">
        <v>347836.43</v>
      </c>
      <c r="K119" s="18">
        <f t="shared" si="473"/>
        <v>0.3854402860307844</v>
      </c>
      <c r="L119" s="18" t="str">
        <f t="shared" si="287"/>
        <v>св.200</v>
      </c>
      <c r="M119" s="17">
        <v>4948720</v>
      </c>
      <c r="N119" s="17">
        <v>2121585.4500000002</v>
      </c>
      <c r="O119" s="17">
        <v>183407.8</v>
      </c>
      <c r="P119" s="18">
        <f t="shared" si="393"/>
        <v>0.42871398058487853</v>
      </c>
      <c r="Q119" s="18" t="str">
        <f t="shared" si="394"/>
        <v>св.200</v>
      </c>
      <c r="R119" s="17"/>
      <c r="S119" s="17"/>
      <c r="T119" s="17"/>
      <c r="U119" s="18" t="str">
        <f t="shared" si="395"/>
        <v xml:space="preserve"> </v>
      </c>
      <c r="V119" s="18" t="str">
        <f t="shared" si="396"/>
        <v xml:space="preserve"> </v>
      </c>
      <c r="W119" s="17"/>
      <c r="X119" s="17"/>
      <c r="Y119" s="64"/>
      <c r="Z119" s="18" t="str">
        <f t="shared" si="397"/>
        <v xml:space="preserve"> </v>
      </c>
      <c r="AA119" s="18" t="str">
        <f t="shared" si="398"/>
        <v xml:space="preserve"> </v>
      </c>
      <c r="AB119" s="17"/>
      <c r="AC119" s="17"/>
      <c r="AD119" s="17"/>
      <c r="AE119" s="18" t="str">
        <f t="shared" si="399"/>
        <v xml:space="preserve"> </v>
      </c>
      <c r="AF119" s="18" t="str">
        <f t="shared" si="400"/>
        <v xml:space="preserve"> </v>
      </c>
      <c r="AG119" s="17">
        <v>327000</v>
      </c>
      <c r="AH119" s="17">
        <v>56267.88</v>
      </c>
      <c r="AI119" s="17">
        <v>3236.71</v>
      </c>
      <c r="AJ119" s="18">
        <f t="shared" si="401"/>
        <v>0.17207302752293577</v>
      </c>
      <c r="AK119" s="18" t="str">
        <f t="shared" si="402"/>
        <v>св.200</v>
      </c>
      <c r="AL119" s="17">
        <v>574000</v>
      </c>
      <c r="AM119" s="17">
        <v>76864.42</v>
      </c>
      <c r="AN119" s="17">
        <v>161191.92000000001</v>
      </c>
      <c r="AO119" s="18">
        <f t="shared" si="403"/>
        <v>0.13391013937282228</v>
      </c>
      <c r="AP119" s="18">
        <f t="shared" si="404"/>
        <v>0.47685032847800307</v>
      </c>
      <c r="AQ119" s="17"/>
      <c r="AR119" s="17"/>
      <c r="AS119" s="17"/>
      <c r="AT119" s="18" t="str">
        <f t="shared" si="405"/>
        <v xml:space="preserve"> </v>
      </c>
      <c r="AU119" s="18" t="str">
        <f t="shared" si="406"/>
        <v xml:space="preserve"> </v>
      </c>
      <c r="AV119" s="17">
        <f t="shared" si="538"/>
        <v>30372</v>
      </c>
      <c r="AW119" s="17">
        <f t="shared" si="539"/>
        <v>3927.32</v>
      </c>
      <c r="AX119" s="17">
        <v>139.09</v>
      </c>
      <c r="AY119" s="18">
        <f t="shared" si="407"/>
        <v>0.1293072566837877</v>
      </c>
      <c r="AZ119" s="18" t="str">
        <f t="shared" si="408"/>
        <v>св.200</v>
      </c>
      <c r="BA119" s="17"/>
      <c r="BB119" s="17"/>
      <c r="BC119" s="17"/>
      <c r="BD119" s="18" t="str">
        <f t="shared" si="409"/>
        <v xml:space="preserve"> </v>
      </c>
      <c r="BE119" s="18" t="str">
        <f t="shared" si="410"/>
        <v xml:space="preserve"> </v>
      </c>
      <c r="BF119" s="17"/>
      <c r="BG119" s="17"/>
      <c r="BH119" s="17"/>
      <c r="BI119" s="18" t="str">
        <f t="shared" si="411"/>
        <v xml:space="preserve"> </v>
      </c>
      <c r="BJ119" s="18" t="str">
        <f t="shared" si="412"/>
        <v xml:space="preserve"> </v>
      </c>
      <c r="BK119" s="17"/>
      <c r="BL119" s="17"/>
      <c r="BM119" s="17"/>
      <c r="BN119" s="18" t="str">
        <f t="shared" si="413"/>
        <v xml:space="preserve"> </v>
      </c>
      <c r="BO119" s="18" t="str">
        <f t="shared" si="414"/>
        <v xml:space="preserve"> </v>
      </c>
      <c r="BP119" s="17"/>
      <c r="BQ119" s="17"/>
      <c r="BR119" s="17"/>
      <c r="BS119" s="18" t="str">
        <f t="shared" si="415"/>
        <v xml:space="preserve"> </v>
      </c>
      <c r="BT119" s="18" t="str">
        <f t="shared" si="416"/>
        <v xml:space="preserve"> </v>
      </c>
      <c r="BU119" s="17">
        <v>30372</v>
      </c>
      <c r="BV119" s="17">
        <v>3927.32</v>
      </c>
      <c r="BW119" s="17"/>
      <c r="BX119" s="18">
        <f t="shared" si="417"/>
        <v>0.1293072566837877</v>
      </c>
      <c r="BY119" s="18" t="str">
        <f t="shared" si="418"/>
        <v xml:space="preserve"> </v>
      </c>
      <c r="BZ119" s="17"/>
      <c r="CA119" s="17"/>
      <c r="CB119" s="17">
        <v>139.09</v>
      </c>
      <c r="CC119" s="18" t="str">
        <f t="shared" si="419"/>
        <v xml:space="preserve"> </v>
      </c>
      <c r="CD119" s="18">
        <f t="shared" si="420"/>
        <v>0</v>
      </c>
      <c r="CE119" s="17"/>
      <c r="CF119" s="17"/>
      <c r="CG119" s="17"/>
      <c r="CH119" s="18" t="str">
        <f t="shared" si="421"/>
        <v xml:space="preserve"> </v>
      </c>
      <c r="CI119" s="18" t="str">
        <f t="shared" si="422"/>
        <v xml:space="preserve"> </v>
      </c>
      <c r="CJ119" s="17">
        <f t="shared" si="540"/>
        <v>0</v>
      </c>
      <c r="CK119" s="17">
        <f t="shared" si="541"/>
        <v>0</v>
      </c>
      <c r="CL119" s="17"/>
      <c r="CM119" s="18" t="str">
        <f t="shared" si="423"/>
        <v xml:space="preserve"> </v>
      </c>
      <c r="CN119" s="18" t="str">
        <f t="shared" si="424"/>
        <v xml:space="preserve"> </v>
      </c>
      <c r="CO119" s="17"/>
      <c r="CP119" s="17"/>
      <c r="CQ119" s="17"/>
      <c r="CR119" s="18" t="str">
        <f t="shared" si="425"/>
        <v xml:space="preserve"> </v>
      </c>
      <c r="CS119" s="18" t="str">
        <f t="shared" si="426"/>
        <v xml:space="preserve"> </v>
      </c>
      <c r="CT119" s="17"/>
      <c r="CU119" s="17"/>
      <c r="CV119" s="17"/>
      <c r="CW119" s="18" t="str">
        <f t="shared" si="427"/>
        <v xml:space="preserve"> </v>
      </c>
      <c r="CX119" s="18" t="str">
        <f t="shared" si="428"/>
        <v xml:space="preserve"> </v>
      </c>
      <c r="CY119" s="17"/>
      <c r="CZ119" s="17"/>
      <c r="DA119" s="17"/>
      <c r="DB119" s="18" t="str">
        <f t="shared" si="429"/>
        <v xml:space="preserve"> </v>
      </c>
      <c r="DC119" s="18" t="str">
        <f t="shared" si="430"/>
        <v xml:space="preserve"> </v>
      </c>
      <c r="DD119" s="17"/>
      <c r="DE119" s="17"/>
      <c r="DF119" s="17"/>
      <c r="DG119" s="18" t="str">
        <f t="shared" si="431"/>
        <v xml:space="preserve"> </v>
      </c>
      <c r="DH119" s="18" t="str">
        <f t="shared" si="432"/>
        <v xml:space="preserve"> </v>
      </c>
      <c r="DI119" s="17"/>
      <c r="DJ119" s="17"/>
      <c r="DK119" s="17"/>
      <c r="DL119" s="18" t="str">
        <f t="shared" si="433"/>
        <v xml:space="preserve"> </v>
      </c>
      <c r="DM119" s="18" t="str">
        <f t="shared" si="434"/>
        <v xml:space="preserve"> </v>
      </c>
      <c r="DN119" s="17"/>
      <c r="DO119" s="17"/>
      <c r="DP119" s="18" t="str">
        <f t="shared" si="491"/>
        <v xml:space="preserve"> </v>
      </c>
      <c r="DQ119" s="17"/>
      <c r="DR119" s="17"/>
      <c r="DS119" s="17"/>
      <c r="DT119" s="18" t="str">
        <f t="shared" si="435"/>
        <v xml:space="preserve"> </v>
      </c>
      <c r="DU119" s="18" t="str">
        <f t="shared" si="436"/>
        <v xml:space="preserve"> </v>
      </c>
      <c r="DV119" s="17"/>
      <c r="DW119" s="17"/>
      <c r="DX119" s="17"/>
      <c r="DY119" s="18" t="str">
        <f t="shared" si="437"/>
        <v xml:space="preserve"> </v>
      </c>
      <c r="DZ119" s="18" t="str">
        <f t="shared" si="438"/>
        <v xml:space="preserve"> </v>
      </c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</row>
    <row r="120" spans="1:149" s="10" customFormat="1" ht="16.5" customHeight="1" outlineLevel="1" x14ac:dyDescent="0.25">
      <c r="A120" s="9">
        <f t="shared" si="542"/>
        <v>97</v>
      </c>
      <c r="B120" s="5" t="s">
        <v>63</v>
      </c>
      <c r="C120" s="17">
        <f t="shared" si="534"/>
        <v>3727438.26</v>
      </c>
      <c r="D120" s="17">
        <f t="shared" si="535"/>
        <v>940988.83999999985</v>
      </c>
      <c r="E120" s="17">
        <v>1004850.59</v>
      </c>
      <c r="F120" s="18">
        <f>IF(D120&lt;=0," ",IF(D120/C120*100&gt;200,"СВ.200",D120/C120))</f>
        <v>0.25244920891057226</v>
      </c>
      <c r="G120" s="18">
        <f t="shared" si="494"/>
        <v>0.93644652186550426</v>
      </c>
      <c r="H120" s="17">
        <f t="shared" si="536"/>
        <v>2393500</v>
      </c>
      <c r="I120" s="17">
        <f t="shared" si="537"/>
        <v>567588.54999999993</v>
      </c>
      <c r="J120" s="17">
        <v>569744.48</v>
      </c>
      <c r="K120" s="18">
        <f t="shared" si="473"/>
        <v>0.23713747649885103</v>
      </c>
      <c r="L120" s="18">
        <f t="shared" si="287"/>
        <v>0.99621597035920373</v>
      </c>
      <c r="M120" s="17">
        <v>1347500</v>
      </c>
      <c r="N120" s="17">
        <v>219920.62</v>
      </c>
      <c r="O120" s="17">
        <v>228542.44</v>
      </c>
      <c r="P120" s="18">
        <f t="shared" si="393"/>
        <v>0.16320639703153988</v>
      </c>
      <c r="Q120" s="18">
        <f t="shared" si="394"/>
        <v>0.96227475299554865</v>
      </c>
      <c r="R120" s="17"/>
      <c r="S120" s="17"/>
      <c r="T120" s="17"/>
      <c r="U120" s="18" t="str">
        <f t="shared" si="395"/>
        <v xml:space="preserve"> </v>
      </c>
      <c r="V120" s="18" t="str">
        <f t="shared" si="396"/>
        <v xml:space="preserve"> </v>
      </c>
      <c r="W120" s="17"/>
      <c r="X120" s="17"/>
      <c r="Y120" s="64"/>
      <c r="Z120" s="18" t="str">
        <f t="shared" si="397"/>
        <v xml:space="preserve"> </v>
      </c>
      <c r="AA120" s="18" t="str">
        <f t="shared" si="398"/>
        <v xml:space="preserve"> </v>
      </c>
      <c r="AB120" s="17"/>
      <c r="AC120" s="17"/>
      <c r="AD120" s="17"/>
      <c r="AE120" s="18" t="str">
        <f t="shared" si="399"/>
        <v xml:space="preserve"> </v>
      </c>
      <c r="AF120" s="18" t="str">
        <f t="shared" si="400"/>
        <v xml:space="preserve"> </v>
      </c>
      <c r="AG120" s="17">
        <v>241000</v>
      </c>
      <c r="AH120" s="17">
        <v>14344.83</v>
      </c>
      <c r="AI120" s="17">
        <v>8757.51</v>
      </c>
      <c r="AJ120" s="18">
        <f t="shared" si="401"/>
        <v>5.9522116182572617E-2</v>
      </c>
      <c r="AK120" s="18">
        <f t="shared" si="402"/>
        <v>1.6380032680522203</v>
      </c>
      <c r="AL120" s="17">
        <v>805000</v>
      </c>
      <c r="AM120" s="17">
        <v>333323.09999999998</v>
      </c>
      <c r="AN120" s="17">
        <v>332444.53000000003</v>
      </c>
      <c r="AO120" s="18">
        <f t="shared" si="403"/>
        <v>0.41406596273291923</v>
      </c>
      <c r="AP120" s="18">
        <f t="shared" si="404"/>
        <v>1.0026427566728198</v>
      </c>
      <c r="AQ120" s="17"/>
      <c r="AR120" s="17"/>
      <c r="AS120" s="17"/>
      <c r="AT120" s="18" t="str">
        <f t="shared" si="405"/>
        <v xml:space="preserve"> </v>
      </c>
      <c r="AU120" s="18" t="str">
        <f t="shared" si="406"/>
        <v xml:space="preserve"> </v>
      </c>
      <c r="AV120" s="17">
        <f t="shared" si="538"/>
        <v>1333938.26</v>
      </c>
      <c r="AW120" s="17">
        <f t="shared" si="539"/>
        <v>373400.29</v>
      </c>
      <c r="AX120" s="17">
        <v>435106.11</v>
      </c>
      <c r="AY120" s="18">
        <f t="shared" si="407"/>
        <v>0.27992321773572937</v>
      </c>
      <c r="AZ120" s="18">
        <f t="shared" si="408"/>
        <v>0.8581821340086444</v>
      </c>
      <c r="BA120" s="17"/>
      <c r="BB120" s="17"/>
      <c r="BC120" s="17"/>
      <c r="BD120" s="18" t="str">
        <f t="shared" si="409"/>
        <v xml:space="preserve"> </v>
      </c>
      <c r="BE120" s="18" t="str">
        <f t="shared" si="410"/>
        <v xml:space="preserve"> </v>
      </c>
      <c r="BF120" s="17"/>
      <c r="BG120" s="17"/>
      <c r="BH120" s="17"/>
      <c r="BI120" s="18" t="str">
        <f t="shared" si="411"/>
        <v xml:space="preserve"> </v>
      </c>
      <c r="BJ120" s="18" t="str">
        <f t="shared" si="412"/>
        <v xml:space="preserve"> </v>
      </c>
      <c r="BK120" s="17">
        <v>484093.71</v>
      </c>
      <c r="BL120" s="17">
        <v>45827.48</v>
      </c>
      <c r="BM120" s="17">
        <v>54200.480000000003</v>
      </c>
      <c r="BN120" s="18">
        <f t="shared" si="413"/>
        <v>9.4666547103039206E-2</v>
      </c>
      <c r="BO120" s="18">
        <f t="shared" si="414"/>
        <v>0.8455179732725614</v>
      </c>
      <c r="BP120" s="17"/>
      <c r="BQ120" s="17"/>
      <c r="BR120" s="17"/>
      <c r="BS120" s="18" t="str">
        <f t="shared" si="415"/>
        <v xml:space="preserve"> </v>
      </c>
      <c r="BT120" s="18" t="str">
        <f t="shared" si="416"/>
        <v xml:space="preserve"> </v>
      </c>
      <c r="BU120" s="17">
        <v>98365.24</v>
      </c>
      <c r="BV120" s="17">
        <v>12177.77</v>
      </c>
      <c r="BW120" s="17">
        <v>46101.78</v>
      </c>
      <c r="BX120" s="18">
        <f t="shared" si="417"/>
        <v>0.12380155835537025</v>
      </c>
      <c r="BY120" s="18">
        <f t="shared" si="418"/>
        <v>0.26414967057671096</v>
      </c>
      <c r="BZ120" s="17">
        <v>739298.39</v>
      </c>
      <c r="CA120" s="17">
        <v>315395.03999999998</v>
      </c>
      <c r="CB120" s="17">
        <v>334803.84999999998</v>
      </c>
      <c r="CC120" s="18">
        <f t="shared" si="419"/>
        <v>0.42661399546670187</v>
      </c>
      <c r="CD120" s="18">
        <f t="shared" si="420"/>
        <v>0.94202931059484529</v>
      </c>
      <c r="CE120" s="17"/>
      <c r="CF120" s="17"/>
      <c r="CG120" s="17"/>
      <c r="CH120" s="18" t="str">
        <f t="shared" si="421"/>
        <v xml:space="preserve"> </v>
      </c>
      <c r="CI120" s="18" t="str">
        <f t="shared" si="422"/>
        <v xml:space="preserve"> </v>
      </c>
      <c r="CJ120" s="17">
        <f t="shared" si="540"/>
        <v>0</v>
      </c>
      <c r="CK120" s="17">
        <f t="shared" si="541"/>
        <v>0</v>
      </c>
      <c r="CL120" s="17"/>
      <c r="CM120" s="18" t="str">
        <f t="shared" si="423"/>
        <v xml:space="preserve"> </v>
      </c>
      <c r="CN120" s="18" t="str">
        <f t="shared" si="424"/>
        <v xml:space="preserve"> </v>
      </c>
      <c r="CO120" s="17"/>
      <c r="CP120" s="17"/>
      <c r="CQ120" s="17"/>
      <c r="CR120" s="18" t="str">
        <f t="shared" si="425"/>
        <v xml:space="preserve"> </v>
      </c>
      <c r="CS120" s="18" t="str">
        <f t="shared" si="426"/>
        <v xml:space="preserve"> </v>
      </c>
      <c r="CT120" s="17"/>
      <c r="CU120" s="17"/>
      <c r="CV120" s="17"/>
      <c r="CW120" s="18" t="str">
        <f t="shared" si="427"/>
        <v xml:space="preserve"> </v>
      </c>
      <c r="CX120" s="18" t="str">
        <f t="shared" si="428"/>
        <v xml:space="preserve"> </v>
      </c>
      <c r="CY120" s="17"/>
      <c r="CZ120" s="17"/>
      <c r="DA120" s="17"/>
      <c r="DB120" s="18" t="str">
        <f t="shared" si="429"/>
        <v xml:space="preserve"> </v>
      </c>
      <c r="DC120" s="18" t="str">
        <f t="shared" si="430"/>
        <v xml:space="preserve"> </v>
      </c>
      <c r="DD120" s="17"/>
      <c r="DE120" s="17"/>
      <c r="DF120" s="17"/>
      <c r="DG120" s="18" t="str">
        <f t="shared" si="431"/>
        <v xml:space="preserve"> </v>
      </c>
      <c r="DH120" s="18" t="str">
        <f t="shared" si="432"/>
        <v xml:space="preserve"> </v>
      </c>
      <c r="DI120" s="17"/>
      <c r="DJ120" s="17"/>
      <c r="DK120" s="17"/>
      <c r="DL120" s="18" t="str">
        <f t="shared" si="433"/>
        <v xml:space="preserve"> </v>
      </c>
      <c r="DM120" s="18" t="str">
        <f t="shared" si="434"/>
        <v xml:space="preserve"> </v>
      </c>
      <c r="DN120" s="17"/>
      <c r="DO120" s="17"/>
      <c r="DP120" s="18" t="str">
        <f t="shared" si="491"/>
        <v xml:space="preserve"> </v>
      </c>
      <c r="DQ120" s="17"/>
      <c r="DR120" s="17"/>
      <c r="DS120" s="17"/>
      <c r="DT120" s="18" t="str">
        <f t="shared" si="435"/>
        <v xml:space="preserve"> </v>
      </c>
      <c r="DU120" s="18" t="str">
        <f t="shared" si="436"/>
        <v xml:space="preserve"> </v>
      </c>
      <c r="DV120" s="17">
        <v>12180.92</v>
      </c>
      <c r="DW120" s="17"/>
      <c r="DX120" s="17"/>
      <c r="DY120" s="18" t="str">
        <f t="shared" si="437"/>
        <v xml:space="preserve"> </v>
      </c>
      <c r="DZ120" s="18" t="str">
        <f t="shared" si="438"/>
        <v xml:space="preserve"> </v>
      </c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</row>
    <row r="121" spans="1:149" s="10" customFormat="1" ht="16.5" customHeight="1" outlineLevel="1" x14ac:dyDescent="0.25">
      <c r="A121" s="9">
        <f t="shared" si="542"/>
        <v>98</v>
      </c>
      <c r="B121" s="5" t="s">
        <v>85</v>
      </c>
      <c r="C121" s="17">
        <f t="shared" si="534"/>
        <v>1713225</v>
      </c>
      <c r="D121" s="17">
        <f t="shared" si="535"/>
        <v>462607.33</v>
      </c>
      <c r="E121" s="17">
        <v>289528.08</v>
      </c>
      <c r="F121" s="18">
        <f>IF(D121&lt;=0," ",IF(D121/C121*100&gt;200,"СВ.200",D121/C121))</f>
        <v>0.27002135154460155</v>
      </c>
      <c r="G121" s="18">
        <f t="shared" si="494"/>
        <v>1.5977978025482018</v>
      </c>
      <c r="H121" s="17">
        <f t="shared" si="536"/>
        <v>1631225</v>
      </c>
      <c r="I121" s="17">
        <f t="shared" si="537"/>
        <v>392510.5</v>
      </c>
      <c r="J121" s="17">
        <v>288422.96000000002</v>
      </c>
      <c r="K121" s="18">
        <f t="shared" si="473"/>
        <v>0.24062315131266379</v>
      </c>
      <c r="L121" s="18">
        <f t="shared" si="287"/>
        <v>1.3608850696213644</v>
      </c>
      <c r="M121" s="17">
        <v>149525</v>
      </c>
      <c r="N121" s="17">
        <v>21501.95</v>
      </c>
      <c r="O121" s="17">
        <v>20731.13</v>
      </c>
      <c r="P121" s="18">
        <f t="shared" si="393"/>
        <v>0.14380170540043472</v>
      </c>
      <c r="Q121" s="18">
        <f t="shared" si="394"/>
        <v>1.0371817648145567</v>
      </c>
      <c r="R121" s="17"/>
      <c r="S121" s="17"/>
      <c r="T121" s="17"/>
      <c r="U121" s="18" t="str">
        <f t="shared" si="395"/>
        <v xml:space="preserve"> </v>
      </c>
      <c r="V121" s="18" t="str">
        <f t="shared" si="396"/>
        <v xml:space="preserve"> </v>
      </c>
      <c r="W121" s="17"/>
      <c r="X121" s="17"/>
      <c r="Y121" s="64"/>
      <c r="Z121" s="18" t="str">
        <f t="shared" si="397"/>
        <v xml:space="preserve"> </v>
      </c>
      <c r="AA121" s="18" t="str">
        <f t="shared" si="398"/>
        <v xml:space="preserve"> </v>
      </c>
      <c r="AB121" s="17">
        <v>5700</v>
      </c>
      <c r="AC121" s="17">
        <v>5584.8</v>
      </c>
      <c r="AD121" s="17">
        <v>5584.8</v>
      </c>
      <c r="AE121" s="18">
        <f t="shared" si="399"/>
        <v>0.97978947368421054</v>
      </c>
      <c r="AF121" s="18">
        <f t="shared" si="400"/>
        <v>1</v>
      </c>
      <c r="AG121" s="17">
        <v>237000</v>
      </c>
      <c r="AH121" s="17">
        <v>97520.639999999999</v>
      </c>
      <c r="AI121" s="17">
        <v>54192.9</v>
      </c>
      <c r="AJ121" s="18">
        <f t="shared" si="401"/>
        <v>0.4114794936708861</v>
      </c>
      <c r="AK121" s="18">
        <f t="shared" si="402"/>
        <v>1.7995095298461605</v>
      </c>
      <c r="AL121" s="17">
        <v>1239000</v>
      </c>
      <c r="AM121" s="17">
        <v>267903.11</v>
      </c>
      <c r="AN121" s="17">
        <v>207914.13</v>
      </c>
      <c r="AO121" s="18">
        <f t="shared" si="403"/>
        <v>0.21622527037933817</v>
      </c>
      <c r="AP121" s="18">
        <f t="shared" si="404"/>
        <v>1.2885276724578554</v>
      </c>
      <c r="AQ121" s="17"/>
      <c r="AR121" s="17"/>
      <c r="AS121" s="17"/>
      <c r="AT121" s="18" t="str">
        <f t="shared" si="405"/>
        <v xml:space="preserve"> </v>
      </c>
      <c r="AU121" s="18" t="str">
        <f t="shared" si="406"/>
        <v xml:space="preserve"> </v>
      </c>
      <c r="AV121" s="17">
        <f t="shared" si="538"/>
        <v>82000</v>
      </c>
      <c r="AW121" s="17">
        <f t="shared" si="539"/>
        <v>70096.83</v>
      </c>
      <c r="AX121" s="17">
        <v>1105.1199999999999</v>
      </c>
      <c r="AY121" s="18">
        <f t="shared" si="407"/>
        <v>0.85483939024390243</v>
      </c>
      <c r="AZ121" s="18" t="str">
        <f t="shared" si="408"/>
        <v>св.200</v>
      </c>
      <c r="BA121" s="17"/>
      <c r="BB121" s="17"/>
      <c r="BC121" s="17"/>
      <c r="BD121" s="18" t="str">
        <f t="shared" si="409"/>
        <v xml:space="preserve"> </v>
      </c>
      <c r="BE121" s="18" t="str">
        <f t="shared" si="410"/>
        <v xml:space="preserve"> </v>
      </c>
      <c r="BF121" s="17"/>
      <c r="BG121" s="17"/>
      <c r="BH121" s="17"/>
      <c r="BI121" s="18" t="str">
        <f t="shared" si="411"/>
        <v xml:space="preserve"> </v>
      </c>
      <c r="BJ121" s="18" t="str">
        <f t="shared" si="412"/>
        <v xml:space="preserve"> </v>
      </c>
      <c r="BK121" s="17"/>
      <c r="BL121" s="17"/>
      <c r="BM121" s="17"/>
      <c r="BN121" s="18" t="str">
        <f t="shared" si="413"/>
        <v xml:space="preserve"> </v>
      </c>
      <c r="BO121" s="18" t="str">
        <f t="shared" si="414"/>
        <v xml:space="preserve"> </v>
      </c>
      <c r="BP121" s="17"/>
      <c r="BQ121" s="17"/>
      <c r="BR121" s="17"/>
      <c r="BS121" s="18" t="str">
        <f t="shared" si="415"/>
        <v xml:space="preserve"> </v>
      </c>
      <c r="BT121" s="18" t="str">
        <f t="shared" si="416"/>
        <v xml:space="preserve"> </v>
      </c>
      <c r="BU121" s="17">
        <v>15000</v>
      </c>
      <c r="BV121" s="17">
        <v>1105.1199999999999</v>
      </c>
      <c r="BW121" s="17">
        <v>1105.1199999999999</v>
      </c>
      <c r="BX121" s="18">
        <f t="shared" si="417"/>
        <v>7.3674666666666666E-2</v>
      </c>
      <c r="BY121" s="18">
        <f t="shared" si="418"/>
        <v>1</v>
      </c>
      <c r="BZ121" s="17">
        <v>20000</v>
      </c>
      <c r="CA121" s="17">
        <v>21991.71</v>
      </c>
      <c r="CB121" s="17"/>
      <c r="CC121" s="18">
        <f t="shared" si="419"/>
        <v>1.0995854999999999</v>
      </c>
      <c r="CD121" s="18" t="str">
        <f t="shared" si="420"/>
        <v xml:space="preserve"> </v>
      </c>
      <c r="CE121" s="17"/>
      <c r="CF121" s="17"/>
      <c r="CG121" s="17"/>
      <c r="CH121" s="18" t="str">
        <f t="shared" si="421"/>
        <v xml:space="preserve"> </v>
      </c>
      <c r="CI121" s="18" t="str">
        <f t="shared" si="422"/>
        <v xml:space="preserve"> </v>
      </c>
      <c r="CJ121" s="17">
        <f t="shared" si="540"/>
        <v>0</v>
      </c>
      <c r="CK121" s="17">
        <f t="shared" si="541"/>
        <v>0</v>
      </c>
      <c r="CL121" s="17"/>
      <c r="CM121" s="18" t="str">
        <f t="shared" si="423"/>
        <v xml:space="preserve"> </v>
      </c>
      <c r="CN121" s="18" t="str">
        <f t="shared" si="424"/>
        <v xml:space="preserve"> </v>
      </c>
      <c r="CO121" s="17"/>
      <c r="CP121" s="17"/>
      <c r="CQ121" s="17"/>
      <c r="CR121" s="18" t="str">
        <f t="shared" si="425"/>
        <v xml:space="preserve"> </v>
      </c>
      <c r="CS121" s="18" t="str">
        <f t="shared" si="426"/>
        <v xml:space="preserve"> </v>
      </c>
      <c r="CT121" s="17"/>
      <c r="CU121" s="17"/>
      <c r="CV121" s="17"/>
      <c r="CW121" s="18" t="str">
        <f t="shared" si="427"/>
        <v xml:space="preserve"> </v>
      </c>
      <c r="CX121" s="18" t="str">
        <f t="shared" si="428"/>
        <v xml:space="preserve"> </v>
      </c>
      <c r="CY121" s="17"/>
      <c r="CZ121" s="17"/>
      <c r="DA121" s="17"/>
      <c r="DB121" s="18" t="str">
        <f t="shared" si="429"/>
        <v xml:space="preserve"> </v>
      </c>
      <c r="DC121" s="18" t="str">
        <f t="shared" si="430"/>
        <v xml:space="preserve"> </v>
      </c>
      <c r="DD121" s="17"/>
      <c r="DE121" s="17"/>
      <c r="DF121" s="17"/>
      <c r="DG121" s="18" t="str">
        <f t="shared" si="431"/>
        <v xml:space="preserve"> </v>
      </c>
      <c r="DH121" s="18" t="str">
        <f t="shared" si="432"/>
        <v xml:space="preserve"> </v>
      </c>
      <c r="DI121" s="17"/>
      <c r="DJ121" s="17"/>
      <c r="DK121" s="17"/>
      <c r="DL121" s="18" t="str">
        <f t="shared" si="433"/>
        <v xml:space="preserve"> </v>
      </c>
      <c r="DM121" s="18" t="str">
        <f t="shared" si="434"/>
        <v xml:space="preserve"> </v>
      </c>
      <c r="DN121" s="17"/>
      <c r="DO121" s="17"/>
      <c r="DP121" s="18" t="str">
        <f t="shared" si="491"/>
        <v xml:space="preserve"> </v>
      </c>
      <c r="DQ121" s="17"/>
      <c r="DR121" s="17"/>
      <c r="DS121" s="17"/>
      <c r="DT121" s="18" t="str">
        <f t="shared" si="435"/>
        <v xml:space="preserve"> </v>
      </c>
      <c r="DU121" s="18" t="str">
        <f t="shared" si="436"/>
        <v xml:space="preserve"> </v>
      </c>
      <c r="DV121" s="17">
        <v>47000</v>
      </c>
      <c r="DW121" s="17">
        <v>47000</v>
      </c>
      <c r="DX121" s="17"/>
      <c r="DY121" s="18">
        <f t="shared" si="437"/>
        <v>1</v>
      </c>
      <c r="DZ121" s="18" t="str">
        <f t="shared" si="438"/>
        <v xml:space="preserve"> </v>
      </c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</row>
    <row r="122" spans="1:149" s="12" customFormat="1" ht="15.75" x14ac:dyDescent="0.25">
      <c r="A122" s="11"/>
      <c r="B122" s="4" t="s">
        <v>139</v>
      </c>
      <c r="C122" s="34">
        <f>SUM(C123:C130)</f>
        <v>36038962.719999999</v>
      </c>
      <c r="D122" s="34">
        <f>SUM(D123:D130)</f>
        <v>8785026.9299999997</v>
      </c>
      <c r="E122" s="34">
        <v>6135197.2200000007</v>
      </c>
      <c r="F122" s="16">
        <f>IF(D122&lt;=0," ",IF(D122/C122*100&gt;200,"СВ.200",D122/C122))</f>
        <v>0.24376469984039539</v>
      </c>
      <c r="G122" s="16">
        <f t="shared" si="494"/>
        <v>1.431906198770901</v>
      </c>
      <c r="H122" s="34">
        <f>SUM(H123:H130)</f>
        <v>28123200</v>
      </c>
      <c r="I122" s="34">
        <f>SUM(I123:I130)</f>
        <v>6405162.71</v>
      </c>
      <c r="J122" s="34">
        <v>5784230.0299999993</v>
      </c>
      <c r="K122" s="16">
        <f t="shared" si="473"/>
        <v>0.2277536948142459</v>
      </c>
      <c r="L122" s="16">
        <f t="shared" si="287"/>
        <v>1.1073492369389744</v>
      </c>
      <c r="M122" s="34">
        <f>SUM(M123:M130)</f>
        <v>16785900</v>
      </c>
      <c r="N122" s="34">
        <f>SUM(N123:N130)</f>
        <v>3952431.3699999996</v>
      </c>
      <c r="O122" s="34">
        <v>3010787.93</v>
      </c>
      <c r="P122" s="16">
        <f t="shared" si="393"/>
        <v>0.23546139140588229</v>
      </c>
      <c r="Q122" s="16">
        <f t="shared" si="394"/>
        <v>1.3127564816562818</v>
      </c>
      <c r="R122" s="34">
        <f>SUM(R123:R130)</f>
        <v>2379900</v>
      </c>
      <c r="S122" s="34">
        <f>SUM(S123:S130)</f>
        <v>571813.77</v>
      </c>
      <c r="T122" s="34">
        <v>540277.53</v>
      </c>
      <c r="U122" s="16">
        <f t="shared" si="395"/>
        <v>0.24026798184797682</v>
      </c>
      <c r="V122" s="16">
        <f t="shared" si="396"/>
        <v>1.0583704452783738</v>
      </c>
      <c r="W122" s="34">
        <f>SUM(W123:W130)</f>
        <v>0</v>
      </c>
      <c r="X122" s="34">
        <f>SUM(X123:X130)</f>
        <v>0</v>
      </c>
      <c r="Y122" s="16"/>
      <c r="Z122" s="16" t="str">
        <f t="shared" si="397"/>
        <v xml:space="preserve"> </v>
      </c>
      <c r="AA122" s="16" t="str">
        <f t="shared" si="398"/>
        <v xml:space="preserve"> </v>
      </c>
      <c r="AB122" s="34">
        <f>SUM(AB123:AB130)</f>
        <v>1079100</v>
      </c>
      <c r="AC122" s="34">
        <f>SUM(AC123:AC130)</f>
        <v>1126965.03</v>
      </c>
      <c r="AD122" s="34">
        <v>960975.31</v>
      </c>
      <c r="AE122" s="16">
        <f t="shared" si="399"/>
        <v>1.0443564359188213</v>
      </c>
      <c r="AF122" s="16">
        <f t="shared" si="400"/>
        <v>1.1727304731689725</v>
      </c>
      <c r="AG122" s="34">
        <f>SUM(AG123:AG130)</f>
        <v>1906000</v>
      </c>
      <c r="AH122" s="34">
        <f>SUM(AH123:AH130)</f>
        <v>73570.930000000008</v>
      </c>
      <c r="AI122" s="34">
        <v>367055.84</v>
      </c>
      <c r="AJ122" s="16">
        <f t="shared" si="401"/>
        <v>3.8599648478488985E-2</v>
      </c>
      <c r="AK122" s="16">
        <f t="shared" si="402"/>
        <v>0.20043525257628378</v>
      </c>
      <c r="AL122" s="34">
        <f>SUM(AL123:AL130)</f>
        <v>5947000</v>
      </c>
      <c r="AM122" s="34">
        <f>SUM(AM123:AM130)</f>
        <v>673781.61</v>
      </c>
      <c r="AN122" s="34">
        <v>902163.41999999993</v>
      </c>
      <c r="AO122" s="16">
        <f t="shared" si="403"/>
        <v>0.11329773162939297</v>
      </c>
      <c r="AP122" s="16">
        <f t="shared" si="404"/>
        <v>0.74685095301248194</v>
      </c>
      <c r="AQ122" s="34">
        <f>SUM(AQ123:AQ130)</f>
        <v>25300</v>
      </c>
      <c r="AR122" s="34">
        <f>SUM(AR123:AR130)</f>
        <v>6600</v>
      </c>
      <c r="AS122" s="34">
        <v>2970</v>
      </c>
      <c r="AT122" s="16">
        <f t="shared" si="405"/>
        <v>0.2608695652173913</v>
      </c>
      <c r="AU122" s="16" t="str">
        <f t="shared" si="406"/>
        <v>св.200</v>
      </c>
      <c r="AV122" s="34">
        <f>SUM(AV123:AV130)</f>
        <v>7915762.7199999997</v>
      </c>
      <c r="AW122" s="34">
        <f>SUM(AW123:AW130)</f>
        <v>2379864.2199999997</v>
      </c>
      <c r="AX122" s="34">
        <v>350967.19</v>
      </c>
      <c r="AY122" s="16">
        <f t="shared" si="407"/>
        <v>0.30064875668734042</v>
      </c>
      <c r="AZ122" s="16" t="str">
        <f t="shared" si="408"/>
        <v>св.200</v>
      </c>
      <c r="BA122" s="34">
        <f>SUM(BA123:BA130)</f>
        <v>30000</v>
      </c>
      <c r="BB122" s="34">
        <f>SUM(BB123:BB130)</f>
        <v>7628.98</v>
      </c>
      <c r="BC122" s="34">
        <v>2036.29</v>
      </c>
      <c r="BD122" s="16">
        <f t="shared" si="409"/>
        <v>0.25429933333333332</v>
      </c>
      <c r="BE122" s="16" t="str">
        <f t="shared" si="410"/>
        <v>св.200</v>
      </c>
      <c r="BF122" s="34">
        <f>SUM(BF123:BF130)</f>
        <v>793164</v>
      </c>
      <c r="BG122" s="34">
        <f>SUM(BG123:BG130)</f>
        <v>250225.97</v>
      </c>
      <c r="BH122" s="34">
        <v>141746.19</v>
      </c>
      <c r="BI122" s="16">
        <f t="shared" si="411"/>
        <v>0.31547822392342567</v>
      </c>
      <c r="BJ122" s="16">
        <f t="shared" si="412"/>
        <v>1.7653100235004553</v>
      </c>
      <c r="BK122" s="34">
        <f>SUM(BK123:BK130)</f>
        <v>257541</v>
      </c>
      <c r="BL122" s="34">
        <f>SUM(BL123:BL130)</f>
        <v>40830.909999999996</v>
      </c>
      <c r="BM122" s="34">
        <v>65031.229999999996</v>
      </c>
      <c r="BN122" s="16">
        <f t="shared" si="413"/>
        <v>0.15854139729208164</v>
      </c>
      <c r="BO122" s="16">
        <f t="shared" si="414"/>
        <v>0.62786618060276578</v>
      </c>
      <c r="BP122" s="34">
        <f>SUM(BP123:BP130)</f>
        <v>0</v>
      </c>
      <c r="BQ122" s="34">
        <f>SUM(BQ123:BQ130)</f>
        <v>0</v>
      </c>
      <c r="BR122" s="34">
        <v>0</v>
      </c>
      <c r="BS122" s="16" t="str">
        <f t="shared" si="415"/>
        <v xml:space="preserve"> </v>
      </c>
      <c r="BT122" s="16" t="str">
        <f t="shared" si="416"/>
        <v xml:space="preserve"> </v>
      </c>
      <c r="BU122" s="34">
        <f>SUM(BU123:BU130)</f>
        <v>522782.42000000004</v>
      </c>
      <c r="BV122" s="34">
        <f>SUM(BV123:BV130)</f>
        <v>66560.25</v>
      </c>
      <c r="BW122" s="34">
        <v>53955.199999999997</v>
      </c>
      <c r="BX122" s="16">
        <f t="shared" si="417"/>
        <v>0.12731922010690411</v>
      </c>
      <c r="BY122" s="16">
        <f t="shared" si="418"/>
        <v>1.2336206704821779</v>
      </c>
      <c r="BZ122" s="34">
        <f>SUM(BZ123:BZ130)</f>
        <v>344500</v>
      </c>
      <c r="CA122" s="34">
        <f>SUM(CA123:CA130)</f>
        <v>79234.23000000001</v>
      </c>
      <c r="CB122" s="34">
        <v>26902.28</v>
      </c>
      <c r="CC122" s="16">
        <f t="shared" si="419"/>
        <v>0.22999776487663284</v>
      </c>
      <c r="CD122" s="16" t="str">
        <f t="shared" si="420"/>
        <v>св.200</v>
      </c>
      <c r="CE122" s="34">
        <f>SUM(CE123:CE130)</f>
        <v>4504000</v>
      </c>
      <c r="CF122" s="34">
        <f>SUM(CF123:CF130)</f>
        <v>1654000</v>
      </c>
      <c r="CG122" s="34">
        <v>0</v>
      </c>
      <c r="CH122" s="16">
        <f t="shared" si="421"/>
        <v>0.36722912966252219</v>
      </c>
      <c r="CI122" s="16" t="str">
        <f t="shared" si="422"/>
        <v xml:space="preserve"> </v>
      </c>
      <c r="CJ122" s="34">
        <f>SUM(CJ123:CJ130)</f>
        <v>1368370</v>
      </c>
      <c r="CK122" s="34">
        <f>SUM(CK123:CK130)</f>
        <v>260000</v>
      </c>
      <c r="CL122" s="19">
        <v>61296</v>
      </c>
      <c r="CM122" s="16">
        <f t="shared" si="423"/>
        <v>0.19000708872600247</v>
      </c>
      <c r="CN122" s="16" t="str">
        <f t="shared" si="424"/>
        <v>св.200</v>
      </c>
      <c r="CO122" s="34">
        <f>SUM(CO123:CO130)</f>
        <v>20000</v>
      </c>
      <c r="CP122" s="34">
        <f>SUM(CP123:CP130)</f>
        <v>0</v>
      </c>
      <c r="CQ122" s="34">
        <v>0</v>
      </c>
      <c r="CR122" s="16" t="str">
        <f t="shared" si="425"/>
        <v xml:space="preserve"> </v>
      </c>
      <c r="CS122" s="16" t="str">
        <f t="shared" si="426"/>
        <v xml:space="preserve"> </v>
      </c>
      <c r="CT122" s="34">
        <f>SUM(CT123:CT130)</f>
        <v>1348370</v>
      </c>
      <c r="CU122" s="34">
        <f>SUM(CU123:CU130)</f>
        <v>260000</v>
      </c>
      <c r="CV122" s="34">
        <v>61296</v>
      </c>
      <c r="CW122" s="16">
        <f t="shared" si="427"/>
        <v>0.19282541142268073</v>
      </c>
      <c r="CX122" s="16" t="str">
        <f t="shared" si="428"/>
        <v>св.200</v>
      </c>
      <c r="CY122" s="34">
        <f>SUM(CY123:CY130)</f>
        <v>0</v>
      </c>
      <c r="CZ122" s="34">
        <f>SUM(CZ123:CZ130)</f>
        <v>0</v>
      </c>
      <c r="DA122" s="34">
        <v>0</v>
      </c>
      <c r="DB122" s="16" t="str">
        <f t="shared" si="429"/>
        <v xml:space="preserve"> </v>
      </c>
      <c r="DC122" s="16" t="str">
        <f t="shared" si="430"/>
        <v xml:space="preserve"> </v>
      </c>
      <c r="DD122" s="34">
        <f>SUM(DD123:DD130)</f>
        <v>0</v>
      </c>
      <c r="DE122" s="34">
        <f>SUM(DE123:DE130)</f>
        <v>0</v>
      </c>
      <c r="DF122" s="34">
        <v>0</v>
      </c>
      <c r="DG122" s="16" t="str">
        <f t="shared" si="431"/>
        <v xml:space="preserve"> </v>
      </c>
      <c r="DH122" s="16" t="str">
        <f t="shared" si="432"/>
        <v xml:space="preserve"> </v>
      </c>
      <c r="DI122" s="34">
        <f>SUM(DI123:DI130)</f>
        <v>0</v>
      </c>
      <c r="DJ122" s="34">
        <f>SUM(DJ123:DJ130)</f>
        <v>21383.88</v>
      </c>
      <c r="DK122" s="34">
        <v>0</v>
      </c>
      <c r="DL122" s="16"/>
      <c r="DM122" s="16" t="str">
        <f t="shared" si="434"/>
        <v xml:space="preserve"> </v>
      </c>
      <c r="DN122" s="34">
        <f>SUM(DN123:DN130)</f>
        <v>0</v>
      </c>
      <c r="DO122" s="34">
        <v>0</v>
      </c>
      <c r="DP122" s="16" t="str">
        <f>IF(DN122=0," ",IF(DN122/DO122*100&gt;200,"св.200",DM122/DN122))</f>
        <v xml:space="preserve"> </v>
      </c>
      <c r="DQ122" s="34">
        <f>SUM(DQ123:DQ130)</f>
        <v>0</v>
      </c>
      <c r="DR122" s="34">
        <f>SUM(DR123:DR130)</f>
        <v>0</v>
      </c>
      <c r="DS122" s="34">
        <v>0</v>
      </c>
      <c r="DT122" s="16" t="str">
        <f t="shared" si="435"/>
        <v xml:space="preserve"> </v>
      </c>
      <c r="DU122" s="16" t="str">
        <f t="shared" si="436"/>
        <v xml:space="preserve"> </v>
      </c>
      <c r="DV122" s="34">
        <f>SUM(DV123:DV130)</f>
        <v>95405.3</v>
      </c>
      <c r="DW122" s="34">
        <f>SUM(DW123:DW130)</f>
        <v>0</v>
      </c>
      <c r="DX122" s="34">
        <v>0</v>
      </c>
      <c r="DY122" s="16" t="str">
        <f t="shared" si="437"/>
        <v xml:space="preserve"> </v>
      </c>
      <c r="DZ122" s="16" t="str">
        <f t="shared" si="438"/>
        <v xml:space="preserve"> </v>
      </c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</row>
    <row r="123" spans="1:149" s="10" customFormat="1" ht="15.75" customHeight="1" outlineLevel="1" x14ac:dyDescent="0.25">
      <c r="A123" s="9">
        <v>99</v>
      </c>
      <c r="B123" s="5" t="s">
        <v>72</v>
      </c>
      <c r="C123" s="17">
        <f t="shared" ref="C123" si="543">H123+AV123</f>
        <v>16147752</v>
      </c>
      <c r="D123" s="17">
        <f t="shared" ref="D123" si="544">I123+AW123</f>
        <v>5353053.8099999996</v>
      </c>
      <c r="E123" s="17">
        <v>2860973.31</v>
      </c>
      <c r="F123" s="18">
        <f>IF(D123&lt;=0," ",IF(D123/C123*100&gt;200,"СВ.200",D123/C123))</f>
        <v>0.33150458404364891</v>
      </c>
      <c r="G123" s="18">
        <f t="shared" si="494"/>
        <v>1.8710603804968735</v>
      </c>
      <c r="H123" s="17">
        <f t="shared" ref="H123" si="545">M123+R123+W123+AB123+AG123+AL123+AQ123</f>
        <v>13773900</v>
      </c>
      <c r="I123" s="17">
        <f t="shared" ref="I123" si="546">N123+S123+X123+AC123+AH123+AM123+AR123</f>
        <v>3362709.4699999997</v>
      </c>
      <c r="J123" s="17">
        <v>2809544.4299999997</v>
      </c>
      <c r="K123" s="18">
        <f t="shared" si="473"/>
        <v>0.24413633538794385</v>
      </c>
      <c r="L123" s="18">
        <f t="shared" si="287"/>
        <v>1.1968878064690367</v>
      </c>
      <c r="M123" s="17">
        <v>10820000</v>
      </c>
      <c r="N123" s="17">
        <v>2705955.56</v>
      </c>
      <c r="O123" s="23">
        <v>2052303.76</v>
      </c>
      <c r="P123" s="18">
        <f t="shared" si="393"/>
        <v>0.25008831423290206</v>
      </c>
      <c r="Q123" s="18">
        <f t="shared" si="394"/>
        <v>1.3184966147506352</v>
      </c>
      <c r="R123" s="17">
        <v>2379900</v>
      </c>
      <c r="S123" s="17">
        <v>571813.77</v>
      </c>
      <c r="T123" s="23">
        <v>540277.53</v>
      </c>
      <c r="U123" s="18">
        <f t="shared" si="395"/>
        <v>0.24026798184797682</v>
      </c>
      <c r="V123" s="18">
        <f t="shared" si="396"/>
        <v>1.0583704452783738</v>
      </c>
      <c r="W123" s="17"/>
      <c r="X123" s="17"/>
      <c r="Y123" s="64"/>
      <c r="Z123" s="18" t="str">
        <f t="shared" si="397"/>
        <v xml:space="preserve"> </v>
      </c>
      <c r="AA123" s="18" t="str">
        <f t="shared" si="398"/>
        <v xml:space="preserve"> </v>
      </c>
      <c r="AB123" s="17">
        <v>60000</v>
      </c>
      <c r="AC123" s="17">
        <v>46567.5</v>
      </c>
      <c r="AD123" s="23">
        <v>29660.01</v>
      </c>
      <c r="AE123" s="18">
        <f t="shared" si="399"/>
        <v>0.77612499999999995</v>
      </c>
      <c r="AF123" s="18">
        <f t="shared" si="400"/>
        <v>1.5700433007271408</v>
      </c>
      <c r="AG123" s="17">
        <v>90000</v>
      </c>
      <c r="AH123" s="17">
        <v>-54418.18</v>
      </c>
      <c r="AI123" s="23">
        <v>9966.9500000000007</v>
      </c>
      <c r="AJ123" s="18" t="str">
        <f t="shared" si="401"/>
        <v xml:space="preserve"> </v>
      </c>
      <c r="AK123" s="18">
        <f t="shared" si="402"/>
        <v>-5.4598628467083712</v>
      </c>
      <c r="AL123" s="17">
        <v>420000</v>
      </c>
      <c r="AM123" s="17">
        <v>92490.82</v>
      </c>
      <c r="AN123" s="23">
        <v>176166.18</v>
      </c>
      <c r="AO123" s="18">
        <f t="shared" si="403"/>
        <v>0.2202162380952381</v>
      </c>
      <c r="AP123" s="18">
        <f t="shared" si="404"/>
        <v>0.52502029617716639</v>
      </c>
      <c r="AQ123" s="17">
        <v>4000</v>
      </c>
      <c r="AR123" s="17">
        <v>300</v>
      </c>
      <c r="AS123" s="23">
        <v>1170</v>
      </c>
      <c r="AT123" s="18">
        <f t="shared" si="405"/>
        <v>7.4999999999999997E-2</v>
      </c>
      <c r="AU123" s="18">
        <f t="shared" si="406"/>
        <v>0.25641025641025639</v>
      </c>
      <c r="AV123" s="17">
        <f t="shared" ref="AV123" si="547">BA123+BF123+BK123+BP123+BU123+BZ123+CE123+CJ123+CY123+DD123+DI123+DQ123+DV123</f>
        <v>2373852</v>
      </c>
      <c r="AW123" s="17">
        <f t="shared" ref="AW123" si="548">BB123+BG123+BL123+BQ123+BV123+CA123+CF123+CK123+CZ123+DE123+DJ123+DN123+DR123+DW123</f>
        <v>1990344.34</v>
      </c>
      <c r="AX123" s="17">
        <v>51428.88</v>
      </c>
      <c r="AY123" s="18">
        <f t="shared" si="407"/>
        <v>0.83844499994102417</v>
      </c>
      <c r="AZ123" s="18" t="str">
        <f t="shared" si="408"/>
        <v>св.200</v>
      </c>
      <c r="BA123" s="17">
        <v>30000</v>
      </c>
      <c r="BB123" s="17">
        <v>7628.98</v>
      </c>
      <c r="BC123" s="23">
        <v>2036.29</v>
      </c>
      <c r="BD123" s="18">
        <f t="shared" si="409"/>
        <v>0.25429933333333332</v>
      </c>
      <c r="BE123" s="18" t="str">
        <f t="shared" si="410"/>
        <v>св.200</v>
      </c>
      <c r="BF123" s="17">
        <v>250000</v>
      </c>
      <c r="BG123" s="17">
        <v>11025.12</v>
      </c>
      <c r="BH123" s="23">
        <v>2025.12</v>
      </c>
      <c r="BI123" s="18">
        <f t="shared" si="411"/>
        <v>4.4100480000000004E-2</v>
      </c>
      <c r="BJ123" s="18" t="str">
        <f t="shared" si="412"/>
        <v>св.200</v>
      </c>
      <c r="BK123" s="17">
        <v>19852</v>
      </c>
      <c r="BL123" s="17">
        <v>3308.74</v>
      </c>
      <c r="BM123" s="23">
        <v>3308.66</v>
      </c>
      <c r="BN123" s="18">
        <f t="shared" si="413"/>
        <v>0.16667036066895022</v>
      </c>
      <c r="BO123" s="18">
        <f t="shared" si="414"/>
        <v>1.0000241789727564</v>
      </c>
      <c r="BP123" s="17"/>
      <c r="BQ123" s="17"/>
      <c r="BR123" s="23"/>
      <c r="BS123" s="18" t="str">
        <f t="shared" si="415"/>
        <v xml:space="preserve"> </v>
      </c>
      <c r="BT123" s="18" t="str">
        <f t="shared" si="416"/>
        <v xml:space="preserve"> </v>
      </c>
      <c r="BU123" s="17">
        <v>105000</v>
      </c>
      <c r="BV123" s="17">
        <v>53960.25</v>
      </c>
      <c r="BW123" s="23">
        <v>41355.199999999997</v>
      </c>
      <c r="BX123" s="18">
        <f t="shared" si="417"/>
        <v>0.5139071428571429</v>
      </c>
      <c r="BY123" s="18">
        <f t="shared" si="418"/>
        <v>1.3047996382558906</v>
      </c>
      <c r="BZ123" s="17"/>
      <c r="CA123" s="17">
        <v>421.25</v>
      </c>
      <c r="CB123" s="23">
        <v>2703.61</v>
      </c>
      <c r="CC123" s="18"/>
      <c r="CD123" s="18">
        <f t="shared" si="420"/>
        <v>0.1558101945177004</v>
      </c>
      <c r="CE123" s="17">
        <v>1659000</v>
      </c>
      <c r="CF123" s="17">
        <v>1654000</v>
      </c>
      <c r="CG123" s="23"/>
      <c r="CH123" s="18">
        <f t="shared" si="421"/>
        <v>0.99698613622664256</v>
      </c>
      <c r="CI123" s="18" t="str">
        <f t="shared" si="422"/>
        <v xml:space="preserve"> </v>
      </c>
      <c r="CJ123" s="17">
        <f t="shared" ref="CJ123" si="549">CO123+CT123</f>
        <v>310000</v>
      </c>
      <c r="CK123" s="17">
        <f t="shared" ref="CK123" si="550">CP123+CU123</f>
        <v>260000</v>
      </c>
      <c r="CL123" s="17"/>
      <c r="CM123" s="18">
        <f t="shared" si="423"/>
        <v>0.83870967741935487</v>
      </c>
      <c r="CN123" s="18" t="str">
        <f t="shared" si="424"/>
        <v xml:space="preserve"> </v>
      </c>
      <c r="CO123" s="17">
        <v>20000</v>
      </c>
      <c r="CP123" s="17"/>
      <c r="CQ123" s="23"/>
      <c r="CR123" s="18" t="str">
        <f t="shared" si="425"/>
        <v xml:space="preserve"> </v>
      </c>
      <c r="CS123" s="18" t="str">
        <f t="shared" si="426"/>
        <v xml:space="preserve"> </v>
      </c>
      <c r="CT123" s="17">
        <v>290000</v>
      </c>
      <c r="CU123" s="17">
        <v>260000</v>
      </c>
      <c r="CV123" s="23"/>
      <c r="CW123" s="18">
        <f t="shared" si="427"/>
        <v>0.89655172413793105</v>
      </c>
      <c r="CX123" s="18" t="str">
        <f t="shared" si="428"/>
        <v xml:space="preserve"> </v>
      </c>
      <c r="CY123" s="17"/>
      <c r="CZ123" s="17"/>
      <c r="DA123" s="23"/>
      <c r="DB123" s="18" t="str">
        <f t="shared" si="429"/>
        <v xml:space="preserve"> </v>
      </c>
      <c r="DC123" s="18" t="str">
        <f t="shared" si="430"/>
        <v xml:space="preserve"> </v>
      </c>
      <c r="DD123" s="17"/>
      <c r="DE123" s="17"/>
      <c r="DF123" s="23"/>
      <c r="DG123" s="18" t="str">
        <f t="shared" si="431"/>
        <v xml:space="preserve"> </v>
      </c>
      <c r="DH123" s="18" t="str">
        <f t="shared" si="432"/>
        <v xml:space="preserve"> </v>
      </c>
      <c r="DI123" s="17"/>
      <c r="DJ123" s="17"/>
      <c r="DK123" s="23"/>
      <c r="DL123" s="18" t="str">
        <f t="shared" si="433"/>
        <v xml:space="preserve"> </v>
      </c>
      <c r="DM123" s="18" t="str">
        <f t="shared" si="434"/>
        <v xml:space="preserve"> </v>
      </c>
      <c r="DN123" s="17"/>
      <c r="DO123" s="23"/>
      <c r="DP123" s="18" t="str">
        <f t="shared" si="491"/>
        <v xml:space="preserve"> </v>
      </c>
      <c r="DQ123" s="17"/>
      <c r="DR123" s="17"/>
      <c r="DS123" s="23"/>
      <c r="DT123" s="18" t="str">
        <f t="shared" si="435"/>
        <v xml:space="preserve"> </v>
      </c>
      <c r="DU123" s="18" t="str">
        <f t="shared" si="436"/>
        <v xml:space="preserve"> </v>
      </c>
      <c r="DV123" s="17"/>
      <c r="DW123" s="17"/>
      <c r="DX123" s="23"/>
      <c r="DY123" s="18" t="str">
        <f t="shared" si="437"/>
        <v xml:space="preserve"> </v>
      </c>
      <c r="DZ123" s="18" t="str">
        <f t="shared" si="438"/>
        <v xml:space="preserve"> </v>
      </c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</row>
    <row r="124" spans="1:149" s="10" customFormat="1" ht="15.75" customHeight="1" outlineLevel="1" x14ac:dyDescent="0.25">
      <c r="A124" s="9">
        <f>A123+1</f>
        <v>100</v>
      </c>
      <c r="B124" s="5" t="s">
        <v>15</v>
      </c>
      <c r="C124" s="17">
        <f t="shared" ref="C124:C130" si="551">H124+AV124</f>
        <v>1022982.42</v>
      </c>
      <c r="D124" s="17">
        <f t="shared" ref="D124:D130" si="552">I124+AW124</f>
        <v>182794.94</v>
      </c>
      <c r="E124" s="17">
        <v>198737.02</v>
      </c>
      <c r="F124" s="18">
        <f>IF(D124&lt;=0," ",IF(D124/C124*100&gt;200,"СВ.200",D124/C124))</f>
        <v>0.17868825155372658</v>
      </c>
      <c r="G124" s="18">
        <f t="shared" si="494"/>
        <v>0.91978303790607308</v>
      </c>
      <c r="H124" s="17">
        <f t="shared" ref="H124:H130" si="553">M124+R124+W124+AB124+AG124+AL124+AQ124</f>
        <v>760000</v>
      </c>
      <c r="I124" s="17">
        <f t="shared" ref="I124:I130" si="554">N124+S124+X124+AC124+AH124+AM124+AR124</f>
        <v>182794.94</v>
      </c>
      <c r="J124" s="17">
        <v>198737.02000000002</v>
      </c>
      <c r="K124" s="18">
        <f t="shared" si="473"/>
        <v>0.24051965789473684</v>
      </c>
      <c r="L124" s="18">
        <f t="shared" si="287"/>
        <v>0.91978303790607296</v>
      </c>
      <c r="M124" s="17">
        <v>250000</v>
      </c>
      <c r="N124" s="17">
        <v>63976.91</v>
      </c>
      <c r="O124" s="23">
        <v>63939.3</v>
      </c>
      <c r="P124" s="18">
        <f t="shared" si="393"/>
        <v>0.25590763999999999</v>
      </c>
      <c r="Q124" s="18">
        <f t="shared" si="394"/>
        <v>1.000588214134343</v>
      </c>
      <c r="R124" s="17"/>
      <c r="S124" s="17"/>
      <c r="T124" s="23"/>
      <c r="U124" s="18" t="str">
        <f t="shared" si="395"/>
        <v xml:space="preserve"> </v>
      </c>
      <c r="V124" s="18" t="str">
        <f t="shared" si="396"/>
        <v xml:space="preserve"> </v>
      </c>
      <c r="W124" s="17"/>
      <c r="X124" s="17"/>
      <c r="Y124" s="64"/>
      <c r="Z124" s="18" t="str">
        <f t="shared" si="397"/>
        <v xml:space="preserve"> </v>
      </c>
      <c r="AA124" s="18" t="str">
        <f t="shared" si="398"/>
        <v xml:space="preserve"> </v>
      </c>
      <c r="AB124" s="17">
        <v>110000</v>
      </c>
      <c r="AC124" s="17">
        <v>11418</v>
      </c>
      <c r="AD124" s="23">
        <v>40735.800000000003</v>
      </c>
      <c r="AE124" s="18">
        <f t="shared" si="399"/>
        <v>0.1038</v>
      </c>
      <c r="AF124" s="18">
        <f t="shared" si="400"/>
        <v>0.28029399201685001</v>
      </c>
      <c r="AG124" s="17">
        <v>100000</v>
      </c>
      <c r="AH124" s="17">
        <v>8521.2199999999993</v>
      </c>
      <c r="AI124" s="23">
        <v>2775.93</v>
      </c>
      <c r="AJ124" s="18">
        <f t="shared" si="401"/>
        <v>8.5212199999999988E-2</v>
      </c>
      <c r="AK124" s="18" t="str">
        <f t="shared" si="402"/>
        <v>св.200</v>
      </c>
      <c r="AL124" s="17">
        <v>300000</v>
      </c>
      <c r="AM124" s="17">
        <v>98878.81</v>
      </c>
      <c r="AN124" s="23">
        <v>91285.99</v>
      </c>
      <c r="AO124" s="18">
        <f t="shared" si="403"/>
        <v>0.32959603333333332</v>
      </c>
      <c r="AP124" s="18">
        <f t="shared" si="404"/>
        <v>1.0831761807041802</v>
      </c>
      <c r="AQ124" s="17"/>
      <c r="AR124" s="17"/>
      <c r="AS124" s="23"/>
      <c r="AT124" s="18" t="str">
        <f t="shared" si="405"/>
        <v xml:space="preserve"> </v>
      </c>
      <c r="AU124" s="18" t="str">
        <f t="shared" si="406"/>
        <v xml:space="preserve"> </v>
      </c>
      <c r="AV124" s="17">
        <f t="shared" ref="AV124:AV130" si="555">BA124+BF124+BK124+BP124+BU124+BZ124+CE124+CJ124+CY124+DD124+DI124+DQ124+DV124</f>
        <v>262982.42000000004</v>
      </c>
      <c r="AW124" s="17">
        <f t="shared" ref="AW124:AW130" si="556">BB124+BG124+BL124+BQ124+BV124+CA124+CF124+CK124+CZ124+DE124+DJ124+DN124+DR124+DW124</f>
        <v>0</v>
      </c>
      <c r="AX124" s="17"/>
      <c r="AY124" s="18" t="str">
        <f t="shared" si="407"/>
        <v xml:space="preserve"> </v>
      </c>
      <c r="AZ124" s="18" t="str">
        <f t="shared" si="408"/>
        <v xml:space="preserve"> </v>
      </c>
      <c r="BA124" s="17"/>
      <c r="BB124" s="17"/>
      <c r="BC124" s="23"/>
      <c r="BD124" s="18" t="str">
        <f t="shared" si="409"/>
        <v xml:space="preserve"> </v>
      </c>
      <c r="BE124" s="18" t="str">
        <f t="shared" si="410"/>
        <v xml:space="preserve"> </v>
      </c>
      <c r="BF124" s="17">
        <v>12000</v>
      </c>
      <c r="BG124" s="17"/>
      <c r="BH124" s="23"/>
      <c r="BI124" s="18" t="str">
        <f t="shared" si="411"/>
        <v xml:space="preserve"> </v>
      </c>
      <c r="BJ124" s="18" t="str">
        <f t="shared" si="412"/>
        <v xml:space="preserve"> </v>
      </c>
      <c r="BK124" s="17"/>
      <c r="BL124" s="17"/>
      <c r="BM124" s="23"/>
      <c r="BN124" s="18" t="str">
        <f t="shared" si="413"/>
        <v xml:space="preserve"> </v>
      </c>
      <c r="BO124" s="18" t="str">
        <f t="shared" si="414"/>
        <v xml:space="preserve"> </v>
      </c>
      <c r="BP124" s="17"/>
      <c r="BQ124" s="17"/>
      <c r="BR124" s="23"/>
      <c r="BS124" s="18" t="str">
        <f t="shared" si="415"/>
        <v xml:space="preserve"> </v>
      </c>
      <c r="BT124" s="18" t="str">
        <f t="shared" si="416"/>
        <v xml:space="preserve"> </v>
      </c>
      <c r="BU124" s="17">
        <v>250982.42</v>
      </c>
      <c r="BV124" s="17"/>
      <c r="BW124" s="23"/>
      <c r="BX124" s="18" t="str">
        <f t="shared" si="417"/>
        <v xml:space="preserve"> </v>
      </c>
      <c r="BY124" s="18" t="str">
        <f t="shared" si="418"/>
        <v xml:space="preserve"> </v>
      </c>
      <c r="BZ124" s="17"/>
      <c r="CA124" s="17"/>
      <c r="CB124" s="23"/>
      <c r="CC124" s="18" t="str">
        <f t="shared" si="419"/>
        <v xml:space="preserve"> </v>
      </c>
      <c r="CD124" s="18" t="str">
        <f t="shared" si="420"/>
        <v xml:space="preserve"> </v>
      </c>
      <c r="CE124" s="17"/>
      <c r="CF124" s="17"/>
      <c r="CG124" s="23"/>
      <c r="CH124" s="18" t="str">
        <f t="shared" si="421"/>
        <v xml:space="preserve"> </v>
      </c>
      <c r="CI124" s="18" t="str">
        <f t="shared" si="422"/>
        <v xml:space="preserve"> </v>
      </c>
      <c r="CJ124" s="17">
        <f t="shared" ref="CJ124:CJ130" si="557">CO124+CT124</f>
        <v>0</v>
      </c>
      <c r="CK124" s="17">
        <f t="shared" ref="CK124:CK130" si="558">CP124+CU124</f>
        <v>0</v>
      </c>
      <c r="CL124" s="17"/>
      <c r="CM124" s="18" t="str">
        <f t="shared" si="423"/>
        <v xml:space="preserve"> </v>
      </c>
      <c r="CN124" s="18" t="str">
        <f t="shared" si="424"/>
        <v xml:space="preserve"> </v>
      </c>
      <c r="CO124" s="17"/>
      <c r="CP124" s="17"/>
      <c r="CQ124" s="23"/>
      <c r="CR124" s="18" t="str">
        <f t="shared" si="425"/>
        <v xml:space="preserve"> </v>
      </c>
      <c r="CS124" s="18" t="str">
        <f t="shared" si="426"/>
        <v xml:space="preserve"> </v>
      </c>
      <c r="CT124" s="17"/>
      <c r="CU124" s="17"/>
      <c r="CV124" s="23"/>
      <c r="CW124" s="18" t="str">
        <f t="shared" si="427"/>
        <v xml:space="preserve"> </v>
      </c>
      <c r="CX124" s="18" t="str">
        <f t="shared" si="428"/>
        <v xml:space="preserve"> </v>
      </c>
      <c r="CY124" s="17"/>
      <c r="CZ124" s="17"/>
      <c r="DA124" s="23"/>
      <c r="DB124" s="18" t="str">
        <f t="shared" si="429"/>
        <v xml:space="preserve"> </v>
      </c>
      <c r="DC124" s="18" t="str">
        <f t="shared" si="430"/>
        <v xml:space="preserve"> </v>
      </c>
      <c r="DD124" s="17"/>
      <c r="DE124" s="17"/>
      <c r="DF124" s="23"/>
      <c r="DG124" s="18" t="str">
        <f t="shared" si="431"/>
        <v xml:space="preserve"> </v>
      </c>
      <c r="DH124" s="18" t="str">
        <f t="shared" si="432"/>
        <v xml:space="preserve"> </v>
      </c>
      <c r="DI124" s="17"/>
      <c r="DJ124" s="17"/>
      <c r="DK124" s="23"/>
      <c r="DL124" s="18" t="str">
        <f t="shared" si="433"/>
        <v xml:space="preserve"> </v>
      </c>
      <c r="DM124" s="18" t="str">
        <f t="shared" si="434"/>
        <v xml:space="preserve"> </v>
      </c>
      <c r="DN124" s="17"/>
      <c r="DO124" s="23"/>
      <c r="DP124" s="18" t="str">
        <f t="shared" si="491"/>
        <v xml:space="preserve"> </v>
      </c>
      <c r="DQ124" s="17"/>
      <c r="DR124" s="17"/>
      <c r="DS124" s="23"/>
      <c r="DT124" s="18" t="str">
        <f t="shared" si="435"/>
        <v xml:space="preserve"> </v>
      </c>
      <c r="DU124" s="18" t="str">
        <f t="shared" si="436"/>
        <v xml:space="preserve"> </v>
      </c>
      <c r="DV124" s="17"/>
      <c r="DW124" s="17"/>
      <c r="DX124" s="23"/>
      <c r="DY124" s="18" t="str">
        <f t="shared" si="437"/>
        <v xml:space="preserve"> </v>
      </c>
      <c r="DZ124" s="18" t="str">
        <f t="shared" si="438"/>
        <v xml:space="preserve"> </v>
      </c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</row>
    <row r="125" spans="1:149" s="10" customFormat="1" ht="15.75" customHeight="1" outlineLevel="1" x14ac:dyDescent="0.25">
      <c r="A125" s="9">
        <f t="shared" ref="A125:A130" si="559">A124+1</f>
        <v>101</v>
      </c>
      <c r="B125" s="5" t="s">
        <v>41</v>
      </c>
      <c r="C125" s="17">
        <f t="shared" si="551"/>
        <v>2398970</v>
      </c>
      <c r="D125" s="17">
        <f t="shared" si="552"/>
        <v>656656.75000000012</v>
      </c>
      <c r="E125" s="17">
        <v>399865.34</v>
      </c>
      <c r="F125" s="18">
        <f>IF(D125&lt;=0," ",IF(D125/C125*100&gt;200,"СВ.200",D125/C125))</f>
        <v>0.27372445257756461</v>
      </c>
      <c r="G125" s="18">
        <f t="shared" si="494"/>
        <v>1.6421947198524385</v>
      </c>
      <c r="H125" s="17">
        <f t="shared" si="553"/>
        <v>1933000</v>
      </c>
      <c r="I125" s="17">
        <f t="shared" si="554"/>
        <v>656656.75000000012</v>
      </c>
      <c r="J125" s="17">
        <v>399865.34</v>
      </c>
      <c r="K125" s="18">
        <f t="shared" si="473"/>
        <v>0.33970861355406112</v>
      </c>
      <c r="L125" s="18">
        <f t="shared" si="287"/>
        <v>1.6421947198524385</v>
      </c>
      <c r="M125" s="17">
        <v>585000</v>
      </c>
      <c r="N125" s="17">
        <v>134034.46</v>
      </c>
      <c r="O125" s="23">
        <v>86324.06</v>
      </c>
      <c r="P125" s="18">
        <f t="shared" si="393"/>
        <v>0.22911873504273503</v>
      </c>
      <c r="Q125" s="18">
        <f t="shared" si="394"/>
        <v>1.5526894819358588</v>
      </c>
      <c r="R125" s="17"/>
      <c r="S125" s="17"/>
      <c r="T125" s="23"/>
      <c r="U125" s="18" t="str">
        <f t="shared" si="395"/>
        <v xml:space="preserve"> </v>
      </c>
      <c r="V125" s="18" t="str">
        <f t="shared" si="396"/>
        <v xml:space="preserve"> </v>
      </c>
      <c r="W125" s="17"/>
      <c r="X125" s="17"/>
      <c r="Y125" s="64"/>
      <c r="Z125" s="18" t="str">
        <f t="shared" si="397"/>
        <v xml:space="preserve"> </v>
      </c>
      <c r="AA125" s="18" t="str">
        <f t="shared" si="398"/>
        <v xml:space="preserve"> </v>
      </c>
      <c r="AB125" s="17">
        <v>320000</v>
      </c>
      <c r="AC125" s="17">
        <v>455606.7</v>
      </c>
      <c r="AD125" s="23">
        <v>291940.2</v>
      </c>
      <c r="AE125" s="18">
        <f t="shared" si="399"/>
        <v>1.4237709375000001</v>
      </c>
      <c r="AF125" s="18">
        <f t="shared" si="400"/>
        <v>1.5606165235209128</v>
      </c>
      <c r="AG125" s="17">
        <v>124000</v>
      </c>
      <c r="AH125" s="17">
        <v>3915.54</v>
      </c>
      <c r="AI125" s="23">
        <v>2673.59</v>
      </c>
      <c r="AJ125" s="18">
        <f t="shared" si="401"/>
        <v>3.1576935483870965E-2</v>
      </c>
      <c r="AK125" s="18">
        <f t="shared" si="402"/>
        <v>1.4645252263810082</v>
      </c>
      <c r="AL125" s="17">
        <v>899000</v>
      </c>
      <c r="AM125" s="17">
        <v>62100.05</v>
      </c>
      <c r="AN125" s="23">
        <v>18627.490000000002</v>
      </c>
      <c r="AO125" s="18">
        <f t="shared" si="403"/>
        <v>6.9076807563959952E-2</v>
      </c>
      <c r="AP125" s="18" t="str">
        <f t="shared" si="404"/>
        <v>св.200</v>
      </c>
      <c r="AQ125" s="17">
        <v>5000</v>
      </c>
      <c r="AR125" s="17">
        <v>1000</v>
      </c>
      <c r="AS125" s="23">
        <v>300</v>
      </c>
      <c r="AT125" s="18">
        <f t="shared" si="405"/>
        <v>0.2</v>
      </c>
      <c r="AU125" s="18" t="str">
        <f t="shared" si="406"/>
        <v>св.200</v>
      </c>
      <c r="AV125" s="17">
        <f t="shared" si="555"/>
        <v>465970</v>
      </c>
      <c r="AW125" s="17">
        <f t="shared" si="556"/>
        <v>0</v>
      </c>
      <c r="AX125" s="17"/>
      <c r="AY125" s="18" t="str">
        <f t="shared" si="407"/>
        <v xml:space="preserve"> </v>
      </c>
      <c r="AZ125" s="18" t="str">
        <f t="shared" si="408"/>
        <v xml:space="preserve"> </v>
      </c>
      <c r="BA125" s="17"/>
      <c r="BB125" s="17"/>
      <c r="BC125" s="23"/>
      <c r="BD125" s="18" t="str">
        <f t="shared" si="409"/>
        <v xml:space="preserve"> </v>
      </c>
      <c r="BE125" s="18" t="str">
        <f t="shared" si="410"/>
        <v xml:space="preserve"> </v>
      </c>
      <c r="BF125" s="17"/>
      <c r="BG125" s="17"/>
      <c r="BH125" s="23"/>
      <c r="BI125" s="18" t="str">
        <f t="shared" si="411"/>
        <v xml:space="preserve"> </v>
      </c>
      <c r="BJ125" s="18" t="str">
        <f t="shared" si="412"/>
        <v xml:space="preserve"> </v>
      </c>
      <c r="BK125" s="17"/>
      <c r="BL125" s="17"/>
      <c r="BM125" s="23"/>
      <c r="BN125" s="18" t="str">
        <f t="shared" si="413"/>
        <v xml:space="preserve"> </v>
      </c>
      <c r="BO125" s="18" t="str">
        <f t="shared" si="414"/>
        <v xml:space="preserve"> </v>
      </c>
      <c r="BP125" s="17"/>
      <c r="BQ125" s="17"/>
      <c r="BR125" s="23"/>
      <c r="BS125" s="18" t="str">
        <f t="shared" si="415"/>
        <v xml:space="preserve"> </v>
      </c>
      <c r="BT125" s="18" t="str">
        <f t="shared" si="416"/>
        <v xml:space="preserve"> </v>
      </c>
      <c r="BU125" s="17"/>
      <c r="BV125" s="17"/>
      <c r="BW125" s="23"/>
      <c r="BX125" s="18" t="str">
        <f t="shared" si="417"/>
        <v xml:space="preserve"> </v>
      </c>
      <c r="BY125" s="18" t="str">
        <f t="shared" si="418"/>
        <v xml:space="preserve"> </v>
      </c>
      <c r="BZ125" s="17">
        <v>162000</v>
      </c>
      <c r="CA125" s="17"/>
      <c r="CB125" s="23"/>
      <c r="CC125" s="18" t="str">
        <f t="shared" si="419"/>
        <v xml:space="preserve"> </v>
      </c>
      <c r="CD125" s="18" t="str">
        <f t="shared" si="420"/>
        <v xml:space="preserve"> </v>
      </c>
      <c r="CE125" s="17"/>
      <c r="CF125" s="17"/>
      <c r="CG125" s="23"/>
      <c r="CH125" s="18" t="str">
        <f t="shared" si="421"/>
        <v xml:space="preserve"> </v>
      </c>
      <c r="CI125" s="18" t="str">
        <f t="shared" si="422"/>
        <v xml:space="preserve"> </v>
      </c>
      <c r="CJ125" s="17">
        <f t="shared" si="557"/>
        <v>303970</v>
      </c>
      <c r="CK125" s="17">
        <f t="shared" si="558"/>
        <v>0</v>
      </c>
      <c r="CL125" s="17"/>
      <c r="CM125" s="18" t="str">
        <f t="shared" si="423"/>
        <v xml:space="preserve"> </v>
      </c>
      <c r="CN125" s="18" t="str">
        <f t="shared" si="424"/>
        <v xml:space="preserve"> </v>
      </c>
      <c r="CO125" s="17"/>
      <c r="CP125" s="17"/>
      <c r="CQ125" s="23"/>
      <c r="CR125" s="18" t="str">
        <f t="shared" si="425"/>
        <v xml:space="preserve"> </v>
      </c>
      <c r="CS125" s="18" t="str">
        <f t="shared" si="426"/>
        <v xml:space="preserve"> </v>
      </c>
      <c r="CT125" s="17">
        <v>303970</v>
      </c>
      <c r="CU125" s="17"/>
      <c r="CV125" s="23"/>
      <c r="CW125" s="18" t="str">
        <f t="shared" si="427"/>
        <v xml:space="preserve"> </v>
      </c>
      <c r="CX125" s="18" t="str">
        <f t="shared" si="428"/>
        <v xml:space="preserve"> </v>
      </c>
      <c r="CY125" s="17"/>
      <c r="CZ125" s="17"/>
      <c r="DA125" s="23"/>
      <c r="DB125" s="18" t="str">
        <f t="shared" si="429"/>
        <v xml:space="preserve"> </v>
      </c>
      <c r="DC125" s="18" t="str">
        <f t="shared" si="430"/>
        <v xml:space="preserve"> </v>
      </c>
      <c r="DD125" s="17"/>
      <c r="DE125" s="17"/>
      <c r="DF125" s="23"/>
      <c r="DG125" s="18" t="str">
        <f t="shared" si="431"/>
        <v xml:space="preserve"> </v>
      </c>
      <c r="DH125" s="18" t="str">
        <f t="shared" si="432"/>
        <v xml:space="preserve"> </v>
      </c>
      <c r="DI125" s="17"/>
      <c r="DJ125" s="17"/>
      <c r="DK125" s="23"/>
      <c r="DL125" s="18" t="str">
        <f t="shared" si="433"/>
        <v xml:space="preserve"> </v>
      </c>
      <c r="DM125" s="18" t="str">
        <f t="shared" si="434"/>
        <v xml:space="preserve"> </v>
      </c>
      <c r="DN125" s="17"/>
      <c r="DO125" s="23"/>
      <c r="DP125" s="18" t="str">
        <f t="shared" si="491"/>
        <v xml:space="preserve"> </v>
      </c>
      <c r="DQ125" s="17"/>
      <c r="DR125" s="17"/>
      <c r="DS125" s="23"/>
      <c r="DT125" s="18" t="str">
        <f t="shared" si="435"/>
        <v xml:space="preserve"> </v>
      </c>
      <c r="DU125" s="18" t="str">
        <f t="shared" si="436"/>
        <v xml:space="preserve"> </v>
      </c>
      <c r="DV125" s="17"/>
      <c r="DW125" s="17"/>
      <c r="DX125" s="23"/>
      <c r="DY125" s="18" t="str">
        <f t="shared" si="437"/>
        <v xml:space="preserve"> </v>
      </c>
      <c r="DZ125" s="18" t="str">
        <f t="shared" si="438"/>
        <v xml:space="preserve"> </v>
      </c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</row>
    <row r="126" spans="1:149" s="10" customFormat="1" ht="15.75" customHeight="1" outlineLevel="1" x14ac:dyDescent="0.25">
      <c r="A126" s="9">
        <f t="shared" si="559"/>
        <v>102</v>
      </c>
      <c r="B126" s="5" t="s">
        <v>105</v>
      </c>
      <c r="C126" s="17">
        <f t="shared" si="551"/>
        <v>1168000</v>
      </c>
      <c r="D126" s="17">
        <f t="shared" si="552"/>
        <v>272970.36</v>
      </c>
      <c r="E126" s="17">
        <v>409826.49</v>
      </c>
      <c r="F126" s="18">
        <f>IF(D126&lt;=0," ",IF(D126/C126*100&gt;200,"СВ.200",D126/C126))</f>
        <v>0.23370749999999998</v>
      </c>
      <c r="G126" s="18">
        <f t="shared" si="494"/>
        <v>0.66606324056797794</v>
      </c>
      <c r="H126" s="17">
        <f t="shared" si="553"/>
        <v>1051000</v>
      </c>
      <c r="I126" s="17">
        <f t="shared" si="554"/>
        <v>231149.72</v>
      </c>
      <c r="J126" s="17">
        <v>354130.02</v>
      </c>
      <c r="K126" s="18">
        <f t="shared" si="473"/>
        <v>0.21993313035204567</v>
      </c>
      <c r="L126" s="18">
        <f t="shared" si="287"/>
        <v>0.65272557237593132</v>
      </c>
      <c r="M126" s="17">
        <v>230000</v>
      </c>
      <c r="N126" s="17">
        <v>61439.77</v>
      </c>
      <c r="O126" s="23">
        <v>42716.54</v>
      </c>
      <c r="P126" s="18">
        <f t="shared" si="393"/>
        <v>0.2671294347826087</v>
      </c>
      <c r="Q126" s="18">
        <f t="shared" si="394"/>
        <v>1.4383133559038255</v>
      </c>
      <c r="R126" s="17"/>
      <c r="S126" s="17"/>
      <c r="T126" s="23"/>
      <c r="U126" s="18" t="str">
        <f t="shared" si="395"/>
        <v xml:space="preserve"> </v>
      </c>
      <c r="V126" s="18" t="str">
        <f t="shared" si="396"/>
        <v xml:space="preserve"> </v>
      </c>
      <c r="W126" s="17"/>
      <c r="X126" s="17"/>
      <c r="Y126" s="64"/>
      <c r="Z126" s="18" t="str">
        <f t="shared" si="397"/>
        <v xml:space="preserve"> </v>
      </c>
      <c r="AA126" s="18" t="str">
        <f t="shared" si="398"/>
        <v xml:space="preserve"> </v>
      </c>
      <c r="AB126" s="17">
        <v>46000</v>
      </c>
      <c r="AC126" s="17">
        <v>83782.53</v>
      </c>
      <c r="AD126" s="23">
        <v>74320</v>
      </c>
      <c r="AE126" s="18">
        <f t="shared" si="399"/>
        <v>1.821359347826087</v>
      </c>
      <c r="AF126" s="18">
        <f t="shared" si="400"/>
        <v>1.1273214477933262</v>
      </c>
      <c r="AG126" s="17">
        <v>150000</v>
      </c>
      <c r="AH126" s="17">
        <v>10732.35</v>
      </c>
      <c r="AI126" s="23">
        <v>119157.88</v>
      </c>
      <c r="AJ126" s="18">
        <f t="shared" si="401"/>
        <v>7.1549000000000001E-2</v>
      </c>
      <c r="AK126" s="18">
        <f t="shared" si="402"/>
        <v>9.0068319443078373E-2</v>
      </c>
      <c r="AL126" s="17">
        <v>620000</v>
      </c>
      <c r="AM126" s="17">
        <v>74295.070000000007</v>
      </c>
      <c r="AN126" s="23">
        <v>116635.6</v>
      </c>
      <c r="AO126" s="18">
        <f t="shared" si="403"/>
        <v>0.11983075806451614</v>
      </c>
      <c r="AP126" s="18">
        <f t="shared" si="404"/>
        <v>0.6369845055883453</v>
      </c>
      <c r="AQ126" s="17">
        <v>5000</v>
      </c>
      <c r="AR126" s="17">
        <v>900</v>
      </c>
      <c r="AS126" s="23">
        <v>1300</v>
      </c>
      <c r="AT126" s="18">
        <f t="shared" si="405"/>
        <v>0.18</v>
      </c>
      <c r="AU126" s="18">
        <f t="shared" si="406"/>
        <v>0.69230769230769229</v>
      </c>
      <c r="AV126" s="17">
        <f t="shared" si="555"/>
        <v>117000</v>
      </c>
      <c r="AW126" s="17">
        <f t="shared" si="556"/>
        <v>41820.639999999999</v>
      </c>
      <c r="AX126" s="17">
        <v>55696.47</v>
      </c>
      <c r="AY126" s="18">
        <f t="shared" si="407"/>
        <v>0.35744136752136751</v>
      </c>
      <c r="AZ126" s="18">
        <f t="shared" si="408"/>
        <v>0.75086697595018137</v>
      </c>
      <c r="BA126" s="17"/>
      <c r="BB126" s="17"/>
      <c r="BC126" s="23"/>
      <c r="BD126" s="18" t="str">
        <f t="shared" si="409"/>
        <v xml:space="preserve"> </v>
      </c>
      <c r="BE126" s="18" t="str">
        <f t="shared" si="410"/>
        <v xml:space="preserve"> </v>
      </c>
      <c r="BF126" s="17">
        <v>71000</v>
      </c>
      <c r="BG126" s="17">
        <v>29272.04</v>
      </c>
      <c r="BH126" s="23">
        <v>55696.47</v>
      </c>
      <c r="BI126" s="18">
        <f t="shared" si="411"/>
        <v>0.4122822535211268</v>
      </c>
      <c r="BJ126" s="18">
        <f t="shared" si="412"/>
        <v>0.52556364882729556</v>
      </c>
      <c r="BK126" s="17"/>
      <c r="BL126" s="17"/>
      <c r="BM126" s="23"/>
      <c r="BN126" s="18" t="str">
        <f t="shared" si="413"/>
        <v xml:space="preserve"> </v>
      </c>
      <c r="BO126" s="18" t="str">
        <f t="shared" si="414"/>
        <v xml:space="preserve"> </v>
      </c>
      <c r="BP126" s="17"/>
      <c r="BQ126" s="17"/>
      <c r="BR126" s="23"/>
      <c r="BS126" s="18" t="str">
        <f t="shared" si="415"/>
        <v xml:space="preserve"> </v>
      </c>
      <c r="BT126" s="18" t="str">
        <f t="shared" si="416"/>
        <v xml:space="preserve"> </v>
      </c>
      <c r="BU126" s="17"/>
      <c r="BV126" s="17"/>
      <c r="BW126" s="23"/>
      <c r="BX126" s="18" t="str">
        <f t="shared" si="417"/>
        <v xml:space="preserve"> </v>
      </c>
      <c r="BY126" s="18" t="str">
        <f t="shared" si="418"/>
        <v xml:space="preserve"> </v>
      </c>
      <c r="BZ126" s="17">
        <v>40000</v>
      </c>
      <c r="CA126" s="17">
        <v>12548.6</v>
      </c>
      <c r="CB126" s="23"/>
      <c r="CC126" s="18">
        <f t="shared" si="419"/>
        <v>0.31371500000000002</v>
      </c>
      <c r="CD126" s="18" t="str">
        <f t="shared" si="420"/>
        <v xml:space="preserve"> </v>
      </c>
      <c r="CE126" s="17"/>
      <c r="CF126" s="17"/>
      <c r="CG126" s="23"/>
      <c r="CH126" s="18" t="str">
        <f t="shared" si="421"/>
        <v xml:space="preserve"> </v>
      </c>
      <c r="CI126" s="18" t="str">
        <f t="shared" si="422"/>
        <v xml:space="preserve"> </v>
      </c>
      <c r="CJ126" s="17">
        <f t="shared" si="557"/>
        <v>0</v>
      </c>
      <c r="CK126" s="17">
        <f t="shared" si="558"/>
        <v>0</v>
      </c>
      <c r="CL126" s="17"/>
      <c r="CM126" s="18" t="str">
        <f t="shared" si="423"/>
        <v xml:space="preserve"> </v>
      </c>
      <c r="CN126" s="18" t="str">
        <f t="shared" si="424"/>
        <v xml:space="preserve"> </v>
      </c>
      <c r="CO126" s="17"/>
      <c r="CP126" s="17"/>
      <c r="CQ126" s="23"/>
      <c r="CR126" s="18" t="str">
        <f t="shared" si="425"/>
        <v xml:space="preserve"> </v>
      </c>
      <c r="CS126" s="18" t="str">
        <f t="shared" si="426"/>
        <v xml:space="preserve"> </v>
      </c>
      <c r="CT126" s="17"/>
      <c r="CU126" s="17"/>
      <c r="CV126" s="23"/>
      <c r="CW126" s="18" t="str">
        <f t="shared" si="427"/>
        <v xml:space="preserve"> </v>
      </c>
      <c r="CX126" s="18" t="str">
        <f t="shared" si="428"/>
        <v xml:space="preserve"> </v>
      </c>
      <c r="CY126" s="17"/>
      <c r="CZ126" s="17"/>
      <c r="DA126" s="23"/>
      <c r="DB126" s="18" t="str">
        <f t="shared" si="429"/>
        <v xml:space="preserve"> </v>
      </c>
      <c r="DC126" s="18" t="str">
        <f t="shared" si="430"/>
        <v xml:space="preserve"> </v>
      </c>
      <c r="DD126" s="17"/>
      <c r="DE126" s="17"/>
      <c r="DF126" s="23"/>
      <c r="DG126" s="18" t="str">
        <f t="shared" si="431"/>
        <v xml:space="preserve"> </v>
      </c>
      <c r="DH126" s="18" t="str">
        <f t="shared" si="432"/>
        <v xml:space="preserve"> </v>
      </c>
      <c r="DI126" s="17"/>
      <c r="DJ126" s="17"/>
      <c r="DK126" s="23"/>
      <c r="DL126" s="18" t="str">
        <f t="shared" si="433"/>
        <v xml:space="preserve"> </v>
      </c>
      <c r="DM126" s="18" t="str">
        <f t="shared" si="434"/>
        <v xml:space="preserve"> </v>
      </c>
      <c r="DN126" s="17"/>
      <c r="DO126" s="23"/>
      <c r="DP126" s="18" t="str">
        <f t="shared" si="491"/>
        <v xml:space="preserve"> </v>
      </c>
      <c r="DQ126" s="17"/>
      <c r="DR126" s="17"/>
      <c r="DS126" s="23"/>
      <c r="DT126" s="18" t="str">
        <f t="shared" si="435"/>
        <v xml:space="preserve"> </v>
      </c>
      <c r="DU126" s="18" t="str">
        <f t="shared" si="436"/>
        <v xml:space="preserve"> </v>
      </c>
      <c r="DV126" s="17">
        <v>6000</v>
      </c>
      <c r="DW126" s="17"/>
      <c r="DX126" s="23"/>
      <c r="DY126" s="18" t="str">
        <f t="shared" si="437"/>
        <v xml:space="preserve"> </v>
      </c>
      <c r="DZ126" s="18" t="str">
        <f t="shared" si="438"/>
        <v xml:space="preserve"> </v>
      </c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</row>
    <row r="127" spans="1:149" s="10" customFormat="1" ht="15.75" customHeight="1" outlineLevel="1" x14ac:dyDescent="0.25">
      <c r="A127" s="9">
        <f t="shared" si="559"/>
        <v>103</v>
      </c>
      <c r="B127" s="5" t="s">
        <v>0</v>
      </c>
      <c r="C127" s="17">
        <f t="shared" si="551"/>
        <v>1955205.3</v>
      </c>
      <c r="D127" s="17">
        <f t="shared" si="552"/>
        <v>363019.35</v>
      </c>
      <c r="E127" s="17">
        <v>308766.34000000003</v>
      </c>
      <c r="F127" s="18">
        <f>IF(D127&lt;=0," ",IF(D127/C127*100&gt;200,"СВ.200",D127/C127))</f>
        <v>0.18566814952884997</v>
      </c>
      <c r="G127" s="18">
        <f t="shared" si="494"/>
        <v>1.1757089519537653</v>
      </c>
      <c r="H127" s="17">
        <f t="shared" si="553"/>
        <v>1647500</v>
      </c>
      <c r="I127" s="17">
        <f t="shared" si="554"/>
        <v>283329.96999999997</v>
      </c>
      <c r="J127" s="17">
        <v>247217.67</v>
      </c>
      <c r="K127" s="18">
        <f t="shared" ref="K127:K143" si="560">IF(I127&lt;=0," ",IF(I127/H127*100&gt;200,"СВ.200",I127/H127))</f>
        <v>0.17197570257966616</v>
      </c>
      <c r="L127" s="18">
        <f t="shared" si="287"/>
        <v>1.1460749144670765</v>
      </c>
      <c r="M127" s="17">
        <v>515400</v>
      </c>
      <c r="N127" s="17">
        <v>106131.36</v>
      </c>
      <c r="O127" s="23">
        <v>79705.13</v>
      </c>
      <c r="P127" s="18">
        <f t="shared" si="393"/>
        <v>0.20592037252619325</v>
      </c>
      <c r="Q127" s="18">
        <f t="shared" si="394"/>
        <v>1.3315499265856539</v>
      </c>
      <c r="R127" s="17"/>
      <c r="S127" s="17"/>
      <c r="T127" s="23"/>
      <c r="U127" s="18" t="str">
        <f t="shared" si="395"/>
        <v xml:space="preserve"> </v>
      </c>
      <c r="V127" s="18" t="str">
        <f t="shared" si="396"/>
        <v xml:space="preserve"> </v>
      </c>
      <c r="W127" s="17"/>
      <c r="X127" s="17"/>
      <c r="Y127" s="64"/>
      <c r="Z127" s="18" t="str">
        <f t="shared" si="397"/>
        <v xml:space="preserve"> </v>
      </c>
      <c r="AA127" s="18" t="str">
        <f t="shared" si="398"/>
        <v xml:space="preserve"> </v>
      </c>
      <c r="AB127" s="17">
        <v>2100</v>
      </c>
      <c r="AC127" s="17"/>
      <c r="AD127" s="23"/>
      <c r="AE127" s="18" t="str">
        <f t="shared" si="399"/>
        <v xml:space="preserve"> </v>
      </c>
      <c r="AF127" s="18" t="str">
        <f t="shared" si="400"/>
        <v xml:space="preserve"> </v>
      </c>
      <c r="AG127" s="17">
        <v>410000</v>
      </c>
      <c r="AH127" s="17">
        <v>79175.070000000007</v>
      </c>
      <c r="AI127" s="23">
        <v>103874.3</v>
      </c>
      <c r="AJ127" s="18">
        <f t="shared" si="401"/>
        <v>0.19310992682926831</v>
      </c>
      <c r="AK127" s="18">
        <f t="shared" si="402"/>
        <v>0.76222001014687946</v>
      </c>
      <c r="AL127" s="17">
        <v>715000</v>
      </c>
      <c r="AM127" s="17">
        <v>95823.54</v>
      </c>
      <c r="AN127" s="23">
        <v>63638.239999999998</v>
      </c>
      <c r="AO127" s="18">
        <f t="shared" si="403"/>
        <v>0.13401893706293705</v>
      </c>
      <c r="AP127" s="18">
        <f t="shared" si="404"/>
        <v>1.5057540874794777</v>
      </c>
      <c r="AQ127" s="17">
        <v>5000</v>
      </c>
      <c r="AR127" s="17">
        <v>2200</v>
      </c>
      <c r="AS127" s="23"/>
      <c r="AT127" s="18">
        <f t="shared" si="405"/>
        <v>0.44</v>
      </c>
      <c r="AU127" s="18" t="str">
        <f t="shared" si="406"/>
        <v xml:space="preserve"> </v>
      </c>
      <c r="AV127" s="17">
        <f t="shared" si="555"/>
        <v>307705.3</v>
      </c>
      <c r="AW127" s="17">
        <f t="shared" si="556"/>
        <v>79689.38</v>
      </c>
      <c r="AX127" s="17">
        <v>61548.67</v>
      </c>
      <c r="AY127" s="18">
        <f t="shared" si="407"/>
        <v>0.25897954958851865</v>
      </c>
      <c r="AZ127" s="18">
        <f t="shared" si="408"/>
        <v>1.2947376442090464</v>
      </c>
      <c r="BA127" s="17"/>
      <c r="BB127" s="17"/>
      <c r="BC127" s="23"/>
      <c r="BD127" s="18" t="str">
        <f t="shared" si="409"/>
        <v xml:space="preserve"> </v>
      </c>
      <c r="BE127" s="18" t="str">
        <f t="shared" si="410"/>
        <v xml:space="preserve"> </v>
      </c>
      <c r="BF127" s="17"/>
      <c r="BG127" s="17"/>
      <c r="BH127" s="23"/>
      <c r="BI127" s="18" t="str">
        <f t="shared" si="411"/>
        <v xml:space="preserve"> </v>
      </c>
      <c r="BJ127" s="18" t="str">
        <f t="shared" si="412"/>
        <v xml:space="preserve"> </v>
      </c>
      <c r="BK127" s="17">
        <v>141300</v>
      </c>
      <c r="BL127" s="17">
        <v>13425</v>
      </c>
      <c r="BM127" s="23">
        <v>37350</v>
      </c>
      <c r="BN127" s="18">
        <f t="shared" si="413"/>
        <v>9.5010615711252661E-2</v>
      </c>
      <c r="BO127" s="18">
        <f t="shared" si="414"/>
        <v>0.35943775100401604</v>
      </c>
      <c r="BP127" s="17"/>
      <c r="BQ127" s="17"/>
      <c r="BR127" s="23"/>
      <c r="BS127" s="18" t="str">
        <f t="shared" si="415"/>
        <v xml:space="preserve"> </v>
      </c>
      <c r="BT127" s="18" t="str">
        <f t="shared" si="416"/>
        <v xml:space="preserve"> </v>
      </c>
      <c r="BU127" s="17"/>
      <c r="BV127" s="17"/>
      <c r="BW127" s="23"/>
      <c r="BX127" s="18" t="str">
        <f t="shared" si="417"/>
        <v xml:space="preserve"> </v>
      </c>
      <c r="BY127" s="18" t="str">
        <f t="shared" si="418"/>
        <v xml:space="preserve"> </v>
      </c>
      <c r="BZ127" s="17">
        <v>137000</v>
      </c>
      <c r="CA127" s="17">
        <v>66264.38</v>
      </c>
      <c r="CB127" s="23">
        <v>24198.67</v>
      </c>
      <c r="CC127" s="18">
        <f t="shared" si="419"/>
        <v>0.48368160583941611</v>
      </c>
      <c r="CD127" s="18" t="str">
        <f t="shared" si="420"/>
        <v>св.200</v>
      </c>
      <c r="CE127" s="17"/>
      <c r="CF127" s="17"/>
      <c r="CG127" s="23"/>
      <c r="CH127" s="18" t="str">
        <f t="shared" si="421"/>
        <v xml:space="preserve"> </v>
      </c>
      <c r="CI127" s="18" t="str">
        <f t="shared" si="422"/>
        <v xml:space="preserve"> </v>
      </c>
      <c r="CJ127" s="17">
        <f t="shared" si="557"/>
        <v>0</v>
      </c>
      <c r="CK127" s="17">
        <f t="shared" si="558"/>
        <v>0</v>
      </c>
      <c r="CL127" s="17"/>
      <c r="CM127" s="18" t="str">
        <f t="shared" si="423"/>
        <v xml:space="preserve"> </v>
      </c>
      <c r="CN127" s="18" t="str">
        <f t="shared" si="424"/>
        <v xml:space="preserve"> </v>
      </c>
      <c r="CO127" s="17"/>
      <c r="CP127" s="17"/>
      <c r="CQ127" s="23"/>
      <c r="CR127" s="18" t="str">
        <f t="shared" si="425"/>
        <v xml:space="preserve"> </v>
      </c>
      <c r="CS127" s="18" t="str">
        <f t="shared" si="426"/>
        <v xml:space="preserve"> </v>
      </c>
      <c r="CT127" s="17"/>
      <c r="CU127" s="17"/>
      <c r="CV127" s="23"/>
      <c r="CW127" s="18" t="str">
        <f t="shared" si="427"/>
        <v xml:space="preserve"> </v>
      </c>
      <c r="CX127" s="18" t="str">
        <f t="shared" si="428"/>
        <v xml:space="preserve"> </v>
      </c>
      <c r="CY127" s="17"/>
      <c r="CZ127" s="17"/>
      <c r="DA127" s="23"/>
      <c r="DB127" s="18" t="str">
        <f t="shared" si="429"/>
        <v xml:space="preserve"> </v>
      </c>
      <c r="DC127" s="18" t="str">
        <f t="shared" si="430"/>
        <v xml:space="preserve"> </v>
      </c>
      <c r="DD127" s="17"/>
      <c r="DE127" s="17"/>
      <c r="DF127" s="23"/>
      <c r="DG127" s="18" t="str">
        <f t="shared" si="431"/>
        <v xml:space="preserve"> </v>
      </c>
      <c r="DH127" s="18" t="str">
        <f t="shared" si="432"/>
        <v xml:space="preserve"> </v>
      </c>
      <c r="DI127" s="17"/>
      <c r="DJ127" s="17"/>
      <c r="DK127" s="23"/>
      <c r="DL127" s="18" t="str">
        <f t="shared" si="433"/>
        <v xml:space="preserve"> </v>
      </c>
      <c r="DM127" s="18" t="str">
        <f t="shared" si="434"/>
        <v xml:space="preserve"> </v>
      </c>
      <c r="DN127" s="17"/>
      <c r="DO127" s="23"/>
      <c r="DP127" s="18" t="str">
        <f t="shared" si="491"/>
        <v xml:space="preserve"> </v>
      </c>
      <c r="DQ127" s="17"/>
      <c r="DR127" s="17"/>
      <c r="DS127" s="23"/>
      <c r="DT127" s="18" t="str">
        <f t="shared" si="435"/>
        <v xml:space="preserve"> </v>
      </c>
      <c r="DU127" s="18" t="str">
        <f t="shared" si="436"/>
        <v xml:space="preserve"> </v>
      </c>
      <c r="DV127" s="17">
        <v>29405.3</v>
      </c>
      <c r="DW127" s="17"/>
      <c r="DX127" s="23"/>
      <c r="DY127" s="18" t="str">
        <f t="shared" si="437"/>
        <v xml:space="preserve"> </v>
      </c>
      <c r="DZ127" s="18" t="str">
        <f t="shared" si="438"/>
        <v xml:space="preserve"> </v>
      </c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</row>
    <row r="128" spans="1:149" s="10" customFormat="1" ht="15.75" customHeight="1" outlineLevel="1" x14ac:dyDescent="0.25">
      <c r="A128" s="9">
        <f t="shared" si="559"/>
        <v>104</v>
      </c>
      <c r="B128" s="5" t="s">
        <v>92</v>
      </c>
      <c r="C128" s="17">
        <f t="shared" si="551"/>
        <v>9372030</v>
      </c>
      <c r="D128" s="17">
        <f t="shared" si="552"/>
        <v>892084.56</v>
      </c>
      <c r="E128" s="17">
        <v>949023.83</v>
      </c>
      <c r="F128" s="18">
        <f>IF(D128&lt;=0," ",IF(D128/C128*100&gt;200,"СВ.200",D128/C128))</f>
        <v>9.5185841274515778E-2</v>
      </c>
      <c r="G128" s="18">
        <f t="shared" si="494"/>
        <v>0.94000227581218909</v>
      </c>
      <c r="H128" s="17">
        <f t="shared" si="553"/>
        <v>5555000</v>
      </c>
      <c r="I128" s="17">
        <f t="shared" si="554"/>
        <v>820935.75</v>
      </c>
      <c r="J128" s="17">
        <v>803703.23</v>
      </c>
      <c r="K128" s="18">
        <f t="shared" si="560"/>
        <v>0.14778321332133212</v>
      </c>
      <c r="L128" s="18">
        <f t="shared" ref="L128:L143" si="561">IF(J128=0," ",IF(I128/J128*100&gt;200,"св.200",I128/J128))</f>
        <v>1.0214413969693763</v>
      </c>
      <c r="M128" s="17">
        <v>2670000</v>
      </c>
      <c r="N128" s="17">
        <v>677581.4</v>
      </c>
      <c r="O128" s="23">
        <v>526441.62</v>
      </c>
      <c r="P128" s="18">
        <f t="shared" si="393"/>
        <v>0.25377580524344573</v>
      </c>
      <c r="Q128" s="18">
        <f t="shared" si="394"/>
        <v>1.287096943436957</v>
      </c>
      <c r="R128" s="17"/>
      <c r="S128" s="17"/>
      <c r="T128" s="23"/>
      <c r="U128" s="18" t="str">
        <f t="shared" si="395"/>
        <v xml:space="preserve"> </v>
      </c>
      <c r="V128" s="18" t="str">
        <f t="shared" si="396"/>
        <v xml:space="preserve"> </v>
      </c>
      <c r="W128" s="17"/>
      <c r="X128" s="17"/>
      <c r="Y128" s="64"/>
      <c r="Z128" s="18" t="str">
        <f t="shared" si="397"/>
        <v xml:space="preserve"> </v>
      </c>
      <c r="AA128" s="18" t="str">
        <f t="shared" si="398"/>
        <v xml:space="preserve"> </v>
      </c>
      <c r="AB128" s="17">
        <v>82000</v>
      </c>
      <c r="AC128" s="17">
        <v>-2550</v>
      </c>
      <c r="AD128" s="23">
        <v>-100643.4</v>
      </c>
      <c r="AE128" s="18" t="str">
        <f t="shared" si="399"/>
        <v xml:space="preserve"> </v>
      </c>
      <c r="AF128" s="18">
        <f t="shared" si="400"/>
        <v>2.5336981858720992E-2</v>
      </c>
      <c r="AG128" s="17">
        <v>600000</v>
      </c>
      <c r="AH128" s="17">
        <v>1338.49</v>
      </c>
      <c r="AI128" s="23">
        <v>103412.45</v>
      </c>
      <c r="AJ128" s="18">
        <f t="shared" si="401"/>
        <v>2.2308166666666668E-3</v>
      </c>
      <c r="AK128" s="18">
        <f t="shared" si="402"/>
        <v>1.2943219119167954E-2</v>
      </c>
      <c r="AL128" s="17">
        <v>2200000</v>
      </c>
      <c r="AM128" s="17">
        <v>143015.85999999999</v>
      </c>
      <c r="AN128" s="23">
        <v>274292.56</v>
      </c>
      <c r="AO128" s="18">
        <f t="shared" si="403"/>
        <v>6.5007209090909082E-2</v>
      </c>
      <c r="AP128" s="18">
        <f t="shared" si="404"/>
        <v>0.52139897633388232</v>
      </c>
      <c r="AQ128" s="17">
        <v>3000</v>
      </c>
      <c r="AR128" s="17">
        <v>1550</v>
      </c>
      <c r="AS128" s="23">
        <v>200</v>
      </c>
      <c r="AT128" s="18">
        <f t="shared" si="405"/>
        <v>0.51666666666666672</v>
      </c>
      <c r="AU128" s="18" t="str">
        <f t="shared" si="406"/>
        <v>св.200</v>
      </c>
      <c r="AV128" s="17">
        <f t="shared" si="555"/>
        <v>3817030</v>
      </c>
      <c r="AW128" s="17">
        <f t="shared" si="556"/>
        <v>71148.81</v>
      </c>
      <c r="AX128" s="17">
        <v>145320.6</v>
      </c>
      <c r="AY128" s="18">
        <f t="shared" si="407"/>
        <v>1.8639835159797013E-2</v>
      </c>
      <c r="AZ128" s="18">
        <f t="shared" si="408"/>
        <v>0.48959892816297201</v>
      </c>
      <c r="BA128" s="17"/>
      <c r="BB128" s="17"/>
      <c r="BC128" s="23"/>
      <c r="BD128" s="18" t="str">
        <f t="shared" si="409"/>
        <v xml:space="preserve"> </v>
      </c>
      <c r="BE128" s="18" t="str">
        <f t="shared" si="410"/>
        <v xml:space="preserve"> </v>
      </c>
      <c r="BF128" s="17">
        <v>101230</v>
      </c>
      <c r="BG128" s="17">
        <v>71148.81</v>
      </c>
      <c r="BH128" s="23">
        <v>84024.6</v>
      </c>
      <c r="BI128" s="18">
        <f t="shared" si="411"/>
        <v>0.70284312950706307</v>
      </c>
      <c r="BJ128" s="18">
        <f t="shared" si="412"/>
        <v>0.84676166265593644</v>
      </c>
      <c r="BK128" s="17"/>
      <c r="BL128" s="17"/>
      <c r="BM128" s="23"/>
      <c r="BN128" s="18" t="str">
        <f t="shared" si="413"/>
        <v xml:space="preserve"> </v>
      </c>
      <c r="BO128" s="18" t="str">
        <f t="shared" si="414"/>
        <v xml:space="preserve"> </v>
      </c>
      <c r="BP128" s="17"/>
      <c r="BQ128" s="17"/>
      <c r="BR128" s="23"/>
      <c r="BS128" s="18" t="str">
        <f t="shared" si="415"/>
        <v xml:space="preserve"> </v>
      </c>
      <c r="BT128" s="18" t="str">
        <f t="shared" si="416"/>
        <v xml:space="preserve"> </v>
      </c>
      <c r="BU128" s="17">
        <v>116400</v>
      </c>
      <c r="BV128" s="17"/>
      <c r="BW128" s="23"/>
      <c r="BX128" s="18" t="str">
        <f t="shared" si="417"/>
        <v xml:space="preserve"> </v>
      </c>
      <c r="BY128" s="18" t="str">
        <f t="shared" si="418"/>
        <v xml:space="preserve"> </v>
      </c>
      <c r="BZ128" s="17"/>
      <c r="CA128" s="17"/>
      <c r="CB128" s="23"/>
      <c r="CC128" s="18" t="str">
        <f t="shared" si="419"/>
        <v xml:space="preserve"> </v>
      </c>
      <c r="CD128" s="18" t="str">
        <f t="shared" si="420"/>
        <v xml:space="preserve"> </v>
      </c>
      <c r="CE128" s="17">
        <v>2845000</v>
      </c>
      <c r="CF128" s="17"/>
      <c r="CG128" s="23"/>
      <c r="CH128" s="18" t="str">
        <f t="shared" si="421"/>
        <v xml:space="preserve"> </v>
      </c>
      <c r="CI128" s="18" t="str">
        <f t="shared" si="422"/>
        <v xml:space="preserve"> </v>
      </c>
      <c r="CJ128" s="17">
        <f t="shared" si="557"/>
        <v>754400</v>
      </c>
      <c r="CK128" s="17">
        <f t="shared" si="558"/>
        <v>0</v>
      </c>
      <c r="CL128" s="17">
        <v>61296</v>
      </c>
      <c r="CM128" s="18" t="str">
        <f t="shared" si="423"/>
        <v xml:space="preserve"> </v>
      </c>
      <c r="CN128" s="18">
        <f t="shared" si="424"/>
        <v>0</v>
      </c>
      <c r="CO128" s="17"/>
      <c r="CP128" s="17"/>
      <c r="CQ128" s="23"/>
      <c r="CR128" s="18" t="str">
        <f t="shared" si="425"/>
        <v xml:space="preserve"> </v>
      </c>
      <c r="CS128" s="18" t="str">
        <f t="shared" si="426"/>
        <v xml:space="preserve"> </v>
      </c>
      <c r="CT128" s="17">
        <v>754400</v>
      </c>
      <c r="CU128" s="17"/>
      <c r="CV128" s="23">
        <v>61296</v>
      </c>
      <c r="CW128" s="18" t="str">
        <f t="shared" si="427"/>
        <v xml:space="preserve"> </v>
      </c>
      <c r="CX128" s="18">
        <f t="shared" si="428"/>
        <v>0</v>
      </c>
      <c r="CY128" s="17"/>
      <c r="CZ128" s="17"/>
      <c r="DA128" s="23"/>
      <c r="DB128" s="18" t="str">
        <f t="shared" si="429"/>
        <v xml:space="preserve"> </v>
      </c>
      <c r="DC128" s="18" t="str">
        <f t="shared" si="430"/>
        <v xml:space="preserve"> </v>
      </c>
      <c r="DD128" s="17"/>
      <c r="DE128" s="17"/>
      <c r="DF128" s="23"/>
      <c r="DG128" s="18" t="str">
        <f t="shared" si="431"/>
        <v xml:space="preserve"> </v>
      </c>
      <c r="DH128" s="18" t="str">
        <f t="shared" si="432"/>
        <v xml:space="preserve"> </v>
      </c>
      <c r="DI128" s="17"/>
      <c r="DJ128" s="17"/>
      <c r="DK128" s="23"/>
      <c r="DL128" s="18" t="str">
        <f t="shared" si="433"/>
        <v xml:space="preserve"> </v>
      </c>
      <c r="DM128" s="18" t="str">
        <f t="shared" si="434"/>
        <v xml:space="preserve"> </v>
      </c>
      <c r="DN128" s="17"/>
      <c r="DO128" s="23"/>
      <c r="DP128" s="18" t="str">
        <f t="shared" si="491"/>
        <v xml:space="preserve"> </v>
      </c>
      <c r="DQ128" s="17"/>
      <c r="DR128" s="17"/>
      <c r="DS128" s="23"/>
      <c r="DT128" s="18" t="str">
        <f t="shared" si="435"/>
        <v xml:space="preserve"> </v>
      </c>
      <c r="DU128" s="18" t="str">
        <f t="shared" si="436"/>
        <v xml:space="preserve"> </v>
      </c>
      <c r="DV128" s="17"/>
      <c r="DW128" s="17"/>
      <c r="DX128" s="23"/>
      <c r="DY128" s="18" t="str">
        <f t="shared" si="437"/>
        <v xml:space="preserve"> </v>
      </c>
      <c r="DZ128" s="18" t="str">
        <f t="shared" si="438"/>
        <v xml:space="preserve"> </v>
      </c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</row>
    <row r="129" spans="1:149" s="10" customFormat="1" ht="17.25" customHeight="1" outlineLevel="1" x14ac:dyDescent="0.25">
      <c r="A129" s="9">
        <f t="shared" si="559"/>
        <v>105</v>
      </c>
      <c r="B129" s="5" t="s">
        <v>36</v>
      </c>
      <c r="C129" s="17">
        <f t="shared" si="551"/>
        <v>1466200</v>
      </c>
      <c r="D129" s="17">
        <f t="shared" si="552"/>
        <v>708392.58000000007</v>
      </c>
      <c r="E129" s="17">
        <v>746251.97</v>
      </c>
      <c r="F129" s="18">
        <f>IF(D129&lt;=0," ",IF(D129/C129*100&gt;200,"СВ.200",D129/C129))</f>
        <v>0.48314867003137368</v>
      </c>
      <c r="G129" s="18">
        <f t="shared" si="494"/>
        <v>0.94926728300630159</v>
      </c>
      <c r="H129" s="17">
        <f t="shared" si="553"/>
        <v>1355800</v>
      </c>
      <c r="I129" s="17">
        <f t="shared" si="554"/>
        <v>695792.58000000007</v>
      </c>
      <c r="J129" s="17">
        <v>733651.97</v>
      </c>
      <c r="K129" s="18">
        <f t="shared" si="560"/>
        <v>0.51319706446378532</v>
      </c>
      <c r="L129" s="18">
        <f t="shared" si="561"/>
        <v>0.9483959812716104</v>
      </c>
      <c r="M129" s="17">
        <v>483500</v>
      </c>
      <c r="N129" s="17">
        <v>105700.61</v>
      </c>
      <c r="O129" s="23">
        <v>72626.05</v>
      </c>
      <c r="P129" s="18">
        <f t="shared" si="393"/>
        <v>0.21861553257497415</v>
      </c>
      <c r="Q129" s="18">
        <f t="shared" si="394"/>
        <v>1.4554090440000522</v>
      </c>
      <c r="R129" s="17"/>
      <c r="S129" s="17"/>
      <c r="T129" s="23"/>
      <c r="U129" s="18" t="str">
        <f t="shared" si="395"/>
        <v xml:space="preserve"> </v>
      </c>
      <c r="V129" s="18" t="str">
        <f t="shared" si="396"/>
        <v xml:space="preserve"> </v>
      </c>
      <c r="W129" s="17"/>
      <c r="X129" s="17"/>
      <c r="Y129" s="64"/>
      <c r="Z129" s="18" t="str">
        <f t="shared" si="397"/>
        <v xml:space="preserve"> </v>
      </c>
      <c r="AA129" s="18" t="str">
        <f t="shared" si="398"/>
        <v xml:space="preserve"> </v>
      </c>
      <c r="AB129" s="17">
        <v>459000</v>
      </c>
      <c r="AC129" s="17">
        <v>532140.30000000005</v>
      </c>
      <c r="AD129" s="23">
        <v>624962.69999999995</v>
      </c>
      <c r="AE129" s="18">
        <f t="shared" si="399"/>
        <v>1.1593470588235295</v>
      </c>
      <c r="AF129" s="18">
        <f t="shared" si="400"/>
        <v>0.85147529604566818</v>
      </c>
      <c r="AG129" s="17">
        <v>29000</v>
      </c>
      <c r="AH129" s="17">
        <v>3119.89</v>
      </c>
      <c r="AI129" s="23">
        <v>2699.09</v>
      </c>
      <c r="AJ129" s="18">
        <f t="shared" si="401"/>
        <v>0.10758241379310345</v>
      </c>
      <c r="AK129" s="18">
        <f t="shared" si="402"/>
        <v>1.1559043974080152</v>
      </c>
      <c r="AL129" s="17">
        <v>384000</v>
      </c>
      <c r="AM129" s="17">
        <v>54731.78</v>
      </c>
      <c r="AN129" s="23">
        <v>33364.129999999997</v>
      </c>
      <c r="AO129" s="18">
        <f t="shared" si="403"/>
        <v>0.14253067708333333</v>
      </c>
      <c r="AP129" s="18">
        <f t="shared" si="404"/>
        <v>1.6404377995170263</v>
      </c>
      <c r="AQ129" s="17">
        <v>300</v>
      </c>
      <c r="AR129" s="17">
        <v>100</v>
      </c>
      <c r="AS129" s="23"/>
      <c r="AT129" s="18">
        <f t="shared" si="405"/>
        <v>0.33333333333333331</v>
      </c>
      <c r="AU129" s="18" t="str">
        <f t="shared" si="406"/>
        <v xml:space="preserve"> </v>
      </c>
      <c r="AV129" s="17">
        <f t="shared" si="555"/>
        <v>110400</v>
      </c>
      <c r="AW129" s="17">
        <f t="shared" si="556"/>
        <v>12600</v>
      </c>
      <c r="AX129" s="17">
        <v>12600</v>
      </c>
      <c r="AY129" s="18">
        <f t="shared" si="407"/>
        <v>0.11413043478260869</v>
      </c>
      <c r="AZ129" s="18">
        <f t="shared" si="408"/>
        <v>1</v>
      </c>
      <c r="BA129" s="17"/>
      <c r="BB129" s="17"/>
      <c r="BC129" s="23"/>
      <c r="BD129" s="18" t="str">
        <f t="shared" si="409"/>
        <v xml:space="preserve"> </v>
      </c>
      <c r="BE129" s="18" t="str">
        <f t="shared" si="410"/>
        <v xml:space="preserve"> </v>
      </c>
      <c r="BF129" s="17"/>
      <c r="BG129" s="17"/>
      <c r="BH129" s="23"/>
      <c r="BI129" s="18" t="str">
        <f t="shared" si="411"/>
        <v xml:space="preserve"> </v>
      </c>
      <c r="BJ129" s="18" t="str">
        <f t="shared" si="412"/>
        <v xml:space="preserve"> </v>
      </c>
      <c r="BK129" s="17"/>
      <c r="BL129" s="17"/>
      <c r="BM129" s="23"/>
      <c r="BN129" s="18" t="str">
        <f t="shared" si="413"/>
        <v xml:space="preserve"> </v>
      </c>
      <c r="BO129" s="18" t="str">
        <f t="shared" si="414"/>
        <v xml:space="preserve"> </v>
      </c>
      <c r="BP129" s="17"/>
      <c r="BQ129" s="17"/>
      <c r="BR129" s="23"/>
      <c r="BS129" s="18" t="str">
        <f t="shared" si="415"/>
        <v xml:space="preserve"> </v>
      </c>
      <c r="BT129" s="18" t="str">
        <f t="shared" si="416"/>
        <v xml:space="preserve"> </v>
      </c>
      <c r="BU129" s="17">
        <v>50400</v>
      </c>
      <c r="BV129" s="17">
        <v>12600</v>
      </c>
      <c r="BW129" s="23">
        <v>12600</v>
      </c>
      <c r="BX129" s="18">
        <f t="shared" si="417"/>
        <v>0.25</v>
      </c>
      <c r="BY129" s="18">
        <f t="shared" si="418"/>
        <v>1</v>
      </c>
      <c r="BZ129" s="17"/>
      <c r="CA129" s="17"/>
      <c r="CB129" s="23"/>
      <c r="CC129" s="18" t="str">
        <f t="shared" si="419"/>
        <v xml:space="preserve"> </v>
      </c>
      <c r="CD129" s="18" t="str">
        <f t="shared" si="420"/>
        <v xml:space="preserve"> </v>
      </c>
      <c r="CE129" s="17"/>
      <c r="CF129" s="17"/>
      <c r="CG129" s="23"/>
      <c r="CH129" s="18" t="str">
        <f t="shared" si="421"/>
        <v xml:space="preserve"> </v>
      </c>
      <c r="CI129" s="18" t="str">
        <f t="shared" si="422"/>
        <v xml:space="preserve"> </v>
      </c>
      <c r="CJ129" s="17">
        <f t="shared" si="557"/>
        <v>0</v>
      </c>
      <c r="CK129" s="17">
        <f t="shared" si="558"/>
        <v>0</v>
      </c>
      <c r="CL129" s="17"/>
      <c r="CM129" s="18" t="str">
        <f t="shared" si="423"/>
        <v xml:space="preserve"> </v>
      </c>
      <c r="CN129" s="18" t="str">
        <f t="shared" si="424"/>
        <v xml:space="preserve"> </v>
      </c>
      <c r="CO129" s="17"/>
      <c r="CP129" s="17"/>
      <c r="CQ129" s="23"/>
      <c r="CR129" s="18" t="str">
        <f t="shared" si="425"/>
        <v xml:space="preserve"> </v>
      </c>
      <c r="CS129" s="18" t="str">
        <f t="shared" si="426"/>
        <v xml:space="preserve"> </v>
      </c>
      <c r="CT129" s="17"/>
      <c r="CU129" s="17"/>
      <c r="CV129" s="23"/>
      <c r="CW129" s="18" t="str">
        <f t="shared" si="427"/>
        <v xml:space="preserve"> </v>
      </c>
      <c r="CX129" s="18" t="str">
        <f t="shared" si="428"/>
        <v xml:space="preserve"> </v>
      </c>
      <c r="CY129" s="17"/>
      <c r="CZ129" s="17"/>
      <c r="DA129" s="23"/>
      <c r="DB129" s="18" t="str">
        <f t="shared" si="429"/>
        <v xml:space="preserve"> </v>
      </c>
      <c r="DC129" s="18" t="str">
        <f t="shared" si="430"/>
        <v xml:space="preserve"> </v>
      </c>
      <c r="DD129" s="17"/>
      <c r="DE129" s="17"/>
      <c r="DF129" s="23"/>
      <c r="DG129" s="18" t="str">
        <f t="shared" si="431"/>
        <v xml:space="preserve"> </v>
      </c>
      <c r="DH129" s="18" t="str">
        <f t="shared" si="432"/>
        <v xml:space="preserve"> </v>
      </c>
      <c r="DI129" s="17"/>
      <c r="DJ129" s="17"/>
      <c r="DK129" s="23"/>
      <c r="DL129" s="18" t="str">
        <f t="shared" si="433"/>
        <v xml:space="preserve"> </v>
      </c>
      <c r="DM129" s="18" t="str">
        <f t="shared" si="434"/>
        <v xml:space="preserve"> </v>
      </c>
      <c r="DN129" s="17"/>
      <c r="DO129" s="23"/>
      <c r="DP129" s="18" t="str">
        <f t="shared" si="491"/>
        <v xml:space="preserve"> </v>
      </c>
      <c r="DQ129" s="17"/>
      <c r="DR129" s="17"/>
      <c r="DS129" s="23"/>
      <c r="DT129" s="18" t="str">
        <f t="shared" si="435"/>
        <v xml:space="preserve"> </v>
      </c>
      <c r="DU129" s="18" t="str">
        <f t="shared" si="436"/>
        <v xml:space="preserve"> </v>
      </c>
      <c r="DV129" s="17">
        <v>60000</v>
      </c>
      <c r="DW129" s="17"/>
      <c r="DX129" s="23"/>
      <c r="DY129" s="18" t="str">
        <f t="shared" si="437"/>
        <v xml:space="preserve"> </v>
      </c>
      <c r="DZ129" s="18" t="str">
        <f t="shared" si="438"/>
        <v xml:space="preserve"> </v>
      </c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</row>
    <row r="130" spans="1:149" s="10" customFormat="1" ht="15.75" customHeight="1" outlineLevel="1" x14ac:dyDescent="0.25">
      <c r="A130" s="9">
        <f t="shared" si="559"/>
        <v>106</v>
      </c>
      <c r="B130" s="5" t="s">
        <v>84</v>
      </c>
      <c r="C130" s="17">
        <f t="shared" si="551"/>
        <v>2507823</v>
      </c>
      <c r="D130" s="17">
        <f t="shared" si="552"/>
        <v>356054.57999999996</v>
      </c>
      <c r="E130" s="17">
        <v>261752.92</v>
      </c>
      <c r="F130" s="18">
        <f>IF(D130&lt;=0," ",IF(D130/C130*100&gt;200,"СВ.200",D130/C130))</f>
        <v>0.14197755583228958</v>
      </c>
      <c r="G130" s="18">
        <f t="shared" si="494"/>
        <v>1.3602697536287272</v>
      </c>
      <c r="H130" s="17">
        <f t="shared" si="553"/>
        <v>2047000</v>
      </c>
      <c r="I130" s="17">
        <f t="shared" si="554"/>
        <v>171793.53</v>
      </c>
      <c r="J130" s="17">
        <v>237380.35</v>
      </c>
      <c r="K130" s="18">
        <f t="shared" si="560"/>
        <v>8.3924538348803132E-2</v>
      </c>
      <c r="L130" s="18">
        <f t="shared" si="561"/>
        <v>0.72370577429850447</v>
      </c>
      <c r="M130" s="17">
        <v>1232000</v>
      </c>
      <c r="N130" s="17">
        <v>97611.3</v>
      </c>
      <c r="O130" s="23">
        <v>86731.47</v>
      </c>
      <c r="P130" s="18">
        <f t="shared" si="393"/>
        <v>7.9229951298701307E-2</v>
      </c>
      <c r="Q130" s="18">
        <f t="shared" si="394"/>
        <v>1.1254427026314671</v>
      </c>
      <c r="R130" s="17"/>
      <c r="S130" s="17"/>
      <c r="T130" s="23"/>
      <c r="U130" s="18" t="str">
        <f t="shared" si="395"/>
        <v xml:space="preserve"> </v>
      </c>
      <c r="V130" s="18" t="str">
        <f t="shared" si="396"/>
        <v xml:space="preserve"> </v>
      </c>
      <c r="W130" s="17"/>
      <c r="X130" s="17"/>
      <c r="Y130" s="64"/>
      <c r="Z130" s="18" t="str">
        <f t="shared" si="397"/>
        <v xml:space="preserve"> </v>
      </c>
      <c r="AA130" s="18" t="str">
        <f t="shared" si="398"/>
        <v xml:space="preserve"> </v>
      </c>
      <c r="AB130" s="17"/>
      <c r="AC130" s="17"/>
      <c r="AD130" s="23"/>
      <c r="AE130" s="18" t="str">
        <f t="shared" si="399"/>
        <v xml:space="preserve"> </v>
      </c>
      <c r="AF130" s="18" t="str">
        <f t="shared" si="400"/>
        <v xml:space="preserve"> </v>
      </c>
      <c r="AG130" s="17">
        <v>403000</v>
      </c>
      <c r="AH130" s="17">
        <v>21186.55</v>
      </c>
      <c r="AI130" s="23">
        <v>22495.65</v>
      </c>
      <c r="AJ130" s="18">
        <f t="shared" si="401"/>
        <v>5.2572084367245656E-2</v>
      </c>
      <c r="AK130" s="18">
        <f t="shared" si="402"/>
        <v>0.94180652703967205</v>
      </c>
      <c r="AL130" s="17">
        <v>409000</v>
      </c>
      <c r="AM130" s="17">
        <v>52445.68</v>
      </c>
      <c r="AN130" s="23">
        <v>128153.23</v>
      </c>
      <c r="AO130" s="18">
        <f t="shared" si="403"/>
        <v>0.12822904645476774</v>
      </c>
      <c r="AP130" s="18">
        <f t="shared" si="404"/>
        <v>0.40924196760393788</v>
      </c>
      <c r="AQ130" s="17">
        <v>3000</v>
      </c>
      <c r="AR130" s="17">
        <v>550</v>
      </c>
      <c r="AS130" s="23"/>
      <c r="AT130" s="18">
        <f t="shared" si="405"/>
        <v>0.18333333333333332</v>
      </c>
      <c r="AU130" s="18" t="str">
        <f t="shared" si="406"/>
        <v xml:space="preserve"> </v>
      </c>
      <c r="AV130" s="17">
        <f t="shared" si="555"/>
        <v>460823</v>
      </c>
      <c r="AW130" s="17">
        <f t="shared" si="556"/>
        <v>184261.05</v>
      </c>
      <c r="AX130" s="17">
        <v>24372.57</v>
      </c>
      <c r="AY130" s="18">
        <f t="shared" si="407"/>
        <v>0.39985211241626389</v>
      </c>
      <c r="AZ130" s="18" t="str">
        <f t="shared" si="408"/>
        <v>св.200</v>
      </c>
      <c r="BA130" s="17"/>
      <c r="BB130" s="17"/>
      <c r="BC130" s="23"/>
      <c r="BD130" s="18" t="str">
        <f t="shared" si="409"/>
        <v xml:space="preserve"> </v>
      </c>
      <c r="BE130" s="18" t="str">
        <f t="shared" si="410"/>
        <v xml:space="preserve"> </v>
      </c>
      <c r="BF130" s="17">
        <v>358934</v>
      </c>
      <c r="BG130" s="17">
        <v>138780</v>
      </c>
      <c r="BH130" s="23"/>
      <c r="BI130" s="18">
        <f t="shared" si="411"/>
        <v>0.38664489850501765</v>
      </c>
      <c r="BJ130" s="18" t="str">
        <f t="shared" si="412"/>
        <v xml:space="preserve"> </v>
      </c>
      <c r="BK130" s="17">
        <v>96389</v>
      </c>
      <c r="BL130" s="17">
        <v>24097.17</v>
      </c>
      <c r="BM130" s="23">
        <v>24372.57</v>
      </c>
      <c r="BN130" s="18">
        <f t="shared" si="413"/>
        <v>0.24999917002977518</v>
      </c>
      <c r="BO130" s="18">
        <f t="shared" si="414"/>
        <v>0.98870041197953262</v>
      </c>
      <c r="BP130" s="17"/>
      <c r="BQ130" s="17"/>
      <c r="BR130" s="23"/>
      <c r="BS130" s="18" t="str">
        <f t="shared" si="415"/>
        <v xml:space="preserve"> </v>
      </c>
      <c r="BT130" s="18" t="str">
        <f t="shared" si="416"/>
        <v xml:space="preserve"> </v>
      </c>
      <c r="BU130" s="17"/>
      <c r="BV130" s="17"/>
      <c r="BW130" s="23"/>
      <c r="BX130" s="18" t="str">
        <f t="shared" si="417"/>
        <v xml:space="preserve"> </v>
      </c>
      <c r="BY130" s="18" t="str">
        <f t="shared" si="418"/>
        <v xml:space="preserve"> </v>
      </c>
      <c r="BZ130" s="17">
        <v>5500</v>
      </c>
      <c r="CA130" s="17"/>
      <c r="CB130" s="23"/>
      <c r="CC130" s="18" t="str">
        <f t="shared" si="419"/>
        <v xml:space="preserve"> </v>
      </c>
      <c r="CD130" s="18" t="str">
        <f t="shared" si="420"/>
        <v xml:space="preserve"> </v>
      </c>
      <c r="CE130" s="17"/>
      <c r="CF130" s="17"/>
      <c r="CG130" s="23"/>
      <c r="CH130" s="18" t="str">
        <f t="shared" si="421"/>
        <v xml:space="preserve"> </v>
      </c>
      <c r="CI130" s="18" t="str">
        <f t="shared" si="422"/>
        <v xml:space="preserve"> </v>
      </c>
      <c r="CJ130" s="17">
        <f t="shared" si="557"/>
        <v>0</v>
      </c>
      <c r="CK130" s="17">
        <f t="shared" si="558"/>
        <v>0</v>
      </c>
      <c r="CL130" s="17"/>
      <c r="CM130" s="18" t="str">
        <f t="shared" si="423"/>
        <v xml:space="preserve"> </v>
      </c>
      <c r="CN130" s="18" t="str">
        <f t="shared" si="424"/>
        <v xml:space="preserve"> </v>
      </c>
      <c r="CO130" s="17"/>
      <c r="CP130" s="17"/>
      <c r="CQ130" s="23"/>
      <c r="CR130" s="18" t="str">
        <f t="shared" si="425"/>
        <v xml:space="preserve"> </v>
      </c>
      <c r="CS130" s="18" t="str">
        <f t="shared" si="426"/>
        <v xml:space="preserve"> </v>
      </c>
      <c r="CT130" s="17"/>
      <c r="CU130" s="17"/>
      <c r="CV130" s="23"/>
      <c r="CW130" s="18" t="str">
        <f t="shared" si="427"/>
        <v xml:space="preserve"> </v>
      </c>
      <c r="CX130" s="18" t="str">
        <f t="shared" si="428"/>
        <v xml:space="preserve"> </v>
      </c>
      <c r="CY130" s="17"/>
      <c r="CZ130" s="17"/>
      <c r="DA130" s="23"/>
      <c r="DB130" s="18" t="str">
        <f t="shared" si="429"/>
        <v xml:space="preserve"> </v>
      </c>
      <c r="DC130" s="18" t="str">
        <f t="shared" si="430"/>
        <v xml:space="preserve"> </v>
      </c>
      <c r="DD130" s="17"/>
      <c r="DE130" s="17"/>
      <c r="DF130" s="23"/>
      <c r="DG130" s="18" t="str">
        <f t="shared" si="431"/>
        <v xml:space="preserve"> </v>
      </c>
      <c r="DH130" s="18" t="str">
        <f t="shared" si="432"/>
        <v xml:space="preserve"> </v>
      </c>
      <c r="DI130" s="17"/>
      <c r="DJ130" s="17">
        <v>21383.88</v>
      </c>
      <c r="DK130" s="23"/>
      <c r="DL130" s="18"/>
      <c r="DM130" s="18" t="str">
        <f t="shared" si="434"/>
        <v xml:space="preserve"> </v>
      </c>
      <c r="DN130" s="17"/>
      <c r="DO130" s="23"/>
      <c r="DP130" s="18" t="str">
        <f t="shared" si="491"/>
        <v xml:space="preserve"> </v>
      </c>
      <c r="DQ130" s="17"/>
      <c r="DR130" s="17"/>
      <c r="DS130" s="23"/>
      <c r="DT130" s="18" t="str">
        <f t="shared" si="435"/>
        <v xml:space="preserve"> </v>
      </c>
      <c r="DU130" s="18" t="str">
        <f t="shared" si="436"/>
        <v xml:space="preserve"> </v>
      </c>
      <c r="DV130" s="17"/>
      <c r="DW130" s="17"/>
      <c r="DX130" s="23"/>
      <c r="DY130" s="18" t="str">
        <f t="shared" si="437"/>
        <v xml:space="preserve"> </v>
      </c>
      <c r="DZ130" s="18" t="str">
        <f t="shared" si="438"/>
        <v xml:space="preserve"> </v>
      </c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</row>
    <row r="131" spans="1:149" s="12" customFormat="1" ht="15.75" x14ac:dyDescent="0.25">
      <c r="A131" s="11"/>
      <c r="B131" s="4" t="s">
        <v>140</v>
      </c>
      <c r="C131" s="34">
        <f>SUM(C132:C137)</f>
        <v>78001566.879999995</v>
      </c>
      <c r="D131" s="34">
        <f>SUM(D132:D137)</f>
        <v>19081305.5</v>
      </c>
      <c r="E131" s="34">
        <v>15689384.899999999</v>
      </c>
      <c r="F131" s="16">
        <f>IF(D131&lt;=0," ",IF(D131/C131*100&gt;200,"СВ.200",D131/C131))</f>
        <v>0.24462720767334412</v>
      </c>
      <c r="G131" s="16">
        <f t="shared" si="494"/>
        <v>1.2161920700919258</v>
      </c>
      <c r="H131" s="34">
        <f>SUM(H132:H137)</f>
        <v>75637341.379999995</v>
      </c>
      <c r="I131" s="34">
        <f>SUM(I132:I137)</f>
        <v>17911961.91</v>
      </c>
      <c r="J131" s="34">
        <v>15271458.609999999</v>
      </c>
      <c r="K131" s="16">
        <f t="shared" si="560"/>
        <v>0.2368137428312132</v>
      </c>
      <c r="L131" s="16">
        <f t="shared" si="561"/>
        <v>1.1729044597135572</v>
      </c>
      <c r="M131" s="34">
        <f>SUM(M132:M137)</f>
        <v>66296241.380000003</v>
      </c>
      <c r="N131" s="34">
        <f>SUM(N132:N137)</f>
        <v>16535474</v>
      </c>
      <c r="O131" s="34">
        <v>13909198.85</v>
      </c>
      <c r="P131" s="16">
        <f t="shared" si="393"/>
        <v>0.2494179708502805</v>
      </c>
      <c r="Q131" s="16">
        <f t="shared" si="394"/>
        <v>1.1888157023508223</v>
      </c>
      <c r="R131" s="34">
        <f>SUM(R132:R137)</f>
        <v>3205400</v>
      </c>
      <c r="S131" s="34">
        <f>SUM(S132:S137)</f>
        <v>796072.02</v>
      </c>
      <c r="T131" s="34">
        <v>780307.96</v>
      </c>
      <c r="U131" s="16">
        <f t="shared" si="395"/>
        <v>0.24835340987084295</v>
      </c>
      <c r="V131" s="16">
        <f t="shared" si="396"/>
        <v>1.0202023570283714</v>
      </c>
      <c r="W131" s="34">
        <f>SUM(W132:W137)</f>
        <v>0</v>
      </c>
      <c r="X131" s="34">
        <f>SUM(X132:X137)</f>
        <v>0</v>
      </c>
      <c r="Y131" s="16"/>
      <c r="Z131" s="16" t="str">
        <f t="shared" si="397"/>
        <v xml:space="preserve"> </v>
      </c>
      <c r="AA131" s="16" t="str">
        <f t="shared" si="398"/>
        <v xml:space="preserve"> </v>
      </c>
      <c r="AB131" s="34">
        <f>SUM(AB132:AB137)</f>
        <v>700</v>
      </c>
      <c r="AC131" s="34">
        <f>SUM(AC132:AC137)</f>
        <v>0</v>
      </c>
      <c r="AD131" s="34">
        <v>0</v>
      </c>
      <c r="AE131" s="16" t="str">
        <f t="shared" si="399"/>
        <v xml:space="preserve"> </v>
      </c>
      <c r="AF131" s="16" t="str">
        <f t="shared" si="400"/>
        <v xml:space="preserve"> </v>
      </c>
      <c r="AG131" s="34">
        <f>SUM(AG132:AG137)</f>
        <v>2123000</v>
      </c>
      <c r="AH131" s="34">
        <f>SUM(AH132:AH137)</f>
        <v>114569.01999999999</v>
      </c>
      <c r="AI131" s="34">
        <v>91728.239999999991</v>
      </c>
      <c r="AJ131" s="16">
        <f t="shared" si="401"/>
        <v>5.3965624116815825E-2</v>
      </c>
      <c r="AK131" s="16">
        <f t="shared" si="402"/>
        <v>1.2490048866085297</v>
      </c>
      <c r="AL131" s="34">
        <f>SUM(AL132:AL137)</f>
        <v>4012000</v>
      </c>
      <c r="AM131" s="34">
        <f>SUM(AM132:AM137)</f>
        <v>465846.87000000005</v>
      </c>
      <c r="AN131" s="34">
        <v>490223.56</v>
      </c>
      <c r="AO131" s="16">
        <f t="shared" si="403"/>
        <v>0.11611337736789633</v>
      </c>
      <c r="AP131" s="16">
        <f t="shared" si="404"/>
        <v>0.95027434013983347</v>
      </c>
      <c r="AQ131" s="34">
        <f>SUM(AQ132:AQ137)</f>
        <v>0</v>
      </c>
      <c r="AR131" s="34">
        <f>SUM(AR132:AR137)</f>
        <v>0</v>
      </c>
      <c r="AS131" s="34">
        <v>0</v>
      </c>
      <c r="AT131" s="16" t="str">
        <f t="shared" si="405"/>
        <v xml:space="preserve"> </v>
      </c>
      <c r="AU131" s="16" t="str">
        <f t="shared" si="406"/>
        <v xml:space="preserve"> </v>
      </c>
      <c r="AV131" s="34">
        <f>SUM(AV132:AV137)</f>
        <v>2364225.5</v>
      </c>
      <c r="AW131" s="34">
        <f>SUM(AW132:AW137)</f>
        <v>1169343.5899999999</v>
      </c>
      <c r="AX131" s="34">
        <v>417926.29</v>
      </c>
      <c r="AY131" s="16">
        <f t="shared" si="407"/>
        <v>0.49459900927386152</v>
      </c>
      <c r="AZ131" s="16" t="str">
        <f t="shared" si="408"/>
        <v>св.200</v>
      </c>
      <c r="BA131" s="34">
        <f>SUM(BA132:BA137)</f>
        <v>800000</v>
      </c>
      <c r="BB131" s="34">
        <f>SUM(BB132:BB137)</f>
        <v>101745.82</v>
      </c>
      <c r="BC131" s="34">
        <v>84388.17</v>
      </c>
      <c r="BD131" s="16">
        <f t="shared" si="409"/>
        <v>0.12718227500000001</v>
      </c>
      <c r="BE131" s="16">
        <f t="shared" si="410"/>
        <v>1.2056881906551595</v>
      </c>
      <c r="BF131" s="34">
        <f>SUM(BF132:BF137)</f>
        <v>507779.07999999996</v>
      </c>
      <c r="BG131" s="34">
        <f>SUM(BG132:BG137)</f>
        <v>38865.18</v>
      </c>
      <c r="BH131" s="34">
        <v>22778.560000000001</v>
      </c>
      <c r="BI131" s="16">
        <f t="shared" si="411"/>
        <v>7.6539545504710441E-2</v>
      </c>
      <c r="BJ131" s="16">
        <f t="shared" si="412"/>
        <v>1.7062176011126251</v>
      </c>
      <c r="BK131" s="34">
        <f>SUM(BK132:BK137)</f>
        <v>593215.04</v>
      </c>
      <c r="BL131" s="34">
        <f>SUM(BL132:BL137)</f>
        <v>657056.78</v>
      </c>
      <c r="BM131" s="34">
        <v>110849.45</v>
      </c>
      <c r="BN131" s="16">
        <f t="shared" si="413"/>
        <v>1.1076198944652516</v>
      </c>
      <c r="BO131" s="16" t="str">
        <f t="shared" si="414"/>
        <v>св.200</v>
      </c>
      <c r="BP131" s="34">
        <f>SUM(BP132:BP137)</f>
        <v>0</v>
      </c>
      <c r="BQ131" s="34">
        <f>SUM(BQ132:BQ137)</f>
        <v>0</v>
      </c>
      <c r="BR131" s="34">
        <v>0</v>
      </c>
      <c r="BS131" s="16" t="str">
        <f t="shared" si="415"/>
        <v xml:space="preserve"> </v>
      </c>
      <c r="BT131" s="16" t="str">
        <f t="shared" si="416"/>
        <v xml:space="preserve"> </v>
      </c>
      <c r="BU131" s="34">
        <f>SUM(BU132:BU137)</f>
        <v>0</v>
      </c>
      <c r="BV131" s="34">
        <f>SUM(BV132:BV137)</f>
        <v>0</v>
      </c>
      <c r="BW131" s="34">
        <v>0</v>
      </c>
      <c r="BX131" s="16" t="str">
        <f t="shared" si="417"/>
        <v xml:space="preserve"> </v>
      </c>
      <c r="BY131" s="16" t="str">
        <f t="shared" si="418"/>
        <v xml:space="preserve"> </v>
      </c>
      <c r="BZ131" s="34">
        <f>SUM(BZ132:BZ137)</f>
        <v>135000</v>
      </c>
      <c r="CA131" s="34">
        <f>SUM(CA132:CA137)</f>
        <v>36250</v>
      </c>
      <c r="CB131" s="34">
        <v>36250</v>
      </c>
      <c r="CC131" s="16">
        <f t="shared" si="419"/>
        <v>0.26851851851851855</v>
      </c>
      <c r="CD131" s="16">
        <f t="shared" si="420"/>
        <v>1</v>
      </c>
      <c r="CE131" s="34">
        <f>SUM(CE132:CE137)</f>
        <v>0</v>
      </c>
      <c r="CF131" s="34">
        <f>SUM(CF132:CF137)</f>
        <v>0</v>
      </c>
      <c r="CG131" s="34">
        <v>0</v>
      </c>
      <c r="CH131" s="16" t="str">
        <f t="shared" si="421"/>
        <v xml:space="preserve"> </v>
      </c>
      <c r="CI131" s="16" t="str">
        <f t="shared" si="422"/>
        <v xml:space="preserve"> </v>
      </c>
      <c r="CJ131" s="34">
        <f>SUM(CJ132:CJ137)</f>
        <v>40000</v>
      </c>
      <c r="CK131" s="34">
        <f>SUM(CK132:CK137)</f>
        <v>125936.43</v>
      </c>
      <c r="CL131" s="19">
        <v>676</v>
      </c>
      <c r="CM131" s="16" t="str">
        <f t="shared" si="423"/>
        <v>СВ.200</v>
      </c>
      <c r="CN131" s="16" t="str">
        <f t="shared" si="424"/>
        <v>св.200</v>
      </c>
      <c r="CO131" s="34">
        <f>SUM(CO132:CO137)</f>
        <v>40000</v>
      </c>
      <c r="CP131" s="34">
        <f>SUM(CP132:CP137)</f>
        <v>125936.43</v>
      </c>
      <c r="CQ131" s="34">
        <v>676</v>
      </c>
      <c r="CR131" s="16" t="str">
        <f t="shared" si="425"/>
        <v>СВ.200</v>
      </c>
      <c r="CS131" s="16" t="str">
        <f t="shared" si="426"/>
        <v>св.200</v>
      </c>
      <c r="CT131" s="34">
        <f>SUM(CT132:CT137)</f>
        <v>0</v>
      </c>
      <c r="CU131" s="34">
        <f>SUM(CU132:CU137)</f>
        <v>0</v>
      </c>
      <c r="CV131" s="34">
        <v>0</v>
      </c>
      <c r="CW131" s="16" t="str">
        <f t="shared" si="427"/>
        <v xml:space="preserve"> </v>
      </c>
      <c r="CX131" s="16" t="str">
        <f t="shared" si="428"/>
        <v xml:space="preserve"> </v>
      </c>
      <c r="CY131" s="34">
        <f>SUM(CY132:CY137)</f>
        <v>0</v>
      </c>
      <c r="CZ131" s="34">
        <f>SUM(CZ132:CZ137)</f>
        <v>0</v>
      </c>
      <c r="DA131" s="34">
        <v>0</v>
      </c>
      <c r="DB131" s="16" t="str">
        <f t="shared" si="429"/>
        <v xml:space="preserve"> </v>
      </c>
      <c r="DC131" s="16" t="str">
        <f t="shared" si="430"/>
        <v xml:space="preserve"> </v>
      </c>
      <c r="DD131" s="34">
        <f>SUM(DD132:DD137)</f>
        <v>0</v>
      </c>
      <c r="DE131" s="34">
        <f>SUM(DE132:DE137)</f>
        <v>0</v>
      </c>
      <c r="DF131" s="34">
        <v>0</v>
      </c>
      <c r="DG131" s="16" t="str">
        <f t="shared" si="431"/>
        <v xml:space="preserve"> </v>
      </c>
      <c r="DH131" s="16" t="str">
        <f t="shared" si="432"/>
        <v xml:space="preserve"> </v>
      </c>
      <c r="DI131" s="34">
        <f>SUM(DI132:DI137)</f>
        <v>5000</v>
      </c>
      <c r="DJ131" s="34">
        <f>SUM(DJ132:DJ137)</f>
        <v>0</v>
      </c>
      <c r="DK131" s="34">
        <v>15209</v>
      </c>
      <c r="DL131" s="16" t="str">
        <f t="shared" si="433"/>
        <v xml:space="preserve"> </v>
      </c>
      <c r="DM131" s="16">
        <f t="shared" si="434"/>
        <v>0</v>
      </c>
      <c r="DN131" s="34">
        <f>SUM(DN132:DN137)</f>
        <v>0</v>
      </c>
      <c r="DO131" s="34">
        <v>0</v>
      </c>
      <c r="DP131" s="16" t="str">
        <f>IF(DN131=0," ",IF(DN131/DO131*100&gt;200,"св.200",DM131/DN131))</f>
        <v xml:space="preserve"> </v>
      </c>
      <c r="DQ131" s="34">
        <f>SUM(DQ132:DQ137)</f>
        <v>0</v>
      </c>
      <c r="DR131" s="34">
        <f>SUM(DR132:DR137)</f>
        <v>0</v>
      </c>
      <c r="DS131" s="34">
        <v>0</v>
      </c>
      <c r="DT131" s="16" t="str">
        <f t="shared" si="435"/>
        <v xml:space="preserve"> </v>
      </c>
      <c r="DU131" s="16" t="str">
        <f t="shared" si="436"/>
        <v xml:space="preserve"> </v>
      </c>
      <c r="DV131" s="34">
        <f>SUM(DV132:DV137)</f>
        <v>283231.38</v>
      </c>
      <c r="DW131" s="34">
        <f>SUM(DW132:DW137)</f>
        <v>209489.38</v>
      </c>
      <c r="DX131" s="34">
        <v>147775.10999999999</v>
      </c>
      <c r="DY131" s="16">
        <f t="shared" si="437"/>
        <v>0.73964043108500199</v>
      </c>
      <c r="DZ131" s="16">
        <f t="shared" si="438"/>
        <v>1.4176229000946101</v>
      </c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</row>
    <row r="132" spans="1:149" s="10" customFormat="1" ht="15.75" customHeight="1" outlineLevel="1" x14ac:dyDescent="0.25">
      <c r="A132" s="9">
        <v>107</v>
      </c>
      <c r="B132" s="5" t="s">
        <v>107</v>
      </c>
      <c r="C132" s="17">
        <f t="shared" ref="C132" si="562">H132+AV132</f>
        <v>72750799.61999999</v>
      </c>
      <c r="D132" s="17">
        <f t="shared" ref="D132" si="563">I132+AW132</f>
        <v>18247870.809999999</v>
      </c>
      <c r="E132" s="17">
        <v>14890110.119999999</v>
      </c>
      <c r="F132" s="18">
        <f>IF(D132&lt;=0," ",IF(D132/C132*100&gt;200,"СВ.200",D132/C132))</f>
        <v>0.25082708238691936</v>
      </c>
      <c r="G132" s="18">
        <f t="shared" si="494"/>
        <v>1.2255027439649318</v>
      </c>
      <c r="H132" s="17">
        <f t="shared" ref="H132" si="564">M132+R132+W132+AB132+AG132+AL132+AQ132</f>
        <v>70964741.379999995</v>
      </c>
      <c r="I132" s="17">
        <f>N132+S132+X132+AC132+AH132+AM132+AR132</f>
        <v>17146130.609999999</v>
      </c>
      <c r="J132" s="17">
        <v>14525130.540000001</v>
      </c>
      <c r="K132" s="18">
        <f t="shared" si="560"/>
        <v>0.24161478329338767</v>
      </c>
      <c r="L132" s="18">
        <f t="shared" si="561"/>
        <v>1.1804458874074943</v>
      </c>
      <c r="M132" s="17">
        <v>63559341.380000003</v>
      </c>
      <c r="N132" s="17">
        <v>15971646.02</v>
      </c>
      <c r="O132" s="17">
        <v>13358841.109999999</v>
      </c>
      <c r="P132" s="18">
        <f t="shared" si="393"/>
        <v>0.25128715422821768</v>
      </c>
      <c r="Q132" s="18">
        <f t="shared" si="394"/>
        <v>1.1955861955753138</v>
      </c>
      <c r="R132" s="17">
        <v>3205400</v>
      </c>
      <c r="S132" s="17">
        <v>796072.02</v>
      </c>
      <c r="T132" s="17">
        <v>780307.96</v>
      </c>
      <c r="U132" s="18">
        <f t="shared" si="395"/>
        <v>0.24835340987084295</v>
      </c>
      <c r="V132" s="18">
        <f t="shared" si="396"/>
        <v>1.0202023570283714</v>
      </c>
      <c r="W132" s="17"/>
      <c r="X132" s="17"/>
      <c r="Y132" s="64"/>
      <c r="Z132" s="18" t="str">
        <f t="shared" si="397"/>
        <v xml:space="preserve"> </v>
      </c>
      <c r="AA132" s="18" t="str">
        <f t="shared" si="398"/>
        <v xml:space="preserve"> </v>
      </c>
      <c r="AB132" s="17"/>
      <c r="AC132" s="17"/>
      <c r="AD132" s="17"/>
      <c r="AE132" s="18" t="str">
        <f t="shared" si="399"/>
        <v xml:space="preserve"> </v>
      </c>
      <c r="AF132" s="18" t="str">
        <f t="shared" si="400"/>
        <v xml:space="preserve"> </v>
      </c>
      <c r="AG132" s="17">
        <v>1691000</v>
      </c>
      <c r="AH132" s="17">
        <v>91774.04</v>
      </c>
      <c r="AI132" s="17">
        <v>54189.53</v>
      </c>
      <c r="AJ132" s="18">
        <f t="shared" si="401"/>
        <v>5.427205204021289E-2</v>
      </c>
      <c r="AK132" s="18">
        <f t="shared" si="402"/>
        <v>1.6935751241983459</v>
      </c>
      <c r="AL132" s="17">
        <v>2509000</v>
      </c>
      <c r="AM132" s="17">
        <v>286638.53000000003</v>
      </c>
      <c r="AN132" s="17">
        <v>331791.94</v>
      </c>
      <c r="AO132" s="18">
        <f>IF(AM132&lt;=0," ",IF(AM132/AL132*100&gt;200,"СВ.200",AM132/AL132))</f>
        <v>0.11424413312076526</v>
      </c>
      <c r="AP132" s="18">
        <f>IF(AN132=0," ",IF(AM132/AN132*100&gt;200,"св.200",AM132/AN132))</f>
        <v>0.86391046750563028</v>
      </c>
      <c r="AQ132" s="17"/>
      <c r="AR132" s="17"/>
      <c r="AS132" s="17"/>
      <c r="AT132" s="18" t="str">
        <f t="shared" si="405"/>
        <v xml:space="preserve"> </v>
      </c>
      <c r="AU132" s="18" t="str">
        <f t="shared" si="406"/>
        <v xml:space="preserve"> </v>
      </c>
      <c r="AV132" s="17">
        <f t="shared" ref="AV132" si="565">BA132+BF132+BK132+BP132+BU132+BZ132+CE132+CJ132+CY132+DD132+DI132+DQ132+DV132</f>
        <v>1786058.24</v>
      </c>
      <c r="AW132" s="17">
        <f t="shared" ref="AW132" si="566">BB132+BG132+BL132+BQ132+BV132+CA132+CF132+CK132+CZ132+DE132+DJ132+DN132+DR132+DW132</f>
        <v>1101740.2</v>
      </c>
      <c r="AX132" s="17">
        <v>364979.57999999996</v>
      </c>
      <c r="AY132" s="18">
        <f t="shared" si="407"/>
        <v>0.61685569671009155</v>
      </c>
      <c r="AZ132" s="18" t="str">
        <f t="shared" si="408"/>
        <v>св.200</v>
      </c>
      <c r="BA132" s="17">
        <v>800000</v>
      </c>
      <c r="BB132" s="17">
        <v>101745.82</v>
      </c>
      <c r="BC132" s="17">
        <v>84388.17</v>
      </c>
      <c r="BD132" s="18">
        <f t="shared" si="409"/>
        <v>0.12718227500000001</v>
      </c>
      <c r="BE132" s="18">
        <f t="shared" si="410"/>
        <v>1.2056881906551595</v>
      </c>
      <c r="BF132" s="17">
        <v>200000</v>
      </c>
      <c r="BG132" s="17">
        <v>38863.97</v>
      </c>
      <c r="BH132" s="17">
        <v>22778.560000000001</v>
      </c>
      <c r="BI132" s="18">
        <f t="shared" si="411"/>
        <v>0.19431985000000002</v>
      </c>
      <c r="BJ132" s="18">
        <f t="shared" si="412"/>
        <v>1.7061644809856285</v>
      </c>
      <c r="BK132" s="17">
        <v>552823.04000000004</v>
      </c>
      <c r="BL132" s="17">
        <v>646958.78</v>
      </c>
      <c r="BM132" s="17">
        <v>100751.45</v>
      </c>
      <c r="BN132" s="18">
        <f t="shared" si="413"/>
        <v>1.1702818681363207</v>
      </c>
      <c r="BO132" s="18" t="str">
        <f t="shared" si="414"/>
        <v>св.200</v>
      </c>
      <c r="BP132" s="17"/>
      <c r="BQ132" s="17"/>
      <c r="BR132" s="17"/>
      <c r="BS132" s="18" t="str">
        <f t="shared" si="415"/>
        <v xml:space="preserve"> </v>
      </c>
      <c r="BT132" s="18" t="str">
        <f t="shared" si="416"/>
        <v xml:space="preserve"> </v>
      </c>
      <c r="BU132" s="17"/>
      <c r="BV132" s="17"/>
      <c r="BW132" s="17"/>
      <c r="BX132" s="18" t="str">
        <f t="shared" si="417"/>
        <v xml:space="preserve"> </v>
      </c>
      <c r="BY132" s="18" t="str">
        <f t="shared" si="418"/>
        <v xml:space="preserve"> </v>
      </c>
      <c r="BZ132" s="17"/>
      <c r="CA132" s="17"/>
      <c r="CB132" s="17"/>
      <c r="CC132" s="18" t="str">
        <f t="shared" si="419"/>
        <v xml:space="preserve"> </v>
      </c>
      <c r="CD132" s="18" t="str">
        <f t="shared" si="420"/>
        <v xml:space="preserve"> </v>
      </c>
      <c r="CE132" s="17"/>
      <c r="CF132" s="17"/>
      <c r="CG132" s="17"/>
      <c r="CH132" s="18" t="str">
        <f t="shared" si="421"/>
        <v xml:space="preserve"> </v>
      </c>
      <c r="CI132" s="18" t="str">
        <f t="shared" si="422"/>
        <v xml:space="preserve"> </v>
      </c>
      <c r="CJ132" s="17">
        <f t="shared" ref="CJ132" si="567">CO132+CT132</f>
        <v>40000</v>
      </c>
      <c r="CK132" s="17">
        <f t="shared" ref="CK132" si="568">CP132+CU132</f>
        <v>125936.43</v>
      </c>
      <c r="CL132" s="17">
        <v>676</v>
      </c>
      <c r="CM132" s="18" t="str">
        <f t="shared" si="423"/>
        <v>СВ.200</v>
      </c>
      <c r="CN132" s="18" t="str">
        <f t="shared" si="424"/>
        <v>св.200</v>
      </c>
      <c r="CO132" s="17">
        <v>40000</v>
      </c>
      <c r="CP132" s="17">
        <v>125936.43</v>
      </c>
      <c r="CQ132" s="17">
        <v>676</v>
      </c>
      <c r="CR132" s="18" t="str">
        <f t="shared" si="425"/>
        <v>СВ.200</v>
      </c>
      <c r="CS132" s="18" t="str">
        <f t="shared" si="426"/>
        <v>св.200</v>
      </c>
      <c r="CT132" s="17"/>
      <c r="CU132" s="17"/>
      <c r="CV132" s="17"/>
      <c r="CW132" s="18" t="str">
        <f t="shared" si="427"/>
        <v xml:space="preserve"> </v>
      </c>
      <c r="CX132" s="18" t="str">
        <f t="shared" si="428"/>
        <v xml:space="preserve"> </v>
      </c>
      <c r="CY132" s="17"/>
      <c r="CZ132" s="17"/>
      <c r="DA132" s="17"/>
      <c r="DB132" s="18" t="str">
        <f t="shared" si="429"/>
        <v xml:space="preserve"> </v>
      </c>
      <c r="DC132" s="18" t="str">
        <f t="shared" si="430"/>
        <v xml:space="preserve"> </v>
      </c>
      <c r="DD132" s="17"/>
      <c r="DE132" s="17"/>
      <c r="DF132" s="17"/>
      <c r="DG132" s="18" t="str">
        <f t="shared" si="431"/>
        <v xml:space="preserve"> </v>
      </c>
      <c r="DH132" s="18" t="str">
        <f t="shared" si="432"/>
        <v xml:space="preserve"> </v>
      </c>
      <c r="DI132" s="17">
        <v>5000</v>
      </c>
      <c r="DJ132" s="17"/>
      <c r="DK132" s="17">
        <v>15209</v>
      </c>
      <c r="DL132" s="18" t="str">
        <f t="shared" si="433"/>
        <v xml:space="preserve"> </v>
      </c>
      <c r="DM132" s="18">
        <f t="shared" si="434"/>
        <v>0</v>
      </c>
      <c r="DN132" s="17"/>
      <c r="DO132" s="17"/>
      <c r="DP132" s="18" t="str">
        <f t="shared" si="491"/>
        <v xml:space="preserve"> </v>
      </c>
      <c r="DQ132" s="17"/>
      <c r="DR132" s="17"/>
      <c r="DS132" s="17"/>
      <c r="DT132" s="18" t="str">
        <f t="shared" si="435"/>
        <v xml:space="preserve"> </v>
      </c>
      <c r="DU132" s="18" t="str">
        <f t="shared" si="436"/>
        <v xml:space="preserve"> </v>
      </c>
      <c r="DV132" s="17">
        <v>188235.2</v>
      </c>
      <c r="DW132" s="17">
        <v>188235.2</v>
      </c>
      <c r="DX132" s="17">
        <v>141176.4</v>
      </c>
      <c r="DY132" s="18">
        <f t="shared" si="437"/>
        <v>1</v>
      </c>
      <c r="DZ132" s="18">
        <f t="shared" si="438"/>
        <v>1.3333333333333335</v>
      </c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</row>
    <row r="133" spans="1:149" s="10" customFormat="1" ht="15.75" customHeight="1" outlineLevel="1" x14ac:dyDescent="0.25">
      <c r="A133" s="9">
        <v>108</v>
      </c>
      <c r="B133" s="5" t="s">
        <v>81</v>
      </c>
      <c r="C133" s="17">
        <f t="shared" ref="C133:C137" si="569">H133+AV133</f>
        <v>420500</v>
      </c>
      <c r="D133" s="17">
        <f t="shared" ref="D133:D137" si="570">I133+AW133</f>
        <v>65707.78</v>
      </c>
      <c r="E133" s="17">
        <v>47899.72</v>
      </c>
      <c r="F133" s="18">
        <f>IF(D133&lt;=0," ",IF(D133/C133*100&gt;200,"СВ.200",D133/C133))</f>
        <v>0.15626107015457788</v>
      </c>
      <c r="G133" s="18">
        <f t="shared" si="494"/>
        <v>1.3717779561133134</v>
      </c>
      <c r="H133" s="17">
        <f t="shared" ref="H133:H137" si="571">M133+R133+W133+AB133+AG133+AL133+AQ133</f>
        <v>320000</v>
      </c>
      <c r="I133" s="17">
        <f>N133+S133+X133+AC133+AH133+AM133+AR133</f>
        <v>65707.78</v>
      </c>
      <c r="J133" s="17">
        <v>47899.72</v>
      </c>
      <c r="K133" s="18">
        <f t="shared" ref="K133:K137" si="572">IF(I133&lt;=0," ",IF(I133/H133*100&gt;200,"СВ.200",I133/H133))</f>
        <v>0.20533681249999999</v>
      </c>
      <c r="L133" s="18">
        <f t="shared" ref="L133:L137" si="573">IF(J133=0," ",IF(I133/J133*100&gt;200,"св.200",I133/J133))</f>
        <v>1.3717779561133134</v>
      </c>
      <c r="M133" s="17">
        <v>40000</v>
      </c>
      <c r="N133" s="17">
        <v>16094</v>
      </c>
      <c r="O133" s="17">
        <v>9998.15</v>
      </c>
      <c r="P133" s="18">
        <f t="shared" si="393"/>
        <v>0.40234999999999999</v>
      </c>
      <c r="Q133" s="18">
        <f t="shared" si="394"/>
        <v>1.6096977940919071</v>
      </c>
      <c r="R133" s="17"/>
      <c r="S133" s="17"/>
      <c r="T133" s="17"/>
      <c r="U133" s="18" t="str">
        <f t="shared" si="395"/>
        <v xml:space="preserve"> </v>
      </c>
      <c r="V133" s="18" t="str">
        <f t="shared" si="396"/>
        <v xml:space="preserve"> </v>
      </c>
      <c r="W133" s="17"/>
      <c r="X133" s="17"/>
      <c r="Y133" s="64"/>
      <c r="Z133" s="18" t="str">
        <f t="shared" si="397"/>
        <v xml:space="preserve"> </v>
      </c>
      <c r="AA133" s="18" t="str">
        <f t="shared" si="398"/>
        <v xml:space="preserve"> </v>
      </c>
      <c r="AB133" s="17"/>
      <c r="AC133" s="17"/>
      <c r="AD133" s="17"/>
      <c r="AE133" s="18" t="str">
        <f t="shared" si="399"/>
        <v xml:space="preserve"> </v>
      </c>
      <c r="AF133" s="18" t="str">
        <f t="shared" si="400"/>
        <v xml:space="preserve"> </v>
      </c>
      <c r="AG133" s="17">
        <v>20000</v>
      </c>
      <c r="AH133" s="17">
        <v>9015.7000000000007</v>
      </c>
      <c r="AI133" s="17">
        <v>8530.19</v>
      </c>
      <c r="AJ133" s="18">
        <f t="shared" si="401"/>
        <v>0.45078500000000005</v>
      </c>
      <c r="AK133" s="18">
        <f t="shared" si="402"/>
        <v>1.056916668913588</v>
      </c>
      <c r="AL133" s="17">
        <v>260000</v>
      </c>
      <c r="AM133" s="17">
        <v>40598.080000000002</v>
      </c>
      <c r="AN133" s="17">
        <v>29371.38</v>
      </c>
      <c r="AO133" s="18">
        <f>IF(AM133&lt;=0," ",IF(AM133/AL133*100&gt;200,"СВ.200",AM133/AL133))</f>
        <v>0.15614646153846154</v>
      </c>
      <c r="AP133" s="18">
        <f>IF(AN133=0," ",IF(AM133/AN133*100&gt;200,"св.200",AM133/AN133))</f>
        <v>1.3822326359878221</v>
      </c>
      <c r="AQ133" s="17"/>
      <c r="AR133" s="17"/>
      <c r="AS133" s="17"/>
      <c r="AT133" s="18" t="str">
        <f t="shared" si="405"/>
        <v xml:space="preserve"> </v>
      </c>
      <c r="AU133" s="18" t="str">
        <f t="shared" si="406"/>
        <v xml:space="preserve"> </v>
      </c>
      <c r="AV133" s="17">
        <f t="shared" ref="AV133:AV137" si="574">BA133+BF133+BK133+BP133+BU133+BZ133+CE133+CJ133+CY133+DD133+DI133+DQ133+DV133</f>
        <v>100500</v>
      </c>
      <c r="AW133" s="17">
        <f t="shared" ref="AW133:AW137" si="575">BB133+BG133+BL133+BQ133+BV133+CA133+CF133+CK133+CZ133+DE133+DJ133+DN133+DR133+DW133</f>
        <v>0</v>
      </c>
      <c r="AX133" s="17"/>
      <c r="AY133" s="18" t="str">
        <f t="shared" si="407"/>
        <v xml:space="preserve"> </v>
      </c>
      <c r="AZ133" s="18" t="str">
        <f t="shared" si="408"/>
        <v xml:space="preserve"> </v>
      </c>
      <c r="BA133" s="17"/>
      <c r="BB133" s="17"/>
      <c r="BC133" s="17"/>
      <c r="BD133" s="18" t="str">
        <f t="shared" si="409"/>
        <v xml:space="preserve"> </v>
      </c>
      <c r="BE133" s="18" t="str">
        <f t="shared" si="410"/>
        <v xml:space="preserve"> </v>
      </c>
      <c r="BF133" s="17">
        <v>100500</v>
      </c>
      <c r="BG133" s="17"/>
      <c r="BH133" s="17"/>
      <c r="BI133" s="18" t="str">
        <f t="shared" si="411"/>
        <v xml:space="preserve"> </v>
      </c>
      <c r="BJ133" s="18" t="str">
        <f t="shared" si="412"/>
        <v xml:space="preserve"> </v>
      </c>
      <c r="BK133" s="17"/>
      <c r="BL133" s="17"/>
      <c r="BM133" s="17"/>
      <c r="BN133" s="18" t="str">
        <f t="shared" si="413"/>
        <v xml:space="preserve"> </v>
      </c>
      <c r="BO133" s="18" t="str">
        <f t="shared" si="414"/>
        <v xml:space="preserve"> </v>
      </c>
      <c r="BP133" s="17"/>
      <c r="BQ133" s="17"/>
      <c r="BR133" s="17"/>
      <c r="BS133" s="18" t="str">
        <f t="shared" si="415"/>
        <v xml:space="preserve"> </v>
      </c>
      <c r="BT133" s="18" t="str">
        <f t="shared" si="416"/>
        <v xml:space="preserve"> </v>
      </c>
      <c r="BU133" s="17"/>
      <c r="BV133" s="17"/>
      <c r="BW133" s="17"/>
      <c r="BX133" s="18" t="str">
        <f t="shared" si="417"/>
        <v xml:space="preserve"> </v>
      </c>
      <c r="BY133" s="18" t="str">
        <f t="shared" si="418"/>
        <v xml:space="preserve"> </v>
      </c>
      <c r="BZ133" s="17"/>
      <c r="CA133" s="17"/>
      <c r="CB133" s="17"/>
      <c r="CC133" s="18" t="str">
        <f t="shared" si="419"/>
        <v xml:space="preserve"> </v>
      </c>
      <c r="CD133" s="18" t="str">
        <f t="shared" si="420"/>
        <v xml:space="preserve"> </v>
      </c>
      <c r="CE133" s="17"/>
      <c r="CF133" s="17"/>
      <c r="CG133" s="17"/>
      <c r="CH133" s="18" t="str">
        <f t="shared" si="421"/>
        <v xml:space="preserve"> </v>
      </c>
      <c r="CI133" s="18" t="str">
        <f t="shared" si="422"/>
        <v xml:space="preserve"> </v>
      </c>
      <c r="CJ133" s="17">
        <f t="shared" ref="CJ133:CJ137" si="576">CO133+CT133</f>
        <v>0</v>
      </c>
      <c r="CK133" s="17">
        <f t="shared" ref="CK133:CK137" si="577">CP133+CU133</f>
        <v>0</v>
      </c>
      <c r="CL133" s="17"/>
      <c r="CM133" s="18" t="str">
        <f t="shared" si="423"/>
        <v xml:space="preserve"> </v>
      </c>
      <c r="CN133" s="18" t="str">
        <f t="shared" si="424"/>
        <v xml:space="preserve"> </v>
      </c>
      <c r="CO133" s="17"/>
      <c r="CP133" s="17"/>
      <c r="CQ133" s="17"/>
      <c r="CR133" s="18" t="str">
        <f t="shared" si="425"/>
        <v xml:space="preserve"> </v>
      </c>
      <c r="CS133" s="18" t="str">
        <f t="shared" si="426"/>
        <v xml:space="preserve"> </v>
      </c>
      <c r="CT133" s="17"/>
      <c r="CU133" s="17"/>
      <c r="CV133" s="17"/>
      <c r="CW133" s="18" t="str">
        <f t="shared" si="427"/>
        <v xml:space="preserve"> </v>
      </c>
      <c r="CX133" s="18" t="str">
        <f t="shared" si="428"/>
        <v xml:space="preserve"> </v>
      </c>
      <c r="CY133" s="17"/>
      <c r="CZ133" s="17"/>
      <c r="DA133" s="17"/>
      <c r="DB133" s="18" t="str">
        <f t="shared" si="429"/>
        <v xml:space="preserve"> </v>
      </c>
      <c r="DC133" s="18" t="str">
        <f t="shared" si="430"/>
        <v xml:space="preserve"> </v>
      </c>
      <c r="DD133" s="17"/>
      <c r="DE133" s="17"/>
      <c r="DF133" s="17"/>
      <c r="DG133" s="18" t="str">
        <f t="shared" si="431"/>
        <v xml:space="preserve"> </v>
      </c>
      <c r="DH133" s="18" t="str">
        <f t="shared" si="432"/>
        <v xml:space="preserve"> </v>
      </c>
      <c r="DI133" s="17"/>
      <c r="DJ133" s="17"/>
      <c r="DK133" s="17"/>
      <c r="DL133" s="18" t="str">
        <f t="shared" si="433"/>
        <v xml:space="preserve"> </v>
      </c>
      <c r="DM133" s="18" t="str">
        <f t="shared" si="434"/>
        <v xml:space="preserve"> </v>
      </c>
      <c r="DN133" s="17"/>
      <c r="DO133" s="17"/>
      <c r="DP133" s="18" t="str">
        <f t="shared" si="491"/>
        <v xml:space="preserve"> </v>
      </c>
      <c r="DQ133" s="17"/>
      <c r="DR133" s="17"/>
      <c r="DS133" s="17"/>
      <c r="DT133" s="18" t="str">
        <f t="shared" si="435"/>
        <v xml:space="preserve"> </v>
      </c>
      <c r="DU133" s="18" t="str">
        <f t="shared" si="436"/>
        <v xml:space="preserve"> </v>
      </c>
      <c r="DV133" s="17"/>
      <c r="DW133" s="17"/>
      <c r="DX133" s="17"/>
      <c r="DY133" s="18" t="str">
        <f t="shared" si="437"/>
        <v xml:space="preserve"> </v>
      </c>
      <c r="DZ133" s="18" t="str">
        <f t="shared" si="438"/>
        <v xml:space="preserve"> </v>
      </c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</row>
    <row r="134" spans="1:149" s="10" customFormat="1" ht="15.75" customHeight="1" outlineLevel="1" x14ac:dyDescent="0.25">
      <c r="A134" s="9">
        <v>109</v>
      </c>
      <c r="B134" s="37" t="s">
        <v>33</v>
      </c>
      <c r="C134" s="35">
        <f t="shared" si="569"/>
        <v>410600</v>
      </c>
      <c r="D134" s="17">
        <f t="shared" si="570"/>
        <v>44002.270000000004</v>
      </c>
      <c r="E134" s="17">
        <v>54349.66</v>
      </c>
      <c r="F134" s="18">
        <f>IF(D134&lt;=0," ",IF(D134/C134*100&gt;200,"СВ.200",D134/C134))</f>
        <v>0.10716578178275694</v>
      </c>
      <c r="G134" s="18">
        <f t="shared" ref="G134:G143" si="578">IF(E134=0," ",IF(D134/E134*100&gt;200,"св.200",D134/E134))</f>
        <v>0.80961444837005425</v>
      </c>
      <c r="H134" s="17">
        <f t="shared" si="571"/>
        <v>410600</v>
      </c>
      <c r="I134" s="17">
        <f t="shared" ref="I134:I137" si="579">N134+S134+X134+AC134+AH134+AM134+AR134</f>
        <v>44002.270000000004</v>
      </c>
      <c r="J134" s="17">
        <v>54349.66</v>
      </c>
      <c r="K134" s="18">
        <f t="shared" si="572"/>
        <v>0.10716578178275694</v>
      </c>
      <c r="L134" s="18">
        <f t="shared" si="573"/>
        <v>0.80961444837005425</v>
      </c>
      <c r="M134" s="17">
        <v>100000</v>
      </c>
      <c r="N134" s="17">
        <v>20042.240000000002</v>
      </c>
      <c r="O134" s="17">
        <v>19847.8</v>
      </c>
      <c r="P134" s="18">
        <f t="shared" si="393"/>
        <v>0.20042240000000003</v>
      </c>
      <c r="Q134" s="18">
        <f t="shared" si="394"/>
        <v>1.0097965517588852</v>
      </c>
      <c r="R134" s="17"/>
      <c r="S134" s="17"/>
      <c r="T134" s="17"/>
      <c r="U134" s="18" t="str">
        <f t="shared" si="395"/>
        <v xml:space="preserve"> </v>
      </c>
      <c r="V134" s="18" t="str">
        <f t="shared" si="396"/>
        <v xml:space="preserve"> </v>
      </c>
      <c r="W134" s="17"/>
      <c r="X134" s="17"/>
      <c r="Y134" s="64"/>
      <c r="Z134" s="18" t="str">
        <f t="shared" si="397"/>
        <v xml:space="preserve"> </v>
      </c>
      <c r="AA134" s="18" t="str">
        <f t="shared" si="398"/>
        <v xml:space="preserve"> </v>
      </c>
      <c r="AB134" s="17">
        <v>600</v>
      </c>
      <c r="AC134" s="17"/>
      <c r="AD134" s="17"/>
      <c r="AE134" s="18" t="str">
        <f t="shared" si="399"/>
        <v xml:space="preserve"> </v>
      </c>
      <c r="AF134" s="18" t="str">
        <f t="shared" si="400"/>
        <v xml:space="preserve"> </v>
      </c>
      <c r="AG134" s="17">
        <v>60000</v>
      </c>
      <c r="AH134" s="17">
        <v>5508.23</v>
      </c>
      <c r="AI134" s="17">
        <v>3453.41</v>
      </c>
      <c r="AJ134" s="18">
        <f t="shared" si="401"/>
        <v>9.1803833333333321E-2</v>
      </c>
      <c r="AK134" s="18">
        <f t="shared" si="402"/>
        <v>1.5950118868017409</v>
      </c>
      <c r="AL134" s="17">
        <v>250000</v>
      </c>
      <c r="AM134" s="17">
        <v>18451.8</v>
      </c>
      <c r="AN134" s="17">
        <v>31048.45</v>
      </c>
      <c r="AO134" s="18">
        <f t="shared" si="403"/>
        <v>7.3807200000000003E-2</v>
      </c>
      <c r="AP134" s="18">
        <f t="shared" si="404"/>
        <v>0.5942905362425499</v>
      </c>
      <c r="AQ134" s="17"/>
      <c r="AR134" s="17"/>
      <c r="AS134" s="17"/>
      <c r="AT134" s="18" t="str">
        <f t="shared" si="405"/>
        <v xml:space="preserve"> </v>
      </c>
      <c r="AU134" s="18" t="str">
        <f t="shared" si="406"/>
        <v xml:space="preserve"> </v>
      </c>
      <c r="AV134" s="17">
        <f t="shared" si="574"/>
        <v>0</v>
      </c>
      <c r="AW134" s="17">
        <f t="shared" si="575"/>
        <v>0</v>
      </c>
      <c r="AX134" s="17"/>
      <c r="AY134" s="18" t="str">
        <f t="shared" si="407"/>
        <v xml:space="preserve"> </v>
      </c>
      <c r="AZ134" s="18" t="str">
        <f t="shared" si="408"/>
        <v xml:space="preserve"> </v>
      </c>
      <c r="BA134" s="17"/>
      <c r="BB134" s="17"/>
      <c r="BC134" s="17"/>
      <c r="BD134" s="18" t="str">
        <f t="shared" si="409"/>
        <v xml:space="preserve"> </v>
      </c>
      <c r="BE134" s="18" t="str">
        <f t="shared" si="410"/>
        <v xml:space="preserve"> </v>
      </c>
      <c r="BF134" s="17"/>
      <c r="BG134" s="17"/>
      <c r="BH134" s="17"/>
      <c r="BI134" s="18" t="str">
        <f t="shared" si="411"/>
        <v xml:space="preserve"> </v>
      </c>
      <c r="BJ134" s="18" t="str">
        <f t="shared" si="412"/>
        <v xml:space="preserve"> </v>
      </c>
      <c r="BK134" s="17"/>
      <c r="BL134" s="17"/>
      <c r="BM134" s="17"/>
      <c r="BN134" s="18" t="str">
        <f t="shared" si="413"/>
        <v xml:space="preserve"> </v>
      </c>
      <c r="BO134" s="18" t="str">
        <f t="shared" si="414"/>
        <v xml:space="preserve"> </v>
      </c>
      <c r="BP134" s="17"/>
      <c r="BQ134" s="17"/>
      <c r="BR134" s="17"/>
      <c r="BS134" s="18" t="str">
        <f t="shared" si="415"/>
        <v xml:space="preserve"> </v>
      </c>
      <c r="BT134" s="18" t="str">
        <f t="shared" si="416"/>
        <v xml:space="preserve"> </v>
      </c>
      <c r="BU134" s="17"/>
      <c r="BV134" s="17"/>
      <c r="BW134" s="17"/>
      <c r="BX134" s="18" t="str">
        <f t="shared" si="417"/>
        <v xml:space="preserve"> </v>
      </c>
      <c r="BY134" s="18" t="str">
        <f t="shared" si="418"/>
        <v xml:space="preserve"> </v>
      </c>
      <c r="BZ134" s="17"/>
      <c r="CA134" s="17"/>
      <c r="CB134" s="17"/>
      <c r="CC134" s="18" t="str">
        <f t="shared" si="419"/>
        <v xml:space="preserve"> </v>
      </c>
      <c r="CD134" s="18" t="str">
        <f t="shared" si="420"/>
        <v xml:space="preserve"> </v>
      </c>
      <c r="CE134" s="17"/>
      <c r="CF134" s="17"/>
      <c r="CG134" s="17"/>
      <c r="CH134" s="18" t="str">
        <f t="shared" si="421"/>
        <v xml:space="preserve"> </v>
      </c>
      <c r="CI134" s="18" t="str">
        <f t="shared" si="422"/>
        <v xml:space="preserve"> </v>
      </c>
      <c r="CJ134" s="17">
        <f t="shared" si="576"/>
        <v>0</v>
      </c>
      <c r="CK134" s="17">
        <f t="shared" si="577"/>
        <v>0</v>
      </c>
      <c r="CL134" s="17"/>
      <c r="CM134" s="18" t="str">
        <f t="shared" si="423"/>
        <v xml:space="preserve"> </v>
      </c>
      <c r="CN134" s="18" t="str">
        <f t="shared" si="424"/>
        <v xml:space="preserve"> </v>
      </c>
      <c r="CO134" s="17"/>
      <c r="CP134" s="17"/>
      <c r="CQ134" s="17"/>
      <c r="CR134" s="18" t="str">
        <f t="shared" si="425"/>
        <v xml:space="preserve"> </v>
      </c>
      <c r="CS134" s="18" t="str">
        <f t="shared" si="426"/>
        <v xml:space="preserve"> </v>
      </c>
      <c r="CT134" s="17"/>
      <c r="CU134" s="17"/>
      <c r="CV134" s="17"/>
      <c r="CW134" s="18" t="str">
        <f t="shared" si="427"/>
        <v xml:space="preserve"> </v>
      </c>
      <c r="CX134" s="18" t="str">
        <f t="shared" si="428"/>
        <v xml:space="preserve"> </v>
      </c>
      <c r="CY134" s="17"/>
      <c r="CZ134" s="17"/>
      <c r="DA134" s="17"/>
      <c r="DB134" s="18" t="str">
        <f t="shared" si="429"/>
        <v xml:space="preserve"> </v>
      </c>
      <c r="DC134" s="18" t="str">
        <f t="shared" si="430"/>
        <v xml:space="preserve"> </v>
      </c>
      <c r="DD134" s="17"/>
      <c r="DE134" s="17"/>
      <c r="DF134" s="17"/>
      <c r="DG134" s="18" t="str">
        <f t="shared" si="431"/>
        <v xml:space="preserve"> </v>
      </c>
      <c r="DH134" s="18" t="str">
        <f t="shared" si="432"/>
        <v xml:space="preserve"> </v>
      </c>
      <c r="DI134" s="17"/>
      <c r="DJ134" s="17"/>
      <c r="DK134" s="17"/>
      <c r="DL134" s="18" t="str">
        <f t="shared" si="433"/>
        <v xml:space="preserve"> </v>
      </c>
      <c r="DM134" s="18" t="str">
        <f t="shared" si="434"/>
        <v xml:space="preserve"> </v>
      </c>
      <c r="DN134" s="17"/>
      <c r="DO134" s="17"/>
      <c r="DP134" s="18" t="str">
        <f t="shared" si="491"/>
        <v xml:space="preserve"> </v>
      </c>
      <c r="DQ134" s="17"/>
      <c r="DR134" s="17"/>
      <c r="DS134" s="17"/>
      <c r="DT134" s="18" t="str">
        <f t="shared" si="435"/>
        <v xml:space="preserve"> </v>
      </c>
      <c r="DU134" s="18" t="str">
        <f t="shared" si="436"/>
        <v xml:space="preserve"> </v>
      </c>
      <c r="DV134" s="17"/>
      <c r="DW134" s="17"/>
      <c r="DX134" s="17"/>
      <c r="DY134" s="18" t="str">
        <f t="shared" si="437"/>
        <v xml:space="preserve"> </v>
      </c>
      <c r="DZ134" s="18" t="str">
        <f t="shared" si="438"/>
        <v xml:space="preserve"> </v>
      </c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</row>
    <row r="135" spans="1:149" s="10" customFormat="1" ht="15.75" customHeight="1" outlineLevel="1" x14ac:dyDescent="0.25">
      <c r="A135" s="9">
        <v>110</v>
      </c>
      <c r="B135" s="5" t="s">
        <v>146</v>
      </c>
      <c r="C135" s="17">
        <f t="shared" si="569"/>
        <v>2526734</v>
      </c>
      <c r="D135" s="17">
        <f t="shared" si="570"/>
        <v>493176.22</v>
      </c>
      <c r="E135" s="17">
        <v>510423.32</v>
      </c>
      <c r="F135" s="18">
        <f>IF(D135&lt;=0," ",IF(D135/C135*100&gt;200,"СВ.200",D135/C135))</f>
        <v>0.1951832761184992</v>
      </c>
      <c r="G135" s="18">
        <f t="shared" si="578"/>
        <v>0.96621020371874855</v>
      </c>
      <c r="H135" s="17">
        <f t="shared" si="571"/>
        <v>2277600</v>
      </c>
      <c r="I135" s="17">
        <f t="shared" si="579"/>
        <v>446828.22</v>
      </c>
      <c r="J135" s="17">
        <v>464075.32</v>
      </c>
      <c r="K135" s="18">
        <f t="shared" si="572"/>
        <v>0.19618379873551106</v>
      </c>
      <c r="L135" s="18">
        <f t="shared" si="573"/>
        <v>0.96283555867612169</v>
      </c>
      <c r="M135" s="17">
        <v>2007600</v>
      </c>
      <c r="N135" s="17">
        <v>404616.48</v>
      </c>
      <c r="O135" s="17">
        <v>410541.51</v>
      </c>
      <c r="P135" s="18">
        <f t="shared" si="393"/>
        <v>0.20154237895995217</v>
      </c>
      <c r="Q135" s="18">
        <f t="shared" si="394"/>
        <v>0.98556776877446561</v>
      </c>
      <c r="R135" s="17"/>
      <c r="S135" s="17"/>
      <c r="T135" s="17"/>
      <c r="U135" s="18" t="str">
        <f t="shared" si="395"/>
        <v xml:space="preserve"> </v>
      </c>
      <c r="V135" s="18" t="str">
        <f t="shared" si="396"/>
        <v xml:space="preserve"> </v>
      </c>
      <c r="W135" s="17"/>
      <c r="X135" s="17"/>
      <c r="Y135" s="64"/>
      <c r="Z135" s="18" t="str">
        <f t="shared" si="397"/>
        <v xml:space="preserve"> </v>
      </c>
      <c r="AA135" s="18" t="str">
        <f t="shared" si="398"/>
        <v xml:space="preserve"> </v>
      </c>
      <c r="AB135" s="17"/>
      <c r="AC135" s="17"/>
      <c r="AD135" s="17"/>
      <c r="AE135" s="18" t="str">
        <f t="shared" si="399"/>
        <v xml:space="preserve"> </v>
      </c>
      <c r="AF135" s="18" t="str">
        <f t="shared" si="400"/>
        <v xml:space="preserve"> </v>
      </c>
      <c r="AG135" s="17">
        <v>60000</v>
      </c>
      <c r="AH135" s="17">
        <v>6538.23</v>
      </c>
      <c r="AI135" s="17">
        <v>22096.66</v>
      </c>
      <c r="AJ135" s="18">
        <f t="shared" si="401"/>
        <v>0.1089705</v>
      </c>
      <c r="AK135" s="18">
        <f t="shared" si="402"/>
        <v>0.29589222986641417</v>
      </c>
      <c r="AL135" s="17">
        <v>210000</v>
      </c>
      <c r="AM135" s="17">
        <v>35673.51</v>
      </c>
      <c r="AN135" s="17">
        <v>31437.15</v>
      </c>
      <c r="AO135" s="18">
        <f t="shared" si="403"/>
        <v>0.16987385714285716</v>
      </c>
      <c r="AP135" s="18">
        <f t="shared" si="404"/>
        <v>1.1347564903307075</v>
      </c>
      <c r="AQ135" s="17"/>
      <c r="AR135" s="17"/>
      <c r="AS135" s="17"/>
      <c r="AT135" s="18" t="str">
        <f t="shared" si="405"/>
        <v xml:space="preserve"> </v>
      </c>
      <c r="AU135" s="18" t="str">
        <f t="shared" si="406"/>
        <v xml:space="preserve"> </v>
      </c>
      <c r="AV135" s="17">
        <f t="shared" si="574"/>
        <v>249134</v>
      </c>
      <c r="AW135" s="17">
        <f t="shared" si="575"/>
        <v>46348</v>
      </c>
      <c r="AX135" s="17">
        <v>46348</v>
      </c>
      <c r="AY135" s="18">
        <f t="shared" si="407"/>
        <v>0.18603643019419269</v>
      </c>
      <c r="AZ135" s="18">
        <f t="shared" si="408"/>
        <v>1</v>
      </c>
      <c r="BA135" s="17"/>
      <c r="BB135" s="17"/>
      <c r="BC135" s="17"/>
      <c r="BD135" s="18" t="str">
        <f t="shared" si="409"/>
        <v xml:space="preserve"> </v>
      </c>
      <c r="BE135" s="18" t="str">
        <f t="shared" si="410"/>
        <v xml:space="preserve"> </v>
      </c>
      <c r="BF135" s="17"/>
      <c r="BG135" s="17"/>
      <c r="BH135" s="17"/>
      <c r="BI135" s="18" t="str">
        <f t="shared" si="411"/>
        <v xml:space="preserve"> </v>
      </c>
      <c r="BJ135" s="18" t="str">
        <f t="shared" si="412"/>
        <v xml:space="preserve"> </v>
      </c>
      <c r="BK135" s="17">
        <v>40392</v>
      </c>
      <c r="BL135" s="17">
        <v>10098</v>
      </c>
      <c r="BM135" s="17">
        <v>10098</v>
      </c>
      <c r="BN135" s="18">
        <f t="shared" si="413"/>
        <v>0.25</v>
      </c>
      <c r="BO135" s="18">
        <f t="shared" si="414"/>
        <v>1</v>
      </c>
      <c r="BP135" s="17"/>
      <c r="BQ135" s="17"/>
      <c r="BR135" s="17"/>
      <c r="BS135" s="18" t="str">
        <f t="shared" si="415"/>
        <v xml:space="preserve"> </v>
      </c>
      <c r="BT135" s="18" t="str">
        <f t="shared" si="416"/>
        <v xml:space="preserve"> </v>
      </c>
      <c r="BU135" s="17"/>
      <c r="BV135" s="17"/>
      <c r="BW135" s="17"/>
      <c r="BX135" s="18" t="str">
        <f t="shared" si="417"/>
        <v xml:space="preserve"> </v>
      </c>
      <c r="BY135" s="18" t="str">
        <f t="shared" si="418"/>
        <v xml:space="preserve"> </v>
      </c>
      <c r="BZ135" s="17">
        <v>135000</v>
      </c>
      <c r="CA135" s="17">
        <v>36250</v>
      </c>
      <c r="CB135" s="17">
        <v>36250</v>
      </c>
      <c r="CC135" s="18">
        <f t="shared" si="419"/>
        <v>0.26851851851851855</v>
      </c>
      <c r="CD135" s="18">
        <f t="shared" si="420"/>
        <v>1</v>
      </c>
      <c r="CE135" s="17"/>
      <c r="CF135" s="17"/>
      <c r="CG135" s="17"/>
      <c r="CH135" s="18" t="str">
        <f t="shared" si="421"/>
        <v xml:space="preserve"> </v>
      </c>
      <c r="CI135" s="18" t="str">
        <f t="shared" si="422"/>
        <v xml:space="preserve"> </v>
      </c>
      <c r="CJ135" s="17">
        <f t="shared" si="576"/>
        <v>0</v>
      </c>
      <c r="CK135" s="17">
        <f t="shared" si="577"/>
        <v>0</v>
      </c>
      <c r="CL135" s="17"/>
      <c r="CM135" s="18" t="str">
        <f t="shared" si="423"/>
        <v xml:space="preserve"> </v>
      </c>
      <c r="CN135" s="18" t="str">
        <f t="shared" si="424"/>
        <v xml:space="preserve"> </v>
      </c>
      <c r="CO135" s="17"/>
      <c r="CP135" s="17"/>
      <c r="CQ135" s="17"/>
      <c r="CR135" s="18" t="str">
        <f t="shared" si="425"/>
        <v xml:space="preserve"> </v>
      </c>
      <c r="CS135" s="18" t="str">
        <f t="shared" si="426"/>
        <v xml:space="preserve"> </v>
      </c>
      <c r="CT135" s="17"/>
      <c r="CU135" s="17"/>
      <c r="CV135" s="17"/>
      <c r="CW135" s="18" t="str">
        <f t="shared" si="427"/>
        <v xml:space="preserve"> </v>
      </c>
      <c r="CX135" s="18" t="str">
        <f t="shared" si="428"/>
        <v xml:space="preserve"> </v>
      </c>
      <c r="CY135" s="17"/>
      <c r="CZ135" s="17"/>
      <c r="DA135" s="17"/>
      <c r="DB135" s="18" t="str">
        <f t="shared" si="429"/>
        <v xml:space="preserve"> </v>
      </c>
      <c r="DC135" s="18" t="str">
        <f t="shared" si="430"/>
        <v xml:space="preserve"> </v>
      </c>
      <c r="DD135" s="17"/>
      <c r="DE135" s="17"/>
      <c r="DF135" s="17"/>
      <c r="DG135" s="18" t="str">
        <f t="shared" si="431"/>
        <v xml:space="preserve"> </v>
      </c>
      <c r="DH135" s="18" t="str">
        <f t="shared" si="432"/>
        <v xml:space="preserve"> </v>
      </c>
      <c r="DI135" s="17"/>
      <c r="DJ135" s="17"/>
      <c r="DK135" s="17"/>
      <c r="DL135" s="18" t="str">
        <f t="shared" si="433"/>
        <v xml:space="preserve"> </v>
      </c>
      <c r="DM135" s="18" t="str">
        <f t="shared" si="434"/>
        <v xml:space="preserve"> </v>
      </c>
      <c r="DN135" s="17"/>
      <c r="DO135" s="17"/>
      <c r="DP135" s="18" t="str">
        <f t="shared" si="491"/>
        <v xml:space="preserve"> </v>
      </c>
      <c r="DQ135" s="17"/>
      <c r="DR135" s="17"/>
      <c r="DS135" s="17"/>
      <c r="DT135" s="18" t="str">
        <f t="shared" si="435"/>
        <v xml:space="preserve"> </v>
      </c>
      <c r="DU135" s="18" t="str">
        <f t="shared" si="436"/>
        <v xml:space="preserve"> </v>
      </c>
      <c r="DV135" s="17">
        <v>73742</v>
      </c>
      <c r="DW135" s="17"/>
      <c r="DX135" s="17"/>
      <c r="DY135" s="18" t="str">
        <f t="shared" si="437"/>
        <v xml:space="preserve"> </v>
      </c>
      <c r="DZ135" s="18" t="str">
        <f t="shared" si="438"/>
        <v xml:space="preserve"> </v>
      </c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</row>
    <row r="136" spans="1:149" s="10" customFormat="1" ht="15.75" customHeight="1" outlineLevel="1" x14ac:dyDescent="0.25">
      <c r="A136" s="9">
        <v>111</v>
      </c>
      <c r="B136" s="37" t="s">
        <v>47</v>
      </c>
      <c r="C136" s="35">
        <f t="shared" si="569"/>
        <v>1326533.26</v>
      </c>
      <c r="D136" s="17">
        <f t="shared" si="570"/>
        <v>155034.77999999997</v>
      </c>
      <c r="E136" s="17">
        <v>154182.37</v>
      </c>
      <c r="F136" s="18">
        <f>IF(D136&lt;=0," ",IF(D136/C136*100&gt;200,"СВ.200",D136/C136))</f>
        <v>0.11687213933859447</v>
      </c>
      <c r="G136" s="18">
        <f t="shared" si="578"/>
        <v>1.0055285828074894</v>
      </c>
      <c r="H136" s="17">
        <f t="shared" si="571"/>
        <v>1098000</v>
      </c>
      <c r="I136" s="17">
        <f t="shared" si="579"/>
        <v>133779.38999999998</v>
      </c>
      <c r="J136" s="17">
        <v>147583.66</v>
      </c>
      <c r="K136" s="18">
        <f t="shared" si="572"/>
        <v>0.12183915300546447</v>
      </c>
      <c r="L136" s="18">
        <f t="shared" si="573"/>
        <v>0.9064647807216597</v>
      </c>
      <c r="M136" s="17">
        <v>537900</v>
      </c>
      <c r="N136" s="17">
        <v>112820.01</v>
      </c>
      <c r="O136" s="17">
        <v>100330.33</v>
      </c>
      <c r="P136" s="18">
        <f t="shared" si="393"/>
        <v>0.20974160624651422</v>
      </c>
      <c r="Q136" s="18">
        <f t="shared" si="394"/>
        <v>1.1244855867612515</v>
      </c>
      <c r="R136" s="17"/>
      <c r="S136" s="17"/>
      <c r="T136" s="17"/>
      <c r="U136" s="18" t="str">
        <f t="shared" si="395"/>
        <v xml:space="preserve"> </v>
      </c>
      <c r="V136" s="18" t="str">
        <f t="shared" si="396"/>
        <v xml:space="preserve"> </v>
      </c>
      <c r="W136" s="17"/>
      <c r="X136" s="17"/>
      <c r="Y136" s="64"/>
      <c r="Z136" s="18" t="str">
        <f t="shared" si="397"/>
        <v xml:space="preserve"> </v>
      </c>
      <c r="AA136" s="18" t="str">
        <f t="shared" si="398"/>
        <v xml:space="preserve"> </v>
      </c>
      <c r="AB136" s="17">
        <v>100</v>
      </c>
      <c r="AC136" s="17"/>
      <c r="AD136" s="17"/>
      <c r="AE136" s="18" t="str">
        <f t="shared" si="399"/>
        <v xml:space="preserve"> </v>
      </c>
      <c r="AF136" s="18" t="str">
        <f t="shared" si="400"/>
        <v xml:space="preserve"> </v>
      </c>
      <c r="AG136" s="17">
        <v>142000</v>
      </c>
      <c r="AH136" s="17">
        <v>1288.58</v>
      </c>
      <c r="AI136" s="17">
        <v>3096.36</v>
      </c>
      <c r="AJ136" s="18">
        <f t="shared" si="401"/>
        <v>9.0745070422535209E-3</v>
      </c>
      <c r="AK136" s="18">
        <f t="shared" si="402"/>
        <v>0.41615961968246584</v>
      </c>
      <c r="AL136" s="17">
        <v>418000</v>
      </c>
      <c r="AM136" s="17">
        <v>19670.8</v>
      </c>
      <c r="AN136" s="17">
        <v>44156.97</v>
      </c>
      <c r="AO136" s="18">
        <f t="shared" si="403"/>
        <v>4.7059330143540669E-2</v>
      </c>
      <c r="AP136" s="18">
        <f t="shared" si="404"/>
        <v>0.44547440641873748</v>
      </c>
      <c r="AQ136" s="17"/>
      <c r="AR136" s="17"/>
      <c r="AS136" s="17"/>
      <c r="AT136" s="18" t="str">
        <f t="shared" si="405"/>
        <v xml:space="preserve"> </v>
      </c>
      <c r="AU136" s="18" t="str">
        <f t="shared" si="406"/>
        <v xml:space="preserve"> </v>
      </c>
      <c r="AV136" s="17">
        <f t="shared" si="574"/>
        <v>228533.25999999998</v>
      </c>
      <c r="AW136" s="17">
        <f t="shared" si="575"/>
        <v>21255.39</v>
      </c>
      <c r="AX136" s="17">
        <v>6598.71</v>
      </c>
      <c r="AY136" s="18">
        <f t="shared" si="407"/>
        <v>9.3007862400422595E-2</v>
      </c>
      <c r="AZ136" s="18" t="str">
        <f t="shared" si="408"/>
        <v>св.200</v>
      </c>
      <c r="BA136" s="17"/>
      <c r="BB136" s="17"/>
      <c r="BC136" s="17"/>
      <c r="BD136" s="18" t="str">
        <f t="shared" si="409"/>
        <v xml:space="preserve"> </v>
      </c>
      <c r="BE136" s="18" t="str">
        <f t="shared" si="410"/>
        <v xml:space="preserve"> </v>
      </c>
      <c r="BF136" s="17">
        <v>207279.08</v>
      </c>
      <c r="BG136" s="17">
        <v>1.21</v>
      </c>
      <c r="BH136" s="17"/>
      <c r="BI136" s="18">
        <f t="shared" si="411"/>
        <v>5.8375403827535321E-6</v>
      </c>
      <c r="BJ136" s="18" t="str">
        <f t="shared" si="412"/>
        <v xml:space="preserve"> </v>
      </c>
      <c r="BK136" s="17"/>
      <c r="BL136" s="17"/>
      <c r="BM136" s="17"/>
      <c r="BN136" s="18" t="str">
        <f t="shared" si="413"/>
        <v xml:space="preserve"> </v>
      </c>
      <c r="BO136" s="18" t="str">
        <f t="shared" si="414"/>
        <v xml:space="preserve"> </v>
      </c>
      <c r="BP136" s="17"/>
      <c r="BQ136" s="17"/>
      <c r="BR136" s="17"/>
      <c r="BS136" s="18" t="str">
        <f t="shared" si="415"/>
        <v xml:space="preserve"> </v>
      </c>
      <c r="BT136" s="18" t="str">
        <f t="shared" si="416"/>
        <v xml:space="preserve"> </v>
      </c>
      <c r="BU136" s="17"/>
      <c r="BV136" s="17"/>
      <c r="BW136" s="17"/>
      <c r="BX136" s="18" t="str">
        <f t="shared" si="417"/>
        <v xml:space="preserve"> </v>
      </c>
      <c r="BY136" s="18" t="str">
        <f t="shared" si="418"/>
        <v xml:space="preserve"> </v>
      </c>
      <c r="BZ136" s="17"/>
      <c r="CA136" s="17"/>
      <c r="CB136" s="17"/>
      <c r="CC136" s="18" t="str">
        <f t="shared" si="419"/>
        <v xml:space="preserve"> </v>
      </c>
      <c r="CD136" s="18" t="str">
        <f t="shared" si="420"/>
        <v xml:space="preserve"> </v>
      </c>
      <c r="CE136" s="17"/>
      <c r="CF136" s="17"/>
      <c r="CG136" s="17"/>
      <c r="CH136" s="18" t="str">
        <f t="shared" si="421"/>
        <v xml:space="preserve"> </v>
      </c>
      <c r="CI136" s="18" t="str">
        <f t="shared" si="422"/>
        <v xml:space="preserve"> </v>
      </c>
      <c r="CJ136" s="17">
        <f t="shared" si="576"/>
        <v>0</v>
      </c>
      <c r="CK136" s="17">
        <f t="shared" si="577"/>
        <v>0</v>
      </c>
      <c r="CL136" s="17"/>
      <c r="CM136" s="18" t="str">
        <f t="shared" si="423"/>
        <v xml:space="preserve"> </v>
      </c>
      <c r="CN136" s="18" t="str">
        <f t="shared" si="424"/>
        <v xml:space="preserve"> </v>
      </c>
      <c r="CO136" s="17"/>
      <c r="CP136" s="17"/>
      <c r="CQ136" s="17"/>
      <c r="CR136" s="18" t="str">
        <f t="shared" si="425"/>
        <v xml:space="preserve"> </v>
      </c>
      <c r="CS136" s="18" t="str">
        <f t="shared" si="426"/>
        <v xml:space="preserve"> </v>
      </c>
      <c r="CT136" s="17"/>
      <c r="CU136" s="17"/>
      <c r="CV136" s="17"/>
      <c r="CW136" s="18" t="str">
        <f t="shared" si="427"/>
        <v xml:space="preserve"> </v>
      </c>
      <c r="CX136" s="18" t="str">
        <f t="shared" si="428"/>
        <v xml:space="preserve"> </v>
      </c>
      <c r="CY136" s="17"/>
      <c r="CZ136" s="17"/>
      <c r="DA136" s="17"/>
      <c r="DB136" s="18" t="str">
        <f t="shared" si="429"/>
        <v xml:space="preserve"> </v>
      </c>
      <c r="DC136" s="18" t="str">
        <f t="shared" si="430"/>
        <v xml:space="preserve"> </v>
      </c>
      <c r="DD136" s="17"/>
      <c r="DE136" s="17"/>
      <c r="DF136" s="17"/>
      <c r="DG136" s="18" t="str">
        <f t="shared" si="431"/>
        <v xml:space="preserve"> </v>
      </c>
      <c r="DH136" s="18" t="str">
        <f t="shared" si="432"/>
        <v xml:space="preserve"> </v>
      </c>
      <c r="DI136" s="17"/>
      <c r="DJ136" s="17"/>
      <c r="DK136" s="17"/>
      <c r="DL136" s="18" t="str">
        <f t="shared" si="433"/>
        <v xml:space="preserve"> </v>
      </c>
      <c r="DM136" s="18" t="str">
        <f t="shared" si="434"/>
        <v xml:space="preserve"> </v>
      </c>
      <c r="DN136" s="17"/>
      <c r="DO136" s="17"/>
      <c r="DP136" s="18" t="str">
        <f t="shared" si="491"/>
        <v xml:space="preserve"> </v>
      </c>
      <c r="DQ136" s="17"/>
      <c r="DR136" s="17"/>
      <c r="DS136" s="17"/>
      <c r="DT136" s="18" t="str">
        <f t="shared" si="435"/>
        <v xml:space="preserve"> </v>
      </c>
      <c r="DU136" s="18" t="str">
        <f t="shared" si="436"/>
        <v xml:space="preserve"> </v>
      </c>
      <c r="DV136" s="17">
        <v>21254.18</v>
      </c>
      <c r="DW136" s="17">
        <v>21254.18</v>
      </c>
      <c r="DX136" s="17">
        <v>6598.71</v>
      </c>
      <c r="DY136" s="18">
        <f t="shared" si="437"/>
        <v>1</v>
      </c>
      <c r="DZ136" s="18" t="str">
        <f t="shared" si="438"/>
        <v>св.200</v>
      </c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</row>
    <row r="137" spans="1:149" s="10" customFormat="1" ht="15.75" customHeight="1" outlineLevel="1" x14ac:dyDescent="0.25">
      <c r="A137" s="9">
        <f t="shared" ref="A137" si="580">A136+1</f>
        <v>112</v>
      </c>
      <c r="B137" s="5" t="s">
        <v>68</v>
      </c>
      <c r="C137" s="17">
        <f t="shared" si="569"/>
        <v>566400</v>
      </c>
      <c r="D137" s="17">
        <f t="shared" si="570"/>
        <v>75513.64</v>
      </c>
      <c r="E137" s="17">
        <v>32419.71</v>
      </c>
      <c r="F137" s="18">
        <f>IF(D137&lt;=0," ",IF(D137/C137*100&gt;200,"СВ.200",D137/C137))</f>
        <v>0.133322104519774</v>
      </c>
      <c r="G137" s="18" t="str">
        <f t="shared" si="578"/>
        <v>св.200</v>
      </c>
      <c r="H137" s="17">
        <f t="shared" si="571"/>
        <v>566400</v>
      </c>
      <c r="I137" s="17">
        <f t="shared" si="579"/>
        <v>75513.64</v>
      </c>
      <c r="J137" s="17">
        <v>32419.71</v>
      </c>
      <c r="K137" s="18">
        <f t="shared" si="572"/>
        <v>0.133322104519774</v>
      </c>
      <c r="L137" s="18" t="str">
        <f t="shared" si="573"/>
        <v>св.200</v>
      </c>
      <c r="M137" s="17">
        <v>51400</v>
      </c>
      <c r="N137" s="17">
        <v>10255.25</v>
      </c>
      <c r="O137" s="17">
        <v>9639.9500000000007</v>
      </c>
      <c r="P137" s="18">
        <f t="shared" si="393"/>
        <v>0.19951848249027238</v>
      </c>
      <c r="Q137" s="18">
        <f t="shared" si="394"/>
        <v>1.0638281318886509</v>
      </c>
      <c r="R137" s="17"/>
      <c r="S137" s="17"/>
      <c r="T137" s="17"/>
      <c r="U137" s="18" t="str">
        <f t="shared" si="395"/>
        <v xml:space="preserve"> </v>
      </c>
      <c r="V137" s="18" t="str">
        <f t="shared" si="396"/>
        <v xml:space="preserve"> </v>
      </c>
      <c r="W137" s="17"/>
      <c r="X137" s="17"/>
      <c r="Y137" s="64"/>
      <c r="Z137" s="18" t="str">
        <f t="shared" si="397"/>
        <v xml:space="preserve"> </v>
      </c>
      <c r="AA137" s="18" t="str">
        <f t="shared" si="398"/>
        <v xml:space="preserve"> </v>
      </c>
      <c r="AB137" s="17"/>
      <c r="AC137" s="17"/>
      <c r="AD137" s="17"/>
      <c r="AE137" s="18" t="str">
        <f t="shared" si="399"/>
        <v xml:space="preserve"> </v>
      </c>
      <c r="AF137" s="18" t="str">
        <f t="shared" si="400"/>
        <v xml:space="preserve"> </v>
      </c>
      <c r="AG137" s="17">
        <v>150000</v>
      </c>
      <c r="AH137" s="17">
        <v>444.24</v>
      </c>
      <c r="AI137" s="17">
        <v>362.09</v>
      </c>
      <c r="AJ137" s="18">
        <f t="shared" si="401"/>
        <v>2.9616E-3</v>
      </c>
      <c r="AK137" s="18">
        <f t="shared" si="402"/>
        <v>1.2268772956999643</v>
      </c>
      <c r="AL137" s="17">
        <v>365000</v>
      </c>
      <c r="AM137" s="17">
        <v>64814.15</v>
      </c>
      <c r="AN137" s="17">
        <v>22417.67</v>
      </c>
      <c r="AO137" s="18">
        <f t="shared" si="403"/>
        <v>0.17757301369863013</v>
      </c>
      <c r="AP137" s="18" t="str">
        <f t="shared" si="404"/>
        <v>св.200</v>
      </c>
      <c r="AQ137" s="17"/>
      <c r="AR137" s="17"/>
      <c r="AS137" s="17"/>
      <c r="AT137" s="18" t="str">
        <f t="shared" si="405"/>
        <v xml:space="preserve"> </v>
      </c>
      <c r="AU137" s="18" t="str">
        <f t="shared" si="406"/>
        <v xml:space="preserve"> </v>
      </c>
      <c r="AV137" s="17">
        <f t="shared" si="574"/>
        <v>0</v>
      </c>
      <c r="AW137" s="17">
        <f t="shared" si="575"/>
        <v>0</v>
      </c>
      <c r="AX137" s="17"/>
      <c r="AY137" s="18" t="str">
        <f t="shared" si="407"/>
        <v xml:space="preserve"> </v>
      </c>
      <c r="AZ137" s="18" t="str">
        <f t="shared" si="408"/>
        <v xml:space="preserve"> </v>
      </c>
      <c r="BA137" s="17"/>
      <c r="BB137" s="17"/>
      <c r="BC137" s="17"/>
      <c r="BD137" s="18" t="str">
        <f t="shared" si="409"/>
        <v xml:space="preserve"> </v>
      </c>
      <c r="BE137" s="18" t="str">
        <f t="shared" si="410"/>
        <v xml:space="preserve"> </v>
      </c>
      <c r="BF137" s="17"/>
      <c r="BG137" s="17"/>
      <c r="BH137" s="17"/>
      <c r="BI137" s="18" t="str">
        <f t="shared" si="411"/>
        <v xml:space="preserve"> </v>
      </c>
      <c r="BJ137" s="18" t="str">
        <f t="shared" si="412"/>
        <v xml:space="preserve"> </v>
      </c>
      <c r="BK137" s="17"/>
      <c r="BL137" s="17"/>
      <c r="BM137" s="17"/>
      <c r="BN137" s="18" t="str">
        <f t="shared" si="413"/>
        <v xml:space="preserve"> </v>
      </c>
      <c r="BO137" s="18" t="str">
        <f t="shared" si="414"/>
        <v xml:space="preserve"> </v>
      </c>
      <c r="BP137" s="17"/>
      <c r="BQ137" s="17"/>
      <c r="BR137" s="17"/>
      <c r="BS137" s="18" t="str">
        <f t="shared" si="415"/>
        <v xml:space="preserve"> </v>
      </c>
      <c r="BT137" s="18" t="str">
        <f t="shared" si="416"/>
        <v xml:space="preserve"> </v>
      </c>
      <c r="BU137" s="17"/>
      <c r="BV137" s="17"/>
      <c r="BW137" s="17"/>
      <c r="BX137" s="18" t="str">
        <f t="shared" si="417"/>
        <v xml:space="preserve"> </v>
      </c>
      <c r="BY137" s="18" t="str">
        <f t="shared" si="418"/>
        <v xml:space="preserve"> </v>
      </c>
      <c r="BZ137" s="17"/>
      <c r="CA137" s="17"/>
      <c r="CB137" s="17"/>
      <c r="CC137" s="18" t="str">
        <f t="shared" si="419"/>
        <v xml:space="preserve"> </v>
      </c>
      <c r="CD137" s="18" t="str">
        <f t="shared" si="420"/>
        <v xml:space="preserve"> </v>
      </c>
      <c r="CE137" s="17"/>
      <c r="CF137" s="17"/>
      <c r="CG137" s="17"/>
      <c r="CH137" s="18" t="str">
        <f t="shared" si="421"/>
        <v xml:space="preserve"> </v>
      </c>
      <c r="CI137" s="18" t="str">
        <f t="shared" si="422"/>
        <v xml:space="preserve"> </v>
      </c>
      <c r="CJ137" s="17">
        <f t="shared" si="576"/>
        <v>0</v>
      </c>
      <c r="CK137" s="17">
        <f t="shared" si="577"/>
        <v>0</v>
      </c>
      <c r="CL137" s="17"/>
      <c r="CM137" s="18" t="str">
        <f t="shared" si="423"/>
        <v xml:space="preserve"> </v>
      </c>
      <c r="CN137" s="18" t="str">
        <f t="shared" si="424"/>
        <v xml:space="preserve"> </v>
      </c>
      <c r="CO137" s="17"/>
      <c r="CP137" s="17"/>
      <c r="CQ137" s="17"/>
      <c r="CR137" s="18" t="str">
        <f t="shared" si="425"/>
        <v xml:space="preserve"> </v>
      </c>
      <c r="CS137" s="18" t="str">
        <f t="shared" si="426"/>
        <v xml:space="preserve"> </v>
      </c>
      <c r="CT137" s="17"/>
      <c r="CU137" s="17"/>
      <c r="CV137" s="17"/>
      <c r="CW137" s="18" t="str">
        <f t="shared" si="427"/>
        <v xml:space="preserve"> </v>
      </c>
      <c r="CX137" s="18" t="str">
        <f t="shared" si="428"/>
        <v xml:space="preserve"> </v>
      </c>
      <c r="CY137" s="17"/>
      <c r="CZ137" s="17"/>
      <c r="DA137" s="17"/>
      <c r="DB137" s="18" t="str">
        <f t="shared" si="429"/>
        <v xml:space="preserve"> </v>
      </c>
      <c r="DC137" s="18" t="str">
        <f t="shared" si="430"/>
        <v xml:space="preserve"> </v>
      </c>
      <c r="DD137" s="17"/>
      <c r="DE137" s="17"/>
      <c r="DF137" s="17"/>
      <c r="DG137" s="18" t="str">
        <f t="shared" si="431"/>
        <v xml:space="preserve"> </v>
      </c>
      <c r="DH137" s="18" t="str">
        <f t="shared" si="432"/>
        <v xml:space="preserve"> </v>
      </c>
      <c r="DI137" s="17"/>
      <c r="DJ137" s="17"/>
      <c r="DK137" s="17"/>
      <c r="DL137" s="18" t="str">
        <f t="shared" si="433"/>
        <v xml:space="preserve"> </v>
      </c>
      <c r="DM137" s="18" t="str">
        <f t="shared" si="434"/>
        <v xml:space="preserve"> </v>
      </c>
      <c r="DN137" s="17"/>
      <c r="DO137" s="17"/>
      <c r="DP137" s="18" t="str">
        <f t="shared" si="491"/>
        <v xml:space="preserve"> </v>
      </c>
      <c r="DQ137" s="17"/>
      <c r="DR137" s="17"/>
      <c r="DS137" s="17"/>
      <c r="DT137" s="18" t="str">
        <f t="shared" si="435"/>
        <v xml:space="preserve"> </v>
      </c>
      <c r="DU137" s="18" t="str">
        <f t="shared" si="436"/>
        <v xml:space="preserve"> </v>
      </c>
      <c r="DV137" s="17"/>
      <c r="DW137" s="17"/>
      <c r="DX137" s="17"/>
      <c r="DY137" s="18" t="str">
        <f t="shared" si="437"/>
        <v xml:space="preserve"> </v>
      </c>
      <c r="DZ137" s="18" t="str">
        <f t="shared" si="438"/>
        <v xml:space="preserve"> </v>
      </c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</row>
    <row r="138" spans="1:149" s="12" customFormat="1" ht="15.75" x14ac:dyDescent="0.25">
      <c r="A138" s="11"/>
      <c r="B138" s="4" t="s">
        <v>141</v>
      </c>
      <c r="C138" s="34">
        <f>SUM(C139:C142)</f>
        <v>44334537.670000002</v>
      </c>
      <c r="D138" s="34">
        <f>SUM(D139:D142)</f>
        <v>8658449.1599999983</v>
      </c>
      <c r="E138" s="34">
        <v>7906905.0300000003</v>
      </c>
      <c r="F138" s="16">
        <f>IF(D138&lt;=0," ",IF(D138/C138*100&gt;200,"СВ.200",D138/C138))</f>
        <v>0.19529805914405507</v>
      </c>
      <c r="G138" s="16">
        <f t="shared" si="578"/>
        <v>1.0950490902759709</v>
      </c>
      <c r="H138" s="34">
        <f>SUM(H139:H142)</f>
        <v>42166250.140000001</v>
      </c>
      <c r="I138" s="34">
        <f>SUM(I139:I142)</f>
        <v>8215219.9399999995</v>
      </c>
      <c r="J138" s="34">
        <v>7479375.0300000003</v>
      </c>
      <c r="K138" s="16">
        <f t="shared" si="560"/>
        <v>0.19482927489933063</v>
      </c>
      <c r="L138" s="16">
        <f t="shared" si="561"/>
        <v>1.0983832080953961</v>
      </c>
      <c r="M138" s="34">
        <f>SUM(M139:M142)</f>
        <v>30973250.140000001</v>
      </c>
      <c r="N138" s="34">
        <f>SUM(N139:N142)</f>
        <v>6276481.9100000001</v>
      </c>
      <c r="O138" s="34">
        <v>5832699.3399999999</v>
      </c>
      <c r="P138" s="16">
        <f t="shared" si="393"/>
        <v>0.20264201792288886</v>
      </c>
      <c r="Q138" s="16">
        <f t="shared" si="394"/>
        <v>1.0760852812961899</v>
      </c>
      <c r="R138" s="34">
        <f>SUM(R139:R142)</f>
        <v>4176000</v>
      </c>
      <c r="S138" s="34">
        <f>SUM(S139:S142)</f>
        <v>1003354.39</v>
      </c>
      <c r="T138" s="34">
        <v>948412.85</v>
      </c>
      <c r="U138" s="16">
        <f t="shared" si="395"/>
        <v>0.24026685584291188</v>
      </c>
      <c r="V138" s="16">
        <f t="shared" si="396"/>
        <v>1.0579299827074253</v>
      </c>
      <c r="W138" s="34">
        <f>SUM(W139:W142)</f>
        <v>0</v>
      </c>
      <c r="X138" s="34">
        <f>SUM(X139:X142)</f>
        <v>0</v>
      </c>
      <c r="Y138" s="16"/>
      <c r="Z138" s="16" t="str">
        <f t="shared" si="397"/>
        <v xml:space="preserve"> </v>
      </c>
      <c r="AA138" s="16" t="str">
        <f t="shared" si="398"/>
        <v xml:space="preserve"> </v>
      </c>
      <c r="AB138" s="34">
        <f>SUM(AB139:AB142)</f>
        <v>186000</v>
      </c>
      <c r="AC138" s="34">
        <f>SUM(AC139:AC142)</f>
        <v>100657.5</v>
      </c>
      <c r="AD138" s="34">
        <v>88248.9</v>
      </c>
      <c r="AE138" s="16">
        <f t="shared" si="399"/>
        <v>0.54116935483870965</v>
      </c>
      <c r="AF138" s="16">
        <f t="shared" si="400"/>
        <v>1.140609118073993</v>
      </c>
      <c r="AG138" s="34">
        <f>SUM(AG139:AG142)</f>
        <v>2740000</v>
      </c>
      <c r="AH138" s="34">
        <f>SUM(AH139:AH142)</f>
        <v>289371.58999999997</v>
      </c>
      <c r="AI138" s="34">
        <v>210721.87</v>
      </c>
      <c r="AJ138" s="16">
        <f t="shared" si="401"/>
        <v>0.10561006934306569</v>
      </c>
      <c r="AK138" s="16">
        <f t="shared" si="402"/>
        <v>1.3732394743839353</v>
      </c>
      <c r="AL138" s="34">
        <f>SUM(AL139:AL142)</f>
        <v>4091000</v>
      </c>
      <c r="AM138" s="34">
        <f>SUM(AM139:AM142)</f>
        <v>545354.54999999993</v>
      </c>
      <c r="AN138" s="34">
        <v>399292.07</v>
      </c>
      <c r="AO138" s="16">
        <f t="shared" si="403"/>
        <v>0.13330592764605229</v>
      </c>
      <c r="AP138" s="16">
        <f t="shared" si="404"/>
        <v>1.3658036083711853</v>
      </c>
      <c r="AQ138" s="34">
        <f>SUM(AQ139:AQ142)</f>
        <v>0</v>
      </c>
      <c r="AR138" s="34">
        <f>SUM(AR139:AR142)</f>
        <v>0</v>
      </c>
      <c r="AS138" s="34">
        <v>0</v>
      </c>
      <c r="AT138" s="16" t="str">
        <f t="shared" si="405"/>
        <v xml:space="preserve"> </v>
      </c>
      <c r="AU138" s="16" t="str">
        <f t="shared" si="406"/>
        <v xml:space="preserve"> </v>
      </c>
      <c r="AV138" s="34">
        <f>SUM(AV139:AV142)</f>
        <v>2168287.5299999998</v>
      </c>
      <c r="AW138" s="34">
        <f>SUM(AW139:AW142)</f>
        <v>443229.22</v>
      </c>
      <c r="AX138" s="34">
        <v>427530.00000000006</v>
      </c>
      <c r="AY138" s="16">
        <f t="shared" si="407"/>
        <v>0.20441441177314709</v>
      </c>
      <c r="AZ138" s="16">
        <f t="shared" si="408"/>
        <v>1.0367207447430589</v>
      </c>
      <c r="BA138" s="34">
        <f>SUM(BA139:BA142)</f>
        <v>100000</v>
      </c>
      <c r="BB138" s="34">
        <f>SUM(BB139:BB142)</f>
        <v>66294.62</v>
      </c>
      <c r="BC138" s="34">
        <v>83847.210000000006</v>
      </c>
      <c r="BD138" s="16">
        <f t="shared" si="409"/>
        <v>0.66294619999999993</v>
      </c>
      <c r="BE138" s="16">
        <f t="shared" si="410"/>
        <v>0.79065982040428051</v>
      </c>
      <c r="BF138" s="34">
        <f>SUM(BF139:BF142)</f>
        <v>270846.32</v>
      </c>
      <c r="BG138" s="34">
        <f>SUM(BG139:BG142)</f>
        <v>0</v>
      </c>
      <c r="BH138" s="34">
        <v>48465.01</v>
      </c>
      <c r="BI138" s="16" t="str">
        <f t="shared" si="411"/>
        <v xml:space="preserve"> </v>
      </c>
      <c r="BJ138" s="16">
        <f t="shared" si="412"/>
        <v>0</v>
      </c>
      <c r="BK138" s="34">
        <f>SUM(BK139:BK142)</f>
        <v>10080</v>
      </c>
      <c r="BL138" s="34">
        <f>SUM(BL139:BL142)</f>
        <v>2520</v>
      </c>
      <c r="BM138" s="34">
        <v>2520</v>
      </c>
      <c r="BN138" s="16">
        <f t="shared" si="413"/>
        <v>0.25</v>
      </c>
      <c r="BO138" s="16">
        <f t="shared" si="414"/>
        <v>1</v>
      </c>
      <c r="BP138" s="34">
        <f>SUM(BP139:BP142)</f>
        <v>0</v>
      </c>
      <c r="BQ138" s="34">
        <f>SUM(BQ139:BQ142)</f>
        <v>0</v>
      </c>
      <c r="BR138" s="34">
        <v>0</v>
      </c>
      <c r="BS138" s="16" t="str">
        <f t="shared" si="415"/>
        <v xml:space="preserve"> </v>
      </c>
      <c r="BT138" s="16" t="str">
        <f t="shared" si="416"/>
        <v xml:space="preserve"> </v>
      </c>
      <c r="BU138" s="34">
        <f>SUM(BU139:BU142)</f>
        <v>1240222.71</v>
      </c>
      <c r="BV138" s="34">
        <f>SUM(BV139:BV142)</f>
        <v>128806.84</v>
      </c>
      <c r="BW138" s="34">
        <v>211535.02</v>
      </c>
      <c r="BX138" s="16">
        <f t="shared" si="417"/>
        <v>0.10385783050207167</v>
      </c>
      <c r="BY138" s="16">
        <f t="shared" si="418"/>
        <v>0.60891496831115721</v>
      </c>
      <c r="BZ138" s="34">
        <f>SUM(BZ139:BZ142)</f>
        <v>305618.51</v>
      </c>
      <c r="CA138" s="34">
        <f>SUM(CA139:CA142)</f>
        <v>197822.28</v>
      </c>
      <c r="CB138" s="34">
        <v>30649.34</v>
      </c>
      <c r="CC138" s="16">
        <f t="shared" si="419"/>
        <v>0.64728500901336106</v>
      </c>
      <c r="CD138" s="16" t="str">
        <f t="shared" si="420"/>
        <v>св.200</v>
      </c>
      <c r="CE138" s="34">
        <f>SUM(CE139:CE142)</f>
        <v>1000</v>
      </c>
      <c r="CF138" s="34">
        <f>SUM(CF139:CF142)</f>
        <v>0</v>
      </c>
      <c r="CG138" s="34">
        <v>0</v>
      </c>
      <c r="CH138" s="16" t="str">
        <f t="shared" si="421"/>
        <v xml:space="preserve"> </v>
      </c>
      <c r="CI138" s="16" t="str">
        <f t="shared" si="422"/>
        <v xml:space="preserve"> </v>
      </c>
      <c r="CJ138" s="34">
        <f>SUM(CJ139:CJ142)</f>
        <v>100000</v>
      </c>
      <c r="CK138" s="34">
        <f>SUM(CK139:CK142)</f>
        <v>37785.480000000003</v>
      </c>
      <c r="CL138" s="19">
        <v>36568.21</v>
      </c>
      <c r="CM138" s="16">
        <f t="shared" si="423"/>
        <v>0.37785480000000005</v>
      </c>
      <c r="CN138" s="16">
        <f t="shared" si="424"/>
        <v>1.0332876561363</v>
      </c>
      <c r="CO138" s="34">
        <f>SUM(CO139:CO142)</f>
        <v>100000</v>
      </c>
      <c r="CP138" s="34">
        <f>SUM(CP139:CP142)</f>
        <v>37785.480000000003</v>
      </c>
      <c r="CQ138" s="34">
        <v>36568.21</v>
      </c>
      <c r="CR138" s="16">
        <f t="shared" si="425"/>
        <v>0.37785480000000005</v>
      </c>
      <c r="CS138" s="16">
        <f t="shared" si="426"/>
        <v>1.0332876561363</v>
      </c>
      <c r="CT138" s="34">
        <f>SUM(CT139:CT142)</f>
        <v>0</v>
      </c>
      <c r="CU138" s="34">
        <f>SUM(CU139:CU142)</f>
        <v>0</v>
      </c>
      <c r="CV138" s="34">
        <v>0</v>
      </c>
      <c r="CW138" s="16" t="str">
        <f t="shared" si="427"/>
        <v xml:space="preserve"> </v>
      </c>
      <c r="CX138" s="16" t="str">
        <f t="shared" si="428"/>
        <v xml:space="preserve"> </v>
      </c>
      <c r="CY138" s="34">
        <f>SUM(CY139:CY142)</f>
        <v>0</v>
      </c>
      <c r="CZ138" s="34">
        <f>SUM(CZ139:CZ142)</f>
        <v>0</v>
      </c>
      <c r="DA138" s="34">
        <v>0</v>
      </c>
      <c r="DB138" s="16" t="str">
        <f t="shared" si="429"/>
        <v xml:space="preserve"> </v>
      </c>
      <c r="DC138" s="16" t="str">
        <f t="shared" si="430"/>
        <v xml:space="preserve"> </v>
      </c>
      <c r="DD138" s="34">
        <f>SUM(DD139:DD142)</f>
        <v>0</v>
      </c>
      <c r="DE138" s="34">
        <f>SUM(DE139:DE142)</f>
        <v>0</v>
      </c>
      <c r="DF138" s="34">
        <v>0</v>
      </c>
      <c r="DG138" s="16" t="str">
        <f t="shared" si="431"/>
        <v xml:space="preserve"> </v>
      </c>
      <c r="DH138" s="16" t="str">
        <f t="shared" si="432"/>
        <v xml:space="preserve"> </v>
      </c>
      <c r="DI138" s="34">
        <f>SUM(DI139:DI142)</f>
        <v>0</v>
      </c>
      <c r="DJ138" s="34">
        <f>SUM(DJ139:DJ142)</f>
        <v>0</v>
      </c>
      <c r="DK138" s="34">
        <v>0</v>
      </c>
      <c r="DL138" s="16" t="str">
        <f t="shared" si="433"/>
        <v xml:space="preserve"> </v>
      </c>
      <c r="DM138" s="16" t="str">
        <f t="shared" si="434"/>
        <v xml:space="preserve"> </v>
      </c>
      <c r="DN138" s="34">
        <f>SUM(DN139:DN142)</f>
        <v>0</v>
      </c>
      <c r="DO138" s="34">
        <v>0</v>
      </c>
      <c r="DP138" s="16" t="str">
        <f>IF(DN138=0," ",IF(DN138/DO138*100&gt;200,"св.200",DM138/DN138))</f>
        <v xml:space="preserve"> </v>
      </c>
      <c r="DQ138" s="34">
        <f>SUM(DQ139:DQ142)</f>
        <v>0</v>
      </c>
      <c r="DR138" s="34">
        <f>SUM(DR139:DR142)</f>
        <v>0</v>
      </c>
      <c r="DS138" s="34">
        <v>3945.21</v>
      </c>
      <c r="DT138" s="16" t="str">
        <f t="shared" si="435"/>
        <v xml:space="preserve"> </v>
      </c>
      <c r="DU138" s="16">
        <f t="shared" si="436"/>
        <v>0</v>
      </c>
      <c r="DV138" s="34">
        <f>SUM(DV139:DV142)</f>
        <v>140519.99</v>
      </c>
      <c r="DW138" s="34">
        <f>SUM(DW139:DW142)</f>
        <v>10000</v>
      </c>
      <c r="DX138" s="34">
        <v>10000</v>
      </c>
      <c r="DY138" s="16">
        <f t="shared" si="437"/>
        <v>7.11642521466163E-2</v>
      </c>
      <c r="DZ138" s="16">
        <f t="shared" si="438"/>
        <v>1</v>
      </c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</row>
    <row r="139" spans="1:149" s="10" customFormat="1" ht="15.75" customHeight="1" outlineLevel="1" x14ac:dyDescent="0.25">
      <c r="A139" s="9">
        <v>113</v>
      </c>
      <c r="B139" s="5" t="s">
        <v>75</v>
      </c>
      <c r="C139" s="17">
        <f t="shared" ref="C139" si="581">H139+AV139</f>
        <v>39904741.359999999</v>
      </c>
      <c r="D139" s="17">
        <f t="shared" ref="D139" si="582">I139+AW139</f>
        <v>8083039.1199999992</v>
      </c>
      <c r="E139" s="17">
        <v>7320312.5700000003</v>
      </c>
      <c r="F139" s="18">
        <f>IF(D139&lt;=0," ",IF(D139/C139*100&gt;200,"СВ.200",D139/C139))</f>
        <v>0.20255836385653997</v>
      </c>
      <c r="G139" s="18">
        <f t="shared" si="578"/>
        <v>1.1041931669865839</v>
      </c>
      <c r="H139" s="17">
        <f t="shared" ref="H139" si="583">M139+R139+W139+AB139+AG139+AL139+AQ139</f>
        <v>38264900.140000001</v>
      </c>
      <c r="I139" s="17">
        <f t="shared" ref="I139" si="584">N139+S139+X139+AC139+AH139+AM139+AR139</f>
        <v>7645533.669999999</v>
      </c>
      <c r="J139" s="17">
        <v>6978362.1299999999</v>
      </c>
      <c r="K139" s="18">
        <f t="shared" si="560"/>
        <v>0.19980539977962161</v>
      </c>
      <c r="L139" s="18">
        <f t="shared" si="561"/>
        <v>1.0956057492533708</v>
      </c>
      <c r="M139" s="17">
        <v>29791900.140000001</v>
      </c>
      <c r="N139" s="17">
        <v>6077587.2199999997</v>
      </c>
      <c r="O139" s="23">
        <v>5589790.8700000001</v>
      </c>
      <c r="P139" s="18">
        <f t="shared" si="393"/>
        <v>0.20400132893302589</v>
      </c>
      <c r="Q139" s="18">
        <f t="shared" si="394"/>
        <v>1.0872655813686998</v>
      </c>
      <c r="R139" s="17">
        <v>4176000</v>
      </c>
      <c r="S139" s="17">
        <v>1003354.39</v>
      </c>
      <c r="T139" s="23">
        <v>948412.85</v>
      </c>
      <c r="U139" s="18">
        <f t="shared" si="395"/>
        <v>0.24026685584291188</v>
      </c>
      <c r="V139" s="18">
        <f t="shared" si="396"/>
        <v>1.0579299827074253</v>
      </c>
      <c r="W139" s="17"/>
      <c r="X139" s="17"/>
      <c r="Y139" s="64"/>
      <c r="Z139" s="18" t="str">
        <f t="shared" si="397"/>
        <v xml:space="preserve"> </v>
      </c>
      <c r="AA139" s="18" t="str">
        <f t="shared" si="398"/>
        <v xml:space="preserve"> </v>
      </c>
      <c r="AB139" s="17"/>
      <c r="AC139" s="17"/>
      <c r="AD139" s="23"/>
      <c r="AE139" s="18" t="str">
        <f t="shared" si="399"/>
        <v xml:space="preserve"> </v>
      </c>
      <c r="AF139" s="18" t="str">
        <f t="shared" si="400"/>
        <v xml:space="preserve"> </v>
      </c>
      <c r="AG139" s="17">
        <v>2393000</v>
      </c>
      <c r="AH139" s="17">
        <v>255337.59</v>
      </c>
      <c r="AI139" s="23">
        <v>191883.35</v>
      </c>
      <c r="AJ139" s="18">
        <f t="shared" si="401"/>
        <v>0.10670187630589219</v>
      </c>
      <c r="AK139" s="18">
        <f t="shared" si="402"/>
        <v>1.3306917457924305</v>
      </c>
      <c r="AL139" s="17">
        <v>1904000</v>
      </c>
      <c r="AM139" s="17">
        <v>309254.46999999997</v>
      </c>
      <c r="AN139" s="23">
        <v>248275.06</v>
      </c>
      <c r="AO139" s="18">
        <f t="shared" si="403"/>
        <v>0.16242356617647058</v>
      </c>
      <c r="AP139" s="18">
        <f t="shared" si="404"/>
        <v>1.2456123059641995</v>
      </c>
      <c r="AQ139" s="17"/>
      <c r="AR139" s="17"/>
      <c r="AS139" s="23"/>
      <c r="AT139" s="18" t="str">
        <f t="shared" si="405"/>
        <v xml:space="preserve"> </v>
      </c>
      <c r="AU139" s="18" t="str">
        <f t="shared" si="406"/>
        <v xml:space="preserve"> </v>
      </c>
      <c r="AV139" s="17">
        <f t="shared" ref="AV139" si="585">BA139+BF139+BK139+BP139+BU139+BZ139+CE139+CJ139+CY139+DD139+DI139+DQ139+DV139</f>
        <v>1639841.22</v>
      </c>
      <c r="AW139" s="17">
        <f t="shared" ref="AW139" si="586">BB139+BG139+BL139+BQ139+BV139+CA139+CF139+CK139+CZ139+DE139+DJ139+DN139+DR139+DW139</f>
        <v>437505.44999999995</v>
      </c>
      <c r="AX139" s="17">
        <v>341950.44</v>
      </c>
      <c r="AY139" s="18">
        <f t="shared" si="407"/>
        <v>0.26679744640154851</v>
      </c>
      <c r="AZ139" s="18">
        <f t="shared" si="408"/>
        <v>1.2794411084834398</v>
      </c>
      <c r="BA139" s="17">
        <v>100000</v>
      </c>
      <c r="BB139" s="17">
        <v>66294.62</v>
      </c>
      <c r="BC139" s="23">
        <v>83847.210000000006</v>
      </c>
      <c r="BD139" s="18">
        <f t="shared" si="409"/>
        <v>0.66294619999999993</v>
      </c>
      <c r="BE139" s="18">
        <f t="shared" si="410"/>
        <v>0.79065982040428051</v>
      </c>
      <c r="BF139" s="17"/>
      <c r="BG139" s="17"/>
      <c r="BH139" s="23"/>
      <c r="BI139" s="18" t="str">
        <f t="shared" si="411"/>
        <v xml:space="preserve"> </v>
      </c>
      <c r="BJ139" s="18" t="str">
        <f t="shared" si="412"/>
        <v xml:space="preserve"> </v>
      </c>
      <c r="BK139" s="17"/>
      <c r="BL139" s="17"/>
      <c r="BM139" s="23"/>
      <c r="BN139" s="18" t="str">
        <f t="shared" si="413"/>
        <v xml:space="preserve"> </v>
      </c>
      <c r="BO139" s="18" t="str">
        <f t="shared" si="414"/>
        <v xml:space="preserve"> </v>
      </c>
      <c r="BP139" s="17"/>
      <c r="BQ139" s="17"/>
      <c r="BR139" s="23"/>
      <c r="BS139" s="18" t="str">
        <f t="shared" si="415"/>
        <v xml:space="preserve"> </v>
      </c>
      <c r="BT139" s="18" t="str">
        <f t="shared" si="416"/>
        <v xml:space="preserve"> </v>
      </c>
      <c r="BU139" s="17">
        <v>1240222.71</v>
      </c>
      <c r="BV139" s="17">
        <v>128806.84</v>
      </c>
      <c r="BW139" s="23">
        <v>211535.02</v>
      </c>
      <c r="BX139" s="18">
        <f t="shared" si="417"/>
        <v>0.10385783050207167</v>
      </c>
      <c r="BY139" s="18">
        <f t="shared" si="418"/>
        <v>0.60891496831115721</v>
      </c>
      <c r="BZ139" s="17">
        <v>194618.51</v>
      </c>
      <c r="CA139" s="17">
        <v>194618.51</v>
      </c>
      <c r="CB139" s="23"/>
      <c r="CC139" s="18">
        <f t="shared" si="419"/>
        <v>1</v>
      </c>
      <c r="CD139" s="18" t="str">
        <f t="shared" si="420"/>
        <v xml:space="preserve"> </v>
      </c>
      <c r="CE139" s="17"/>
      <c r="CF139" s="17"/>
      <c r="CG139" s="23"/>
      <c r="CH139" s="18" t="str">
        <f t="shared" si="421"/>
        <v xml:space="preserve"> </v>
      </c>
      <c r="CI139" s="18" t="str">
        <f t="shared" si="422"/>
        <v xml:space="preserve"> </v>
      </c>
      <c r="CJ139" s="17">
        <f t="shared" ref="CJ139" si="587">CO139+CT139</f>
        <v>100000</v>
      </c>
      <c r="CK139" s="17">
        <f t="shared" ref="CK139" si="588">CP139+CU139</f>
        <v>37785.480000000003</v>
      </c>
      <c r="CL139" s="17">
        <v>36568.21</v>
      </c>
      <c r="CM139" s="18">
        <f t="shared" si="423"/>
        <v>0.37785480000000005</v>
      </c>
      <c r="CN139" s="18">
        <f t="shared" si="424"/>
        <v>1.0332876561363</v>
      </c>
      <c r="CO139" s="17">
        <v>100000</v>
      </c>
      <c r="CP139" s="17">
        <v>37785.480000000003</v>
      </c>
      <c r="CQ139" s="23">
        <v>36568.21</v>
      </c>
      <c r="CR139" s="18">
        <f t="shared" si="425"/>
        <v>0.37785480000000005</v>
      </c>
      <c r="CS139" s="18">
        <f t="shared" si="426"/>
        <v>1.0332876561363</v>
      </c>
      <c r="CT139" s="17"/>
      <c r="CU139" s="17"/>
      <c r="CV139" s="23"/>
      <c r="CW139" s="18" t="str">
        <f t="shared" si="427"/>
        <v xml:space="preserve"> </v>
      </c>
      <c r="CX139" s="18" t="str">
        <f t="shared" si="428"/>
        <v xml:space="preserve"> </v>
      </c>
      <c r="CY139" s="17"/>
      <c r="CZ139" s="17"/>
      <c r="DA139" s="23"/>
      <c r="DB139" s="18" t="str">
        <f t="shared" si="429"/>
        <v xml:space="preserve"> </v>
      </c>
      <c r="DC139" s="18" t="str">
        <f t="shared" si="430"/>
        <v xml:space="preserve"> </v>
      </c>
      <c r="DD139" s="17"/>
      <c r="DE139" s="17"/>
      <c r="DF139" s="23"/>
      <c r="DG139" s="18" t="str">
        <f t="shared" si="431"/>
        <v xml:space="preserve"> </v>
      </c>
      <c r="DH139" s="18" t="str">
        <f t="shared" si="432"/>
        <v xml:space="preserve"> </v>
      </c>
      <c r="DI139" s="17"/>
      <c r="DJ139" s="17"/>
      <c r="DK139" s="23"/>
      <c r="DL139" s="18" t="str">
        <f t="shared" si="433"/>
        <v xml:space="preserve"> </v>
      </c>
      <c r="DM139" s="18" t="str">
        <f t="shared" si="434"/>
        <v xml:space="preserve"> </v>
      </c>
      <c r="DN139" s="17"/>
      <c r="DO139" s="23"/>
      <c r="DP139" s="18" t="str">
        <f t="shared" si="491"/>
        <v xml:space="preserve"> </v>
      </c>
      <c r="DQ139" s="17"/>
      <c r="DR139" s="17"/>
      <c r="DS139" s="23"/>
      <c r="DT139" s="18" t="str">
        <f t="shared" si="435"/>
        <v xml:space="preserve"> </v>
      </c>
      <c r="DU139" s="18" t="str">
        <f t="shared" si="436"/>
        <v xml:space="preserve"> </v>
      </c>
      <c r="DV139" s="17">
        <v>5000</v>
      </c>
      <c r="DW139" s="17">
        <v>10000</v>
      </c>
      <c r="DX139" s="23">
        <v>10000</v>
      </c>
      <c r="DY139" s="18">
        <f t="shared" si="437"/>
        <v>2</v>
      </c>
      <c r="DZ139" s="18">
        <f t="shared" si="438"/>
        <v>1</v>
      </c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</row>
    <row r="140" spans="1:149" s="10" customFormat="1" ht="15.75" customHeight="1" outlineLevel="1" x14ac:dyDescent="0.25">
      <c r="A140" s="9">
        <v>114</v>
      </c>
      <c r="B140" s="5" t="s">
        <v>57</v>
      </c>
      <c r="C140" s="17">
        <f t="shared" ref="C140:C142" si="589">H140+AV140</f>
        <v>2208500</v>
      </c>
      <c r="D140" s="17">
        <f t="shared" ref="D140:D142" si="590">I140+AW140</f>
        <v>285610.80000000005</v>
      </c>
      <c r="E140" s="17">
        <v>230651.04</v>
      </c>
      <c r="F140" s="18">
        <f>IF(D140&lt;=0," ",IF(D140/C140*100&gt;200,"СВ.200",D140/C140))</f>
        <v>0.12932343219379672</v>
      </c>
      <c r="G140" s="18">
        <f t="shared" si="578"/>
        <v>1.2382809979959337</v>
      </c>
      <c r="H140" s="17">
        <f t="shared" ref="H140:H142" si="591">M140+R140+W140+AB140+AG140+AL140+AQ140</f>
        <v>1821000</v>
      </c>
      <c r="I140" s="17">
        <f t="shared" ref="I140:I142" si="592">N140+S140+X140+AC140+AH140+AM140+AR140</f>
        <v>282407.03000000003</v>
      </c>
      <c r="J140" s="17">
        <v>151881.22</v>
      </c>
      <c r="K140" s="18">
        <f t="shared" ref="K140:K142" si="593">IF(I140&lt;=0," ",IF(I140/H140*100&gt;200,"СВ.200",I140/H140))</f>
        <v>0.15508348709500275</v>
      </c>
      <c r="L140" s="18">
        <f t="shared" ref="L140:L142" si="594">IF(J140=0," ",IF(I140/J140*100&gt;200,"св.200",I140/J140))</f>
        <v>1.8593940053944789</v>
      </c>
      <c r="M140" s="17">
        <v>443000</v>
      </c>
      <c r="N140" s="17">
        <v>72192.11</v>
      </c>
      <c r="O140" s="23">
        <v>75897.279999999999</v>
      </c>
      <c r="P140" s="18">
        <f t="shared" si="393"/>
        <v>0.16296187358916478</v>
      </c>
      <c r="Q140" s="18">
        <f t="shared" si="394"/>
        <v>0.95118178148149712</v>
      </c>
      <c r="R140" s="17"/>
      <c r="S140" s="17"/>
      <c r="T140" s="23"/>
      <c r="U140" s="18" t="str">
        <f t="shared" si="395"/>
        <v xml:space="preserve"> </v>
      </c>
      <c r="V140" s="18" t="str">
        <f t="shared" si="396"/>
        <v xml:space="preserve"> </v>
      </c>
      <c r="W140" s="17"/>
      <c r="X140" s="17"/>
      <c r="Y140" s="64"/>
      <c r="Z140" s="18" t="str">
        <f t="shared" si="397"/>
        <v xml:space="preserve"> </v>
      </c>
      <c r="AA140" s="18" t="str">
        <f t="shared" si="398"/>
        <v xml:space="preserve"> </v>
      </c>
      <c r="AB140" s="17">
        <v>106000</v>
      </c>
      <c r="AC140" s="17">
        <v>97287.9</v>
      </c>
      <c r="AD140" s="23">
        <v>75886.5</v>
      </c>
      <c r="AE140" s="18">
        <f t="shared" si="399"/>
        <v>0.91781037735849047</v>
      </c>
      <c r="AF140" s="18">
        <f t="shared" si="400"/>
        <v>1.2820185408471862</v>
      </c>
      <c r="AG140" s="17">
        <v>88000</v>
      </c>
      <c r="AH140" s="17">
        <v>8583.27</v>
      </c>
      <c r="AI140" s="23">
        <v>1267.97</v>
      </c>
      <c r="AJ140" s="18">
        <f t="shared" si="401"/>
        <v>9.7537159090909098E-2</v>
      </c>
      <c r="AK140" s="18" t="str">
        <f t="shared" si="402"/>
        <v>св.200</v>
      </c>
      <c r="AL140" s="17">
        <v>1184000</v>
      </c>
      <c r="AM140" s="17">
        <v>104343.75</v>
      </c>
      <c r="AN140" s="23">
        <v>-1170.53</v>
      </c>
      <c r="AO140" s="18">
        <f t="shared" si="403"/>
        <v>8.8128167229729729E-2</v>
      </c>
      <c r="AP140" s="18">
        <f t="shared" si="404"/>
        <v>-89.142311602436507</v>
      </c>
      <c r="AQ140" s="17"/>
      <c r="AR140" s="17"/>
      <c r="AS140" s="23"/>
      <c r="AT140" s="18" t="str">
        <f t="shared" si="405"/>
        <v xml:space="preserve"> </v>
      </c>
      <c r="AU140" s="18" t="str">
        <f t="shared" si="406"/>
        <v xml:space="preserve"> </v>
      </c>
      <c r="AV140" s="17">
        <f t="shared" ref="AV140:AV142" si="595">BA140+BF140+BK140+BP140+BU140+BZ140+CE140+CJ140+CY140+DD140+DI140+DQ140+DV140</f>
        <v>387500</v>
      </c>
      <c r="AW140" s="17">
        <f t="shared" ref="AW140:AW142" si="596">BB140+BG140+BL140+BQ140+BV140+CA140+CF140+CK140+CZ140+DE140+DJ140+DN140+DR140+DW140</f>
        <v>3203.77</v>
      </c>
      <c r="AX140" s="17">
        <v>78769.820000000007</v>
      </c>
      <c r="AY140" s="18">
        <f t="shared" si="407"/>
        <v>8.2677935483870969E-3</v>
      </c>
      <c r="AZ140" s="18">
        <f t="shared" si="408"/>
        <v>4.067255707833279E-2</v>
      </c>
      <c r="BA140" s="17"/>
      <c r="BB140" s="17"/>
      <c r="BC140" s="23"/>
      <c r="BD140" s="18" t="str">
        <f t="shared" si="409"/>
        <v xml:space="preserve"> </v>
      </c>
      <c r="BE140" s="18" t="str">
        <f t="shared" si="410"/>
        <v xml:space="preserve"> </v>
      </c>
      <c r="BF140" s="17">
        <v>168000</v>
      </c>
      <c r="BG140" s="17"/>
      <c r="BH140" s="23">
        <v>48120.480000000003</v>
      </c>
      <c r="BI140" s="18" t="str">
        <f t="shared" si="411"/>
        <v xml:space="preserve"> </v>
      </c>
      <c r="BJ140" s="18">
        <f t="shared" si="412"/>
        <v>0</v>
      </c>
      <c r="BK140" s="17"/>
      <c r="BL140" s="17"/>
      <c r="BM140" s="23"/>
      <c r="BN140" s="18" t="str">
        <f t="shared" si="413"/>
        <v xml:space="preserve"> </v>
      </c>
      <c r="BO140" s="18" t="str">
        <f t="shared" si="414"/>
        <v xml:space="preserve"> </v>
      </c>
      <c r="BP140" s="17"/>
      <c r="BQ140" s="17"/>
      <c r="BR140" s="23"/>
      <c r="BS140" s="18" t="str">
        <f t="shared" si="415"/>
        <v xml:space="preserve"> </v>
      </c>
      <c r="BT140" s="18" t="str">
        <f t="shared" si="416"/>
        <v xml:space="preserve"> </v>
      </c>
      <c r="BU140" s="17"/>
      <c r="BV140" s="17"/>
      <c r="BW140" s="23"/>
      <c r="BX140" s="18" t="str">
        <f t="shared" si="417"/>
        <v xml:space="preserve"> </v>
      </c>
      <c r="BY140" s="18" t="str">
        <f t="shared" si="418"/>
        <v xml:space="preserve"> </v>
      </c>
      <c r="BZ140" s="17">
        <v>90000</v>
      </c>
      <c r="CA140" s="17">
        <v>3203.77</v>
      </c>
      <c r="CB140" s="23">
        <v>30649.34</v>
      </c>
      <c r="CC140" s="18">
        <f t="shared" si="419"/>
        <v>3.5597444444444445E-2</v>
      </c>
      <c r="CD140" s="18">
        <f t="shared" si="420"/>
        <v>0.10452982021798837</v>
      </c>
      <c r="CE140" s="17">
        <v>1000</v>
      </c>
      <c r="CF140" s="17"/>
      <c r="CG140" s="23"/>
      <c r="CH140" s="18" t="str">
        <f t="shared" si="421"/>
        <v xml:space="preserve"> </v>
      </c>
      <c r="CI140" s="18" t="str">
        <f t="shared" si="422"/>
        <v xml:space="preserve"> </v>
      </c>
      <c r="CJ140" s="17">
        <f t="shared" ref="CJ140:CJ142" si="597">CO140+CT140</f>
        <v>0</v>
      </c>
      <c r="CK140" s="17">
        <f t="shared" ref="CK140:CK142" si="598">CP140+CU140</f>
        <v>0</v>
      </c>
      <c r="CL140" s="17"/>
      <c r="CM140" s="18" t="str">
        <f t="shared" si="423"/>
        <v xml:space="preserve"> </v>
      </c>
      <c r="CN140" s="18" t="str">
        <f t="shared" si="424"/>
        <v xml:space="preserve"> </v>
      </c>
      <c r="CO140" s="17"/>
      <c r="CP140" s="17"/>
      <c r="CQ140" s="23"/>
      <c r="CR140" s="18" t="str">
        <f t="shared" si="425"/>
        <v xml:space="preserve"> </v>
      </c>
      <c r="CS140" s="18" t="str">
        <f t="shared" si="426"/>
        <v xml:space="preserve"> </v>
      </c>
      <c r="CT140" s="17"/>
      <c r="CU140" s="17"/>
      <c r="CV140" s="23"/>
      <c r="CW140" s="18" t="str">
        <f t="shared" si="427"/>
        <v xml:space="preserve"> </v>
      </c>
      <c r="CX140" s="18" t="str">
        <f t="shared" si="428"/>
        <v xml:space="preserve"> </v>
      </c>
      <c r="CY140" s="17"/>
      <c r="CZ140" s="17"/>
      <c r="DA140" s="23"/>
      <c r="DB140" s="18" t="str">
        <f t="shared" si="429"/>
        <v xml:space="preserve"> </v>
      </c>
      <c r="DC140" s="18" t="str">
        <f t="shared" si="430"/>
        <v xml:space="preserve"> </v>
      </c>
      <c r="DD140" s="17"/>
      <c r="DE140" s="17"/>
      <c r="DF140" s="23"/>
      <c r="DG140" s="18" t="str">
        <f t="shared" si="431"/>
        <v xml:space="preserve"> </v>
      </c>
      <c r="DH140" s="18" t="str">
        <f t="shared" si="432"/>
        <v xml:space="preserve"> </v>
      </c>
      <c r="DI140" s="17"/>
      <c r="DJ140" s="17"/>
      <c r="DK140" s="23"/>
      <c r="DL140" s="18" t="str">
        <f t="shared" si="433"/>
        <v xml:space="preserve"> </v>
      </c>
      <c r="DM140" s="18" t="str">
        <f t="shared" si="434"/>
        <v xml:space="preserve"> </v>
      </c>
      <c r="DN140" s="17"/>
      <c r="DO140" s="23"/>
      <c r="DP140" s="18" t="str">
        <f t="shared" si="491"/>
        <v xml:space="preserve"> </v>
      </c>
      <c r="DQ140" s="17"/>
      <c r="DR140" s="17"/>
      <c r="DS140" s="23"/>
      <c r="DT140" s="18" t="str">
        <f t="shared" si="435"/>
        <v xml:space="preserve"> </v>
      </c>
      <c r="DU140" s="18" t="str">
        <f t="shared" si="436"/>
        <v xml:space="preserve"> </v>
      </c>
      <c r="DV140" s="17">
        <v>128500</v>
      </c>
      <c r="DW140" s="17"/>
      <c r="DX140" s="23"/>
      <c r="DY140" s="18" t="str">
        <f t="shared" si="437"/>
        <v xml:space="preserve"> </v>
      </c>
      <c r="DZ140" s="18" t="str">
        <f t="shared" si="438"/>
        <v xml:space="preserve"> </v>
      </c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</row>
    <row r="141" spans="1:149" s="10" customFormat="1" ht="15.75" customHeight="1" outlineLevel="1" x14ac:dyDescent="0.25">
      <c r="A141" s="9">
        <v>115</v>
      </c>
      <c r="B141" s="5" t="s">
        <v>111</v>
      </c>
      <c r="C141" s="17">
        <f t="shared" si="589"/>
        <v>880519.99</v>
      </c>
      <c r="D141" s="17">
        <f t="shared" si="590"/>
        <v>123401.32999999999</v>
      </c>
      <c r="E141" s="17">
        <v>159085.57999999999</v>
      </c>
      <c r="F141" s="18">
        <f>IF(D141&lt;=0," ",IF(D141/C141*100&gt;200,"СВ.200",D141/C141))</f>
        <v>0.14014597215447658</v>
      </c>
      <c r="G141" s="18">
        <f t="shared" si="578"/>
        <v>0.77569148630567264</v>
      </c>
      <c r="H141" s="17">
        <f t="shared" si="591"/>
        <v>872500</v>
      </c>
      <c r="I141" s="17">
        <f t="shared" si="592"/>
        <v>123401.32999999999</v>
      </c>
      <c r="J141" s="17">
        <v>155140.37</v>
      </c>
      <c r="K141" s="18">
        <f t="shared" si="593"/>
        <v>0.14143418911174785</v>
      </c>
      <c r="L141" s="18">
        <f t="shared" si="594"/>
        <v>0.79541727275756779</v>
      </c>
      <c r="M141" s="17">
        <v>245500</v>
      </c>
      <c r="N141" s="17">
        <v>46343.8</v>
      </c>
      <c r="O141" s="23">
        <v>55071.95</v>
      </c>
      <c r="P141" s="18">
        <f t="shared" si="393"/>
        <v>0.18877311608961306</v>
      </c>
      <c r="Q141" s="18">
        <f t="shared" si="394"/>
        <v>0.84151369254221076</v>
      </c>
      <c r="R141" s="17"/>
      <c r="S141" s="17"/>
      <c r="T141" s="23"/>
      <c r="U141" s="18" t="str">
        <f t="shared" si="395"/>
        <v xml:space="preserve"> </v>
      </c>
      <c r="V141" s="18" t="str">
        <f t="shared" si="396"/>
        <v xml:space="preserve"> </v>
      </c>
      <c r="W141" s="17"/>
      <c r="X141" s="17"/>
      <c r="Y141" s="64"/>
      <c r="Z141" s="18" t="str">
        <f t="shared" si="397"/>
        <v xml:space="preserve"> </v>
      </c>
      <c r="AA141" s="18" t="str">
        <f t="shared" si="398"/>
        <v xml:space="preserve"> </v>
      </c>
      <c r="AB141" s="17"/>
      <c r="AC141" s="17"/>
      <c r="AD141" s="23"/>
      <c r="AE141" s="18" t="str">
        <f t="shared" si="399"/>
        <v xml:space="preserve"> </v>
      </c>
      <c r="AF141" s="18" t="str">
        <f t="shared" si="400"/>
        <v xml:space="preserve"> </v>
      </c>
      <c r="AG141" s="17">
        <v>70000</v>
      </c>
      <c r="AH141" s="17">
        <v>4794.6000000000004</v>
      </c>
      <c r="AI141" s="23">
        <v>4784.16</v>
      </c>
      <c r="AJ141" s="18">
        <f t="shared" si="401"/>
        <v>6.8494285714285716E-2</v>
      </c>
      <c r="AK141" s="18">
        <f t="shared" si="402"/>
        <v>1.0021822012641719</v>
      </c>
      <c r="AL141" s="17">
        <v>557000</v>
      </c>
      <c r="AM141" s="17">
        <v>72262.929999999993</v>
      </c>
      <c r="AN141" s="23">
        <v>95284.26</v>
      </c>
      <c r="AO141" s="18">
        <f t="shared" si="403"/>
        <v>0.12973596050269298</v>
      </c>
      <c r="AP141" s="18">
        <f t="shared" si="404"/>
        <v>0.75839314908884214</v>
      </c>
      <c r="AQ141" s="17"/>
      <c r="AR141" s="17"/>
      <c r="AS141" s="23"/>
      <c r="AT141" s="18" t="str">
        <f t="shared" si="405"/>
        <v xml:space="preserve"> </v>
      </c>
      <c r="AU141" s="18" t="str">
        <f t="shared" si="406"/>
        <v xml:space="preserve"> </v>
      </c>
      <c r="AV141" s="17">
        <f t="shared" si="595"/>
        <v>8019.99</v>
      </c>
      <c r="AW141" s="17">
        <f>BB141+BG141+BL141+BQ141+BV141+CA141+CF141+CK141+CZ141+DE141+DJ141+DN141+DR141+DW141</f>
        <v>0</v>
      </c>
      <c r="AX141" s="17">
        <v>3945.21</v>
      </c>
      <c r="AY141" s="18" t="str">
        <f t="shared" si="407"/>
        <v xml:space="preserve"> </v>
      </c>
      <c r="AZ141" s="18">
        <f t="shared" si="408"/>
        <v>0</v>
      </c>
      <c r="BA141" s="17"/>
      <c r="BB141" s="17"/>
      <c r="BC141" s="23"/>
      <c r="BD141" s="18" t="str">
        <f t="shared" si="409"/>
        <v xml:space="preserve"> </v>
      </c>
      <c r="BE141" s="18" t="str">
        <f t="shared" si="410"/>
        <v xml:space="preserve"> </v>
      </c>
      <c r="BF141" s="17"/>
      <c r="BG141" s="17"/>
      <c r="BH141" s="23"/>
      <c r="BI141" s="18" t="str">
        <f t="shared" si="411"/>
        <v xml:space="preserve"> </v>
      </c>
      <c r="BJ141" s="18" t="str">
        <f t="shared" si="412"/>
        <v xml:space="preserve"> </v>
      </c>
      <c r="BK141" s="17"/>
      <c r="BL141" s="17"/>
      <c r="BM141" s="23"/>
      <c r="BN141" s="18" t="str">
        <f t="shared" si="413"/>
        <v xml:space="preserve"> </v>
      </c>
      <c r="BO141" s="18" t="str">
        <f t="shared" si="414"/>
        <v xml:space="preserve"> </v>
      </c>
      <c r="BP141" s="17"/>
      <c r="BQ141" s="17"/>
      <c r="BR141" s="23"/>
      <c r="BS141" s="18" t="str">
        <f t="shared" si="415"/>
        <v xml:space="preserve"> </v>
      </c>
      <c r="BT141" s="18" t="str">
        <f t="shared" si="416"/>
        <v xml:space="preserve"> </v>
      </c>
      <c r="BU141" s="17"/>
      <c r="BV141" s="17"/>
      <c r="BW141" s="23"/>
      <c r="BX141" s="18" t="str">
        <f t="shared" si="417"/>
        <v xml:space="preserve"> </v>
      </c>
      <c r="BY141" s="18" t="str">
        <f t="shared" si="418"/>
        <v xml:space="preserve"> </v>
      </c>
      <c r="BZ141" s="17">
        <v>1000</v>
      </c>
      <c r="CA141" s="17"/>
      <c r="CB141" s="23"/>
      <c r="CC141" s="18" t="str">
        <f t="shared" si="419"/>
        <v xml:space="preserve"> </v>
      </c>
      <c r="CD141" s="18" t="str">
        <f t="shared" si="420"/>
        <v xml:space="preserve"> </v>
      </c>
      <c r="CE141" s="17"/>
      <c r="CF141" s="17"/>
      <c r="CG141" s="23"/>
      <c r="CH141" s="18" t="str">
        <f t="shared" si="421"/>
        <v xml:space="preserve"> </v>
      </c>
      <c r="CI141" s="18" t="str">
        <f t="shared" si="422"/>
        <v xml:space="preserve"> </v>
      </c>
      <c r="CJ141" s="17">
        <f t="shared" si="597"/>
        <v>0</v>
      </c>
      <c r="CK141" s="17">
        <f t="shared" si="598"/>
        <v>0</v>
      </c>
      <c r="CL141" s="17"/>
      <c r="CM141" s="18" t="str">
        <f t="shared" si="423"/>
        <v xml:space="preserve"> </v>
      </c>
      <c r="CN141" s="18" t="str">
        <f t="shared" si="424"/>
        <v xml:space="preserve"> </v>
      </c>
      <c r="CO141" s="17"/>
      <c r="CP141" s="17"/>
      <c r="CQ141" s="23"/>
      <c r="CR141" s="18" t="str">
        <f t="shared" si="425"/>
        <v xml:space="preserve"> </v>
      </c>
      <c r="CS141" s="18" t="str">
        <f t="shared" si="426"/>
        <v xml:space="preserve"> </v>
      </c>
      <c r="CT141" s="17"/>
      <c r="CU141" s="17"/>
      <c r="CV141" s="23"/>
      <c r="CW141" s="18" t="str">
        <f t="shared" si="427"/>
        <v xml:space="preserve"> </v>
      </c>
      <c r="CX141" s="18" t="str">
        <f t="shared" si="428"/>
        <v xml:space="preserve"> </v>
      </c>
      <c r="CY141" s="17"/>
      <c r="CZ141" s="17"/>
      <c r="DA141" s="23"/>
      <c r="DB141" s="18" t="str">
        <f t="shared" si="429"/>
        <v xml:space="preserve"> </v>
      </c>
      <c r="DC141" s="18" t="str">
        <f t="shared" si="430"/>
        <v xml:space="preserve"> </v>
      </c>
      <c r="DD141" s="17"/>
      <c r="DE141" s="17"/>
      <c r="DF141" s="23"/>
      <c r="DG141" s="18" t="str">
        <f t="shared" si="431"/>
        <v xml:space="preserve"> </v>
      </c>
      <c r="DH141" s="18" t="str">
        <f t="shared" si="432"/>
        <v xml:space="preserve"> </v>
      </c>
      <c r="DI141" s="17"/>
      <c r="DJ141" s="17"/>
      <c r="DK141" s="23"/>
      <c r="DL141" s="18" t="str">
        <f t="shared" si="433"/>
        <v xml:space="preserve"> </v>
      </c>
      <c r="DM141" s="18" t="str">
        <f t="shared" si="434"/>
        <v xml:space="preserve"> </v>
      </c>
      <c r="DN141" s="17"/>
      <c r="DO141" s="23"/>
      <c r="DP141" s="18" t="str">
        <f t="shared" si="491"/>
        <v xml:space="preserve"> </v>
      </c>
      <c r="DQ141" s="17"/>
      <c r="DR141" s="17"/>
      <c r="DS141" s="23">
        <v>3945.21</v>
      </c>
      <c r="DT141" s="18" t="str">
        <f t="shared" si="435"/>
        <v xml:space="preserve"> </v>
      </c>
      <c r="DU141" s="18">
        <f t="shared" si="436"/>
        <v>0</v>
      </c>
      <c r="DV141" s="17">
        <v>7019.99</v>
      </c>
      <c r="DW141" s="17"/>
      <c r="DX141" s="23"/>
      <c r="DY141" s="18" t="str">
        <f t="shared" si="437"/>
        <v xml:space="preserve"> </v>
      </c>
      <c r="DZ141" s="18" t="str">
        <f t="shared" si="438"/>
        <v xml:space="preserve"> </v>
      </c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</row>
    <row r="142" spans="1:149" s="10" customFormat="1" ht="15.75" customHeight="1" outlineLevel="1" x14ac:dyDescent="0.25">
      <c r="A142" s="9">
        <v>116</v>
      </c>
      <c r="B142" s="5" t="s">
        <v>2</v>
      </c>
      <c r="C142" s="17">
        <f t="shared" si="589"/>
        <v>1340776.32</v>
      </c>
      <c r="D142" s="17">
        <f t="shared" si="590"/>
        <v>166397.91</v>
      </c>
      <c r="E142" s="17">
        <v>196855.84</v>
      </c>
      <c r="F142" s="18">
        <f>IF(D142&lt;=0," ",IF(D142/C142*100&gt;200,"СВ.200",D142/C142))</f>
        <v>0.12410564500423157</v>
      </c>
      <c r="G142" s="18">
        <f t="shared" si="578"/>
        <v>0.84527799632462008</v>
      </c>
      <c r="H142" s="17">
        <f t="shared" si="591"/>
        <v>1207850</v>
      </c>
      <c r="I142" s="17">
        <f t="shared" si="592"/>
        <v>163877.91</v>
      </c>
      <c r="J142" s="17">
        <v>193991.31</v>
      </c>
      <c r="K142" s="18">
        <f t="shared" si="593"/>
        <v>0.13567736887858592</v>
      </c>
      <c r="L142" s="18">
        <f t="shared" si="594"/>
        <v>0.84476933528620435</v>
      </c>
      <c r="M142" s="17">
        <v>492850</v>
      </c>
      <c r="N142" s="17">
        <v>80358.78</v>
      </c>
      <c r="O142" s="23">
        <v>111939.24</v>
      </c>
      <c r="P142" s="18">
        <f t="shared" si="393"/>
        <v>0.16304916303134828</v>
      </c>
      <c r="Q142" s="18">
        <f t="shared" si="394"/>
        <v>0.71787855625962793</v>
      </c>
      <c r="R142" s="17"/>
      <c r="S142" s="17"/>
      <c r="T142" s="23"/>
      <c r="U142" s="18" t="str">
        <f t="shared" si="395"/>
        <v xml:space="preserve"> </v>
      </c>
      <c r="V142" s="18" t="str">
        <f t="shared" si="396"/>
        <v xml:space="preserve"> </v>
      </c>
      <c r="W142" s="17"/>
      <c r="X142" s="17"/>
      <c r="Y142" s="64"/>
      <c r="Z142" s="18" t="str">
        <f t="shared" si="397"/>
        <v xml:space="preserve"> </v>
      </c>
      <c r="AA142" s="18" t="str">
        <f t="shared" si="398"/>
        <v xml:space="preserve"> </v>
      </c>
      <c r="AB142" s="17">
        <v>80000</v>
      </c>
      <c r="AC142" s="17">
        <v>3369.6</v>
      </c>
      <c r="AD142" s="23">
        <v>12362.4</v>
      </c>
      <c r="AE142" s="18">
        <f t="shared" si="399"/>
        <v>4.2119999999999998E-2</v>
      </c>
      <c r="AF142" s="18">
        <f t="shared" si="400"/>
        <v>0.27256843331391961</v>
      </c>
      <c r="AG142" s="17">
        <v>189000</v>
      </c>
      <c r="AH142" s="17">
        <v>20656.13</v>
      </c>
      <c r="AI142" s="23">
        <v>12786.39</v>
      </c>
      <c r="AJ142" s="18">
        <f t="shared" si="401"/>
        <v>0.10929169312169312</v>
      </c>
      <c r="AK142" s="18">
        <f t="shared" si="402"/>
        <v>1.6154778635721265</v>
      </c>
      <c r="AL142" s="17">
        <v>446000</v>
      </c>
      <c r="AM142" s="17">
        <v>59493.4</v>
      </c>
      <c r="AN142" s="23">
        <v>56903.28</v>
      </c>
      <c r="AO142" s="18">
        <f t="shared" si="403"/>
        <v>0.13339327354260089</v>
      </c>
      <c r="AP142" s="18">
        <f t="shared" si="404"/>
        <v>1.0455179385089928</v>
      </c>
      <c r="AQ142" s="17"/>
      <c r="AR142" s="17"/>
      <c r="AS142" s="23"/>
      <c r="AT142" s="18" t="str">
        <f t="shared" si="405"/>
        <v xml:space="preserve"> </v>
      </c>
      <c r="AU142" s="18" t="str">
        <f t="shared" si="406"/>
        <v xml:space="preserve"> </v>
      </c>
      <c r="AV142" s="17">
        <f t="shared" si="595"/>
        <v>132926.32</v>
      </c>
      <c r="AW142" s="17">
        <f t="shared" si="596"/>
        <v>2520</v>
      </c>
      <c r="AX142" s="17">
        <v>2864.53</v>
      </c>
      <c r="AY142" s="18">
        <f t="shared" si="407"/>
        <v>1.8957870796393068E-2</v>
      </c>
      <c r="AZ142" s="18">
        <f t="shared" si="408"/>
        <v>0.87972546979783761</v>
      </c>
      <c r="BA142" s="17"/>
      <c r="BB142" s="17"/>
      <c r="BC142" s="23"/>
      <c r="BD142" s="18" t="str">
        <f t="shared" si="409"/>
        <v xml:space="preserve"> </v>
      </c>
      <c r="BE142" s="18" t="str">
        <f t="shared" si="410"/>
        <v xml:space="preserve"> </v>
      </c>
      <c r="BF142" s="17">
        <v>102846.32</v>
      </c>
      <c r="BG142" s="17"/>
      <c r="BH142" s="23">
        <v>344.53</v>
      </c>
      <c r="BI142" s="18" t="str">
        <f t="shared" si="411"/>
        <v xml:space="preserve"> </v>
      </c>
      <c r="BJ142" s="18">
        <f t="shared" si="412"/>
        <v>0</v>
      </c>
      <c r="BK142" s="17">
        <v>10080</v>
      </c>
      <c r="BL142" s="17">
        <v>2520</v>
      </c>
      <c r="BM142" s="23">
        <v>2520</v>
      </c>
      <c r="BN142" s="18">
        <f t="shared" si="413"/>
        <v>0.25</v>
      </c>
      <c r="BO142" s="18">
        <f t="shared" si="414"/>
        <v>1</v>
      </c>
      <c r="BP142" s="17"/>
      <c r="BQ142" s="17"/>
      <c r="BR142" s="23"/>
      <c r="BS142" s="18" t="str">
        <f t="shared" si="415"/>
        <v xml:space="preserve"> </v>
      </c>
      <c r="BT142" s="18" t="str">
        <f t="shared" si="416"/>
        <v xml:space="preserve"> </v>
      </c>
      <c r="BU142" s="17"/>
      <c r="BV142" s="17"/>
      <c r="BW142" s="23"/>
      <c r="BX142" s="18" t="str">
        <f t="shared" si="417"/>
        <v xml:space="preserve"> </v>
      </c>
      <c r="BY142" s="18" t="str">
        <f t="shared" si="418"/>
        <v xml:space="preserve"> </v>
      </c>
      <c r="BZ142" s="17">
        <v>20000</v>
      </c>
      <c r="CA142" s="17"/>
      <c r="CB142" s="23"/>
      <c r="CC142" s="18" t="str">
        <f t="shared" si="419"/>
        <v xml:space="preserve"> </v>
      </c>
      <c r="CD142" s="18" t="str">
        <f t="shared" si="420"/>
        <v xml:space="preserve"> </v>
      </c>
      <c r="CE142" s="17"/>
      <c r="CF142" s="17"/>
      <c r="CG142" s="23"/>
      <c r="CH142" s="18" t="str">
        <f t="shared" si="421"/>
        <v xml:space="preserve"> </v>
      </c>
      <c r="CI142" s="18" t="str">
        <f t="shared" si="422"/>
        <v xml:space="preserve"> </v>
      </c>
      <c r="CJ142" s="17">
        <f t="shared" si="597"/>
        <v>0</v>
      </c>
      <c r="CK142" s="17">
        <f t="shared" si="598"/>
        <v>0</v>
      </c>
      <c r="CL142" s="17"/>
      <c r="CM142" s="18" t="str">
        <f t="shared" si="423"/>
        <v xml:space="preserve"> </v>
      </c>
      <c r="CN142" s="18" t="str">
        <f t="shared" si="424"/>
        <v xml:space="preserve"> </v>
      </c>
      <c r="CO142" s="17"/>
      <c r="CP142" s="17"/>
      <c r="CQ142" s="23"/>
      <c r="CR142" s="18" t="str">
        <f t="shared" si="425"/>
        <v xml:space="preserve"> </v>
      </c>
      <c r="CS142" s="18" t="str">
        <f t="shared" si="426"/>
        <v xml:space="preserve"> </v>
      </c>
      <c r="CT142" s="17"/>
      <c r="CU142" s="17"/>
      <c r="CV142" s="23"/>
      <c r="CW142" s="18" t="str">
        <f t="shared" si="427"/>
        <v xml:space="preserve"> </v>
      </c>
      <c r="CX142" s="18" t="str">
        <f t="shared" si="428"/>
        <v xml:space="preserve"> </v>
      </c>
      <c r="CY142" s="17"/>
      <c r="CZ142" s="17"/>
      <c r="DA142" s="23"/>
      <c r="DB142" s="18" t="str">
        <f t="shared" si="429"/>
        <v xml:space="preserve"> </v>
      </c>
      <c r="DC142" s="18" t="str">
        <f t="shared" si="430"/>
        <v xml:space="preserve"> </v>
      </c>
      <c r="DD142" s="17"/>
      <c r="DE142" s="17"/>
      <c r="DF142" s="23"/>
      <c r="DG142" s="18" t="str">
        <f t="shared" si="431"/>
        <v xml:space="preserve"> </v>
      </c>
      <c r="DH142" s="18" t="str">
        <f t="shared" si="432"/>
        <v xml:space="preserve"> </v>
      </c>
      <c r="DI142" s="17"/>
      <c r="DJ142" s="17"/>
      <c r="DK142" s="23"/>
      <c r="DL142" s="18" t="str">
        <f t="shared" si="433"/>
        <v xml:space="preserve"> </v>
      </c>
      <c r="DM142" s="18" t="str">
        <f t="shared" si="434"/>
        <v xml:space="preserve"> </v>
      </c>
      <c r="DN142" s="17"/>
      <c r="DO142" s="23"/>
      <c r="DP142" s="18" t="str">
        <f t="shared" si="491"/>
        <v xml:space="preserve"> </v>
      </c>
      <c r="DQ142" s="17"/>
      <c r="DR142" s="17"/>
      <c r="DS142" s="23"/>
      <c r="DT142" s="18" t="str">
        <f t="shared" si="435"/>
        <v xml:space="preserve"> </v>
      </c>
      <c r="DU142" s="18" t="str">
        <f t="shared" si="436"/>
        <v xml:space="preserve"> </v>
      </c>
      <c r="DV142" s="17"/>
      <c r="DW142" s="17"/>
      <c r="DX142" s="23"/>
      <c r="DY142" s="18" t="str">
        <f t="shared" si="437"/>
        <v xml:space="preserve"> </v>
      </c>
      <c r="DZ142" s="18" t="str">
        <f t="shared" si="438"/>
        <v xml:space="preserve"> </v>
      </c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</row>
    <row r="143" spans="1:149" s="6" customFormat="1" ht="15.75" x14ac:dyDescent="0.25">
      <c r="A143" s="26"/>
      <c r="B143" s="24" t="s">
        <v>142</v>
      </c>
      <c r="C143" s="22">
        <f>C144+C145</f>
        <v>1864292661.8199997</v>
      </c>
      <c r="D143" s="22">
        <f>D144+D145</f>
        <v>371288775.92999995</v>
      </c>
      <c r="E143" s="28">
        <f>E138+E131+E122+E115+E101+E96+E90+E84+E80+E75+E69+E63+E56+E48+E42+E30+E24+E18+E11+E6+E108</f>
        <v>320991568.86000001</v>
      </c>
      <c r="F143" s="16">
        <f>IF(D143&lt;=0," ",IF(D143/C143*100&gt;200,"СВ.200",D143/C143))</f>
        <v>0.19915798819243996</v>
      </c>
      <c r="G143" s="16">
        <f t="shared" si="578"/>
        <v>1.1566932341825369</v>
      </c>
      <c r="H143" s="22">
        <f>H144+H145</f>
        <v>1695441646.97</v>
      </c>
      <c r="I143" s="22">
        <f>I144+I145</f>
        <v>343038090.25999999</v>
      </c>
      <c r="J143" s="28">
        <f>J138+J131+J122+J115+J101+J96+J90+J84+J80+J75+J69+J63+J56+J48+J42+J30+J24+J18+J11+J6+J108</f>
        <v>294942417.17000002</v>
      </c>
      <c r="K143" s="16">
        <f t="shared" si="560"/>
        <v>0.20232963539208723</v>
      </c>
      <c r="L143" s="16">
        <f t="shared" si="561"/>
        <v>1.1630680101949473</v>
      </c>
      <c r="M143" s="22">
        <f>M144+M145</f>
        <v>1380397362.8000002</v>
      </c>
      <c r="N143" s="22">
        <f>N144+N145</f>
        <v>284181064.64999998</v>
      </c>
      <c r="O143" s="28">
        <f>O6+O11+O18+O24+O30+O42+O48+O56+O63+O69+O75+O80+O84+O90+O96+O101+O108+O115+O122+O131+O138</f>
        <v>243571176.19999999</v>
      </c>
      <c r="P143" s="16">
        <f t="shared" si="393"/>
        <v>0.20586902895378376</v>
      </c>
      <c r="Q143" s="16">
        <f t="shared" si="394"/>
        <v>1.1667269875014052</v>
      </c>
      <c r="R143" s="22">
        <f>R144+R145</f>
        <v>53505717.170000002</v>
      </c>
      <c r="S143" s="22">
        <f>S144+S145</f>
        <v>13250890.439999999</v>
      </c>
      <c r="T143" s="28">
        <f>T6+T11+T18+T24+T30+T42+T48+T56+T63+T69+T75+T80+T84+T90+T96+T101+T108+T115+T122+T131+T138</f>
        <v>12376202.85</v>
      </c>
      <c r="U143" s="16">
        <f t="shared" si="395"/>
        <v>0.24765373012193939</v>
      </c>
      <c r="V143" s="16">
        <f t="shared" si="396"/>
        <v>1.0706749558488369</v>
      </c>
      <c r="W143" s="22">
        <f>W144+W145</f>
        <v>100000</v>
      </c>
      <c r="X143" s="22">
        <f>X144+X145</f>
        <v>0</v>
      </c>
      <c r="Y143" s="16"/>
      <c r="Z143" s="16" t="str">
        <f t="shared" si="397"/>
        <v xml:space="preserve"> </v>
      </c>
      <c r="AA143" s="16" t="str">
        <f t="shared" si="398"/>
        <v xml:space="preserve"> </v>
      </c>
      <c r="AB143" s="22">
        <f>AB144+AB145</f>
        <v>5537986</v>
      </c>
      <c r="AC143" s="22">
        <f>AC144+AC145</f>
        <v>5741686.5199999996</v>
      </c>
      <c r="AD143" s="28">
        <f>AD6+AD11+AD18+AD24+AD30+AD42+AD48+AD56+AD63+AD69+AD75+AD80+AD84+AD90+AD96+AD101+AD108+AD115+AD122+AD131+AD138</f>
        <v>7267243.0700000003</v>
      </c>
      <c r="AE143" s="16">
        <f t="shared" si="399"/>
        <v>1.0367824187348975</v>
      </c>
      <c r="AF143" s="16">
        <f t="shared" si="400"/>
        <v>0.79007767659545192</v>
      </c>
      <c r="AG143" s="22">
        <f>AG144+AG145</f>
        <v>65951600</v>
      </c>
      <c r="AH143" s="22">
        <f>AH144+AH145</f>
        <v>5216603.74</v>
      </c>
      <c r="AI143" s="28">
        <f>AI6+AI11+AI18+AI24+AI30+AI42+AI48+AI56+AI63+AI69+AI75+AI80+AI84+AI90+AI96+AI101+AI108+AI115+AI122+AI131+AI138</f>
        <v>5360894.49</v>
      </c>
      <c r="AJ143" s="16">
        <f t="shared" si="401"/>
        <v>7.9097455406692177E-2</v>
      </c>
      <c r="AK143" s="16">
        <f t="shared" si="402"/>
        <v>0.97308457566752071</v>
      </c>
      <c r="AL143" s="22">
        <f>AL144+AL145</f>
        <v>189778313</v>
      </c>
      <c r="AM143" s="22">
        <f>AM144+AM145</f>
        <v>34628314.909999989</v>
      </c>
      <c r="AN143" s="28">
        <f>AN6+AN11+AN18+AN24+AN30+AN42+AN48+AN56+AN63+AN69+AN75+AN80+AN84+AN90+AN96+AN101+AN108+AN115+AN122+AN131+AN138</f>
        <v>26345530.560000006</v>
      </c>
      <c r="AO143" s="16">
        <f t="shared" si="403"/>
        <v>0.18246718691192068</v>
      </c>
      <c r="AP143" s="16">
        <f t="shared" si="404"/>
        <v>1.3143904933376289</v>
      </c>
      <c r="AQ143" s="22">
        <f>AQ144+AQ145</f>
        <v>170668</v>
      </c>
      <c r="AR143" s="22">
        <f>AR144+AR145</f>
        <v>19530</v>
      </c>
      <c r="AS143" s="28">
        <f>AS6+AS11+AS18+AS24+AS30+AS42+AS48+AS56+AS63+AS69+AS75+AS80+AS84+AS90+AS96+AS101+AS108+AS115+AS122+AS131+AS138</f>
        <v>21370</v>
      </c>
      <c r="AT143" s="16">
        <f t="shared" si="405"/>
        <v>0.11443269974453324</v>
      </c>
      <c r="AU143" s="16">
        <f t="shared" si="406"/>
        <v>0.91389798783341136</v>
      </c>
      <c r="AV143" s="22">
        <f>AV144+AV145</f>
        <v>168851014.84999999</v>
      </c>
      <c r="AW143" s="22">
        <f>AW144+AW145</f>
        <v>28250685.669999998</v>
      </c>
      <c r="AX143" s="33">
        <f>AX6+AX11+AX18+AX24+AX30+AX42+AX48+AX56+AX63+AX69+AX75+AX80+AX84+AX90+AX96+AX101+AX108+AX115+AX122+AX131+AX138</f>
        <v>26049151.690000001</v>
      </c>
      <c r="AY143" s="16">
        <f t="shared" si="407"/>
        <v>0.16731131699206367</v>
      </c>
      <c r="AZ143" s="16">
        <f t="shared" si="408"/>
        <v>1.0845146132280823</v>
      </c>
      <c r="BA143" s="22">
        <f>BA144+BA145</f>
        <v>12451775</v>
      </c>
      <c r="BB143" s="22">
        <f>BB144+BB145</f>
        <v>3563618.5799999991</v>
      </c>
      <c r="BC143" s="28">
        <f>BC6+BC11+BC18+BC24+BC30+BC42+BC48+BC56+BC63+BC69+BC75+BC80+BC84+BC90+BC96+BC101+BC108+BC115+BC122+BC131+BC138</f>
        <v>2768017.14</v>
      </c>
      <c r="BD143" s="16">
        <f t="shared" si="409"/>
        <v>0.28619362139132765</v>
      </c>
      <c r="BE143" s="16">
        <f t="shared" si="410"/>
        <v>1.2874264860946631</v>
      </c>
      <c r="BF143" s="22">
        <f>BF144+BF145</f>
        <v>22165409.869999994</v>
      </c>
      <c r="BG143" s="22">
        <f>BG144+BG145</f>
        <v>1265033.3899999999</v>
      </c>
      <c r="BH143" s="28">
        <f>BH6+BH11+BH18+BH24+BH30+BH42+BH48+BH56+BH63+BH69+BH75+BH80+BH84+BH90+BH96+BH101+BH108+BH115+BH122+BH131+BH138</f>
        <v>8450833.7200000007</v>
      </c>
      <c r="BI143" s="16">
        <f t="shared" si="411"/>
        <v>5.7072411357128684E-2</v>
      </c>
      <c r="BJ143" s="16">
        <f t="shared" si="412"/>
        <v>0.14969332398602678</v>
      </c>
      <c r="BK143" s="22">
        <f>BK144+BK145</f>
        <v>6600783.5300000003</v>
      </c>
      <c r="BL143" s="22">
        <f>BL144+BL145</f>
        <v>2037544.4</v>
      </c>
      <c r="BM143" s="28">
        <f>BM6+BM11+BM18+BM24+BM30+BM42+BM48+BM56+BM63+BM69+BM75+BM80+BM84+BM90+BM96+BM101+BM108+BM115+BM122+BM131+BM138</f>
        <v>1313844.26</v>
      </c>
      <c r="BN143" s="16">
        <f t="shared" si="413"/>
        <v>0.30868220276267716</v>
      </c>
      <c r="BO143" s="16">
        <f t="shared" si="414"/>
        <v>1.5508264274793118</v>
      </c>
      <c r="BP143" s="22">
        <f>BP144+BP145</f>
        <v>1535552.5</v>
      </c>
      <c r="BQ143" s="22">
        <f>BQ144+BQ145</f>
        <v>294597.08</v>
      </c>
      <c r="BR143" s="28">
        <f>BR6+BR11+BR18+BR24+BR30+BR42+BR48+BR56+BR63+BR69+BR75+BR80+BR84+BR90+BR96+BR101+BR108+BR115+BR122+BR131+BR138</f>
        <v>322653.2</v>
      </c>
      <c r="BS143" s="16">
        <f t="shared" si="415"/>
        <v>0.1918508680100485</v>
      </c>
      <c r="BT143" s="16">
        <f t="shared" si="416"/>
        <v>0.9130455857868448</v>
      </c>
      <c r="BU143" s="22">
        <f>BU144+BU145</f>
        <v>15451486.720000003</v>
      </c>
      <c r="BV143" s="22">
        <f>BV144+BV145</f>
        <v>3943904.2300000004</v>
      </c>
      <c r="BW143" s="28">
        <f>BW6+BW11+BW18+BW24+BW30+BW42+BW48+BW56+BW63+BW69+BW75+BW80+BW84+BW90+BW96+BW101+BW108+BW115+BW122+BW131+BW138</f>
        <v>3554074.7100000004</v>
      </c>
      <c r="BX143" s="16">
        <f t="shared" si="417"/>
        <v>0.25524432059311891</v>
      </c>
      <c r="BY143" s="16">
        <f t="shared" si="418"/>
        <v>1.1096852350636153</v>
      </c>
      <c r="BZ143" s="22">
        <f>BZ144+BZ145</f>
        <v>9696641.5</v>
      </c>
      <c r="CA143" s="22">
        <f>CA144+CA145</f>
        <v>5173650.9700000007</v>
      </c>
      <c r="CB143" s="28">
        <f>CB6+CB11+CB18+CB24+CB30+CB42+CB48+CB56+CB63+CB69+CB75+CB80+CB84+CB90+CB96+CB101+CB108+CB115+CB122+CB131+CB138</f>
        <v>5966518.8300000001</v>
      </c>
      <c r="CC143" s="16">
        <f t="shared" si="419"/>
        <v>0.53355081447530062</v>
      </c>
      <c r="CD143" s="16">
        <f t="shared" si="420"/>
        <v>0.86711382590239816</v>
      </c>
      <c r="CE143" s="22">
        <f>CE144+CE145</f>
        <v>70501500.239999995</v>
      </c>
      <c r="CF143" s="22">
        <f>CF144+CF145</f>
        <v>3315222.27</v>
      </c>
      <c r="CG143" s="28">
        <f>CG6+CG11+CG18+CG24+CG30+CG42+CG48+CG56+CG63+CG69+CG75+CG80+CG84+CG90+CG96+CG101+CG108+CG115+CG122+CG131+CG138</f>
        <v>79702.17</v>
      </c>
      <c r="CH143" s="16">
        <f t="shared" si="421"/>
        <v>4.7023428703139331E-2</v>
      </c>
      <c r="CI143" s="16" t="str">
        <f t="shared" si="422"/>
        <v>св.200</v>
      </c>
      <c r="CJ143" s="22">
        <f>CJ144+CJ145</f>
        <v>14046006.890000001</v>
      </c>
      <c r="CK143" s="22">
        <f>CK144+CK145</f>
        <v>6360181.7800000012</v>
      </c>
      <c r="CL143" s="22">
        <f>CL138+CL131+CL122+CL115+CL108+CL101+CL96+CL90+CL84+CL80+CL75+CL69+CL63+CL56+CL48+CL42+CL30+CL24+CL18+CL11+CL6</f>
        <v>2483828.4500000007</v>
      </c>
      <c r="CM143" s="16">
        <f t="shared" si="423"/>
        <v>0.4528106692392489</v>
      </c>
      <c r="CN143" s="16" t="str">
        <f t="shared" si="424"/>
        <v>св.200</v>
      </c>
      <c r="CO143" s="22">
        <f>CO144+CO145</f>
        <v>10649314.85</v>
      </c>
      <c r="CP143" s="22">
        <f>CP144+CP145</f>
        <v>4110862.0500000007</v>
      </c>
      <c r="CQ143" s="28">
        <f>CQ6+CQ11+CQ18+CQ24+CQ30+CQ42+CQ48+CQ56+CQ63+CQ69+CQ75+CQ80+CQ84+CQ90+CQ96+CQ101+CQ108+CQ115+CQ122+CQ131+CQ138</f>
        <v>1890841.1500000004</v>
      </c>
      <c r="CR143" s="16">
        <f t="shared" si="425"/>
        <v>0.38602127065479719</v>
      </c>
      <c r="CS143" s="16" t="str">
        <f t="shared" si="426"/>
        <v>св.200</v>
      </c>
      <c r="CT143" s="22">
        <f>CT144+CT145</f>
        <v>3396692.04</v>
      </c>
      <c r="CU143" s="22">
        <f>CU144+CU145</f>
        <v>2249319.7300000004</v>
      </c>
      <c r="CV143" s="28">
        <f>CV6+CV11+CV18+CV24+CV30+CV42+CV48+CV56+CV63+CV69+CV75+CV80+CV84+CV90+CV96+CV101+CV108+CV115+CV122+CV131+CV138</f>
        <v>592987.30000000005</v>
      </c>
      <c r="CW143" s="16">
        <f t="shared" si="427"/>
        <v>0.66220890899488205</v>
      </c>
      <c r="CX143" s="16" t="str">
        <f t="shared" si="428"/>
        <v>св.200</v>
      </c>
      <c r="CY143" s="22">
        <f>CY144+CY145</f>
        <v>255000</v>
      </c>
      <c r="CZ143" s="22">
        <f>CZ144+CZ145</f>
        <v>220140.08</v>
      </c>
      <c r="DA143" s="28">
        <f>DA6+DA11+DA18+DA24+DA30+DA42+DA48+DA56+DA63+DA69+DA75+DA80+DA84+DA90+DA96+DA101+DA108+DA115+DA122+DA131+DA138</f>
        <v>54976.57</v>
      </c>
      <c r="DB143" s="16">
        <f t="shared" si="429"/>
        <v>0.86329443137254902</v>
      </c>
      <c r="DC143" s="16" t="str">
        <f t="shared" si="430"/>
        <v>св.200</v>
      </c>
      <c r="DD143" s="22">
        <f>DD144+DD145</f>
        <v>517739</v>
      </c>
      <c r="DE143" s="22">
        <f>DE144+DE145</f>
        <v>123508.16</v>
      </c>
      <c r="DF143" s="28">
        <f>DF6+DF11+DF18+DF24+DF30+DF42+DF48+DF56+DF63+DF69+DF75+DF80+DF84+DF90+DF96+DF101+DF108+DF115+DF122+DF131+DF138</f>
        <v>126469.44</v>
      </c>
      <c r="DG143" s="16">
        <f t="shared" si="431"/>
        <v>0.2385529388359772</v>
      </c>
      <c r="DH143" s="16">
        <f t="shared" si="432"/>
        <v>0.97658501532069719</v>
      </c>
      <c r="DI143" s="22">
        <f>DI144+DI145</f>
        <v>1159735.79</v>
      </c>
      <c r="DJ143" s="22">
        <f>DJ144+DJ145</f>
        <v>1044407.1499999999</v>
      </c>
      <c r="DK143" s="28">
        <f>DK6+DK11+DK18+DK24+DK30+DK42+DK48+DK56+DK63+DK69+DK75+DK80+DK84+DK90+DK96+DK101+DK108+DK115+DK122+DK131+DK138</f>
        <v>228918.17</v>
      </c>
      <c r="DL143" s="16">
        <f t="shared" si="433"/>
        <v>0.90055610855986423</v>
      </c>
      <c r="DM143" s="16" t="str">
        <f t="shared" si="434"/>
        <v>св.200</v>
      </c>
      <c r="DN143" s="22">
        <f>DN144+DN145</f>
        <v>413716.14</v>
      </c>
      <c r="DO143" s="28">
        <f>DO6+DO11+DO18+DO24+DO30+DO42+DO48+DO56+DO63+DO69+DO75+DO80+DO84+DO90+DO96+DO101+DO108+DO115+DO122+DO131+DO138</f>
        <v>-28811.33</v>
      </c>
      <c r="DP143" s="16"/>
      <c r="DQ143" s="22">
        <f>DQ144+DQ145</f>
        <v>6561621.46</v>
      </c>
      <c r="DR143" s="22">
        <f>DR144+DR145</f>
        <v>41488.97</v>
      </c>
      <c r="DS143" s="28">
        <f>DS6+DS11+DS18+DS24+DS30+DS42+DS48+DS56+DS63+DS69+DS75+DS80+DS84+DS90+DS96+DS101+DS108+DS115+DS122+DS131+DS138</f>
        <v>214593.44999999998</v>
      </c>
      <c r="DT143" s="16">
        <f t="shared" si="435"/>
        <v>6.322975236063069E-3</v>
      </c>
      <c r="DU143" s="16">
        <f t="shared" si="436"/>
        <v>0.19333754129028638</v>
      </c>
      <c r="DV143" s="22">
        <f>DV144+DV145</f>
        <v>7905859.4300000006</v>
      </c>
      <c r="DW143" s="22">
        <f>DW144+DW145</f>
        <v>453611.3</v>
      </c>
      <c r="DX143" s="28">
        <f>DX6+DX11+DX18+DX24+DX30+DX42+DX48+DX56+DX63+DX69+DX75+DX80+DX84+DX90+DX96+DX101+DX108+DX115+DX122+DX131+DX138</f>
        <v>331907.90999999997</v>
      </c>
      <c r="DY143" s="16">
        <f t="shared" si="437"/>
        <v>5.7376595677720008E-2</v>
      </c>
      <c r="DZ143" s="16">
        <f t="shared" si="438"/>
        <v>1.3666781849218357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</row>
    <row r="144" spans="1:149" s="20" customFormat="1" ht="15.75" x14ac:dyDescent="0.25">
      <c r="A144" s="27"/>
      <c r="B144" s="25" t="s">
        <v>143</v>
      </c>
      <c r="C144" s="57">
        <f>C7+C12+C13+C14+C19+C20+C25+C43+C49+C57+C64+C70+C76+C81+C85+C86+C91+C97+C102+C109+C116+C123+C132+C139</f>
        <v>1569796213.7999997</v>
      </c>
      <c r="D144" s="57">
        <f>D7+D12+D13+D14+D19+D20+D25+D43+D49+D57+D64+D70+D76+D81+D85+D86+D91+D97+D102+D109+D116+D123+D132+D139</f>
        <v>309966285.45999998</v>
      </c>
      <c r="E144" s="57">
        <f>E7+E12+E13+E14+E19+E20+E25+E43+E49+E57+E64+E70+E76+E81+E85+E86+E91+E97+E102+E109+E116+E123+E132+E139</f>
        <v>262104901.43000001</v>
      </c>
      <c r="F144" s="16">
        <f>IF(D144&lt;=0," ",IF(D144/C144*100&gt;200,"СВ.200",D144/C144))</f>
        <v>0.19745638493398182</v>
      </c>
      <c r="G144" s="16">
        <f>IF(E144=0," ",IF(D144/E144*100&gt;200,"св.200",D144/E144))</f>
        <v>1.1826039260192249</v>
      </c>
      <c r="H144" s="57">
        <f>H7+H12+H13+H14+H19+H20+H25+H43+H49+H57+H64+H70+H76+H81+H85+H86+H91+H97+H102+H109+H116+H123+H132+H139</f>
        <v>1448997145.99</v>
      </c>
      <c r="I144" s="57">
        <f>I7+I12+I13+I14+I19+I20+I25+I43+I49+I57+I64+I70+I76+I81+I85+I86+I91+I97+I102+I109+I116+I123+I132+I139</f>
        <v>291456420.17000002</v>
      </c>
      <c r="J144" s="57">
        <f>J7+J12+J13+J14+J19+J20+J25+J43+J49+J57+J64+J70+J76+J81+J85+J86+J91+J97+J102+J109+J116+J123+J132+J139</f>
        <v>249132459.75999999</v>
      </c>
      <c r="K144" s="16">
        <f t="shared" ref="K144" si="599">IF(I144&lt;=0," ",IF(I144/H144*100&gt;200,"СВ.200",I144/H144))</f>
        <v>0.20114354329584819</v>
      </c>
      <c r="L144" s="16">
        <f t="shared" ref="L144" si="600">IF(J144=0," ",IF(I144/J144*100&gt;200,"св.200",I144/J144))</f>
        <v>1.1698853712228929</v>
      </c>
      <c r="M144" s="57">
        <f>M7+M12+M13+M14+M19+M20+M25+M43+M49+M57+M64+M70+M76+M81+M85+M86+M91+M97+M102+M109+M116+M123+M132+M139</f>
        <v>1287054155.8200002</v>
      </c>
      <c r="N144" s="57">
        <f>N7+N12+N13+N14+N19+N20+N25+N43+N49+N57+N64+N70+N76+N81+N85+N86+N91+N97+N102+N109+N116+N123+N132+N139</f>
        <v>263164113.64999998</v>
      </c>
      <c r="O144" s="57">
        <f>O7+O12+O13+O14+O19+O20+O25+O43+O49+O57+O64+O70+O76+O81+O85+O86+O91+O97+O102+O109+O116+O123+O132+O139</f>
        <v>225307405.43000001</v>
      </c>
      <c r="P144" s="16">
        <f t="shared" si="393"/>
        <v>0.20447011686336886</v>
      </c>
      <c r="Q144" s="16">
        <f t="shared" si="394"/>
        <v>1.1680224764372493</v>
      </c>
      <c r="R144" s="57">
        <f>R7+R12+R13+R14+R19+R20+R25+R43+R49+R57+R64+R70+R76+R81+R85+R86+R91+R97+R102+R109+R116+R123+R132+R139</f>
        <v>53505717.170000002</v>
      </c>
      <c r="S144" s="57">
        <f>S7+S12+S13+S14+S19+S20+S25+S43+S49+S57+S64+S70+S76+S81+S85+S86+S91+S97+S102+S109+S116+S123+S132+S139</f>
        <v>13250890.439999999</v>
      </c>
      <c r="T144" s="57">
        <f>T7+T12+T13+T14+T19+T20+T25+T43+T49+T57+T64+T70+T76+T81+T85+T86+T91+T97+T102+T109+T116+T123+T132+T139</f>
        <v>12376202.85</v>
      </c>
      <c r="U144" s="16">
        <f t="shared" si="395"/>
        <v>0.24765373012193939</v>
      </c>
      <c r="V144" s="16">
        <f t="shared" si="396"/>
        <v>1.0706749558488369</v>
      </c>
      <c r="W144" s="57">
        <f>W7+W12+W13+W14+W19+W20+W25+W43+W49+W57+W64+W70+W76+W81+W85+W86+W91+W97+W102+W109+W116+W123+W132+W139</f>
        <v>100000</v>
      </c>
      <c r="X144" s="57">
        <f>X7+X12+X13+X14+X19+X20+X25+X43+X49+X57+X64+X70+X76+X81+X85+X86+X91+X97+X102+X109+X116+X123+X132+X139</f>
        <v>0</v>
      </c>
      <c r="Y144" s="16"/>
      <c r="Z144" s="16" t="str">
        <f t="shared" si="397"/>
        <v xml:space="preserve"> </v>
      </c>
      <c r="AA144" s="16" t="str">
        <f t="shared" si="398"/>
        <v xml:space="preserve"> </v>
      </c>
      <c r="AB144" s="57">
        <f>AB7+AB12+AB13+AB14+AB19+AB20+AB25+AB43+AB49+AB57+AB64+AB70+AB76+AB81+AB85+AB86+AB91+AB97+AB102+AB109+AB116+AB123+AB132+AB139</f>
        <v>953000</v>
      </c>
      <c r="AC144" s="57">
        <f>AC7+AC12+AC13+AC14+AC19+AC20+AC25+AC43+AC49+AC57+AC64+AC70+AC76+AC81+AC85+AC86+AC91+AC97+AC102+AC109+AC116+AC123+AC132+AC139</f>
        <v>201816.95999999999</v>
      </c>
      <c r="AD144" s="57">
        <f>AD7+AD12+AD13+AD14+AD19+AD20+AD25+AD43+AD49+AD57+AD64+AD70+AD76+AD81+AD85+AD86+AD91+AD97+AD102+AD109+AD116+AD123+AD132+AD139</f>
        <v>1003110.3999999999</v>
      </c>
      <c r="AE144" s="16">
        <f t="shared" si="399"/>
        <v>0.21177015739769151</v>
      </c>
      <c r="AF144" s="16">
        <f t="shared" si="400"/>
        <v>0.20119117496937527</v>
      </c>
      <c r="AG144" s="57">
        <f>AG7+AG12+AG13+AG14+AG19+AG20+AG25+AG43+AG49+AG57+AG64+AG70+AG76+AG81+AG85+AG86+AG91+AG97+AG102+AG109+AG116+AG123+AG132+AG139</f>
        <v>42107000</v>
      </c>
      <c r="AH144" s="57">
        <f>AH7+AH12+AH13+AH14+AH19+AH20+AH25+AH43+AH49+AH57+AH64+AH70+AH76+AH81+AH85+AH86+AH91+AH97+AH102+AH109+AH116+AH123+AH132+AH139</f>
        <v>2564617.2399999998</v>
      </c>
      <c r="AI144" s="57">
        <f>AI7+AI12+AI13+AI14+AI19+AI20+AI25+AI43+AI49+AI57+AI64+AI70+AI76+AI81+AI85+AI86+AI91+AI97+AI102+AI109+AI116+AI123+AI132+AI139</f>
        <v>2963477.04</v>
      </c>
      <c r="AJ144" s="16">
        <f t="shared" si="401"/>
        <v>6.0907147030185002E-2</v>
      </c>
      <c r="AK144" s="16">
        <f t="shared" si="402"/>
        <v>0.8654081693172152</v>
      </c>
      <c r="AL144" s="57">
        <f>AL7+AL12+AL13+AL14+AL19+AL20+AL25+AL43+AL49+AL57+AL64+AL70+AL76+AL81+AL85+AL86+AL91+AL97+AL102+AL109+AL116+AL123+AL132+AL139</f>
        <v>65273273</v>
      </c>
      <c r="AM144" s="57">
        <f>AM7+AM12+AM13+AM14+AM19+AM20+AM25+AM43+AM49+AM57+AM64+AM70+AM76+AM81+AM85+AM86+AM91+AM97+AM102+AM109+AM116+AM123+AM132+AM139</f>
        <v>12274681.880000001</v>
      </c>
      <c r="AN144" s="57">
        <f>AN7+AN12+AN13+AN14+AN19+AN20+AN25+AN43+AN49+AN57+AN64+AN70+AN76+AN81+AN85+AN86+AN91+AN97+AN102+AN109+AN116+AN123+AN132+AN139</f>
        <v>7481094.04</v>
      </c>
      <c r="AO144" s="16">
        <f t="shared" si="403"/>
        <v>0.1880506571196453</v>
      </c>
      <c r="AP144" s="16">
        <f t="shared" si="404"/>
        <v>1.6407602704055837</v>
      </c>
      <c r="AQ144" s="57">
        <f>AQ7+AQ12+AQ13+AQ14+AQ19+AQ20+AQ25+AQ43+AQ49+AQ57+AQ64+AQ70+AQ76+AQ81+AQ85+AQ86+AQ91+AQ97+AQ102+AQ109+AQ116+AQ123+AQ132+AQ139</f>
        <v>4000</v>
      </c>
      <c r="AR144" s="57">
        <f>AR7+AR12+AR13+AR14+AR19+AR20+AR25+AR43+AR49+AR57+AR64+AR70+AR76+AR81+AR85+AR86+AR91+AR97+AR102+AR109+AR116+AR123+AR132+AR139</f>
        <v>300</v>
      </c>
      <c r="AS144" s="57">
        <f>AS7+AS12+AS13+AS14+AS19+AS20+AS25+AS43+AS49+AS57+AS64+AS70+AS76+AS81+AS85+AS86+AS91+AS97+AS102+AS109+AS116+AS123+AS132+AS139</f>
        <v>1170</v>
      </c>
      <c r="AT144" s="16">
        <f t="shared" si="405"/>
        <v>7.4999999999999997E-2</v>
      </c>
      <c r="AU144" s="16">
        <f t="shared" si="406"/>
        <v>0.25641025641025639</v>
      </c>
      <c r="AV144" s="57">
        <f>AV7+AV12+AV13+AV14+AV19+AV20+AV25+AV43+AV49+AV57+AV64+AV70+AV76+AV81+AV85+AV86+AV91+AV97+AV102+AV109+AV116+AV123+AV132+AV139</f>
        <v>120799067.81</v>
      </c>
      <c r="AW144" s="57">
        <f>AW7+AW12+AW13+AW14+AW19+AW20+AW25+AW43+AW49+AW57+AW64+AW70+AW76+AW81+AW85+AW86+AW91+AW97+AW102+AW109+AW116+AW123+AW132+AW139</f>
        <v>18509865.289999999</v>
      </c>
      <c r="AX144" s="57">
        <f>AX7+AX12+AX13+AX14+AX19+AX20+AX25+AX43+AX49+AX57+AX64+AX70+AX76+AX81+AX85+AX86+AX91+AX97+AX102+AX109+AX116+AX123+AX132+AX139</f>
        <v>12972441.67</v>
      </c>
      <c r="AY144" s="16">
        <f t="shared" si="407"/>
        <v>0.15322854410692491</v>
      </c>
      <c r="AZ144" s="16">
        <f t="shared" si="408"/>
        <v>1.4268605526132998</v>
      </c>
      <c r="BA144" s="57">
        <f>BA7+BA12+BA13+BA14+BA19+BA20+BA25+BA43+BA49+BA57+BA64+BA70+BA76+BA81+BA85+BA86+BA91+BA97+BA102+BA109+BA116+BA123+BA132+BA139</f>
        <v>11969645</v>
      </c>
      <c r="BB144" s="57">
        <f>BB7+BB12+BB13+BB14+BB19+BB20+BB25+BB43+BB49+BB57+BB64+BB70+BB76+BB81+BB85+BB86+BB91+BB97+BB102+BB109+BB116+BB123+BB132+BB139</f>
        <v>3494579.1799999992</v>
      </c>
      <c r="BC144" s="57">
        <f>BC7+BC12+BC13+BC14+BC19+BC20+BC25+BC43+BC49+BC57+BC64+BC70+BC76+BC81+BC85+BC86+BC91+BC97+BC102+BC109+BC116+BC123+BC132+BC139</f>
        <v>2676749.3099999996</v>
      </c>
      <c r="BD144" s="16">
        <f t="shared" si="409"/>
        <v>0.29195345225359642</v>
      </c>
      <c r="BE144" s="16">
        <f t="shared" si="410"/>
        <v>1.3055309912454969</v>
      </c>
      <c r="BF144" s="57">
        <f>BF7+BF12+BF13+BF14+BF19+BF20+BF25+BF43+BF49+BF57+BF64+BF70+BF76+BF81+BF85+BF86+BF91+BF97+BF102+BF109+BF116+BF123+BF132+BF139</f>
        <v>1082840</v>
      </c>
      <c r="BG144" s="57">
        <f>BG7+BG12+BG13+BG14+BG19+BG20+BG25+BG43+BG49+BG57+BG64+BG70+BG76+BG81+BG85+BG86+BG91+BG97+BG102+BG109+BG116+BG123+BG132+BG139</f>
        <v>203746.8</v>
      </c>
      <c r="BH144" s="57">
        <f>BH7+BH12+BH13+BH14+BH19+BH20+BH25+BH43+BH49+BH57+BH64+BH70+BH76+BH81+BH85+BH86+BH91+BH97+BH102+BH109+BH116+BH123+BH132+BH139</f>
        <v>183662.34</v>
      </c>
      <c r="BI144" s="16">
        <f t="shared" si="411"/>
        <v>0.18815965424254735</v>
      </c>
      <c r="BJ144" s="16">
        <f t="shared" si="412"/>
        <v>1.109355352872015</v>
      </c>
      <c r="BK144" s="57">
        <f>BK7+BK12+BK13+BK14+BK19+BK20+BK25+BK43+BK49+BK57+BK64+BK70+BK76+BK81+BK85+BK86+BK91+BK97+BK102+BK109+BK116+BK123+BK132+BK139</f>
        <v>3081308.04</v>
      </c>
      <c r="BL144" s="57">
        <f>BL7+BL12+BL13+BL14+BL19+BL20+BL25+BL43+BL49+BL57+BL64+BL70+BL76+BL81+BL85+BL86+BL91+BL97+BL102+BL109+BL116+BL123+BL132+BL139</f>
        <v>1339738.23</v>
      </c>
      <c r="BM144" s="57">
        <f>BM7+BM12+BM13+BM14+BM19+BM20+BM25+BM43+BM49+BM57+BM64+BM70+BM76+BM81+BM85+BM86+BM91+BM97+BM102+BM109+BM116+BM123+BM132+BM139</f>
        <v>666165.43999999994</v>
      </c>
      <c r="BN144" s="16">
        <f t="shared" si="413"/>
        <v>0.43479529232656661</v>
      </c>
      <c r="BO144" s="16" t="str">
        <f t="shared" si="414"/>
        <v>св.200</v>
      </c>
      <c r="BP144" s="57">
        <f>BP7+BP12+BP13+BP14+BP19+BP20+BP25+BP43+BP49+BP57+BP64+BP70+BP76+BP81+BP85+BP86+BP91+BP97+BP102+BP109+BP116+BP123+BP132+BP139</f>
        <v>952850</v>
      </c>
      <c r="BQ144" s="57">
        <f>BQ7+BQ12+BQ13+BQ14+BQ19+BQ20+BQ25+BQ43+BQ49+BQ57+BQ64+BQ70+BQ76+BQ81+BQ85+BQ86+BQ91+BQ97+BQ102+BQ109+BQ116+BQ123+BQ132+BQ139</f>
        <v>219164.81</v>
      </c>
      <c r="BR144" s="57">
        <f>BR7+BR12+BR13+BR14+BR19+BR20+BR25+BR43+BR49+BR57+BR64+BR70+BR76+BR81+BR85+BR86+BR91+BR97+BR102+BR109+BR116+BR123+BR132+BR139</f>
        <v>215907.14</v>
      </c>
      <c r="BS144" s="16">
        <f t="shared" si="415"/>
        <v>0.23000977068793618</v>
      </c>
      <c r="BT144" s="16">
        <f t="shared" si="416"/>
        <v>1.0150882921241047</v>
      </c>
      <c r="BU144" s="57">
        <f>BU7+BU12+BU13+BU14+BU19+BU20+BU25+BU43+BU49+BU57+BU64+BU70+BU76+BU81+BU85+BU86+BU91+BU97+BU102+BU109+BU116+BU123+BU132+BU139</f>
        <v>10019860.030000001</v>
      </c>
      <c r="BV144" s="57">
        <f>BV7+BV12+BV13+BV14+BV19+BV20+BV25+BV43+BV49+BV57+BV64+BV70+BV76+BV81+BV85+BV86+BV91+BV97+BV102+BV109+BV116+BV123+BV132+BV139</f>
        <v>2505724.44</v>
      </c>
      <c r="BW144" s="57">
        <f>BW7+BW12+BW13+BW14+BW19+BW20+BW25+BW43+BW49+BW57+BW64+BW70+BW76+BW81+BW85+BW86+BW91+BW97+BW102+BW109+BW116+BW123+BW132+BW139</f>
        <v>2281901.19</v>
      </c>
      <c r="BX144" s="16">
        <f t="shared" si="417"/>
        <v>0.25007579272541991</v>
      </c>
      <c r="BY144" s="16">
        <f t="shared" si="418"/>
        <v>1.0980863023258252</v>
      </c>
      <c r="BZ144" s="57">
        <f>BZ7+BZ12+BZ13+BZ14+BZ19+BZ20+BZ25+BZ43+BZ49+BZ57+BZ64+BZ70+BZ76+BZ81+BZ85+BZ86+BZ91+BZ97+BZ102+BZ109+BZ116+BZ123+BZ132+BZ139</f>
        <v>4672456.66</v>
      </c>
      <c r="CA144" s="57">
        <f>CA7+CA12+CA13+CA14+CA19+CA20+CA25+CA43+CA49+CA57+CA64+CA70+CA76+CA81+CA85+CA86+CA91+CA97+CA102+CA109+CA116+CA123+CA132+CA139</f>
        <v>3751032.45</v>
      </c>
      <c r="CB144" s="57">
        <f>CB7+CB12+CB13+CB14+CB19+CB20+CB25+CB43+CB49+CB57+CB64+CB70+CB76+CB81+CB85+CB86+CB91+CB97+CB102+CB109+CB116+CB123+CB132+CB139</f>
        <v>4326895.79</v>
      </c>
      <c r="CC144" s="16">
        <f t="shared" si="419"/>
        <v>0.80279662775941085</v>
      </c>
      <c r="CD144" s="16">
        <f t="shared" si="420"/>
        <v>0.86691074434219273</v>
      </c>
      <c r="CE144" s="57">
        <f>CE7+CE12+CE13+CE14+CE19+CE20+CE25+CE43+CE49+CE57+CE64+CE70+CE76+CE81+CE85+CE86+CE91+CE97+CE102+CE109+CE116+CE123+CE132+CE139</f>
        <v>66160234.219999999</v>
      </c>
      <c r="CF144" s="57">
        <f>CF7+CF12+CF13+CF14+CF19+CF20+CF25+CF43+CF49+CF57+CF64+CF70+CF76+CF81+CF85+CF86+CF91+CF97+CF102+CF109+CF116+CF123+CF132+CF139</f>
        <v>1732630.15</v>
      </c>
      <c r="CG144" s="57">
        <f>CG7+CG12+CG13+CG14+CG19+CG20+CG25+CG43+CG49+CG57+CG64+CG70+CG76+CG81+CG85+CG86+CG91+CG97+CG102+CG109+CG116+CG123+CG132+CG139</f>
        <v>79702.17</v>
      </c>
      <c r="CH144" s="16">
        <f t="shared" si="421"/>
        <v>2.6188392021687133E-2</v>
      </c>
      <c r="CI144" s="16" t="str">
        <f t="shared" si="422"/>
        <v>св.200</v>
      </c>
      <c r="CJ144" s="57">
        <f>CJ7+CJ12+CJ13+CJ14+CJ19+CJ20+CJ25+CJ43+CJ49+CJ57+CJ64+CJ70+CJ76+CJ81+CJ85+CJ86+CJ91+CJ97+CJ102+CJ109+CJ116+CJ123+CJ132+CJ139</f>
        <v>11726572.85</v>
      </c>
      <c r="CK144" s="57">
        <f>CK7+CK12+CK13+CK14+CK19+CK20+CK25+CK43+CK49+CK57+CK64+CK70+CK76+CK81+CK85+CK86+CK91+CK97+CK102+CK109+CK116+CK123+CK132+CK139</f>
        <v>4583024.7000000011</v>
      </c>
      <c r="CL144" s="57">
        <f>CL7+CL12+CL13+CL14+CL19+CL20+CL25+CL43+CL49+CL57+CL64+CL70+CL76+CL81+CL85+CL86+CL91+CL97+CL102+CL109+CL116+CL123+CL132+CL139</f>
        <v>1890841.1500000004</v>
      </c>
      <c r="CM144" s="16">
        <f t="shared" si="423"/>
        <v>0.39082387997103529</v>
      </c>
      <c r="CN144" s="16" t="str">
        <f t="shared" si="424"/>
        <v>св.200</v>
      </c>
      <c r="CO144" s="57">
        <f>CO7+CO12+CO13+CO14+CO19+CO20+CO25+CO43+CO49+CO57+CO64+CO70+CO76+CO81+CO85+CO86+CO91+CO97+CO102+CO109+CO116+CO123+CO132+CO139</f>
        <v>10649314.85</v>
      </c>
      <c r="CP144" s="57">
        <f>CP7+CP12+CP13+CP14+CP19+CP20+CP25+CP43+CP49+CP57+CP64+CP70+CP76+CP81+CP85+CP86+CP91+CP97+CP102+CP109+CP116+CP123+CP132+CP139</f>
        <v>4110862.0500000007</v>
      </c>
      <c r="CQ144" s="57">
        <f>CQ7+CQ12+CQ13+CQ14+CQ19+CQ20+CQ25+CQ43+CQ49+CQ57+CQ64+CQ70+CQ76+CQ81+CQ85+CQ86+CQ91+CQ97+CQ102+CQ109+CQ116+CQ123+CQ132+CQ139</f>
        <v>1890841.1500000004</v>
      </c>
      <c r="CR144" s="16">
        <f t="shared" si="425"/>
        <v>0.38602127065479719</v>
      </c>
      <c r="CS144" s="16" t="str">
        <f t="shared" si="426"/>
        <v>св.200</v>
      </c>
      <c r="CT144" s="57">
        <f>CT7+CT12+CT13+CT14+CT19+CT20+CT25+CT43+CT49+CT57+CT64+CT70+CT76+CT81+CT85+CT86+CT91+CT97+CT102+CT109+CT116+CT123+CT132+CT139</f>
        <v>1077258</v>
      </c>
      <c r="CU144" s="57">
        <f>CU7+CU12+CU13+CU14+CU19+CU20+CU25+CU43+CU49+CU57+CU64+CU70+CU76+CU81+CU85+CU86+CU91+CU97+CU102+CU109+CU116+CU123+CU132+CU139</f>
        <v>472162.65</v>
      </c>
      <c r="CV144" s="57">
        <f>CV7+CV12+CV13+CV14+CV19+CV20+CV25+CV43+CV49+CV57+CV64+CV70+CV76+CV81+CV85+CV86+CV91+CV97+CV102+CV109+CV116+CV123+CV132+CV139</f>
        <v>0</v>
      </c>
      <c r="CW144" s="16">
        <f t="shared" si="427"/>
        <v>0.43830043499328852</v>
      </c>
      <c r="CX144" s="16" t="str">
        <f t="shared" si="428"/>
        <v xml:space="preserve"> </v>
      </c>
      <c r="CY144" s="57">
        <f>CY7+CY12+CY13+CY14+CY19+CY20+CY25+CY43+CY49+CY57+CY64+CY70+CY76+CY81+CY85+CY86+CY91+CY97+CY102+CY109+CY116+CY123+CY132+CY139</f>
        <v>255000</v>
      </c>
      <c r="CZ144" s="57">
        <f>CZ7+CZ12+CZ13+CZ14+CZ19+CZ20+CZ25+CZ43+CZ49+CZ57+CZ64+CZ70+CZ76+CZ81+CZ85+CZ86+CZ91+CZ97+CZ102+CZ109+CZ116+CZ123+CZ132+CZ139</f>
        <v>220140.08</v>
      </c>
      <c r="DA144" s="57">
        <f>DA7+DA12+DA13+DA14+DA19+DA20+DA25+DA43+DA49+DA57+DA64+DA70+DA76+DA81+DA85+DA86+DA91+DA97+DA102+DA109+DA116+DA123+DA132+DA139</f>
        <v>54976.57</v>
      </c>
      <c r="DB144" s="16">
        <f t="shared" si="429"/>
        <v>0.86329443137254902</v>
      </c>
      <c r="DC144" s="16" t="str">
        <f t="shared" si="430"/>
        <v>св.200</v>
      </c>
      <c r="DD144" s="57">
        <f>DD7+DD12+DD13+DD14+DD19+DD20+DD25+DD43+DD49+DD57+DD64+DD70+DD76+DD81+DD85+DD86+DD91+DD97+DD102+DD109+DD116+DD123+DD132+DD139</f>
        <v>517739</v>
      </c>
      <c r="DE144" s="57">
        <f>DE7+DE12+DE13+DE14+DE19+DE20+DE25+DE43+DE49+DE57+DE64+DE70+DE76+DE81+DE85+DE86+DE91+DE97+DE102+DE109+DE116+DE123+DE132+DE139</f>
        <v>123508.16</v>
      </c>
      <c r="DF144" s="57">
        <f>DF7+DF12+DF13+DF14+DF19+DF20+DF25+DF43+DF49+DF57+DF64+DF70+DF76+DF81+DF85+DF86+DF91+DF97+DF102+DF109+DF116+DF123+DF132+DF139</f>
        <v>126469.44</v>
      </c>
      <c r="DG144" s="16">
        <f t="shared" si="431"/>
        <v>0.2385529388359772</v>
      </c>
      <c r="DH144" s="16">
        <f t="shared" si="432"/>
        <v>0.97658501532069719</v>
      </c>
      <c r="DI144" s="57">
        <f>DI7+DI12+DI13+DI14+DI19+DI20+DI25+DI43+DI49+DI57+DI64+DI70+DI76+DI81+DI85+DI86+DI91+DI97+DI102+DI109+DI116+DI123+DI132+DI139</f>
        <v>803512.95</v>
      </c>
      <c r="DJ144" s="57">
        <f>DJ7+DJ12+DJ13+DJ14+DJ19+DJ20+DJ25+DJ43+DJ49+DJ57+DJ64+DJ70+DJ76+DJ81+DJ85+DJ86+DJ91+DJ97+DJ102+DJ109+DJ116+DJ123+DJ132+DJ139</f>
        <v>78400.429999999993</v>
      </c>
      <c r="DK144" s="57">
        <f>DK7+DK12+DK13+DK14+DK19+DK20+DK25+DK43+DK49+DK57+DK64+DK70+DK76+DK81+DK85+DK86+DK91+DK97+DK102+DK109+DK116+DK123+DK132+DK139</f>
        <v>168124.99</v>
      </c>
      <c r="DL144" s="16">
        <f t="shared" si="433"/>
        <v>9.7572080201072053E-2</v>
      </c>
      <c r="DM144" s="16">
        <f t="shared" si="434"/>
        <v>0.46632228795969</v>
      </c>
      <c r="DN144" s="57">
        <f>DN7+DN12+DN13+DN14+DN19+DN20+DN25+DN43+DN49+DN57+DN64+DN70+DN76+DN81+DN85+DN86+DN91+DN97+DN102+DN109+DN116+DN123+DN132+DN139</f>
        <v>1971.87</v>
      </c>
      <c r="DO144" s="57">
        <f>DO7+DO12+DO13+DO14+DO19+DO20+DO25+DO43+DO49+DO57+DO64+DO70+DO76+DO81+DO85+DO86+DO91+DO97+DO102+DO109+DO116+DO123+DO132+DO139</f>
        <v>-0.8</v>
      </c>
      <c r="DP144" s="16">
        <f>IF(DN144=0," ",IF(DN144/DO144*100&gt;200,"св.200",DM144/DN144))</f>
        <v>2.364873383943617E-4</v>
      </c>
      <c r="DQ144" s="57">
        <f>DQ7+DQ12+DQ13+DQ14+DQ19+DQ20+DQ25+DQ43+DQ49+DQ57+DQ64+DQ70+DQ76+DQ81+DQ85+DQ86+DQ91+DQ97+DQ102+DQ109+DQ116+DQ123+DQ132+DQ139</f>
        <v>6401855</v>
      </c>
      <c r="DR144" s="57">
        <f>DR7+DR12+DR13+DR14+DR19+DR20+DR25+DR43+DR49+DR57+DR64+DR70+DR76+DR81+DR85+DR86+DR91+DR97+DR102+DR109+DR116+DR123+DR132+DR139</f>
        <v>21968.79</v>
      </c>
      <c r="DS144" s="57">
        <f>DS7+DS12+DS13+DS14+DS19+DS20+DS25+DS43+DS49+DS57+DS64+DS70+DS76+DS81+DS85+DS86+DS91+DS97+DS102+DS109+DS116+DS123+DS132+DS139</f>
        <v>12537.74</v>
      </c>
      <c r="DT144" s="16">
        <f t="shared" si="435"/>
        <v>3.4316288013396118E-3</v>
      </c>
      <c r="DU144" s="16">
        <f t="shared" si="436"/>
        <v>1.752212918755693</v>
      </c>
      <c r="DV144" s="57">
        <f>DV7+DV12+DV13+DV14+DV19+DV20+DV25+DV43+DV49+DV57+DV64+DV70+DV76+DV81+DV85+DV86+DV91+DV97+DV102+DV109+DV116+DV123+DV132+DV139</f>
        <v>3155194.0600000005</v>
      </c>
      <c r="DW144" s="57">
        <f>DW7+DW12+DW13+DW14+DW19+DW20+DW25+DW43+DW49+DW57+DW64+DW70+DW76+DW81+DW85+DW86+DW91+DW97+DW102+DW109+DW116+DW123+DW132+DW139</f>
        <v>234235.2</v>
      </c>
      <c r="DX144" s="57">
        <f>DX7+DX12+DX13+DX14+DX19+DX20+DX25+DX43+DX49+DX57+DX64+DX70+DX76+DX81+DX85+DX86+DX91+DX97+DX102+DX109+DX116+DX123+DX132+DX139</f>
        <v>288509.19999999995</v>
      </c>
      <c r="DY144" s="16">
        <f t="shared" si="437"/>
        <v>7.4237969375487475E-2</v>
      </c>
      <c r="DZ144" s="16">
        <f t="shared" si="438"/>
        <v>0.81188121557302173</v>
      </c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</row>
    <row r="145" spans="1:149" s="20" customFormat="1" ht="15.75" customHeight="1" collapsed="1" x14ac:dyDescent="0.25">
      <c r="A145" s="27"/>
      <c r="B145" s="58" t="s">
        <v>144</v>
      </c>
      <c r="C145" s="57">
        <f>SUM(C8:C10,C15:C17,C21:C23,C26:C29,C31:C41,C44:C47,C50:C55,C58:C62,C65:C68,C71:C74,C77:C79,C82:C83,C87:C89,C92:C95,C98:C100,C103:C107,C110:C114,C117:C121,C124:C130,C133:C137,C140:C142)</f>
        <v>294496448.01999998</v>
      </c>
      <c r="D145" s="57">
        <f>SUM(D8:D10,D15:D17,D21:D23,D26:D29,D31:D41,D44:D47,D50:D55,D58:D62,D65:D68,D71:D74,D77:D79,D82:D83,D87:D89,D92:D95,D98:D100,D103:D107,D110:D114,D117:D121,D124:D130,D133:D137,D140:D142)</f>
        <v>61322490.469999999</v>
      </c>
      <c r="E145" s="57">
        <f>SUM(E8:E10,E15:E17,E21:E23,E26:E29,E31:E41,E50:E55,E58:E62,E65,E66:E67,E68,E71:E74,E44:E47,E82:E83,E87:E89,E92:E95,E98:E100,E103:E107,E110:E114,E77:E79,E117:E121,E124:E130,E133:E134,E135:E137,E140,E141,E142)</f>
        <v>58886667.43000003</v>
      </c>
      <c r="F145" s="16">
        <f>IF(D145&lt;=0," ",IF(D145/C145*100&gt;200,"СВ.200",D145/C145))</f>
        <v>0.20822828554399214</v>
      </c>
      <c r="G145" s="16">
        <f>IF(E145=0," ",IF(D145/E145*100&gt;200,"св.200",D145/E145))</f>
        <v>1.0413645931465809</v>
      </c>
      <c r="H145" s="57">
        <f>SUM(H8:H10,H15:H17,H21:H23,H26:H29,H31:H41,H44:H47,H50:H55,H58:H62,H65:H68,H71:H74,H77:H79,H82:H83,H87:H89,H92:H95,H98:H100,H103:H107,H110:H114,H117:H121,H124:H130,H133:H137,H140:H142)</f>
        <v>246444500.98000002</v>
      </c>
      <c r="I145" s="57">
        <f>SUM(I8:I10,I15:I17,I21:I23,I26:I29,I31:I41,I44:I47,I50:I55,I58:I62,I65:I68,I71:I74,I77:I79,I82:I83,I87:I89,I92:I95,I98:I100,I103:I107,I110:I114,I117:I121,I124:I130,I133:I137,I140:I142)</f>
        <v>51581670.089999989</v>
      </c>
      <c r="J145" s="57">
        <f>SUM(J8:J10,J15:J17,J21:J23,J26:J29,J31:J41,J50:J55,J58:J62,J65,J66:J67,J68,J71:J74,J44:J47,J82:J83,J87:J89,J92:J95,J98:J100,J103:J107,J110:J114,J77:J79,J117:J121,J124:J130,J133:J134,J135:J137,J140,J141,J142)</f>
        <v>45809957.410000026</v>
      </c>
      <c r="K145" s="16">
        <f t="shared" ref="K145" si="601">IF(I145&lt;=0," ",IF(I145/H145*100&gt;200,"СВ.200",I145/H145))</f>
        <v>0.20930339238604498</v>
      </c>
      <c r="L145" s="16">
        <f t="shared" ref="L145" si="602">IF(J145=0," ",IF(I145/J145*100&gt;200,"св.200",I145/J145))</f>
        <v>1.1259925353857683</v>
      </c>
      <c r="M145" s="57">
        <f>SUM(M8:M10,M15:M17,M21:M23,M26:M29,M31:M41,M44:M47,M50:M55,M58:M62,M65:M68,M71:M74,M77:M79,M82:M83,M87:M89,M92:M95,M98:M100,M103:M107,M110:M114,M117:M121,M124:M130,M133:M137,M140:M142)</f>
        <v>93343206.979999989</v>
      </c>
      <c r="N145" s="57">
        <f>SUM(N8:N10,N15:N17,N21:N23,N26:N29,N31:N41,N44:N47,N50:N55,N58:N62,N65:N68,N71:N74,N77:N79,N82:N83,N87:N89,N92:N95,N98:N100,N103:N107,N110:N114,N117:N121,N124:N130,N133:N137,N140:N142)</f>
        <v>21016951.000000004</v>
      </c>
      <c r="O145" s="57">
        <f>SUM(O8:O10,O15:O17,O21:O23,O26:O29,O31:O41,O50:O55,O58:O62,O65,O66:O67,O68,O71:O74,O44:O47,O82:O83,O87:O89,O92:O95,O98:O100,O103:O107,O110:O114,O77:O79,O117:O121,O124:O130,O133:O134,O135:O137,O140,O141,O142)</f>
        <v>18263770.77</v>
      </c>
      <c r="P145" s="16">
        <f t="shared" si="393"/>
        <v>0.22515779862270172</v>
      </c>
      <c r="Q145" s="16">
        <f t="shared" si="394"/>
        <v>1.1507454437898645</v>
      </c>
      <c r="R145" s="57">
        <f>SUM(R8:R10,R15:R17,R21:R23,R26:R29,R31:R41,R44:R47,R50:R55,R58:R62,R65:R68,R71:R74,R77:R79,R82:R83,R87:R89,R92:R95,R98:R100,R103:R107,R110:R114,R117:R121,R124:R130,R133:R137,R140:R142)</f>
        <v>0</v>
      </c>
      <c r="S145" s="57">
        <f>SUM(S8:S10,S15:S17,S21:S23,S26:S29,S31:S41,S44:S47,S50:S55,S58:S62,S65:S68,S71:S74,S77:S79,S82:S83,S87:S89,S92:S95,S98:S100,S103:S107,S110:S114,S117:S121,S124:S130,S133:S137,S140:S142)</f>
        <v>0</v>
      </c>
      <c r="T145" s="57">
        <f>SUM(T8:T10,T15:T17,T21:T23,T26:T29,T31:T41,T50:T55,T58:T62,T65,T66:T67,T68,T71:T74,T44:T47,T82:T83,T87:T89,T92:T95,T98:T100,T103:T107,T110:T114,T77:T79,T117:T121,T124:T130,T133:T134,T135:T137,T140,T141,T142)</f>
        <v>0</v>
      </c>
      <c r="U145" s="16" t="str">
        <f t="shared" si="395"/>
        <v xml:space="preserve"> </v>
      </c>
      <c r="V145" s="16" t="str">
        <f t="shared" si="396"/>
        <v xml:space="preserve"> </v>
      </c>
      <c r="W145" s="57">
        <f>SUM(W8:W10,W15:W17,W21:W23,W26:W29,W31:W41,W44:W47,W50:W55,W58:W62,W65:W68,W71:W74,W77:W79,W82:W83,W87:W89,W92:W95,W98:W100,W103:W107,W110:W114,W117:W121,W124:W130,W133:W137,W140:W142)</f>
        <v>0</v>
      </c>
      <c r="X145" s="57">
        <f>SUM(X8:X10,X15:X17,X21:X23,X26:X29,X31:X41,X44:X47,X50:X55,X58:X62,X65:X68,X71:X74,X77:X79,X82:X83,X87:X89,X92:X95,X98:X100,X103:X107,X110:X114,X117:X121,X124:X130,X133:X137,X140:X142)</f>
        <v>0</v>
      </c>
      <c r="Y145" s="16"/>
      <c r="Z145" s="16" t="str">
        <f t="shared" si="397"/>
        <v xml:space="preserve"> </v>
      </c>
      <c r="AA145" s="16" t="str">
        <f t="shared" si="398"/>
        <v xml:space="preserve"> </v>
      </c>
      <c r="AB145" s="57">
        <f>SUM(AB8:AB10,AB15:AB17,AB21:AB23,AB26:AB29,AB31:AB41,AB44:AB47,AB50:AB55,AB58:AB62,AB65:AB68,AB71:AB74,AB77:AB79,AB82:AB83,AB87:AB89,AB92:AB95,AB98:AB100,AB103:AB107,AB110:AB114,AB117:AB121,AB124:AB130,AB133:AB137,AB140:AB142)</f>
        <v>4584986</v>
      </c>
      <c r="AC145" s="57">
        <f>SUM(AC8:AC10,AC15:AC17,AC21:AC23,AC26:AC29,AC31:AC41,AC44:AC47,AC50:AC55,AC58:AC62,AC65:AC68,AC71:AC74,AC77:AC79,AC82:AC83,AC87:AC89,AC92:AC95,AC98:AC100,AC103:AC107,AC110:AC114,AC117:AC121,AC124:AC130,AC133:AC137,AC140:AC142)</f>
        <v>5539869.5599999996</v>
      </c>
      <c r="AD145" s="57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6264132.6700000009</v>
      </c>
      <c r="AE145" s="16">
        <f t="shared" si="399"/>
        <v>1.2082631353727142</v>
      </c>
      <c r="AF145" s="16">
        <f t="shared" si="400"/>
        <v>0.88437934696552312</v>
      </c>
      <c r="AG145" s="57">
        <f>SUM(AG8:AG10,AG15:AG17,AG21:AG23,AG26:AG29,AG31:AG41,AG44:AG47,AG50:AG55,AG58:AG62,AG65:AG68,AG71:AG74,AG77:AG79,AG82:AG83,AG87:AG89,AG92:AG95,AG98:AG100,AG103:AG107,AG110:AG114,AG117:AG121,AG124:AG130,AG133:AG137,AG140:AG142)</f>
        <v>23844600</v>
      </c>
      <c r="AH145" s="57">
        <f>SUM(AH8:AH10,AH15:AH17,AH21:AH23,AH26:AH29,AH31:AH41,AH44:AH47,AH50:AH55,AH58:AH62,AH65:AH68,AH71:AH74,AH77:AH79,AH82:AH83,AH87:AH89,AH92:AH95,AH98:AH100,AH103:AH107,AH110:AH114,AH117:AH121,AH124:AH130,AH133:AH137,AH140:AH142)</f>
        <v>2651986.5000000005</v>
      </c>
      <c r="AI145" s="57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2397417.4500000007</v>
      </c>
      <c r="AJ145" s="16">
        <f t="shared" si="401"/>
        <v>0.11121958430839689</v>
      </c>
      <c r="AK145" s="16">
        <f t="shared" si="402"/>
        <v>1.1061846988725303</v>
      </c>
      <c r="AL145" s="57">
        <f>SUM(AL8:AL10,AL15:AL17,AL21:AL23,AL26:AL29,AL31:AL41,AL44:AL47,AL50:AL55,AL58:AL62,AL65:AL68,AL71:AL74,AL77:AL79,AL82:AL83,AL87:AL89,AL92:AL95,AL98:AL100,AL103:AL107,AL110:AL114,AL117:AL121,AL124:AL130,AL133:AL137,AL140:AL142)</f>
        <v>124505040</v>
      </c>
      <c r="AM145" s="57">
        <f>SUM(AM8:AM10,AM15:AM17,AM21:AM23,AM26:AM29,AM31:AM41,AM44:AM47,AM50:AM55,AM58:AM62,AM65:AM68,AM71:AM74,AM77:AM79,AM82:AM83,AM87:AM89,AM92:AM95,AM98:AM100,AM103:AM107,AM110:AM114,AM117:AM121,AM124:AM130,AM133:AM137,AM140:AM142)</f>
        <v>22353633.02999999</v>
      </c>
      <c r="AN145" s="57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18864436.52</v>
      </c>
      <c r="AO145" s="16">
        <f t="shared" si="403"/>
        <v>0.17953998512831279</v>
      </c>
      <c r="AP145" s="16">
        <f t="shared" si="404"/>
        <v>1.184961607854057</v>
      </c>
      <c r="AQ145" s="57">
        <f>SUM(AQ8:AQ10,AQ15:AQ17,AQ21:AQ23,AQ26:AQ29,AQ31:AQ41,AQ44:AQ47,AQ50:AQ55,AQ58:AQ62,AQ65:AQ68,AQ71:AQ74,AQ77:AQ79,AQ82:AQ83,AQ87:AQ89,AQ92:AQ95,AQ98:AQ100,AQ103:AQ107,AQ110:AQ114,AQ117:AQ121,AQ124:AQ130,AQ133:AQ137,AQ140:AQ142)</f>
        <v>166668</v>
      </c>
      <c r="AR145" s="57">
        <f>SUM(AR8:AR10,AR15:AR17,AR21:AR23,AR26:AR29,AR31:AR41,AR44:AR47,AR50:AR55,AR58:AR62,AR65:AR68,AR71:AR74,AR77:AR79,AR82:AR83,AR87:AR89,AR92:AR95,AR98:AR100,AR103:AR107,AR110:AR114,AR117:AR121,AR124:AR130,AR133:AR137,AR140:AR142)</f>
        <v>19230</v>
      </c>
      <c r="AS145" s="57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20200</v>
      </c>
      <c r="AT145" s="16">
        <f t="shared" si="405"/>
        <v>0.11537907696738427</v>
      </c>
      <c r="AU145" s="16">
        <f t="shared" si="406"/>
        <v>0.95198019801980194</v>
      </c>
      <c r="AV145" s="57">
        <f>SUM(AV8:AV10,AV15:AV17,AV21:AV23,AV26:AV29,AV31:AV41,AV44:AV47,AV50:AV55,AV58:AV62,AV65:AV68,AV71:AV74,AV77:AV79,AV82:AV83,AV87:AV89,AV92:AV95,AV98:AV100,AV103:AV107,AV110:AV114,AV117:AV121,AV124:AV130,AV133:AV137,AV140:AV142)</f>
        <v>48051947.039999999</v>
      </c>
      <c r="AW145" s="57">
        <f>SUM(AW8:AW10,AW15:AW17,AW21:AW23,AW26:AW29,AW31:AW41,AW44:AW47,AW50:AW55,AW58:AW62,AW65:AW68,AW71:AW74,AW77:AW79,AW82:AW83,AW87:AW89,AW92:AW95,AW98:AW100,AW103:AW107,AW110:AW114,AW117:AW121,AW124:AW130,AW133:AW137,AW140:AW142)</f>
        <v>9740820.379999999</v>
      </c>
      <c r="AX145" s="57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13076710.02</v>
      </c>
      <c r="AY145" s="16">
        <f t="shared" si="407"/>
        <v>0.2027143743393254</v>
      </c>
      <c r="AZ145" s="16">
        <f t="shared" si="408"/>
        <v>0.74489840067586044</v>
      </c>
      <c r="BA145" s="57">
        <f>SUM(BA8:BA10,BA15:BA17,BA21:BA23,BA26:BA29,BA31:BA41,BA44:BA47,BA50:BA55,BA58:BA62,BA65:BA68,BA71:BA74,BA77:BA79,BA82:BA83,BA87:BA89,BA92:BA95,BA98:BA100,BA103:BA107,BA110:BA114,BA117:BA121,BA124:BA130,BA133:BA137,BA140:BA142)</f>
        <v>482130</v>
      </c>
      <c r="BB145" s="57">
        <f>SUM(BB8:BB10,BB15:BB17,BB21:BB23,BB26:BB29,BB31:BB41,BB44:BB47,BB50:BB55,BB58:BB62,BB65:BB68,BB71:BB74,BB77:BB79,BB82:BB83,BB87:BB89,BB92:BB95,BB98:BB100,BB103:BB107,BB110:BB114,BB117:BB121,BB124:BB130,BB133:BB137,BB140:BB142)</f>
        <v>69039.399999999994</v>
      </c>
      <c r="BC145" s="57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91267.83</v>
      </c>
      <c r="BD145" s="16">
        <f t="shared" si="409"/>
        <v>0.14319664820691513</v>
      </c>
      <c r="BE145" s="16">
        <f t="shared" si="410"/>
        <v>0.75644835644717301</v>
      </c>
      <c r="BF145" s="57">
        <f>SUM(BF8:BF10,BF15:BF17,BF21:BF23,BF26:BF29,BF31:BF41,BF44:BF47,BF50:BF55,BF58:BF62,BF65:BF68,BF71:BF74,BF77:BF79,BF82:BF83,BF87:BF89,BF92:BF95,BF98:BF100,BF103:BF107,BF110:BF114,BF117:BF121,BF124:BF130,BF133:BF137,BF140:BF142)</f>
        <v>21082569.869999994</v>
      </c>
      <c r="BG145" s="57">
        <f>SUM(BG8:BG10,BG15:BG17,BG21:BG23,BG26:BG29,BG31:BG41,BG44:BG47,BG50:BG55,BG58:BG62,BG65:BG68,BG71:BG74,BG77:BG79,BG82:BG83,BG87:BG89,BG92:BG95,BG98:BG100,BG103:BG107,BG110:BG114,BG117:BG121,BG124:BG130,BG133:BG137,BG140:BG142)</f>
        <v>1061286.5899999999</v>
      </c>
      <c r="BH145" s="57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8267171.3799999999</v>
      </c>
      <c r="BI145" s="16">
        <f t="shared" si="411"/>
        <v>5.0339526753338831E-2</v>
      </c>
      <c r="BJ145" s="16">
        <f t="shared" si="412"/>
        <v>0.12837360461251257</v>
      </c>
      <c r="BK145" s="57">
        <f>SUM(BK8:BK10,BK15:BK17,BK21:BK23,BK26:BK29,BK31:BK41,BK44:BK47,BK50:BK55,BK58:BK62,BK65:BK68,BK71:BK74,BK77:BK79,BK82:BK83,BK87:BK89,BK92:BK95,BK98:BK100,BK103:BK107,BK110:BK114,BK117:BK121,BK124:BK130,BK133:BK137,BK140:BK142)</f>
        <v>3519475.49</v>
      </c>
      <c r="BL145" s="57">
        <f>SUM(BL8:BL10,BL15:BL17,BL21:BL23,BL26:BL29,BL31:BL41,BL44:BL47,BL50:BL55,BL58:BL62,BL65:BL68,BL71:BL74,BL77:BL79,BL82:BL83,BL87:BL89,BL92:BL95,BL98:BL100,BL103:BL107,BL110:BL114,BL117:BL121,BL124:BL130,BL133:BL137,BL140:BL142)</f>
        <v>697806.17</v>
      </c>
      <c r="BM145" s="57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647678.81999999995</v>
      </c>
      <c r="BN145" s="16">
        <f t="shared" si="413"/>
        <v>0.19826993311438007</v>
      </c>
      <c r="BO145" s="16">
        <f t="shared" si="414"/>
        <v>1.0773953824829412</v>
      </c>
      <c r="BP145" s="57">
        <f>SUM(BP8:BP10,BP15:BP17,BP21:BP23,BP26:BP29,BP31:BP41,BP44:BP47,BP50:BP55,BP58:BP62,BP65:BP68,BP71:BP74,BP77:BP79,BP82:BP83,BP87:BP89,BP92:BP95,BP98:BP100,BP103:BP107,BP110:BP114,BP117:BP121,BP124:BP130,BP133:BP137,BP140:BP142)</f>
        <v>582702.5</v>
      </c>
      <c r="BQ145" s="57">
        <f>SUM(BQ8:BQ10,BQ15:BQ17,BQ21:BQ23,BQ26:BQ29,BQ31:BQ41,BQ44:BQ47,BQ50:BQ55,BQ58:BQ62,BQ65:BQ68,BQ71:BQ74,BQ77:BQ79,BQ82:BQ83,BQ87:BQ89,BQ92:BQ95,BQ98:BQ100,BQ103:BQ107,BQ110:BQ114,BQ117:BQ121,BQ124:BQ130,BQ133:BQ137,BQ140:BQ142)</f>
        <v>75432.27</v>
      </c>
      <c r="BR145" s="57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106746.06</v>
      </c>
      <c r="BS145" s="16">
        <f t="shared" si="415"/>
        <v>0.12945245644218106</v>
      </c>
      <c r="BT145" s="16">
        <f t="shared" si="416"/>
        <v>0.70665156165951237</v>
      </c>
      <c r="BU145" s="57">
        <f>SUM(BU8:BU10,BU15:BU17,BU21:BU23,BU26:BU29,BU31:BU41,BU44:BU47,BU50:BU55,BU58:BU62,BU65:BU68,BU71:BU74,BU77:BU79,BU82:BU83,BU87:BU89,BU92:BU95,BU98:BU100,BU103:BU107,BU110:BU114,BU117:BU121,BU124:BU130,BU133:BU137,BU140:BU142)</f>
        <v>5431626.6900000004</v>
      </c>
      <c r="BV145" s="57">
        <f>SUM(BV8:BV10,BV15:BV17,BV21:BV23,BV26:BV29,BV31:BV41,BV44:BV47,BV50:BV55,BV58:BV62,BV65:BV68,BV71:BV74,BV77:BV79,BV82:BV83,BV87:BV89,BV92:BV95,BV98:BV100,BV103:BV107,BV110:BV114,BV117:BV121,BV124:BV130,BV133:BV137,BV140:BV142)</f>
        <v>1438179.7900000005</v>
      </c>
      <c r="BW145" s="57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1272173.52</v>
      </c>
      <c r="BX145" s="16">
        <f t="shared" si="417"/>
        <v>0.26477883552781506</v>
      </c>
      <c r="BY145" s="16">
        <f t="shared" si="418"/>
        <v>1.1304902730564621</v>
      </c>
      <c r="BZ145" s="57">
        <f>SUM(BZ8:BZ10,BZ15:BZ17,BZ21:BZ23,BZ26:BZ29,BZ31:BZ41,BZ44:BZ47,BZ50:BZ55,BZ58:BZ62,BZ65:BZ68,BZ71:BZ74,BZ77:BZ79,BZ82:BZ83,BZ87:BZ89,BZ92:BZ95,BZ98:BZ100,BZ103:BZ107,BZ110:BZ114,BZ117:BZ121,BZ124:BZ130,BZ133:BZ137,BZ140:BZ142)</f>
        <v>5024184.84</v>
      </c>
      <c r="CA145" s="57">
        <f>SUM(CA8:CA10,CA15:CA17,CA21:CA23,CA26:CA29,CA31:CA41,CA44:CA47,CA50:CA55,CA58:CA62,CA65:CA68,CA71:CA74,CA77:CA79,CA82:CA83,CA87:CA89,CA92:CA95,CA98:CA100,CA103:CA107,CA110:CA114,CA117:CA121,CA124:CA130,CA133:CA137,CA140:CA142)</f>
        <v>1422618.52</v>
      </c>
      <c r="CB145" s="57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1639623.0399999998</v>
      </c>
      <c r="CC145" s="16">
        <f t="shared" si="419"/>
        <v>0.28315409669521635</v>
      </c>
      <c r="CD145" s="16">
        <f t="shared" si="420"/>
        <v>0.86764974954243157</v>
      </c>
      <c r="CE145" s="57">
        <f>SUM(CE8:CE10,CE15:CE17,CE21:CE23,CE26:CE29,CE31:CE41,CE44:CE47,CE50:CE55,CE58:CE62,CE65:CE68,CE71:CE74,CE77:CE79,CE82:CE83,CE87:CE89,CE92:CE95,CE98:CE100,CE103:CE107,CE110:CE114,CE117:CE121,CE124:CE130,CE133:CE137,CE140:CE142)</f>
        <v>4341266.0199999996</v>
      </c>
      <c r="CF145" s="57">
        <f>SUM(CF8:CF10,CF15:CF17,CF21:CF23,CF26:CF29,CF31:CF41,CF44:CF47,CF50:CF55,CF58:CF62,CF65:CF68,CF71:CF74,CF77:CF79,CF82:CF83,CF87:CF89,CF92:CF95,CF98:CF100,CF103:CF107,CF110:CF114,CF117:CF121,CF124:CF130,CF133:CF137,CF140:CF142)</f>
        <v>1582592.12</v>
      </c>
      <c r="CG145" s="57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0</v>
      </c>
      <c r="CH145" s="16">
        <f t="shared" si="421"/>
        <v>0.36454622055158009</v>
      </c>
      <c r="CI145" s="16" t="str">
        <f t="shared" si="422"/>
        <v xml:space="preserve"> </v>
      </c>
      <c r="CJ145" s="57">
        <f>SUM(CJ8:CJ10,CJ15:CJ17,CJ21:CJ23,CJ26:CJ29,CJ31:CJ41,CJ44:CJ47,CJ50:CJ55,CJ58:CJ62,CJ65:CJ68,CJ71:CJ74,CJ77:CJ79,CJ82:CJ83,CJ87:CJ89,CJ92:CJ95,CJ98:CJ100,CJ103:CJ107,CJ110:CJ114,CJ117:CJ121,CJ124:CJ130,CJ133:CJ137,CJ140:CJ142)</f>
        <v>2319434.04</v>
      </c>
      <c r="CK145" s="57">
        <f>SUM(CK8:CK10,CK15:CK17,CK21:CK23,CK26:CK29,CK31:CK41,CK44:CK47,CK50:CK55,CK58:CK62,CK65:CK68,CK71:CK74,CK77:CK79,CK82:CK83,CK87:CK89,CK92:CK95,CK98:CK100,CK103:CK107,CK110:CK114,CK117:CK121,CK124:CK130,CK133:CK137,CK140:CK142)</f>
        <v>1777157.0800000003</v>
      </c>
      <c r="CL145" s="57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592987.30000000005</v>
      </c>
      <c r="CM145" s="16">
        <f t="shared" si="423"/>
        <v>0.76620289663421526</v>
      </c>
      <c r="CN145" s="16" t="str">
        <f t="shared" si="424"/>
        <v>св.200</v>
      </c>
      <c r="CO145" s="57">
        <f>SUM(CO8:CO10,CO15:CO17,CO21:CO23,CO26:CO29,CO31:CO41,CO44:CO47,CO50:CO55,CO58:CO62,CO65:CO68,CO71:CO74,CO77:CO79,CO82:CO83,CO87:CO89,CO92:CO95,CO98:CO100,CO103:CO107,CO110:CO114,CO117:CO121,CO124:CO130,CO133:CO137,CO140:CO142)</f>
        <v>0</v>
      </c>
      <c r="CP145" s="57">
        <f>SUM(CP8:CP10,CP15:CP17,CP21:CP23,CP26:CP29,CP31:CP41,CP44:CP47,CP50:CP55,CP58:CP62,CP65:CP68,CP71:CP74,CP77:CP79,CP82:CP83,CP87:CP89,CP92:CP95,CP98:CP100,CP103:CP107,CP110:CP114,CP117:CP121,CP124:CP130,CP133:CP137,CP140:CP142)</f>
        <v>0</v>
      </c>
      <c r="CQ145" s="57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0</v>
      </c>
      <c r="CR145" s="16" t="str">
        <f t="shared" si="425"/>
        <v xml:space="preserve"> </v>
      </c>
      <c r="CS145" s="16" t="str">
        <f t="shared" si="426"/>
        <v xml:space="preserve"> </v>
      </c>
      <c r="CT145" s="57">
        <f>SUM(CT8:CT10,CT15:CT17,CT21:CT23,CT26:CT29,CT31:CT41,CT44:CT47,CT50:CT55,CT58:CT62,CT65:CT68,CT71:CT74,CT77:CT79,CT82:CT83,CT87:CT89,CT92:CT95,CT98:CT100,CT103:CT107,CT110:CT114,CT117:CT121,CT124:CT130,CT133:CT137,CT140:CT142)</f>
        <v>2319434.04</v>
      </c>
      <c r="CU145" s="57">
        <f>SUM(CU8:CU10,CU15:CU17,CU21:CU23,CU26:CU29,CU31:CU41,CU44:CU47,CU50:CU55,CU58:CU62,CU65:CU68,CU71:CU74,CU77:CU79,CU82:CU83,CU87:CU89,CU92:CU95,CU98:CU100,CU103:CU107,CU110:CU114,CU117:CU121,CU124:CU130,CU133:CU137,CU140:CU142)</f>
        <v>1777157.0800000003</v>
      </c>
      <c r="CV145" s="57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592987.30000000005</v>
      </c>
      <c r="CW145" s="16">
        <f t="shared" si="427"/>
        <v>0.76620289663421526</v>
      </c>
      <c r="CX145" s="16" t="str">
        <f t="shared" si="428"/>
        <v>св.200</v>
      </c>
      <c r="CY145" s="57">
        <f>SUM(CY8:CY10,CY15:CY17,CY21:CY23,CY26:CY29,CY31:CY41,CY44:CY47,CY50:CY55,CY58:CY62,CY65:CY68,CY71:CY74,CY77:CY79,CY82:CY83,CY87:CY89,CY92:CY95,CY98:CY100,CY103:CY107,CY110:CY114,CY117:CY121,CY124:CY130,CY133:CY137,CY140:CY142)</f>
        <v>0</v>
      </c>
      <c r="CZ145" s="57">
        <f>SUM(CZ8:CZ10,CZ15:CZ17,CZ21:CZ23,CZ26:CZ29,CZ31:CZ41,CZ44:CZ47,CZ50:CZ55,CZ58:CZ62,CZ65:CZ68,CZ71:CZ74,CZ77:CZ79,CZ82:CZ83,CZ87:CZ89,CZ92:CZ95,CZ98:CZ100,CZ103:CZ107,CZ110:CZ114,CZ117:CZ121,CZ124:CZ130,CZ133:CZ137,CZ140:CZ142)</f>
        <v>0</v>
      </c>
      <c r="DA145" s="57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5" s="16" t="str">
        <f t="shared" si="429"/>
        <v xml:space="preserve"> </v>
      </c>
      <c r="DC145" s="16" t="str">
        <f t="shared" si="430"/>
        <v xml:space="preserve"> </v>
      </c>
      <c r="DD145" s="57">
        <f>SUM(DD8:DD10,DD15:DD17,DD21:DD23,DD26:DD29,DD31:DD41,DD44:DD47,DD50:DD55,DD58:DD62,DD65:DD68,DD71:DD74,DD77:DD79,DD82:DD83,DD87:DD89,DD92:DD95,DD98:DD100,DD103:DD107,DD110:DD114,DD117:DD121,DD124:DD130,DD133:DD137,DD140:DD142)</f>
        <v>0</v>
      </c>
      <c r="DE145" s="57">
        <f>SUM(DE8:DE10,DE15:DE17,DE21:DE23,DE26:DE29,DE31:DE41,DE44:DE47,DE50:DE55,DE58:DE62,DE65:DE68,DE71:DE74,DE77:DE79,DE82:DE83,DE87:DE89,DE92:DE95,DE98:DE100,DE103:DE107,DE110:DE114,DE117:DE121,DE124:DE130,DE133:DE137,DE140:DE142)</f>
        <v>0</v>
      </c>
      <c r="DF145" s="57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0</v>
      </c>
      <c r="DG145" s="16" t="str">
        <f t="shared" si="431"/>
        <v xml:space="preserve"> </v>
      </c>
      <c r="DH145" s="16" t="str">
        <f t="shared" si="432"/>
        <v xml:space="preserve"> </v>
      </c>
      <c r="DI145" s="57">
        <f>SUM(DI8:DI10,DI15:DI17,DI21:DI23,DI26:DI29,DI31:DI41,DI44:DI47,DI50:DI55,DI58:DI62,DI65:DI68,DI71:DI74,DI77:DI79,DI82:DI83,DI87:DI89,DI92:DI95,DI98:DI100,DI103:DI107,DI110:DI114,DI117:DI121,DI124:DI130,DI133:DI137,DI140:DI142)</f>
        <v>356222.83999999997</v>
      </c>
      <c r="DJ145" s="57">
        <f>SUM(DJ8:DJ10,DJ15:DJ17,DJ21:DJ23,DJ26:DJ29,DJ31:DJ41,DJ44:DJ47,DJ50:DJ55,DJ58:DJ62,DJ65:DJ68,DJ71:DJ74,DJ77:DJ79,DJ82:DJ83,DJ87:DJ89,DJ92:DJ95,DJ98:DJ100,DJ103:DJ107,DJ110:DJ114,DJ117:DJ121,DJ124:DJ130,DJ133:DJ137,DJ140:DJ142)</f>
        <v>966006.72</v>
      </c>
      <c r="DK145" s="57">
        <f>SUM(DK8:DK10,DK15:DK17,DK21:DK23,DK26:DK29,DK31:DK41,DK50:DK55,DK58:DK62,DK65,DK66:DK67,DK68,DK71:DK74,DK44:DK47,DK82:DK83,DK87:DK89,DK92:DK95,DK98:DK100,DK103:DK107,DK110:DK114,DK77:DK79,DK117:DK121,DK124:DK130,DK133:DK134,DK135:DK137,DK140,DK141,DK142)</f>
        <v>60793.18</v>
      </c>
      <c r="DL145" s="16" t="str">
        <f t="shared" si="433"/>
        <v>СВ.200</v>
      </c>
      <c r="DM145" s="16" t="str">
        <f t="shared" si="434"/>
        <v>св.200</v>
      </c>
      <c r="DN145" s="57">
        <f>SUM(DN8:DN10,DN15:DN17,DN21:DN23,DN26:DN29,DN31:DN41,DN44:DN47,DN50:DN55,DN58:DN62,DN65:DN68,DN71:DN74,DN77:DN79,DN82:DN83,DN87:DN89,DN92:DN95,DN98:DN100,DN103:DN107,DN110:DN114,DN117:DN121,DN124:DN130,DN133:DN137,DN140:DN142)</f>
        <v>411744.27</v>
      </c>
      <c r="DO145" s="57">
        <f>SUM(DO8:DO10,DO15:DO17,DO21:DO23,DO26:DO29,DO31:DO41,DO50:DO55,DO58:DO62,DO65,DO66:DO67,DO68,DO71:DO74,DO44:DO47,DO82:DO83,DO87:DO89,DO92:DO95,DO98:DO100,DO103:DO107,DO110:DO114,DO77:DO79,DO117:DO121,DO124:DO130,DO133:DO134,DO135:DO137,DO140,DO141,DO142)</f>
        <v>-28810.530000000002</v>
      </c>
      <c r="DP145" s="16"/>
      <c r="DQ145" s="57">
        <f>SUM(DQ8:DQ10,DQ15:DQ17,DQ21:DQ23,DQ26:DQ29,DQ31:DQ41,DQ44:DQ47,DQ50:DQ55,DQ58:DQ62,DQ65:DQ68,DQ71:DQ74,DQ77:DQ79,DQ82:DQ83,DQ87:DQ89,DQ92:DQ95,DQ98:DQ100,DQ103:DQ107,DQ110:DQ114,DQ117:DQ121,DQ124:DQ130,DQ133:DQ137,DQ140:DQ142)</f>
        <v>159766.46</v>
      </c>
      <c r="DR145" s="57">
        <f>SUM(DR8:DR10,DR15:DR17,DR21:DR23,DR26:DR29,DR31:DR41,DR44:DR47,DR50:DR55,DR58:DR62,DR65:DR68,DR71:DR74,DR77:DR79,DR82:DR83,DR87:DR89,DR92:DR95,DR98:DR100,DR103:DR107,DR110:DR114,DR117:DR121,DR124:DR130,DR133:DR137,DR140:DR142)</f>
        <v>19520.18</v>
      </c>
      <c r="DS145" s="57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202055.71</v>
      </c>
      <c r="DT145" s="16">
        <f t="shared" si="435"/>
        <v>0.12217946119604829</v>
      </c>
      <c r="DU145" s="16">
        <f t="shared" si="436"/>
        <v>9.6607910758869431E-2</v>
      </c>
      <c r="DV145" s="57">
        <f>SUM(DV8:DV10,DV15:DV17,DV21:DV23,DV26:DV29,DV31:DV41,DV44:DV47,DV50:DV55,DV58:DV62,DV65:DV68,DV71:DV74,DV77:DV79,DV82:DV83,DV87:DV89,DV92:DV95,DV98:DV100,DV103:DV107,DV110:DV114,DV117:DV121,DV124:DV130,DV133:DV137,DV140:DV142)</f>
        <v>4750665.37</v>
      </c>
      <c r="DW145" s="57">
        <f>SUM(DW8:DW10,DW15:DW17,DW21:DW23,DW26:DW29,DW31:DW41,DW44:DW47,DW50:DW55,DW58:DW62,DW65:DW68,DW71:DW74,DW77:DW79,DW82:DW83,DW87:DW89,DW92:DW95,DW98:DW100,DW103:DW107,DW110:DW114,DW117:DW121,DW124:DW130,DW133:DW137,DW140:DW142)</f>
        <v>219376.09999999998</v>
      </c>
      <c r="DX145" s="57">
        <f>SUM(DX8:DX10,DX15:DX17,DX21:DX23,DX26:DX29,DX31:DX41,DX50:DX55,DX58:DX62,DX65,DX66:DX67,DX68,DX71:DX74,DX44:DX47,DX82:DX83,DX87:DX89,DX92:DX95,DX98:DX100,DX103:DX107,DX110:DX114,DX77:DX79,DX117:DX121,DX124:DX130,DX133:DX134,DX135:DX137,DX140,DX141,DX142)</f>
        <v>43398.71</v>
      </c>
      <c r="DY145" s="16">
        <f t="shared" si="437"/>
        <v>4.6177973591939182E-2</v>
      </c>
      <c r="DZ145" s="16" t="str">
        <f t="shared" si="438"/>
        <v>св.200</v>
      </c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</row>
    <row r="146" spans="1:149" s="40" customFormat="1" ht="15.75" hidden="1" customHeight="1" outlineLevel="1" x14ac:dyDescent="0.2">
      <c r="C146" s="42"/>
      <c r="D146" s="42"/>
      <c r="E146" s="42"/>
      <c r="H146" s="42"/>
      <c r="I146" s="42"/>
      <c r="J146" s="42"/>
      <c r="M146" s="42"/>
      <c r="N146" s="42"/>
      <c r="O146" s="42"/>
      <c r="R146" s="42"/>
      <c r="S146" s="42"/>
      <c r="T146" s="42"/>
      <c r="AB146" s="42"/>
      <c r="AC146" s="42"/>
      <c r="AD146" s="42"/>
      <c r="AG146" s="42"/>
      <c r="AH146" s="42"/>
      <c r="AI146" s="42"/>
      <c r="AL146" s="42"/>
      <c r="AM146" s="42"/>
      <c r="AN146" s="42"/>
      <c r="AQ146" s="42"/>
      <c r="AR146" s="42"/>
      <c r="AS146" s="42"/>
      <c r="AV146" s="42"/>
      <c r="AW146" s="42"/>
      <c r="AX146" s="42"/>
      <c r="AY146" s="41"/>
      <c r="AZ146" s="41"/>
      <c r="BA146" s="42"/>
      <c r="BB146" s="42"/>
      <c r="BC146" s="42"/>
      <c r="BF146" s="42"/>
      <c r="BG146" s="42"/>
      <c r="BH146" s="42"/>
      <c r="BK146" s="42"/>
      <c r="BL146" s="42"/>
      <c r="BM146" s="42"/>
      <c r="BP146" s="42"/>
      <c r="BQ146" s="42"/>
      <c r="BR146" s="42"/>
      <c r="BU146" s="42"/>
      <c r="BV146" s="42"/>
      <c r="BW146" s="42"/>
      <c r="BZ146" s="42"/>
      <c r="CA146" s="42"/>
      <c r="CB146" s="42"/>
      <c r="CE146" s="42"/>
      <c r="CF146" s="42"/>
      <c r="CG146" s="42"/>
      <c r="CJ146" s="43"/>
      <c r="CK146" s="43"/>
      <c r="CL146" s="43"/>
      <c r="CO146" s="42"/>
      <c r="CP146" s="42"/>
      <c r="CQ146" s="42"/>
      <c r="CT146" s="42"/>
      <c r="CU146" s="42"/>
      <c r="CV146" s="42"/>
      <c r="CY146" s="42"/>
      <c r="CZ146" s="42"/>
      <c r="DA146" s="42"/>
      <c r="DD146" s="42"/>
      <c r="DE146" s="42"/>
      <c r="DF146" s="42"/>
      <c r="DI146" s="42"/>
      <c r="DJ146" s="42"/>
      <c r="DK146" s="42"/>
      <c r="DN146" s="42"/>
      <c r="DO146" s="42"/>
      <c r="DQ146" s="42"/>
      <c r="DR146" s="42"/>
      <c r="DS146" s="42"/>
      <c r="DU146" s="45"/>
      <c r="DV146" s="42"/>
      <c r="DW146" s="42"/>
      <c r="DX146" s="42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</row>
    <row r="147" spans="1:149" s="59" customFormat="1" ht="15.75" customHeight="1" x14ac:dyDescent="0.2"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</row>
    <row r="148" spans="1:149" s="59" customFormat="1" ht="15.75" customHeight="1" x14ac:dyDescent="0.2"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</row>
  </sheetData>
  <mergeCells count="26">
    <mergeCell ref="W3:AA3"/>
    <mergeCell ref="DV3:DZ3"/>
    <mergeCell ref="C3:G3"/>
    <mergeCell ref="H3:L3"/>
    <mergeCell ref="M3:Q3"/>
    <mergeCell ref="R3:V3"/>
    <mergeCell ref="CY3:DC3"/>
    <mergeCell ref="AB3:AF3"/>
    <mergeCell ref="AG3:AK3"/>
    <mergeCell ref="BA3:BE3"/>
    <mergeCell ref="BF3:BJ3"/>
    <mergeCell ref="BK3:BO3"/>
    <mergeCell ref="DI3:DM3"/>
    <mergeCell ref="DQ3:DU3"/>
    <mergeCell ref="DN3:DP3"/>
    <mergeCell ref="CT3:CX3"/>
    <mergeCell ref="AL3:AP3"/>
    <mergeCell ref="AQ3:AU3"/>
    <mergeCell ref="AV3:AZ3"/>
    <mergeCell ref="CO3:CS3"/>
    <mergeCell ref="DD3:DH3"/>
    <mergeCell ref="BP3:BT3"/>
    <mergeCell ref="CJ3:CN3"/>
    <mergeCell ref="BU3:BY3"/>
    <mergeCell ref="BZ3:CD3"/>
    <mergeCell ref="CE3:CI3"/>
  </mergeCells>
  <pageMargins left="0.59055118110236227" right="0.59055118110236227" top="0.19685039370078741" bottom="0.19685039370078741" header="0" footer="0"/>
  <pageSetup paperSize="8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на 01.04.2025</vt:lpstr>
      <vt:lpstr>'на 01.04.2025'!ExternalData_1</vt:lpstr>
      <vt:lpstr>'на 01.04.2025'!Заголовки_для_печати</vt:lpstr>
      <vt:lpstr>'на 01.04.2025'!Область_печати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2022-04-22T08:24:27Z</cp:lastPrinted>
  <dcterms:created xsi:type="dcterms:W3CDTF">2014-07-22T12:54:56Z</dcterms:created>
  <dcterms:modified xsi:type="dcterms:W3CDTF">2025-05-07T06:20:54Z</dcterms:modified>
</cp:coreProperties>
</file>